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TOMÁŠ\2024\BROD\PROPUSTKY\ROZPOČET\"/>
    </mc:Choice>
  </mc:AlternateContent>
  <bookViews>
    <workbookView xWindow="0" yWindow="0" windowWidth="0" windowHeight="0"/>
  </bookViews>
  <sheets>
    <sheet name="Rekapitulace stavby" sheetId="1" r:id="rId1"/>
    <sheet name="202402-01 - PROPUSTEK - L..." sheetId="2" r:id="rId2"/>
    <sheet name="202402-02 - PROPUSTEK - L..." sheetId="3" r:id="rId3"/>
    <sheet name="2024-03- PROPUSTKY - VEDL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'202402-01 - PROPUSTEK - L...'!$C$87:$K$239</definedName>
    <definedName name="_xlnm.Print_Area" localSheetId="1">'202402-01 - PROPUSTEK - L...'!$C$4:$J$39,'202402-01 - PROPUSTEK - L...'!$C$45:$J$69,'202402-01 - PROPUSTEK - L...'!$C$75:$K$239</definedName>
    <definedName name="_xlnm.Print_Titles" localSheetId="1">'202402-01 - PROPUSTEK - L...'!$87:$87</definedName>
    <definedName name="_xlnm._FilterDatabase" localSheetId="2" hidden="1">'202402-02 - PROPUSTEK - L...'!$C$89:$K$295</definedName>
    <definedName name="_xlnm.Print_Area" localSheetId="2">'202402-02 - PROPUSTEK - L...'!$C$4:$J$39,'202402-02 - PROPUSTEK - L...'!$C$45:$J$71,'202402-02 - PROPUSTEK - L...'!$C$77:$K$295</definedName>
    <definedName name="_xlnm.Print_Titles" localSheetId="2">'202402-02 - PROPUSTEK - L...'!$89:$89</definedName>
    <definedName name="_xlnm._FilterDatabase" localSheetId="3" hidden="1">'2024-03- PROPUSTKY - VEDL...'!$C$82:$K$113</definedName>
    <definedName name="_xlnm.Print_Area" localSheetId="3">'2024-03- PROPUSTKY - VEDL...'!$C$4:$J$39,'2024-03- PROPUSTKY - VEDL...'!$C$45:$J$64,'2024-03- PROPUSTKY - VEDL...'!$C$70:$K$113</definedName>
    <definedName name="_xlnm.Print_Titles" localSheetId="3">'2024-03- PROPUSTKY - VEDL...'!$82:$82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0"/>
  <c r="BH110"/>
  <c r="BG110"/>
  <c r="BF110"/>
  <c r="T110"/>
  <c r="T109"/>
  <c r="R110"/>
  <c r="R109"/>
  <c r="P110"/>
  <c r="P109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3" r="J37"/>
  <c r="J36"/>
  <c i="1" r="AY56"/>
  <c i="3" r="J35"/>
  <c i="1" r="AX56"/>
  <c i="3" r="BI293"/>
  <c r="BH293"/>
  <c r="BG293"/>
  <c r="BF293"/>
  <c r="T293"/>
  <c r="R293"/>
  <c r="P293"/>
  <c r="BI290"/>
  <c r="BH290"/>
  <c r="BG290"/>
  <c r="BF290"/>
  <c r="T290"/>
  <c r="R290"/>
  <c r="P290"/>
  <c r="BI285"/>
  <c r="BH285"/>
  <c r="BG285"/>
  <c r="BF285"/>
  <c r="T285"/>
  <c r="T284"/>
  <c r="R285"/>
  <c r="R284"/>
  <c r="P285"/>
  <c r="P284"/>
  <c r="BI280"/>
  <c r="BH280"/>
  <c r="BG280"/>
  <c r="BF280"/>
  <c r="T280"/>
  <c r="R280"/>
  <c r="P280"/>
  <c r="BI276"/>
  <c r="BH276"/>
  <c r="BG276"/>
  <c r="BF276"/>
  <c r="T276"/>
  <c r="R276"/>
  <c r="P276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T226"/>
  <c r="R227"/>
  <c r="R226"/>
  <c r="P227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2" r="J37"/>
  <c r="J36"/>
  <c i="1" r="AY55"/>
  <c i="2" r="J35"/>
  <c i="1" r="AX55"/>
  <c i="2"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30"/>
  <c r="BH230"/>
  <c r="BG230"/>
  <c r="BF230"/>
  <c r="T230"/>
  <c r="R230"/>
  <c r="P230"/>
  <c r="BI223"/>
  <c r="BH223"/>
  <c r="BG223"/>
  <c r="BF223"/>
  <c r="T223"/>
  <c r="T222"/>
  <c r="R223"/>
  <c r="R222"/>
  <c r="P223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BK154"/>
  <c r="BK99"/>
  <c r="J199"/>
  <c r="J114"/>
  <c r="BK163"/>
  <c i="3" r="J222"/>
  <c r="J290"/>
  <c r="J210"/>
  <c r="BK109"/>
  <c r="BK206"/>
  <c i="4" r="BK105"/>
  <c i="2" r="BK158"/>
  <c r="BK146"/>
  <c r="BK214"/>
  <c r="BK95"/>
  <c r="BK150"/>
  <c i="3" r="BK179"/>
  <c r="BK256"/>
  <c r="J135"/>
  <c r="BK263"/>
  <c r="BK166"/>
  <c i="4" r="J102"/>
  <c i="2" r="J154"/>
  <c i="3" r="J109"/>
  <c r="J227"/>
  <c r="J139"/>
  <c r="BK240"/>
  <c r="J171"/>
  <c i="4" r="BK96"/>
  <c i="2" r="BK107"/>
  <c r="BK118"/>
  <c r="J99"/>
  <c r="J202"/>
  <c r="J168"/>
  <c i="3" r="J198"/>
  <c r="J280"/>
  <c r="J193"/>
  <c r="BK266"/>
  <c r="J126"/>
  <c i="2" r="J209"/>
  <c r="BK140"/>
  <c r="BK209"/>
  <c r="J158"/>
  <c r="BK181"/>
  <c i="3" r="J263"/>
  <c r="BK193"/>
  <c r="BK269"/>
  <c r="BK150"/>
  <c r="BK252"/>
  <c r="BK146"/>
  <c i="4" r="J110"/>
  <c i="2" r="BK218"/>
  <c r="BK230"/>
  <c r="J230"/>
  <c r="BK173"/>
  <c r="J233"/>
  <c r="BK177"/>
  <c i="3" r="BK290"/>
  <c r="J202"/>
  <c r="J285"/>
  <c r="J166"/>
  <c r="BK244"/>
  <c r="BK131"/>
  <c i="4" r="BK91"/>
  <c i="2" r="J185"/>
  <c i="3" r="J269"/>
  <c r="BK210"/>
  <c r="BK276"/>
  <c r="J118"/>
  <c r="BK218"/>
  <c r="J248"/>
  <c i="4" r="BK86"/>
  <c i="2" r="J150"/>
  <c i="1" r="AS54"/>
  <c i="2" r="BK103"/>
  <c i="3" r="BK232"/>
  <c r="BK113"/>
  <c r="BK214"/>
  <c r="BK97"/>
  <c r="BK183"/>
  <c i="4" r="J86"/>
  <c i="2" r="BK168"/>
  <c r="J103"/>
  <c r="BK233"/>
  <c r="J130"/>
  <c r="J223"/>
  <c r="J123"/>
  <c i="3" r="J252"/>
  <c r="J105"/>
  <c r="BK236"/>
  <c r="J131"/>
  <c r="BK227"/>
  <c r="J113"/>
  <c i="4" r="J96"/>
  <c i="2" r="J173"/>
  <c r="BK130"/>
  <c r="BK91"/>
  <c r="J195"/>
  <c r="J137"/>
  <c r="BK206"/>
  <c r="J107"/>
  <c i="3" r="BK260"/>
  <c r="BK139"/>
  <c r="BK198"/>
  <c r="J293"/>
  <c r="BK222"/>
  <c r="J93"/>
  <c i="4" r="BK110"/>
  <c i="2" r="J95"/>
  <c i="3" r="J162"/>
  <c r="J240"/>
  <c r="BK171"/>
  <c r="BK285"/>
  <c r="BK135"/>
  <c i="4" r="J105"/>
  <c i="2" r="J163"/>
  <c r="J181"/>
  <c r="BK190"/>
  <c r="J214"/>
  <c r="J140"/>
  <c i="3" r="J256"/>
  <c r="J97"/>
  <c r="J232"/>
  <c r="BK126"/>
  <c r="J214"/>
  <c r="BK118"/>
  <c i="2" r="BK137"/>
  <c r="BK185"/>
  <c r="J218"/>
  <c r="J177"/>
  <c r="J91"/>
  <c r="BK199"/>
  <c i="3" r="BK293"/>
  <c r="J150"/>
  <c r="J183"/>
  <c r="J276"/>
  <c r="J175"/>
  <c r="BK105"/>
  <c i="4" r="BK102"/>
  <c i="2" r="J146"/>
  <c r="BK123"/>
  <c r="BK202"/>
  <c r="J118"/>
  <c r="BK195"/>
  <c i="3" r="J244"/>
  <c r="BK101"/>
  <c r="J218"/>
  <c r="BK122"/>
  <c r="J179"/>
  <c r="J122"/>
  <c i="4" r="J91"/>
  <c i="2" r="BK114"/>
  <c i="3" r="BK248"/>
  <c r="BK93"/>
  <c r="J206"/>
  <c r="J260"/>
  <c r="BK202"/>
  <c r="J101"/>
  <c i="2" r="BK223"/>
  <c r="BK237"/>
  <c r="J206"/>
  <c r="J237"/>
  <c r="J190"/>
  <c i="3" r="BK280"/>
  <c r="BK175"/>
  <c r="J266"/>
  <c r="J146"/>
  <c r="J236"/>
  <c r="BK162"/>
  <c i="2" l="1" r="P90"/>
  <c r="BK122"/>
  <c r="J122"/>
  <c r="J62"/>
  <c r="R122"/>
  <c r="BK145"/>
  <c r="J145"/>
  <c r="J63"/>
  <c r="T145"/>
  <c r="R172"/>
  <c r="T172"/>
  <c r="P189"/>
  <c r="P229"/>
  <c r="T229"/>
  <c i="3" r="R92"/>
  <c r="P130"/>
  <c r="BK192"/>
  <c r="J192"/>
  <c r="J63"/>
  <c r="T192"/>
  <c r="R231"/>
  <c r="R259"/>
  <c r="P275"/>
  <c r="T289"/>
  <c r="T288"/>
  <c i="4" r="BK85"/>
  <c r="J85"/>
  <c r="J61"/>
  <c i="2" r="BK90"/>
  <c r="J90"/>
  <c r="J61"/>
  <c r="T90"/>
  <c r="P122"/>
  <c r="T122"/>
  <c r="R145"/>
  <c r="BK172"/>
  <c r="J172"/>
  <c r="J64"/>
  <c r="BK189"/>
  <c r="J189"/>
  <c r="J65"/>
  <c r="R189"/>
  <c r="BK229"/>
  <c r="J229"/>
  <c r="J67"/>
  <c r="R229"/>
  <c i="3" r="P92"/>
  <c r="BK130"/>
  <c r="J130"/>
  <c r="J62"/>
  <c r="T130"/>
  <c r="R192"/>
  <c r="BK231"/>
  <c r="J231"/>
  <c r="J65"/>
  <c r="T231"/>
  <c r="P259"/>
  <c r="BK275"/>
  <c r="J275"/>
  <c r="J67"/>
  <c r="T275"/>
  <c r="BK289"/>
  <c r="J289"/>
  <c r="J70"/>
  <c r="R289"/>
  <c r="R288"/>
  <c i="2" r="R90"/>
  <c r="R89"/>
  <c r="R88"/>
  <c r="P145"/>
  <c r="P172"/>
  <c r="T189"/>
  <c i="3" r="BK92"/>
  <c r="J92"/>
  <c r="J61"/>
  <c r="T92"/>
  <c r="R130"/>
  <c r="P192"/>
  <c r="P231"/>
  <c r="BK259"/>
  <c r="J259"/>
  <c r="J66"/>
  <c r="T259"/>
  <c r="R275"/>
  <c r="P289"/>
  <c r="P288"/>
  <c i="4" r="P85"/>
  <c r="R85"/>
  <c r="T85"/>
  <c r="BK101"/>
  <c r="J101"/>
  <c r="J62"/>
  <c r="P101"/>
  <c r="R101"/>
  <c r="T101"/>
  <c i="2" r="BK222"/>
  <c r="J222"/>
  <c r="J66"/>
  <c i="3" r="BK284"/>
  <c r="J284"/>
  <c r="J68"/>
  <c i="2" r="BK236"/>
  <c r="J236"/>
  <c r="J68"/>
  <c i="3" r="BK226"/>
  <c r="J226"/>
  <c r="J64"/>
  <c i="4" r="BK109"/>
  <c r="J109"/>
  <c r="J63"/>
  <c r="BE86"/>
  <c r="BE91"/>
  <c r="BE105"/>
  <c r="J52"/>
  <c r="E73"/>
  <c r="F80"/>
  <c r="BE102"/>
  <c r="BE96"/>
  <c r="BE110"/>
  <c i="3" r="F87"/>
  <c r="BE93"/>
  <c r="BE97"/>
  <c r="BE105"/>
  <c r="BE113"/>
  <c r="BE126"/>
  <c r="BE139"/>
  <c r="BE150"/>
  <c r="BE162"/>
  <c r="BE175"/>
  <c r="BE198"/>
  <c r="BE202"/>
  <c r="BE210"/>
  <c r="BE218"/>
  <c r="BE244"/>
  <c r="BE260"/>
  <c r="BE269"/>
  <c r="BE293"/>
  <c r="E48"/>
  <c r="BE101"/>
  <c r="BE109"/>
  <c r="BE122"/>
  <c r="BE146"/>
  <c r="BE166"/>
  <c r="BE179"/>
  <c r="BE193"/>
  <c r="BE214"/>
  <c r="BE222"/>
  <c r="BE227"/>
  <c r="BE232"/>
  <c r="BE236"/>
  <c r="BE248"/>
  <c r="BE252"/>
  <c r="BE263"/>
  <c r="BE266"/>
  <c r="BE280"/>
  <c r="BE285"/>
  <c r="BE290"/>
  <c r="J52"/>
  <c r="BE118"/>
  <c r="BE131"/>
  <c r="BE135"/>
  <c r="BE171"/>
  <c r="BE183"/>
  <c r="BE206"/>
  <c r="BE240"/>
  <c r="BE256"/>
  <c r="BE276"/>
  <c i="2" r="F55"/>
  <c r="J82"/>
  <c r="BE91"/>
  <c r="BE107"/>
  <c r="BE140"/>
  <c r="BE185"/>
  <c r="BE190"/>
  <c r="BE195"/>
  <c r="BE199"/>
  <c r="BE202"/>
  <c r="BE218"/>
  <c r="BE223"/>
  <c r="BE230"/>
  <c r="BE233"/>
  <c r="E48"/>
  <c r="BE99"/>
  <c r="BE123"/>
  <c r="BE137"/>
  <c r="BE158"/>
  <c r="BE168"/>
  <c r="BE177"/>
  <c r="BE181"/>
  <c r="BE214"/>
  <c r="BE103"/>
  <c r="BE130"/>
  <c r="BE150"/>
  <c r="BE154"/>
  <c r="BE163"/>
  <c r="BE173"/>
  <c r="BE206"/>
  <c r="BE95"/>
  <c r="BE114"/>
  <c r="BE118"/>
  <c r="BE146"/>
  <c r="BE209"/>
  <c r="BE237"/>
  <c r="F34"/>
  <c i="1" r="BA55"/>
  <c i="4" r="F34"/>
  <c i="1" r="BA57"/>
  <c i="4" r="J34"/>
  <c i="1" r="AW57"/>
  <c i="4" r="F37"/>
  <c i="1" r="BD57"/>
  <c i="2" r="F36"/>
  <c i="1" r="BC55"/>
  <c i="4" r="F35"/>
  <c i="1" r="BB57"/>
  <c i="2" r="J34"/>
  <c i="1" r="AW55"/>
  <c i="4" r="F36"/>
  <c i="1" r="BC57"/>
  <c i="3" r="F36"/>
  <c i="1" r="BC56"/>
  <c i="3" r="F35"/>
  <c i="1" r="BB56"/>
  <c i="2" r="F35"/>
  <c i="1" r="BB55"/>
  <c i="3" r="F34"/>
  <c i="1" r="BA56"/>
  <c i="2" r="F37"/>
  <c i="1" r="BD55"/>
  <c i="3" r="J34"/>
  <c i="1" r="AW56"/>
  <c i="3" r="F37"/>
  <c i="1" r="BD56"/>
  <c i="4" l="1" r="T84"/>
  <c r="T83"/>
  <c i="3" r="P91"/>
  <c r="P90"/>
  <c i="1" r="AU56"/>
  <c i="2" r="T89"/>
  <c r="T88"/>
  <c i="3" r="R91"/>
  <c r="R90"/>
  <c i="4" r="P84"/>
  <c r="P83"/>
  <c i="1" r="AU57"/>
  <c i="3" r="T91"/>
  <c r="T90"/>
  <c i="4" r="R84"/>
  <c r="R83"/>
  <c i="2" r="P89"/>
  <c r="P88"/>
  <c i="1" r="AU55"/>
  <c i="2" r="BK89"/>
  <c r="J89"/>
  <c r="J60"/>
  <c i="3" r="BK91"/>
  <c r="J91"/>
  <c r="J60"/>
  <c i="4" r="BK84"/>
  <c r="J84"/>
  <c r="J60"/>
  <c i="3" r="BK288"/>
  <c r="J288"/>
  <c r="J69"/>
  <c i="4" r="J33"/>
  <c i="1" r="AV57"/>
  <c r="AT57"/>
  <c i="3" r="F33"/>
  <c i="1" r="AZ56"/>
  <c i="4" r="F33"/>
  <c i="1" r="AZ57"/>
  <c r="BC54"/>
  <c r="W32"/>
  <c i="2" r="J33"/>
  <c i="1" r="AV55"/>
  <c r="AT55"/>
  <c r="BD54"/>
  <c r="W33"/>
  <c r="BA54"/>
  <c r="W30"/>
  <c i="3" r="J33"/>
  <c i="1" r="AV56"/>
  <c r="AT56"/>
  <c i="2" r="F33"/>
  <c i="1" r="AZ55"/>
  <c r="BB54"/>
  <c r="W31"/>
  <c i="4" l="1" r="BK83"/>
  <c r="J83"/>
  <c r="J59"/>
  <c i="2" r="BK88"/>
  <c r="J88"/>
  <c r="J59"/>
  <c i="3" r="BK90"/>
  <c r="J90"/>
  <c r="J30"/>
  <c i="1" r="AG56"/>
  <c r="AZ54"/>
  <c r="W29"/>
  <c r="AU54"/>
  <c r="AW54"/>
  <c r="AK30"/>
  <c r="AX54"/>
  <c r="AY54"/>
  <c i="3" l="1" r="J39"/>
  <c r="J59"/>
  <c i="1" r="AN56"/>
  <c r="AV54"/>
  <c r="AK29"/>
  <c i="2" r="J30"/>
  <c i="1" r="AG55"/>
  <c i="4" r="J30"/>
  <c i="1" r="AG57"/>
  <c i="2" l="1" r="J39"/>
  <c i="4" r="J39"/>
  <c i="1" r="AN57"/>
  <c r="AN55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<sst xmlns="http://schemas.openxmlformats.org/spreadsheetml/2006/main">
  <si>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</si>
  <si>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</si>
  <si>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</si>
  <si>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</si>
  <si>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</si>
  <si>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{d0e1e703-7a53-4621-aa8b-1a4d03fe60c9}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</si>
  <si>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</si>
  <si>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</si>
  <si>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</si>
  <si>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</si>
  <si>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</si>
  <si>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</si>
  <si>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</si>
  <si>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</si>
  <si>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</si>
  <si>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</si>
  <si>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</si>
  <si>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</si>
  <si>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PROPUSTKY</t>
  </si>
  <si>
    <t>KSO:</t>
  </si>
  <si>
    <t>CC-CZ:</t>
  </si>
  <si>
    <t>Místo:</t>
  </si>
  <si>
    <t>k.ú. Havřice , k.ú. Těšov</t>
  </si>
  <si>
    <t>Datum:</t>
  </si>
  <si>
    <t>7. 4. 2024</t>
  </si>
  <si>
    <t>Zadavatel:</t>
  </si>
  <si>
    <t>IČ:</t>
  </si>
  <si>
    <t>00291463</t>
  </si>
  <si>
    <t xml:space="preserve">Město Uherský Brod </t>
  </si>
  <si>
    <t>DIČ:</t>
  </si>
  <si>
    <t>Účastník:</t>
  </si>
  <si>
    <t>Vyplň údaj</t>
  </si>
  <si>
    <t>Projektant:</t>
  </si>
  <si>
    <t>13700987</t>
  </si>
  <si>
    <t xml:space="preserve">Horký Tomáš </t>
  </si>
  <si>
    <t>True</t>
  </si>
  <si>
    <t>Zpracovatel:</t>
  </si>
  <si>
    <t xml:space="preserve">Tomáš Horký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</si>
  <si>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</si>
  <si>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</si>
  <si>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</si>
  <si>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</si>
  <si>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</si>
  <si>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</si>
  <si>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</si>
  <si>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</si>
  <si>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</si>
  <si>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</si>
  <si>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</si>
  <si>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</si>
  <si>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</si>
  <si>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</si>
  <si>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</si>
  <si>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</si>
  <si>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</si>
  <si>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</si>
  <si>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</si>
  <si>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</si>
  <si>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</si>
  <si>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</si>
  <si>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</si>
  <si>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</si>
  <si>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</si>
  <si>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</si>
  <si>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</si>
  <si>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</si>
  <si>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</si>
  <si>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</si>
  <si>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</si>
  <si>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</si>
  <si>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</si>
  <si>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</si>
  <si>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</si>
  <si>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</si>
  <si>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</si>
  <si>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</si>
  <si>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</si>
  <si>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</si>
  <si>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</si>
  <si>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202402-01</t>
  </si>
  <si>
    <t xml:space="preserve">PROPUSTEK - LOKALITA V KÚTĚ K.Ú. HAVŘICE </t>
  </si>
  <si>
    <t>STA</t>
  </si>
  <si>
    <t>1</t>
  </si>
  <si>
    <t>{309a8a7d-50bd-4c55-a034-c5812b8a3e75}</t>
  </si>
  <si>
    <t>2</t>
  </si>
  <si>
    <t>202402-02</t>
  </si>
  <si>
    <t xml:space="preserve">PROPUSTEK - LOKALITA RUBANISKA K.Ú. TĚŠOV </t>
  </si>
  <si>
    <t>{ab4b213e-cf04-44a9-a62b-97238c5079e0}</t>
  </si>
  <si>
    <t>2024-03- PROPUSTKY</t>
  </si>
  <si>
    <t>VEDLEJŠÍ NÁKLADY</t>
  </si>
  <si>
    <t>{877cd007-4432-4980-b3c3-200e534bf0e3}</t>
  </si>
  <si>
    <t>KRYCÍ LIST SOUPISU PRACÍ</t>
  </si>
  <si>
    <t>Objekt:</t>
  </si>
  <si>
    <t xml:space="preserve">202402-01 - PROPUSTEK - LOKALITA V KÚTĚ K.Ú. HAVŘICE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</si>
  <si>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</si>
  <si>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</si>
  <si>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</si>
  <si>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</si>
  <si>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</si>
  <si>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</si>
  <si>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</si>
  <si>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</si>
  <si>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</si>
  <si>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</si>
  <si>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</si>
  <si>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</si>
  <si>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</si>
  <si>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</si>
  <si>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</si>
  <si>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</si>
  <si>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</si>
  <si>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</si>
  <si>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</si>
  <si>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</si>
  <si>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</si>
  <si>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</si>
  <si>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</si>
  <si>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</si>
  <si>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</si>
  <si>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</si>
  <si>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</si>
  <si>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</si>
  <si>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</si>
  <si>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</si>
  <si>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</si>
  <si>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</si>
  <si>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</si>
  <si>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</si>
  <si>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CS ÚRS 2024 01</t>
  </si>
  <si>
    <t>4</t>
  </si>
  <si>
    <t>-3011253</t>
  </si>
  <si>
    <t>PP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</si>
  <si>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</si>
  <si>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Online PSC</t>
  </si>
  <si>
    <t>https://podminky.urs.cz/item/CS_URS_2024_01/113107323</t>
  </si>
  <si>
    <t>VV</t>
  </si>
  <si>
    <t>4,7*6</t>
  </si>
  <si>
    <t>113107342</t>
  </si>
  <si>
    <t>Odstranění podkladu živičného tl přes 50 do 100 mm strojně pl do 50 m2</t>
  </si>
  <si>
    <t>1163627559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</si>
  <si>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</si>
  <si>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https://podminky.urs.cz/item/CS_URS_2024_01/113107342</t>
  </si>
  <si>
    <t>3</t>
  </si>
  <si>
    <t>125703301</t>
  </si>
  <si>
    <t>Čištění melioračních kanálů od naplavenin tl do 250 mm dno nezpevněné</t>
  </si>
  <si>
    <t>m3</t>
  </si>
  <si>
    <t>-2009734804</t>
  </si>
  <si>
    <t>Čištění melioračních kanálů s úpravou svahu do výšky naplavené vrstvy tloušťky naplavené vrstvy do 250 mm, se dnem nezpevněným</t>
  </si>
  <si>
    <t>https://podminky.urs.cz/item/CS_URS_2024_01/125703301</t>
  </si>
  <si>
    <t>131251103</t>
  </si>
  <si>
    <t>Hloubení jam nezapažených v hornině třídy těžitelnosti I skupiny 3 objem do 100 m3 strojně</t>
  </si>
  <si>
    <t>1990509208</t>
  </si>
  <si>
    <t>Hloubení nezapažených jam a zářezů strojně s urovnáním dna do předepsaného profilu a spádu v hornině třídy těžitelnosti I skupiny 3 přes 50 do 100 m3</t>
  </si>
  <si>
    <t>https://podminky.urs.cz/item/CS_URS_2024_01/131251103</t>
  </si>
  <si>
    <t>1,85*(6+2,3)*0,5*11</t>
  </si>
  <si>
    <t>5</t>
  </si>
  <si>
    <t>132254101</t>
  </si>
  <si>
    <t>Hloubení rýh zapažených š do 800 mm v hornině třídy těžitelnosti I skupiny 3 objem do 20 m3 strojně</t>
  </si>
  <si>
    <t>1255820129</t>
  </si>
  <si>
    <t>Hloubení zapažených rýh šířky do 800 mm strojně s urovnáním dna do předepsaného profilu a spádu v hornině třídy těžitelnosti I skupiny 3 do 20 m3</t>
  </si>
  <si>
    <t>https://podminky.urs.cz/item/CS_URS_2024_01/132254101</t>
  </si>
  <si>
    <t>3,5*0,3*1,8</t>
  </si>
  <si>
    <t>2,1*0,3*0,6*2</t>
  </si>
  <si>
    <t>1,5*0,3*0,6</t>
  </si>
  <si>
    <t>Součet</t>
  </si>
  <si>
    <t>6</t>
  </si>
  <si>
    <t>174152103</t>
  </si>
  <si>
    <t>Zásyp zářezů pro podzemní vedení do 30 m3 sypaninou se zhutněním při překopech inženýrských sítí</t>
  </si>
  <si>
    <t>521621912</t>
  </si>
  <si>
    <t>Zásyp sypaninou z jakékoliv horniny při překopech inženýrských sítí strojně objemu do 30 m3 s uložením výkopku ve vrstvách se zhutněním zářezů se šikmými stěnami pro podzemní vedení a kolem objektů zřízených v těchto zářezech</t>
  </si>
  <si>
    <t>https://podminky.urs.cz/item/CS_URS_2024_01/174152103</t>
  </si>
  <si>
    <t>75</t>
  </si>
  <si>
    <t>7</t>
  </si>
  <si>
    <t>182151111</t>
  </si>
  <si>
    <t>Svahování v zářezech v hornině třídy těžitelnosti I skupiny 1 až 3 strojně</t>
  </si>
  <si>
    <t>-796506810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</si>
  <si>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</si>
  <si>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</si>
  <si>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17+20</t>
  </si>
  <si>
    <t>Svislé a kompletní konstrukce</t>
  </si>
  <si>
    <t>8</t>
  </si>
  <si>
    <t>321311116</t>
  </si>
  <si>
    <t>Konstrukce vodních staveb z betonu prostého mrazuvzdorného tř. C 30/37</t>
  </si>
  <si>
    <t>875327224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</si>
  <si>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</si>
  <si>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https://podminky.urs.cz/item/CS_URS_2024_01/321311116</t>
  </si>
  <si>
    <t>3,50*0,3*1,8</t>
  </si>
  <si>
    <t>2,10*0,3*0,6*2</t>
  </si>
  <si>
    <t>9</t>
  </si>
  <si>
    <t>321351010</t>
  </si>
  <si>
    <t>Bednění konstrukcí vodních staveb rovinné - zřízení</t>
  </si>
  <si>
    <t>190766651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</si>
  <si>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</si>
  <si>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</si>
  <si>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2,1*0,6*2*2</t>
  </si>
  <si>
    <t>(3,5*1,8*2)+(1*0,3*2)</t>
  </si>
  <si>
    <t>10</t>
  </si>
  <si>
    <t>321352010</t>
  </si>
  <si>
    <t>Bednění konstrukcí vodních staveb rovinné - odstranění</t>
  </si>
  <si>
    <t>607331836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</si>
  <si>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</si>
  <si>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</si>
  <si>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11</t>
  </si>
  <si>
    <t>321368211</t>
  </si>
  <si>
    <t>Výztuž železobetonových konstrukcí vodních staveb ze svařovaných sítí</t>
  </si>
  <si>
    <t>t</t>
  </si>
  <si>
    <t>1811405988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</si>
  <si>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</si>
  <si>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https://podminky.urs.cz/item/CS_URS_2024_01/321368211</t>
  </si>
  <si>
    <t>P</t>
  </si>
  <si>
    <t xml:space="preserve">Poznámka k položce:_x000d_
Boční zídka </t>
  </si>
  <si>
    <t>3,50*1,80*2*0,008</t>
  </si>
  <si>
    <t>Vodorovné konstrukce</t>
  </si>
  <si>
    <t>451313521</t>
  </si>
  <si>
    <t>Podkladní vrstva z betonu prostého se zvýšenými nároky na prostředí pod dlažbu tl přes 100 do 150 mm</t>
  </si>
  <si>
    <t>-1139831350</t>
  </si>
  <si>
    <t>Podkladní vrstva z betonu prostého pod dlažbu se zvýšenými nároky na prostředí tl. přes 100 do 150 mm</t>
  </si>
  <si>
    <t>https://podminky.urs.cz/item/CS_URS_2024_01/451313521</t>
  </si>
  <si>
    <t>10,20+9,40</t>
  </si>
  <si>
    <t>13</t>
  </si>
  <si>
    <t>452311171</t>
  </si>
  <si>
    <t>Podkladní desky z betonu prostého bez zvýšených nároků na prostředí tř. C 30/37 otevřený výkop</t>
  </si>
  <si>
    <t>-667490375</t>
  </si>
  <si>
    <t>Podkladní a zajišťovací konstrukce z betonu prostého v otevřeném výkopu bez zvýšených nároků na prostředí desky pod potrubí, stoky a drobné objekty z betonu tř. C 30/37</t>
  </si>
  <si>
    <t>https://podminky.urs.cz/item/CS_URS_2024_01/452311171</t>
  </si>
  <si>
    <t>12,70*0,2*1,20</t>
  </si>
  <si>
    <t>14</t>
  </si>
  <si>
    <t>452351111</t>
  </si>
  <si>
    <t>Bednění podkladních desek nebo sedlového lože pod potrubí, stoky a drobné objekty otevřený výkop zřízení</t>
  </si>
  <si>
    <t>795204079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</si>
  <si>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</si>
  <si>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</si>
  <si>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12,70*0,2*2</t>
  </si>
  <si>
    <t>15</t>
  </si>
  <si>
    <t>452368211</t>
  </si>
  <si>
    <t>Výztuž podkladních desek nebo bloků nebo pražců otevřený výkop ze svařovaných sítí Kari</t>
  </si>
  <si>
    <t>-1227163588</t>
  </si>
  <si>
    <t>Výztuž podkladních desek, bloků nebo pražců v otevřeném výkopu ze svařovaných sítí typu Kari</t>
  </si>
  <si>
    <t>https://podminky.urs.cz/item/CS_URS_2024_01/452368211</t>
  </si>
  <si>
    <t xml:space="preserve">Poznámka k položce:_x000d_
Podkladní deska pod potrubí </t>
  </si>
  <si>
    <t>12,70*1,2*2*0,008</t>
  </si>
  <si>
    <t>16</t>
  </si>
  <si>
    <t>1133089917</t>
  </si>
  <si>
    <t xml:space="preserve">Poznámka k položce:_x000d_
Obetonování potrubí </t>
  </si>
  <si>
    <t>11,80*2,7*0,008</t>
  </si>
  <si>
    <t>17</t>
  </si>
  <si>
    <t>465512227</t>
  </si>
  <si>
    <t>Dlažba z lomového kamene na sucho se zalitím spár cementovou maltou tl 250 mm</t>
  </si>
  <si>
    <t>-1327172249</t>
  </si>
  <si>
    <t>Dlažba z lomového kamene lomařsky upraveného na sucho se zalitím spár cementovou maltou, tl. kamene 250 mm</t>
  </si>
  <si>
    <t>https://podminky.urs.cz/item/CS_URS_2024_01/465512227</t>
  </si>
  <si>
    <t>19,60</t>
  </si>
  <si>
    <t>Komunikace pozemní</t>
  </si>
  <si>
    <t>18</t>
  </si>
  <si>
    <t>564851111</t>
  </si>
  <si>
    <t>Podklad ze štěrkodrtě ŠD plochy přes 100 m2 tl 150 mm</t>
  </si>
  <si>
    <t>-32330577</t>
  </si>
  <si>
    <t>Podklad ze štěrkodrti ŠD s rozprostřením a zhutněním plochy přes 100 m2, po zhutnění tl. 150 mm</t>
  </si>
  <si>
    <t>https://podminky.urs.cz/item/CS_URS_2024_01/564851111</t>
  </si>
  <si>
    <t>28</t>
  </si>
  <si>
    <t>19</t>
  </si>
  <si>
    <t>564952113</t>
  </si>
  <si>
    <t>Podklad z mechanicky zpevněného kameniva MZK tl 170 mm</t>
  </si>
  <si>
    <t>-1392738222</t>
  </si>
  <si>
    <t>Podklad z mechanicky zpevněného kameniva MZK (minerální beton) s rozprostřením a s hutněním, po zhutnění tl. 170 mm</t>
  </si>
  <si>
    <t>https://podminky.urs.cz/item/CS_URS_2024_01/564952113</t>
  </si>
  <si>
    <t>20</t>
  </si>
  <si>
    <t>577133111</t>
  </si>
  <si>
    <t>Asfaltový beton vrstva obrusná ACO 8 (ABJ) tl 40 mm š do 3 m z nemodifikovaného asfaltu</t>
  </si>
  <si>
    <t>-353201201</t>
  </si>
  <si>
    <t>Asfaltový beton vrstva obrusná ACO 8 (ABJ) s rozprostřením a se zhutněním z nemodifikovaného asfaltu v pruhu šířky do 3 m, po zhutnění tl. 40 mm</t>
  </si>
  <si>
    <t>https://podminky.urs.cz/item/CS_URS_2024_01/577133111</t>
  </si>
  <si>
    <t>577155122</t>
  </si>
  <si>
    <t>Asfaltový beton vrstva ložní ACL 16 (ABH) tl 60 mm š přes 3 m z nemodifikovaného asfaltu</t>
  </si>
  <si>
    <t>1116055452</t>
  </si>
  <si>
    <t>Asfaltový beton vrstva ložní ACL 16 (ABH) s rozprostřením a zhutněním z nemodifikovaného asfaltu v pruhu šířky přes 3 m, po zhutnění tl. 60 mm</t>
  </si>
  <si>
    <t>https://podminky.urs.cz/item/CS_URS_2024_01/577155122</t>
  </si>
  <si>
    <t>Trubní vedení</t>
  </si>
  <si>
    <t>22</t>
  </si>
  <si>
    <t>810441811</t>
  </si>
  <si>
    <t>Bourání stávajícího potrubí z betonu DN přes 400 do 600</t>
  </si>
  <si>
    <t>m</t>
  </si>
  <si>
    <t>1125350865</t>
  </si>
  <si>
    <t>Bourání stávajícího potrubí z betonu v otevřeném výkopu DN přes 400 do 600</t>
  </si>
  <si>
    <t>https://podminky.urs.cz/item/CS_URS_2024_01/810441811</t>
  </si>
  <si>
    <t xml:space="preserve">Poznámka k položce:_x000d_
Bourání stávajícího propustku </t>
  </si>
  <si>
    <t>23</t>
  </si>
  <si>
    <t>812442121</t>
  </si>
  <si>
    <t>Montáž potrubí z trub TBH s integrovaným pryžovým těsněním otevřený výkop sklon do 20 % DN 600</t>
  </si>
  <si>
    <t>-1078465101</t>
  </si>
  <si>
    <t>Montáž potrubí z trub betonových hrdlových v otevřeném výkopu ve sklonu do 20 % s integrovaným pryžovým těsněním DN 600</t>
  </si>
  <si>
    <t>https://podminky.urs.cz/item/CS_URS_2024_01/812442121</t>
  </si>
  <si>
    <t>12,70</t>
  </si>
  <si>
    <t>24</t>
  </si>
  <si>
    <t>M</t>
  </si>
  <si>
    <t>PFB.1010301</t>
  </si>
  <si>
    <t>Trouba hrdlová betonová TBH-Q 60/250</t>
  </si>
  <si>
    <t>kus</t>
  </si>
  <si>
    <t>1674960698</t>
  </si>
  <si>
    <t>25</t>
  </si>
  <si>
    <t>817444111</t>
  </si>
  <si>
    <t>Montáž betonových útesů s hrdlem DN 600</t>
  </si>
  <si>
    <t>-1060077454</t>
  </si>
  <si>
    <t>Montáž betonových útesů s hrdlem na potrubí betonovém a železobetonovém DN 600</t>
  </si>
  <si>
    <t>https://podminky.urs.cz/item/CS_URS_2024_01/817444111</t>
  </si>
  <si>
    <t>26</t>
  </si>
  <si>
    <t>PFB.1070101</t>
  </si>
  <si>
    <t>Podkladky pod hrdlové trouby TBX-Q 60,80-80/14/15</t>
  </si>
  <si>
    <t>862209856</t>
  </si>
  <si>
    <t>27</t>
  </si>
  <si>
    <t>899623181</t>
  </si>
  <si>
    <t>Obetonování potrubí nebo zdiva stok betonem prostým tř. C 30/37 v otevřeném výkopu</t>
  </si>
  <si>
    <t>-1840939942</t>
  </si>
  <si>
    <t>Obetonování potrubí nebo zdiva stok betonem prostým v otevřeném výkopu, betonem tř. C 30/37</t>
  </si>
  <si>
    <t>https://podminky.urs.cz/item/CS_URS_2024_01/899623181</t>
  </si>
  <si>
    <t>Poznámka k položce:_x000d_
Obetonování potrubí</t>
  </si>
  <si>
    <t>11,80*(1,2435-0,51)</t>
  </si>
  <si>
    <t>899643121</t>
  </si>
  <si>
    <t>Bednění pro obetonování potrubí otevřený výkop zřízení</t>
  </si>
  <si>
    <t>301489491</t>
  </si>
  <si>
    <t>Bednění pro obetonování potrubí v otevřeném výkopu zřízení</t>
  </si>
  <si>
    <t>https://podminky.urs.cz/item/CS_URS_2024_01/899643121</t>
  </si>
  <si>
    <t>0,9*2*11,80</t>
  </si>
  <si>
    <t>29</t>
  </si>
  <si>
    <t>899643122</t>
  </si>
  <si>
    <t>Bednění pro obetonování potrubí otevřený výkop odstranění</t>
  </si>
  <si>
    <t>-540447575</t>
  </si>
  <si>
    <t>Bednění pro obetonování potrubí v otevřeném výkopu odstranění</t>
  </si>
  <si>
    <t>https://podminky.urs.cz/item/CS_URS_2024_01/899643122</t>
  </si>
  <si>
    <t>21,24</t>
  </si>
  <si>
    <t>Ostatní konstrukce a práce, bourání</t>
  </si>
  <si>
    <t>30</t>
  </si>
  <si>
    <t>981513116</t>
  </si>
  <si>
    <t>Demolice konstrukcí objektů z betonu prostého těžkou mechanizací</t>
  </si>
  <si>
    <t>-345491138</t>
  </si>
  <si>
    <t>Demolice konstrukcí objektů těžkými mechanizačními prostředky konstrukcí z betonu prostého</t>
  </si>
  <si>
    <t>https://podminky.urs.cz/item/CS_URS_2024_01/981513116</t>
  </si>
  <si>
    <t>3,6*0,35*2</t>
  </si>
  <si>
    <t>3,4*0,35*2</t>
  </si>
  <si>
    <t>997</t>
  </si>
  <si>
    <t>Přesun sutě</t>
  </si>
  <si>
    <t>31</t>
  </si>
  <si>
    <t>997221571</t>
  </si>
  <si>
    <t>Vodorovná doprava vybouraných hmot do 1 km</t>
  </si>
  <si>
    <t>-36442710</t>
  </si>
  <si>
    <t>Vodorovná doprava vybouraných hmot bez naložení, ale se složením a s hrubým urovnáním na vzdálenost do 1 km</t>
  </si>
  <si>
    <t>https://podminky.urs.cz/item/CS_URS_2024_01/997221571</t>
  </si>
  <si>
    <t>32</t>
  </si>
  <si>
    <t>997221579</t>
  </si>
  <si>
    <t>Příplatek ZKD 1 km u vodorovné dopravy vybouraných hmot</t>
  </si>
  <si>
    <t>-456667264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</si>
  <si>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</si>
  <si>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</si>
  <si>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998</t>
  </si>
  <si>
    <t>Přesun hmot</t>
  </si>
  <si>
    <t>33</t>
  </si>
  <si>
    <t>998274101</t>
  </si>
  <si>
    <t>Přesun hmot pro trubní vedení z trub betonových otevřený výkop</t>
  </si>
  <si>
    <t>-1215641679</t>
  </si>
  <si>
    <t>Přesun hmot pro trubní vedení hloubené z trub betonových nebo železobetonových pro vodovody nebo kanalizace v otevřeném výkopu dopravní vzdálenost do 15 m</t>
  </si>
  <si>
    <t>https://podminky.urs.cz/item/CS_URS_2024_01/998274101</t>
  </si>
  <si>
    <t xml:space="preserve">202402-02 - PROPUSTEK - LOKALITA RUBANISKA K.Ú. TĚŠOV </t>
  </si>
  <si>
    <t>PSV - Práce a dodávky PSV</t>
  </si>
  <si>
    <t xml:space="preserve">    783 - Dokončovací práce - nátěry</t>
  </si>
  <si>
    <t>111251201</t>
  </si>
  <si>
    <t>Odstranění křovin a stromů průměru kmene do 100 mm i s kořeny sklonu terénu přes 1:5 z celkové plochy do 100 m2 strojně</t>
  </si>
  <si>
    <t>-1357955354</t>
  </si>
  <si>
    <t>Odstranění křovin a stromů s odstraněním kořenů strojně průměru kmene do 100 mm v rovině nebo ve svahu sklonu terénu přes 1:5, při celkové ploše do 100 m2</t>
  </si>
  <si>
    <t>https://podminky.urs.cz/item/CS_URS_2024_01/111251201</t>
  </si>
  <si>
    <t>50</t>
  </si>
  <si>
    <t>112155315</t>
  </si>
  <si>
    <t>Štěpkování keřového porostu hustého s naložením</t>
  </si>
  <si>
    <t>999711740</t>
  </si>
  <si>
    <t>Štěpkování s naložením na dopravní prostředek a odvozem do 20 km keřového porostu hustého</t>
  </si>
  <si>
    <t>https://podminky.urs.cz/item/CS_URS_2024_01/112155315</t>
  </si>
  <si>
    <t>115001105</t>
  </si>
  <si>
    <t>Převedení vody potrubím DN přes 300 do 600</t>
  </si>
  <si>
    <t>368764182</t>
  </si>
  <si>
    <t>Převedení vody potrubím průměru DN přes 300 do 600</t>
  </si>
  <si>
    <t>https://podminky.urs.cz/item/CS_URS_2024_01/115001105</t>
  </si>
  <si>
    <t>34</t>
  </si>
  <si>
    <t>115101201</t>
  </si>
  <si>
    <t>Čerpání vody na dopravní výšku do 10 m průměrný přítok do 500 l/min</t>
  </si>
  <si>
    <t>hod</t>
  </si>
  <si>
    <t>-1767301447</t>
  </si>
  <si>
    <t>Čerpání vody na dopravní výšku do 10 m s uvažovaným průměrným přítokem do 500 l/min</t>
  </si>
  <si>
    <t>https://podminky.urs.cz/item/CS_URS_2024_01/115101201</t>
  </si>
  <si>
    <t>4*8</t>
  </si>
  <si>
    <t>131251102</t>
  </si>
  <si>
    <t>Hloubení jam nezapažených v hornině třídy těžitelnosti I skupiny 3 objem do 50 m3 strojně</t>
  </si>
  <si>
    <t>-1357581688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</si>
  <si>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</si>
  <si>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</si>
  <si>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8,36*4,60</t>
  </si>
  <si>
    <t>132251251</t>
  </si>
  <si>
    <t>Hloubení rýh nezapažených š do 2000 mm v hornině třídy těžitelnosti I skupiny 3 objem do 20 m3 strojně</t>
  </si>
  <si>
    <t>-217101017</t>
  </si>
  <si>
    <t>Hloubení nezapažených rýh šířky přes 800 do 2 000 mm strojně s urovnáním dna do předepsaného profilu a spádu v hornině třídy těžitelnosti I skupiny 3 do 20 m3</t>
  </si>
  <si>
    <t>https://podminky.urs.cz/item/CS_URS_2024_01/132251251</t>
  </si>
  <si>
    <t xml:space="preserve">Poznámka k položce:_x000d_
Výkop rýhy pro čelo propustku </t>
  </si>
  <si>
    <t>6,9*1,7</t>
  </si>
  <si>
    <t>1012839477</t>
  </si>
  <si>
    <t>1,54*0,8*0,3</t>
  </si>
  <si>
    <t>-1162936650</t>
  </si>
  <si>
    <t>38,50-(6,05+4,80)</t>
  </si>
  <si>
    <t>-1087794986</t>
  </si>
  <si>
    <t>39</t>
  </si>
  <si>
    <t>321213345</t>
  </si>
  <si>
    <t>Zdivo nadzákladové z lomového kamene vodních staveb obkladní s vyspárováním</t>
  </si>
  <si>
    <t>-850913259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</si>
  <si>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</si>
  <si>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https://podminky.urs.cz/item/CS_URS_2024_01/321213345</t>
  </si>
  <si>
    <t>(7,3-0,85)*0,25</t>
  </si>
  <si>
    <t>-1571269180</t>
  </si>
  <si>
    <t>1778460318</t>
  </si>
  <si>
    <t>((5,60*1,3)-0,85)*0,35</t>
  </si>
  <si>
    <t>4,02*0,85*0,6</t>
  </si>
  <si>
    <t>5,6*0,75*0,2</t>
  </si>
  <si>
    <t>-916310849</t>
  </si>
  <si>
    <t>(1,54*0,8*2)+(0,30*0,80*2)</t>
  </si>
  <si>
    <t>-1744537812</t>
  </si>
  <si>
    <t xml:space="preserve">Poznámka k položce:_x000d_
Čelo propustku </t>
  </si>
  <si>
    <t>((5,6*1,3)-0,85)*2</t>
  </si>
  <si>
    <t>1,3*0,35*2</t>
  </si>
  <si>
    <t>4,02*0,85*2</t>
  </si>
  <si>
    <t>0,85*0,6*2</t>
  </si>
  <si>
    <t>5,6*0,2*2</t>
  </si>
  <si>
    <t>5,6*0,15</t>
  </si>
  <si>
    <t>0,6*0,2*2</t>
  </si>
  <si>
    <t>-1252307985</t>
  </si>
  <si>
    <t>(1,54*0,30*0,8*2)+(0,3*0,8*2)</t>
  </si>
  <si>
    <t>1722431111</t>
  </si>
  <si>
    <t>24,944</t>
  </si>
  <si>
    <t>35</t>
  </si>
  <si>
    <t>321361101</t>
  </si>
  <si>
    <t>Výztuž železobetonových konstrukcí vodních staveb z oceli 10 216 D do 12 mm</t>
  </si>
  <si>
    <t>-678571676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</si>
  <si>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</si>
  <si>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https://podminky.urs.cz/item/CS_URS_2024_01/321361101</t>
  </si>
  <si>
    <t>0,124</t>
  </si>
  <si>
    <t>1592327336</t>
  </si>
  <si>
    <t>6,8*5,5*0,008</t>
  </si>
  <si>
    <t>-1302074213</t>
  </si>
  <si>
    <t>1,8</t>
  </si>
  <si>
    <t>1435933425</t>
  </si>
  <si>
    <t>4*3*2*0,0123</t>
  </si>
  <si>
    <t>4*1,3*3*0,0123</t>
  </si>
  <si>
    <t>4*3*0,8*0,0123</t>
  </si>
  <si>
    <t>4*3*0,6*0,0123</t>
  </si>
  <si>
    <t>4*3*0,75*0,0123</t>
  </si>
  <si>
    <t>-1625805488</t>
  </si>
  <si>
    <t>Poznámka k položce:_x000d_
Dlažba + kamenné schody</t>
  </si>
  <si>
    <t>7,80</t>
  </si>
  <si>
    <t>1375092910</t>
  </si>
  <si>
    <t>6,10*0,25*1,54</t>
  </si>
  <si>
    <t>1380334371</t>
  </si>
  <si>
    <t>6,10*0,25*2</t>
  </si>
  <si>
    <t>452351112</t>
  </si>
  <si>
    <t>Bednění podkladních desek nebo sedlového lože pod potrubí, stoky a drobné objekty otevřený výkop odstranění</t>
  </si>
  <si>
    <t>-877863335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</si>
  <si>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</si>
  <si>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</si>
  <si>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-1768045181</t>
  </si>
  <si>
    <t>6,10*1,54*2*0,008</t>
  </si>
  <si>
    <t>40</t>
  </si>
  <si>
    <t>457312811</t>
  </si>
  <si>
    <t>Těsnící vrstva z betonu mrazuvzdorného tř. C 25/30 tl do 100 mm</t>
  </si>
  <si>
    <t>1313266519</t>
  </si>
  <si>
    <t>Těsnicí nebo opevňovací vrstva z prostého betonu pro prostředí s mrazovými cykly tř. C 25/30, tl. vrstvy 100 mm</t>
  </si>
  <si>
    <t>https://podminky.urs.cz/item/CS_URS_2024_01/457312811</t>
  </si>
  <si>
    <t>465210122</t>
  </si>
  <si>
    <t>Schody z lomového kamene na maltu cementovou s vyspárováním tl 250 mm</t>
  </si>
  <si>
    <t>1406961122</t>
  </si>
  <si>
    <t>Schody z lomového kamene lomařsky upraveného pro dlažbu na cementovou maltu, s vyspárováním cementovou maltou, tl. kamene 250 mm</t>
  </si>
  <si>
    <t>https://podminky.urs.cz/item/CS_URS_2024_01/465210122</t>
  </si>
  <si>
    <t>3*0,6</t>
  </si>
  <si>
    <t>-1706019345</t>
  </si>
  <si>
    <t>564851011</t>
  </si>
  <si>
    <t>Podklad ze štěrkodrtě ŠD plochy do 100 m2 tl 150 mm</t>
  </si>
  <si>
    <t>1595884503</t>
  </si>
  <si>
    <t>Podklad ze štěrkodrti ŠD s rozprostřením a zhutněním plochy jednotlivě do 100 m2, po zhutnění tl. 150 mm</t>
  </si>
  <si>
    <t>https://podminky.urs.cz/item/CS_URS_2024_01/564851011</t>
  </si>
  <si>
    <t>810471811</t>
  </si>
  <si>
    <t>Bourání stávajícího potrubí z betonu DN přes 600 do 800</t>
  </si>
  <si>
    <t>582267861</t>
  </si>
  <si>
    <t>Bourání stávajícího potrubí z betonu v otevřeném výkopu DN přes 600 do 800</t>
  </si>
  <si>
    <t>https://podminky.urs.cz/item/CS_URS_2024_01/810471811</t>
  </si>
  <si>
    <t>4,5</t>
  </si>
  <si>
    <t>43</t>
  </si>
  <si>
    <t>812472121</t>
  </si>
  <si>
    <t>Montáž potrubí z trub TBH s integrovaným pryžovým těsněním otevřený výkop sklon do 20 % DN 800</t>
  </si>
  <si>
    <t>-541414435</t>
  </si>
  <si>
    <t>Montáž potrubí z trub betonových hrdlových v otevřeném výkopu ve sklonu do 20 % s integrovaným pryžovým těsněním DN 800</t>
  </si>
  <si>
    <t>https://podminky.urs.cz/item/CS_URS_2024_01/812472121</t>
  </si>
  <si>
    <t>44</t>
  </si>
  <si>
    <t>59223014</t>
  </si>
  <si>
    <t>trouba betonová hrdlová DN 800</t>
  </si>
  <si>
    <t>596335976</t>
  </si>
  <si>
    <t>3*1,01 'Přepočtené koeficientem množství</t>
  </si>
  <si>
    <t>45</t>
  </si>
  <si>
    <t>817474111</t>
  </si>
  <si>
    <t>Montáž betonových útesů s hrdlem DN 800</t>
  </si>
  <si>
    <t>-2057328179</t>
  </si>
  <si>
    <t>Montáž betonových útesů s hrdlem na potrubí betonovém a železobetonovém DN 800</t>
  </si>
  <si>
    <t>https://podminky.urs.cz/item/CS_URS_2024_01/817474111</t>
  </si>
  <si>
    <t>2049700200</t>
  </si>
  <si>
    <t>0,55*2*5,5</t>
  </si>
  <si>
    <t>1122096693</t>
  </si>
  <si>
    <t>1,15*6,10*2</t>
  </si>
  <si>
    <t>188750524</t>
  </si>
  <si>
    <t>38</t>
  </si>
  <si>
    <t>911121111</t>
  </si>
  <si>
    <t>Montáž zábradlí ocelového přichyceného vruty do betonového podkladu</t>
  </si>
  <si>
    <t>-886688952</t>
  </si>
  <si>
    <t>https://podminky.urs.cz/item/CS_URS_2024_01/911121111</t>
  </si>
  <si>
    <t>919726123.MTM</t>
  </si>
  <si>
    <t>Geotextilie pro ochranu, separaci a filtraci netkaná měrná hm přes 300 do 500 g/m2 GEOFILTEX 63</t>
  </si>
  <si>
    <t>-1506990211</t>
  </si>
  <si>
    <t>3,5*5,6</t>
  </si>
  <si>
    <t>42</t>
  </si>
  <si>
    <t>5006</t>
  </si>
  <si>
    <t xml:space="preserve">Zábradlí kovové , trubkové pr. tr. 100 mm, dvě madla </t>
  </si>
  <si>
    <t>684204564</t>
  </si>
  <si>
    <t>5,1</t>
  </si>
  <si>
    <t>2050818285</t>
  </si>
  <si>
    <t>5*0,4*2,5</t>
  </si>
  <si>
    <t>3*0,4*2</t>
  </si>
  <si>
    <t>997221551</t>
  </si>
  <si>
    <t>Vodorovná doprava suti ze sypkých materiálů do 1 km</t>
  </si>
  <si>
    <t>1420218610</t>
  </si>
  <si>
    <t>Vodorovná doprava suti bez naložení, ale se složením a s hrubým urovnáním ze sypkých materiálů, na vzdálenost do 1 km</t>
  </si>
  <si>
    <t>https://podminky.urs.cz/item/CS_URS_2024_01/997221551</t>
  </si>
  <si>
    <t>(7,40+1,7)*2,5</t>
  </si>
  <si>
    <t>997221559</t>
  </si>
  <si>
    <t>Příplatek ZKD 1 km u vodorovné dopravy suti ze sypkých materiálů</t>
  </si>
  <si>
    <t>-1598834400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</si>
  <si>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</si>
  <si>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</si>
  <si>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22,75</t>
  </si>
  <si>
    <t>41</t>
  </si>
  <si>
    <t>1371697690</t>
  </si>
  <si>
    <t>PSV</t>
  </si>
  <si>
    <t>Práce a dodávky PSV</t>
  </si>
  <si>
    <t>783</t>
  </si>
  <si>
    <t>Dokončovací práce - nátěry</t>
  </si>
  <si>
    <t>36</t>
  </si>
  <si>
    <t>783314201</t>
  </si>
  <si>
    <t>Základní antikorozní jednonásobný syntetický standardní nátěr zámečnických konstrukcí</t>
  </si>
  <si>
    <t>961181484</t>
  </si>
  <si>
    <t>Základní antikorozní nátěr zámečnických konstrukcí jednonásobný syntetický standardní</t>
  </si>
  <si>
    <t>https://podminky.urs.cz/item/CS_URS_2024_01/783314201</t>
  </si>
  <si>
    <t>37</t>
  </si>
  <si>
    <t>783317101</t>
  </si>
  <si>
    <t>Krycí jednonásobný syntetický standardní nátěr zámečnických konstrukcí</t>
  </si>
  <si>
    <t>-120712348</t>
  </si>
  <si>
    <t>Krycí nátěr (email) zámečnických konstrukcí jednonásobný syntetický standardní</t>
  </si>
  <si>
    <t>https://podminky.urs.cz/item/CS_URS_2024_01/783317101</t>
  </si>
  <si>
    <t>2024-03- PROPUSTKY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</si>
  <si>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</si>
  <si>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</si>
  <si>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</si>
  <si>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</si>
  <si>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</si>
  <si>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</si>
  <si>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</si>
  <si>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</si>
  <si>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</si>
  <si>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</si>
  <si>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</si>
  <si>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CS ÚRS 2021 01</t>
  </si>
  <si>
    <t>1024</t>
  </si>
  <si>
    <t>1308145127</t>
  </si>
  <si>
    <t>https://podminky.urs.cz/item/CS_URS_2021_01/012002000</t>
  </si>
  <si>
    <t>Poznámka k položce:_x000d_
Vytyčení stavby</t>
  </si>
  <si>
    <t>012002000.1</t>
  </si>
  <si>
    <t>1019077967</t>
  </si>
  <si>
    <t>https://podminky.urs.cz/item/CS_URS_2021_01/012002000.1</t>
  </si>
  <si>
    <t xml:space="preserve">Poznámka k položce:_x000d_
Zaměření stavby - skutečnéhoprovedení stavby </t>
  </si>
  <si>
    <t>013002000</t>
  </si>
  <si>
    <t>Projektové práce</t>
  </si>
  <si>
    <t>2088959818</t>
  </si>
  <si>
    <t>https://podminky.urs.cz/item/CS_URS_2021_01/013002000</t>
  </si>
  <si>
    <t xml:space="preserve">Poznámka k položce:_x000d_
Zpracování dokumentace  skutečného provedení stavby </t>
  </si>
  <si>
    <t>VRN3</t>
  </si>
  <si>
    <t>Zařízení staveniště</t>
  </si>
  <si>
    <t>032002000</t>
  </si>
  <si>
    <t>Vybavení staveniště</t>
  </si>
  <si>
    <t>-1328443160</t>
  </si>
  <si>
    <t>https://podminky.urs.cz/item/CS_URS_2021_01/032002000</t>
  </si>
  <si>
    <t>034503000</t>
  </si>
  <si>
    <t>Informační tabule na staveništi</t>
  </si>
  <si>
    <t>-2136591247</t>
  </si>
  <si>
    <t>https://podminky.urs.cz/item/CS_URS_2021_01/034503000</t>
  </si>
  <si>
    <t>Poznámka k položce:_x000d_
Tabule velikost 300 x 400 MM</t>
  </si>
  <si>
    <t>VRN9</t>
  </si>
  <si>
    <t>Ostatní náklady</t>
  </si>
  <si>
    <t>092002000</t>
  </si>
  <si>
    <t>Ostatní náklady související s provozem</t>
  </si>
  <si>
    <t>-1147090033</t>
  </si>
  <si>
    <t>https://podminky.urs.cz/item/CS_URS_2021_01/092002000</t>
  </si>
  <si>
    <t xml:space="preserve">Poznámka k položce:_x000d_
Čistění komunikace při řevozu přebytku ornice na místo uložení mimosamotnou stavbu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</si>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</sst>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3" TargetMode="External" /><Relationship Id="rId2" Type="http://schemas.openxmlformats.org/officeDocument/2006/relationships/hyperlink" Target="https://podminky.urs.cz/item/CS_URS_2024_01/113107342" TargetMode="External" /><Relationship Id="rId3" Type="http://schemas.openxmlformats.org/officeDocument/2006/relationships/hyperlink" Target="https://podminky.urs.cz/item/CS_URS_2024_01/125703301" TargetMode="External" /><Relationship Id="rId4" Type="http://schemas.openxmlformats.org/officeDocument/2006/relationships/hyperlink" Target="https://podminky.urs.cz/item/CS_URS_2024_01/131251103" TargetMode="External" /><Relationship Id="rId5" Type="http://schemas.openxmlformats.org/officeDocument/2006/relationships/hyperlink" Target="https://podminky.urs.cz/item/CS_URS_2024_01/132254101" TargetMode="External" /><Relationship Id="rId6" Type="http://schemas.openxmlformats.org/officeDocument/2006/relationships/hyperlink" Target="https://podminky.urs.cz/item/CS_URS_2024_01/174152103" TargetMode="External" /><Relationship Id="rId7" Type="http://schemas.openxmlformats.org/officeDocument/2006/relationships/hyperlink" Target="https://podminky.urs.cz/item/CS_URS_2024_01/182151111" TargetMode="External" /><Relationship Id="rId8" Type="http://schemas.openxmlformats.org/officeDocument/2006/relationships/hyperlink" Target="https://podminky.urs.cz/item/CS_URS_2024_01/321311116" TargetMode="External" /><Relationship Id="rId9" Type="http://schemas.openxmlformats.org/officeDocument/2006/relationships/hyperlink" Target="https://podminky.urs.cz/item/CS_URS_2024_01/321351010" TargetMode="External" /><Relationship Id="rId10" Type="http://schemas.openxmlformats.org/officeDocument/2006/relationships/hyperlink" Target="https://podminky.urs.cz/item/CS_URS_2024_01/321352010" TargetMode="External" /><Relationship Id="rId11" Type="http://schemas.openxmlformats.org/officeDocument/2006/relationships/hyperlink" Target="https://podminky.urs.cz/item/CS_URS_2024_01/321368211" TargetMode="External" /><Relationship Id="rId12" Type="http://schemas.openxmlformats.org/officeDocument/2006/relationships/hyperlink" Target="https://podminky.urs.cz/item/CS_URS_2024_01/451313521" TargetMode="External" /><Relationship Id="rId13" Type="http://schemas.openxmlformats.org/officeDocument/2006/relationships/hyperlink" Target="https://podminky.urs.cz/item/CS_URS_2024_01/452311171" TargetMode="External" /><Relationship Id="rId14" Type="http://schemas.openxmlformats.org/officeDocument/2006/relationships/hyperlink" Target="https://podminky.urs.cz/item/CS_URS_2024_01/452351111" TargetMode="External" /><Relationship Id="rId15" Type="http://schemas.openxmlformats.org/officeDocument/2006/relationships/hyperlink" Target="https://podminky.urs.cz/item/CS_URS_2024_01/452368211" TargetMode="External" /><Relationship Id="rId16" Type="http://schemas.openxmlformats.org/officeDocument/2006/relationships/hyperlink" Target="https://podminky.urs.cz/item/CS_URS_2024_01/452368211" TargetMode="External" /><Relationship Id="rId17" Type="http://schemas.openxmlformats.org/officeDocument/2006/relationships/hyperlink" Target="https://podminky.urs.cz/item/CS_URS_2024_01/465512227" TargetMode="External" /><Relationship Id="rId18" Type="http://schemas.openxmlformats.org/officeDocument/2006/relationships/hyperlink" Target="https://podminky.urs.cz/item/CS_URS_2024_01/564851111" TargetMode="External" /><Relationship Id="rId19" Type="http://schemas.openxmlformats.org/officeDocument/2006/relationships/hyperlink" Target="https://podminky.urs.cz/item/CS_URS_2024_01/564952113" TargetMode="External" /><Relationship Id="rId20" Type="http://schemas.openxmlformats.org/officeDocument/2006/relationships/hyperlink" Target="https://podminky.urs.cz/item/CS_URS_2024_01/577133111" TargetMode="External" /><Relationship Id="rId21" Type="http://schemas.openxmlformats.org/officeDocument/2006/relationships/hyperlink" Target="https://podminky.urs.cz/item/CS_URS_2024_01/577155122" TargetMode="External" /><Relationship Id="rId22" Type="http://schemas.openxmlformats.org/officeDocument/2006/relationships/hyperlink" Target="https://podminky.urs.cz/item/CS_URS_2024_01/810441811" TargetMode="External" /><Relationship Id="rId23" Type="http://schemas.openxmlformats.org/officeDocument/2006/relationships/hyperlink" Target="https://podminky.urs.cz/item/CS_URS_2024_01/812442121" TargetMode="External" /><Relationship Id="rId24" Type="http://schemas.openxmlformats.org/officeDocument/2006/relationships/hyperlink" Target="https://podminky.urs.cz/item/CS_URS_2024_01/817444111" TargetMode="External" /><Relationship Id="rId25" Type="http://schemas.openxmlformats.org/officeDocument/2006/relationships/hyperlink" Target="https://podminky.urs.cz/item/CS_URS_2024_01/899623181" TargetMode="External" /><Relationship Id="rId26" Type="http://schemas.openxmlformats.org/officeDocument/2006/relationships/hyperlink" Target="https://podminky.urs.cz/item/CS_URS_2024_01/899643121" TargetMode="External" /><Relationship Id="rId27" Type="http://schemas.openxmlformats.org/officeDocument/2006/relationships/hyperlink" Target="https://podminky.urs.cz/item/CS_URS_2024_01/899643122" TargetMode="External" /><Relationship Id="rId28" Type="http://schemas.openxmlformats.org/officeDocument/2006/relationships/hyperlink" Target="https://podminky.urs.cz/item/CS_URS_2024_01/981513116" TargetMode="External" /><Relationship Id="rId29" Type="http://schemas.openxmlformats.org/officeDocument/2006/relationships/hyperlink" Target="https://podminky.urs.cz/item/CS_URS_2024_01/997221571" TargetMode="External" /><Relationship Id="rId30" Type="http://schemas.openxmlformats.org/officeDocument/2006/relationships/hyperlink" Target="https://podminky.urs.cz/item/CS_URS_2024_01/997221579" TargetMode="External" /><Relationship Id="rId31" Type="http://schemas.openxmlformats.org/officeDocument/2006/relationships/hyperlink" Target="https://podminky.urs.cz/item/CS_URS_2024_01/99827410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201" TargetMode="External" /><Relationship Id="rId2" Type="http://schemas.openxmlformats.org/officeDocument/2006/relationships/hyperlink" Target="https://podminky.urs.cz/item/CS_URS_2024_01/112155315" TargetMode="External" /><Relationship Id="rId3" Type="http://schemas.openxmlformats.org/officeDocument/2006/relationships/hyperlink" Target="https://podminky.urs.cz/item/CS_URS_2024_01/115001105" TargetMode="External" /><Relationship Id="rId4" Type="http://schemas.openxmlformats.org/officeDocument/2006/relationships/hyperlink" Target="https://podminky.urs.cz/item/CS_URS_2024_01/115101201" TargetMode="External" /><Relationship Id="rId5" Type="http://schemas.openxmlformats.org/officeDocument/2006/relationships/hyperlink" Target="https://podminky.urs.cz/item/CS_URS_2024_01/131251102" TargetMode="External" /><Relationship Id="rId6" Type="http://schemas.openxmlformats.org/officeDocument/2006/relationships/hyperlink" Target="https://podminky.urs.cz/item/CS_URS_2024_01/132251251" TargetMode="External" /><Relationship Id="rId7" Type="http://schemas.openxmlformats.org/officeDocument/2006/relationships/hyperlink" Target="https://podminky.urs.cz/item/CS_URS_2024_01/132254101" TargetMode="External" /><Relationship Id="rId8" Type="http://schemas.openxmlformats.org/officeDocument/2006/relationships/hyperlink" Target="https://podminky.urs.cz/item/CS_URS_2024_01/174152103" TargetMode="External" /><Relationship Id="rId9" Type="http://schemas.openxmlformats.org/officeDocument/2006/relationships/hyperlink" Target="https://podminky.urs.cz/item/CS_URS_2024_01/182151111" TargetMode="External" /><Relationship Id="rId10" Type="http://schemas.openxmlformats.org/officeDocument/2006/relationships/hyperlink" Target="https://podminky.urs.cz/item/CS_URS_2024_01/321213345" TargetMode="External" /><Relationship Id="rId11" Type="http://schemas.openxmlformats.org/officeDocument/2006/relationships/hyperlink" Target="https://podminky.urs.cz/item/CS_URS_2024_01/321311116" TargetMode="External" /><Relationship Id="rId12" Type="http://schemas.openxmlformats.org/officeDocument/2006/relationships/hyperlink" Target="https://podminky.urs.cz/item/CS_URS_2024_01/321311116" TargetMode="External" /><Relationship Id="rId13" Type="http://schemas.openxmlformats.org/officeDocument/2006/relationships/hyperlink" Target="https://podminky.urs.cz/item/CS_URS_2024_01/321351010" TargetMode="External" /><Relationship Id="rId14" Type="http://schemas.openxmlformats.org/officeDocument/2006/relationships/hyperlink" Target="https://podminky.urs.cz/item/CS_URS_2024_01/321351010" TargetMode="External" /><Relationship Id="rId15" Type="http://schemas.openxmlformats.org/officeDocument/2006/relationships/hyperlink" Target="https://podminky.urs.cz/item/CS_URS_2024_01/321352010" TargetMode="External" /><Relationship Id="rId16" Type="http://schemas.openxmlformats.org/officeDocument/2006/relationships/hyperlink" Target="https://podminky.urs.cz/item/CS_URS_2024_01/321352010" TargetMode="External" /><Relationship Id="rId17" Type="http://schemas.openxmlformats.org/officeDocument/2006/relationships/hyperlink" Target="https://podminky.urs.cz/item/CS_URS_2024_01/321361101" TargetMode="External" /><Relationship Id="rId18" Type="http://schemas.openxmlformats.org/officeDocument/2006/relationships/hyperlink" Target="https://podminky.urs.cz/item/CS_URS_2024_01/321368211" TargetMode="External" /><Relationship Id="rId19" Type="http://schemas.openxmlformats.org/officeDocument/2006/relationships/hyperlink" Target="https://podminky.urs.cz/item/CS_URS_2024_01/321368211" TargetMode="External" /><Relationship Id="rId20" Type="http://schemas.openxmlformats.org/officeDocument/2006/relationships/hyperlink" Target="https://podminky.urs.cz/item/CS_URS_2024_01/321368211" TargetMode="External" /><Relationship Id="rId21" Type="http://schemas.openxmlformats.org/officeDocument/2006/relationships/hyperlink" Target="https://podminky.urs.cz/item/CS_URS_2024_01/451313521" TargetMode="External" /><Relationship Id="rId22" Type="http://schemas.openxmlformats.org/officeDocument/2006/relationships/hyperlink" Target="https://podminky.urs.cz/item/CS_URS_2024_01/452311171" TargetMode="External" /><Relationship Id="rId23" Type="http://schemas.openxmlformats.org/officeDocument/2006/relationships/hyperlink" Target="https://podminky.urs.cz/item/CS_URS_2024_01/452351111" TargetMode="External" /><Relationship Id="rId24" Type="http://schemas.openxmlformats.org/officeDocument/2006/relationships/hyperlink" Target="https://podminky.urs.cz/item/CS_URS_2024_01/452351112" TargetMode="External" /><Relationship Id="rId25" Type="http://schemas.openxmlformats.org/officeDocument/2006/relationships/hyperlink" Target="https://podminky.urs.cz/item/CS_URS_2024_01/452368211" TargetMode="External" /><Relationship Id="rId26" Type="http://schemas.openxmlformats.org/officeDocument/2006/relationships/hyperlink" Target="https://podminky.urs.cz/item/CS_URS_2024_01/457312811" TargetMode="External" /><Relationship Id="rId27" Type="http://schemas.openxmlformats.org/officeDocument/2006/relationships/hyperlink" Target="https://podminky.urs.cz/item/CS_URS_2024_01/465210122" TargetMode="External" /><Relationship Id="rId28" Type="http://schemas.openxmlformats.org/officeDocument/2006/relationships/hyperlink" Target="https://podminky.urs.cz/item/CS_URS_2024_01/465512227" TargetMode="External" /><Relationship Id="rId29" Type="http://schemas.openxmlformats.org/officeDocument/2006/relationships/hyperlink" Target="https://podminky.urs.cz/item/CS_URS_2024_01/564851011" TargetMode="External" /><Relationship Id="rId30" Type="http://schemas.openxmlformats.org/officeDocument/2006/relationships/hyperlink" Target="https://podminky.urs.cz/item/CS_URS_2024_01/810471811" TargetMode="External" /><Relationship Id="rId31" Type="http://schemas.openxmlformats.org/officeDocument/2006/relationships/hyperlink" Target="https://podminky.urs.cz/item/CS_URS_2024_01/812472121" TargetMode="External" /><Relationship Id="rId32" Type="http://schemas.openxmlformats.org/officeDocument/2006/relationships/hyperlink" Target="https://podminky.urs.cz/item/CS_URS_2024_01/817474111" TargetMode="External" /><Relationship Id="rId33" Type="http://schemas.openxmlformats.org/officeDocument/2006/relationships/hyperlink" Target="https://podminky.urs.cz/item/CS_URS_2024_01/899623181" TargetMode="External" /><Relationship Id="rId34" Type="http://schemas.openxmlformats.org/officeDocument/2006/relationships/hyperlink" Target="https://podminky.urs.cz/item/CS_URS_2024_01/899643121" TargetMode="External" /><Relationship Id="rId35" Type="http://schemas.openxmlformats.org/officeDocument/2006/relationships/hyperlink" Target="https://podminky.urs.cz/item/CS_URS_2024_01/899643122" TargetMode="External" /><Relationship Id="rId36" Type="http://schemas.openxmlformats.org/officeDocument/2006/relationships/hyperlink" Target="https://podminky.urs.cz/item/CS_URS_2024_01/911121111" TargetMode="External" /><Relationship Id="rId37" Type="http://schemas.openxmlformats.org/officeDocument/2006/relationships/hyperlink" Target="https://podminky.urs.cz/item/CS_URS_2024_01/981513116" TargetMode="External" /><Relationship Id="rId38" Type="http://schemas.openxmlformats.org/officeDocument/2006/relationships/hyperlink" Target="https://podminky.urs.cz/item/CS_URS_2024_01/997221551" TargetMode="External" /><Relationship Id="rId39" Type="http://schemas.openxmlformats.org/officeDocument/2006/relationships/hyperlink" Target="https://podminky.urs.cz/item/CS_URS_2024_01/997221559" TargetMode="External" /><Relationship Id="rId40" Type="http://schemas.openxmlformats.org/officeDocument/2006/relationships/hyperlink" Target="https://podminky.urs.cz/item/CS_URS_2024_01/998274101" TargetMode="External" /><Relationship Id="rId41" Type="http://schemas.openxmlformats.org/officeDocument/2006/relationships/hyperlink" Target="https://podminky.urs.cz/item/CS_URS_2024_01/783314201" TargetMode="External" /><Relationship Id="rId42" Type="http://schemas.openxmlformats.org/officeDocument/2006/relationships/hyperlink" Target="https://podminky.urs.cz/item/CS_URS_2024_01/783317101" TargetMode="External" /><Relationship Id="rId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002000" TargetMode="External" /><Relationship Id="rId2" Type="http://schemas.openxmlformats.org/officeDocument/2006/relationships/hyperlink" Target="https://podminky.urs.cz/item/CS_URS_2021_01/012002000.1" TargetMode="External" /><Relationship Id="rId3" Type="http://schemas.openxmlformats.org/officeDocument/2006/relationships/hyperlink" Target="https://podminky.urs.cz/item/CS_URS_2021_01/013002000" TargetMode="External" /><Relationship Id="rId4" Type="http://schemas.openxmlformats.org/officeDocument/2006/relationships/hyperlink" Target="https://podminky.urs.cz/item/CS_URS_2021_01/032002000" TargetMode="External" /><Relationship Id="rId5" Type="http://schemas.openxmlformats.org/officeDocument/2006/relationships/hyperlink" Target="https://podminky.urs.cz/item/CS_URS_2021_01/034503000" TargetMode="External" /><Relationship Id="rId6" Type="http://schemas.openxmlformats.org/officeDocument/2006/relationships/hyperlink" Target="https://podminky.urs.cz/item/CS_URS_2021_01/092002000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27</v>
      </c>
      <c r="AR10" s="22"/>
      <c r="BE10" s="31"/>
      <c r="BS10" s="19" t="s">
        <v>7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30</v>
      </c>
      <c r="AK13" s="32" t="s">
        <v>26</v>
      </c>
      <c r="AN13" s="34" t="s">
        <v>31</v>
      </c>
      <c r="AR13" s="22"/>
      <c r="BE13" s="31"/>
      <c r="BS13" s="19" t="s">
        <v>7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31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32</v>
      </c>
      <c r="AK16" s="32" t="s">
        <v>26</v>
      </c>
      <c r="AN16" s="27" t="s">
        <v>33</v>
      </c>
      <c r="AR16" s="22"/>
      <c r="BE16" s="31"/>
      <c r="BS16" s="19" t="s">
        <v>4</v>
      </c>
    </row>
    <row r="17" s="1" customFormat="1" ht="18.48" customHeight="1">
      <c r="B17" s="22"/>
      <c r="E17" s="27" t="s">
        <v>34</v>
      </c>
      <c r="AK17" s="32" t="s">
        <v>29</v>
      </c>
      <c r="AN17" s="27" t="s">
        <v>3</v>
      </c>
      <c r="AR17" s="22"/>
      <c r="BE17" s="31"/>
      <c r="BS17" s="19" t="s">
        <v>35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36</v>
      </c>
      <c r="AK19" s="32" t="s">
        <v>26</v>
      </c>
      <c r="AN19" s="27" t="s">
        <v>33</v>
      </c>
      <c r="AR19" s="22"/>
      <c r="BE19" s="31"/>
      <c r="BS19" s="19" t="s">
        <v>7</v>
      </c>
    </row>
    <row r="20" s="1" customFormat="1" ht="18.48" customHeight="1">
      <c r="B20" s="22"/>
      <c r="E20" s="27" t="s">
        <v>37</v>
      </c>
      <c r="AK20" s="32" t="s">
        <v>29</v>
      </c>
      <c r="AN20" s="27" t="s">
        <v>3</v>
      </c>
      <c r="AR20" s="22"/>
      <c r="BE20" s="31"/>
      <c r="BS20" s="19" t="s">
        <v>35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38</v>
      </c>
      <c r="AR22" s="22"/>
      <c r="BE22" s="31"/>
    </row>
    <row r="23" s="1" customFormat="1" ht="47.25" customHeight="1">
      <c r="B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44</v>
      </c>
      <c r="E29" s="3"/>
      <c r="F29" s="32" t="s">
        <v>45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46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47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48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49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202402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PROPUSTKY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k.ú. Havřice , k.ú. Těšov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7. 4. 2024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Město Uherský Brod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32</v>
      </c>
      <c r="AJ49" s="38"/>
      <c r="AK49" s="38"/>
      <c r="AL49" s="38"/>
      <c r="AM49" s="65" t="str">
        <f>IF(E17="","",E17)</f>
        <v xml:space="preserve">Horký Tomáš </v>
      </c>
      <c r="AN49" s="4"/>
      <c r="AO49" s="4"/>
      <c r="AP49" s="4"/>
      <c r="AQ49" s="38"/>
      <c r="AR49" s="39"/>
      <c r="AS49" s="66" t="s">
        <v>54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30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36</v>
      </c>
      <c r="AJ50" s="38"/>
      <c r="AK50" s="38"/>
      <c r="AL50" s="38"/>
      <c r="AM50" s="65" t="str">
        <f>IF(E20="","",E20)</f>
        <v xml:space="preserve">Tomáš Horký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55</v>
      </c>
      <c r="D52" s="75"/>
      <c r="E52" s="75"/>
      <c r="F52" s="75"/>
      <c r="G52" s="75"/>
      <c r="H52" s="76"/>
      <c r="I52" s="77" t="s">
        <v>56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57</v>
      </c>
      <c r="AH52" s="75"/>
      <c r="AI52" s="75"/>
      <c r="AJ52" s="75"/>
      <c r="AK52" s="75"/>
      <c r="AL52" s="75"/>
      <c r="AM52" s="75"/>
      <c r="AN52" s="77" t="s">
        <v>58</v>
      </c>
      <c r="AO52" s="75"/>
      <c r="AP52" s="75"/>
      <c r="AQ52" s="79" t="s">
        <v>59</v>
      </c>
      <c r="AR52" s="39"/>
      <c r="AS52" s="80" t="s">
        <v>60</v>
      </c>
      <c r="AT52" s="81" t="s">
        <v>61</v>
      </c>
      <c r="AU52" s="81" t="s">
        <v>62</v>
      </c>
      <c r="AV52" s="81" t="s">
        <v>63</v>
      </c>
      <c r="AW52" s="81" t="s">
        <v>64</v>
      </c>
      <c r="AX52" s="81" t="s">
        <v>65</v>
      </c>
      <c r="AY52" s="81" t="s">
        <v>66</v>
      </c>
      <c r="AZ52" s="81" t="s">
        <v>67</v>
      </c>
      <c r="BA52" s="81" t="s">
        <v>68</v>
      </c>
      <c r="BB52" s="81" t="s">
        <v>69</v>
      </c>
      <c r="BC52" s="81" t="s">
        <v>70</v>
      </c>
      <c r="BD52" s="82" t="s">
        <v>71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72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73</v>
      </c>
      <c r="BT54" s="96" t="s">
        <v>74</v>
      </c>
      <c r="BU54" s="97" t="s">
        <v>75</v>
      </c>
      <c r="BV54" s="96" t="s">
        <v>76</v>
      </c>
      <c r="BW54" s="96" t="s">
        <v>5</v>
      </c>
      <c r="BX54" s="96" t="s">
        <v>77</v>
      </c>
      <c r="CL54" s="96" t="s">
        <v>3</v>
      </c>
    </row>
    <row r="55" s="7" customFormat="1" ht="24.75" customHeight="1">
      <c r="A55" s="98" t="s">
        <v>78</v>
      </c>
      <c r="B55" s="99"/>
      <c r="C55" s="100"/>
      <c r="D55" s="101" t="s">
        <v>79</v>
      </c>
      <c r="E55" s="101"/>
      <c r="F55" s="101"/>
      <c r="G55" s="101"/>
      <c r="H55" s="101"/>
      <c r="I55" s="102"/>
      <c r="J55" s="101" t="s">
        <v>80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'202402-01 - PROPUSTEK - L...'!J30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81</v>
      </c>
      <c r="AR55" s="99"/>
      <c r="AS55" s="105">
        <v>0</v>
      </c>
      <c r="AT55" s="106">
        <f>ROUND(SUM(AV55:AW55),2)</f>
        <v>0</v>
      </c>
      <c r="AU55" s="107">
        <f>'202402-01 - PROPUSTEK - L...'!P88</f>
        <v>0</v>
      </c>
      <c r="AV55" s="106">
        <f>'202402-01 - PROPUSTEK - L...'!J33</f>
        <v>0</v>
      </c>
      <c r="AW55" s="106">
        <f>'202402-01 - PROPUSTEK - L...'!J34</f>
        <v>0</v>
      </c>
      <c r="AX55" s="106">
        <f>'202402-01 - PROPUSTEK - L...'!J35</f>
        <v>0</v>
      </c>
      <c r="AY55" s="106">
        <f>'202402-01 - PROPUSTEK - L...'!J36</f>
        <v>0</v>
      </c>
      <c r="AZ55" s="106">
        <f>'202402-01 - PROPUSTEK - L...'!F33</f>
        <v>0</v>
      </c>
      <c r="BA55" s="106">
        <f>'202402-01 - PROPUSTEK - L...'!F34</f>
        <v>0</v>
      </c>
      <c r="BB55" s="106">
        <f>'202402-01 - PROPUSTEK - L...'!F35</f>
        <v>0</v>
      </c>
      <c r="BC55" s="106">
        <f>'202402-01 - PROPUSTEK - L...'!F36</f>
        <v>0</v>
      </c>
      <c r="BD55" s="108">
        <f>'202402-01 - PROPUSTEK - L...'!F37</f>
        <v>0</v>
      </c>
      <c r="BE55" s="7"/>
      <c r="BT55" s="109" t="s">
        <v>82</v>
      </c>
      <c r="BV55" s="109" t="s">
        <v>76</v>
      </c>
      <c r="BW55" s="109" t="s">
        <v>83</v>
      </c>
      <c r="BX55" s="109" t="s">
        <v>5</v>
      </c>
      <c r="CL55" s="109" t="s">
        <v>3</v>
      </c>
      <c r="CM55" s="109" t="s">
        <v>84</v>
      </c>
    </row>
    <row r="56" s="7" customFormat="1" ht="24.75" customHeight="1">
      <c r="A56" s="98" t="s">
        <v>78</v>
      </c>
      <c r="B56" s="99"/>
      <c r="C56" s="100"/>
      <c r="D56" s="101" t="s">
        <v>85</v>
      </c>
      <c r="E56" s="101"/>
      <c r="F56" s="101"/>
      <c r="G56" s="101"/>
      <c r="H56" s="101"/>
      <c r="I56" s="102"/>
      <c r="J56" s="101" t="s">
        <v>86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'202402-02 - PROPUSTEK - L...'!J30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81</v>
      </c>
      <c r="AR56" s="99"/>
      <c r="AS56" s="105">
        <v>0</v>
      </c>
      <c r="AT56" s="106">
        <f>ROUND(SUM(AV56:AW56),2)</f>
        <v>0</v>
      </c>
      <c r="AU56" s="107">
        <f>'202402-02 - PROPUSTEK - L...'!P90</f>
        <v>0</v>
      </c>
      <c r="AV56" s="106">
        <f>'202402-02 - PROPUSTEK - L...'!J33</f>
        <v>0</v>
      </c>
      <c r="AW56" s="106">
        <f>'202402-02 - PROPUSTEK - L...'!J34</f>
        <v>0</v>
      </c>
      <c r="AX56" s="106">
        <f>'202402-02 - PROPUSTEK - L...'!J35</f>
        <v>0</v>
      </c>
      <c r="AY56" s="106">
        <f>'202402-02 - PROPUSTEK - L...'!J36</f>
        <v>0</v>
      </c>
      <c r="AZ56" s="106">
        <f>'202402-02 - PROPUSTEK - L...'!F33</f>
        <v>0</v>
      </c>
      <c r="BA56" s="106">
        <f>'202402-02 - PROPUSTEK - L...'!F34</f>
        <v>0</v>
      </c>
      <c r="BB56" s="106">
        <f>'202402-02 - PROPUSTEK - L...'!F35</f>
        <v>0</v>
      </c>
      <c r="BC56" s="106">
        <f>'202402-02 - PROPUSTEK - L...'!F36</f>
        <v>0</v>
      </c>
      <c r="BD56" s="108">
        <f>'202402-02 - PROPUSTEK - L...'!F37</f>
        <v>0</v>
      </c>
      <c r="BE56" s="7"/>
      <c r="BT56" s="109" t="s">
        <v>82</v>
      </c>
      <c r="BV56" s="109" t="s">
        <v>76</v>
      </c>
      <c r="BW56" s="109" t="s">
        <v>87</v>
      </c>
      <c r="BX56" s="109" t="s">
        <v>5</v>
      </c>
      <c r="CL56" s="109" t="s">
        <v>3</v>
      </c>
      <c r="CM56" s="109" t="s">
        <v>84</v>
      </c>
    </row>
    <row r="57" s="7" customFormat="1" ht="37.5" customHeight="1">
      <c r="A57" s="98" t="s">
        <v>78</v>
      </c>
      <c r="B57" s="99"/>
      <c r="C57" s="100"/>
      <c r="D57" s="101" t="s">
        <v>88</v>
      </c>
      <c r="E57" s="101"/>
      <c r="F57" s="101"/>
      <c r="G57" s="101"/>
      <c r="H57" s="101"/>
      <c r="I57" s="102"/>
      <c r="J57" s="101" t="s">
        <v>89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'2024-03- PROPUSTKY - VEDL...'!J30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81</v>
      </c>
      <c r="AR57" s="99"/>
      <c r="AS57" s="110">
        <v>0</v>
      </c>
      <c r="AT57" s="111">
        <f>ROUND(SUM(AV57:AW57),2)</f>
        <v>0</v>
      </c>
      <c r="AU57" s="112">
        <f>'2024-03- PROPUSTKY - VEDL...'!P83</f>
        <v>0</v>
      </c>
      <c r="AV57" s="111">
        <f>'2024-03- PROPUSTKY - VEDL...'!J33</f>
        <v>0</v>
      </c>
      <c r="AW57" s="111">
        <f>'2024-03- PROPUSTKY - VEDL...'!J34</f>
        <v>0</v>
      </c>
      <c r="AX57" s="111">
        <f>'2024-03- PROPUSTKY - VEDL...'!J35</f>
        <v>0</v>
      </c>
      <c r="AY57" s="111">
        <f>'2024-03- PROPUSTKY - VEDL...'!J36</f>
        <v>0</v>
      </c>
      <c r="AZ57" s="111">
        <f>'2024-03- PROPUSTKY - VEDL...'!F33</f>
        <v>0</v>
      </c>
      <c r="BA57" s="111">
        <f>'2024-03- PROPUSTKY - VEDL...'!F34</f>
        <v>0</v>
      </c>
      <c r="BB57" s="111">
        <f>'2024-03- PROPUSTKY - VEDL...'!F35</f>
        <v>0</v>
      </c>
      <c r="BC57" s="111">
        <f>'2024-03- PROPUSTKY - VEDL...'!F36</f>
        <v>0</v>
      </c>
      <c r="BD57" s="113">
        <f>'2024-03- PROPUSTKY - VEDL...'!F37</f>
        <v>0</v>
      </c>
      <c r="BE57" s="7"/>
      <c r="BT57" s="109" t="s">
        <v>82</v>
      </c>
      <c r="BV57" s="109" t="s">
        <v>76</v>
      </c>
      <c r="BW57" s="109" t="s">
        <v>90</v>
      </c>
      <c r="BX57" s="109" t="s">
        <v>5</v>
      </c>
      <c r="CL57" s="109" t="s">
        <v>3</v>
      </c>
      <c r="CM57" s="109" t="s">
        <v>84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02402-01 - PROPUSTEK - L...'!C2" display="/"/>
    <hyperlink ref="A56" location="'202402-02 - PROPUSTEK - L...'!C2" display="/"/>
    <hyperlink ref="A57" location="'2024-03- PROPUSTKY - VED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</row>
    <row r="4" s="1" customFormat="1" ht="24.96" customHeight="1">
      <c r="B4" s="22"/>
      <c r="D4" s="23" t="s">
        <v>91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PROPUSTKY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92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2" t="s">
        <v>93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7. 4. 2024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26</v>
      </c>
      <c r="J20" s="27" t="s">
        <v>33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36</v>
      </c>
      <c r="E23" s="38"/>
      <c r="F23" s="38"/>
      <c r="G23" s="38"/>
      <c r="H23" s="38"/>
      <c r="I23" s="32" t="s">
        <v>26</v>
      </c>
      <c r="J23" s="27" t="s">
        <v>33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37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40</v>
      </c>
      <c r="E30" s="38"/>
      <c r="F30" s="38"/>
      <c r="G30" s="38"/>
      <c r="H30" s="38"/>
      <c r="I30" s="38"/>
      <c r="J30" s="90">
        <f>ROUND(J88,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42</v>
      </c>
      <c r="G32" s="38"/>
      <c r="H32" s="38"/>
      <c r="I32" s="43" t="s">
        <v>41</v>
      </c>
      <c r="J32" s="43" t="s">
        <v>43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44</v>
      </c>
      <c r="E33" s="32" t="s">
        <v>45</v>
      </c>
      <c r="F33" s="122">
        <f>ROUND((SUM(BE88:BE239)),  2)</f>
        <v>0</v>
      </c>
      <c r="G33" s="38"/>
      <c r="H33" s="38"/>
      <c r="I33" s="123">
        <v>0.20999999999999999</v>
      </c>
      <c r="J33" s="122">
        <f>ROUND(((SUM(BE88:BE239))*I33),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46</v>
      </c>
      <c r="F34" s="122">
        <f>ROUND((SUM(BF88:BF239)),  2)</f>
        <v>0</v>
      </c>
      <c r="G34" s="38"/>
      <c r="H34" s="38"/>
      <c r="I34" s="123">
        <v>0.12</v>
      </c>
      <c r="J34" s="122">
        <f>ROUND(((SUM(BF88:BF239))*I34),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47</v>
      </c>
      <c r="F35" s="122">
        <f>ROUND((SUM(BG88:BG239)),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48</v>
      </c>
      <c r="F36" s="122">
        <f>ROUND((SUM(BH88:BH239)),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49</v>
      </c>
      <c r="F37" s="122">
        <f>ROUND((SUM(BI88:BI239)),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50</v>
      </c>
      <c r="E39" s="76"/>
      <c r="F39" s="76"/>
      <c r="G39" s="126" t="s">
        <v>51</v>
      </c>
      <c r="H39" s="127" t="s">
        <v>52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PROPUSTKY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38"/>
      <c r="D50" s="38"/>
      <c r="E50" s="62" t="str">
        <f>E9</f>
        <v xml:space="preserve">202402-01 - PROPUSTEK - LOKALITA V KÚTĚ K.Ú. HAVŘICE 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k.ú. Havřice , k.ú. Těšov</v>
      </c>
      <c r="G52" s="38"/>
      <c r="H52" s="38"/>
      <c r="I52" s="32" t="s">
        <v>23</v>
      </c>
      <c r="J52" s="64" t="str">
        <f>IF(J12="","",J12)</f>
        <v>7. 4. 2024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Město Uherský Brod </v>
      </c>
      <c r="G54" s="38"/>
      <c r="H54" s="38"/>
      <c r="I54" s="32" t="s">
        <v>32</v>
      </c>
      <c r="J54" s="36" t="str">
        <f>E21</f>
        <v xml:space="preserve">Horký Tomáš 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36</v>
      </c>
      <c r="J55" s="36" t="str">
        <f>E24</f>
        <v xml:space="preserve">Tomáš Horký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95</v>
      </c>
      <c r="D57" s="124"/>
      <c r="E57" s="124"/>
      <c r="F57" s="124"/>
      <c r="G57" s="124"/>
      <c r="H57" s="124"/>
      <c r="I57" s="124"/>
      <c r="J57" s="131" t="s">
        <v>96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72</v>
      </c>
      <c r="D59" s="38"/>
      <c r="E59" s="38"/>
      <c r="F59" s="38"/>
      <c r="G59" s="38"/>
      <c r="H59" s="38"/>
      <c r="I59" s="38"/>
      <c r="J59" s="90">
        <f>J88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97</v>
      </c>
    </row>
    <row r="60" s="9" customFormat="1" ht="24.96" customHeight="1">
      <c r="A60" s="9"/>
      <c r="B60" s="133"/>
      <c r="C60" s="9"/>
      <c r="D60" s="134" t="s">
        <v>98</v>
      </c>
      <c r="E60" s="135"/>
      <c r="F60" s="135"/>
      <c r="G60" s="135"/>
      <c r="H60" s="135"/>
      <c r="I60" s="135"/>
      <c r="J60" s="136">
        <f>J89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99</v>
      </c>
      <c r="E61" s="139"/>
      <c r="F61" s="139"/>
      <c r="G61" s="139"/>
      <c r="H61" s="139"/>
      <c r="I61" s="139"/>
      <c r="J61" s="140">
        <f>J90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100</v>
      </c>
      <c r="E62" s="139"/>
      <c r="F62" s="139"/>
      <c r="G62" s="139"/>
      <c r="H62" s="139"/>
      <c r="I62" s="139"/>
      <c r="J62" s="140">
        <f>J122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101</v>
      </c>
      <c r="E63" s="139"/>
      <c r="F63" s="139"/>
      <c r="G63" s="139"/>
      <c r="H63" s="139"/>
      <c r="I63" s="139"/>
      <c r="J63" s="140">
        <f>J145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102</v>
      </c>
      <c r="E64" s="139"/>
      <c r="F64" s="139"/>
      <c r="G64" s="139"/>
      <c r="H64" s="139"/>
      <c r="I64" s="139"/>
      <c r="J64" s="140">
        <f>J172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103</v>
      </c>
      <c r="E65" s="139"/>
      <c r="F65" s="139"/>
      <c r="G65" s="139"/>
      <c r="H65" s="139"/>
      <c r="I65" s="139"/>
      <c r="J65" s="140">
        <f>J189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104</v>
      </c>
      <c r="E66" s="139"/>
      <c r="F66" s="139"/>
      <c r="G66" s="139"/>
      <c r="H66" s="139"/>
      <c r="I66" s="139"/>
      <c r="J66" s="140">
        <f>J222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105</v>
      </c>
      <c r="E67" s="139"/>
      <c r="F67" s="139"/>
      <c r="G67" s="139"/>
      <c r="H67" s="139"/>
      <c r="I67" s="139"/>
      <c r="J67" s="140">
        <f>J229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106</v>
      </c>
      <c r="E68" s="139"/>
      <c r="F68" s="139"/>
      <c r="G68" s="139"/>
      <c r="H68" s="139"/>
      <c r="I68" s="139"/>
      <c r="J68" s="140">
        <f>J236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38"/>
      <c r="D69" s="38"/>
      <c r="E69" s="38"/>
      <c r="F69" s="38"/>
      <c r="G69" s="38"/>
      <c r="H69" s="38"/>
      <c r="I69" s="38"/>
      <c r="J69" s="38"/>
      <c r="K69" s="3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107</v>
      </c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17</v>
      </c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38"/>
      <c r="D78" s="38"/>
      <c r="E78" s="115" t="str">
        <f>E7</f>
        <v>PROPUSTKY</v>
      </c>
      <c r="F78" s="32"/>
      <c r="G78" s="32"/>
      <c r="H78" s="32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92</v>
      </c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30" customHeight="1">
      <c r="A80" s="38"/>
      <c r="B80" s="39"/>
      <c r="C80" s="38"/>
      <c r="D80" s="38"/>
      <c r="E80" s="62" t="str">
        <f>E9</f>
        <v xml:space="preserve">202402-01 - PROPUSTEK - LOKALITA V KÚTĚ K.Ú. HAVŘICE </v>
      </c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38"/>
      <c r="E82" s="38"/>
      <c r="F82" s="27" t="str">
        <f>F12</f>
        <v>k.ú. Havřice , k.ú. Těšov</v>
      </c>
      <c r="G82" s="38"/>
      <c r="H82" s="38"/>
      <c r="I82" s="32" t="s">
        <v>23</v>
      </c>
      <c r="J82" s="64" t="str">
        <f>IF(J12="","",J12)</f>
        <v>7. 4. 2024</v>
      </c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38"/>
      <c r="E84" s="38"/>
      <c r="F84" s="27" t="str">
        <f>E15</f>
        <v xml:space="preserve">Město Uherský Brod </v>
      </c>
      <c r="G84" s="38"/>
      <c r="H84" s="38"/>
      <c r="I84" s="32" t="s">
        <v>32</v>
      </c>
      <c r="J84" s="36" t="str">
        <f>E21</f>
        <v xml:space="preserve">Horký Tomáš </v>
      </c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30</v>
      </c>
      <c r="D85" s="38"/>
      <c r="E85" s="38"/>
      <c r="F85" s="27" t="str">
        <f>IF(E18="","",E18)</f>
        <v>Vyplň údaj</v>
      </c>
      <c r="G85" s="38"/>
      <c r="H85" s="38"/>
      <c r="I85" s="32" t="s">
        <v>36</v>
      </c>
      <c r="J85" s="36" t="str">
        <f>E24</f>
        <v xml:space="preserve">Tomáš Horký </v>
      </c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41"/>
      <c r="B87" s="142"/>
      <c r="C87" s="143" t="s">
        <v>108</v>
      </c>
      <c r="D87" s="144" t="s">
        <v>59</v>
      </c>
      <c r="E87" s="144" t="s">
        <v>55</v>
      </c>
      <c r="F87" s="144" t="s">
        <v>56</v>
      </c>
      <c r="G87" s="144" t="s">
        <v>109</v>
      </c>
      <c r="H87" s="144" t="s">
        <v>110</v>
      </c>
      <c r="I87" s="144" t="s">
        <v>111</v>
      </c>
      <c r="J87" s="144" t="s">
        <v>96</v>
      </c>
      <c r="K87" s="145" t="s">
        <v>112</v>
      </c>
      <c r="L87" s="146"/>
      <c r="M87" s="80" t="s">
        <v>3</v>
      </c>
      <c r="N87" s="81" t="s">
        <v>44</v>
      </c>
      <c r="O87" s="81" t="s">
        <v>113</v>
      </c>
      <c r="P87" s="81" t="s">
        <v>114</v>
      </c>
      <c r="Q87" s="81" t="s">
        <v>115</v>
      </c>
      <c r="R87" s="81" t="s">
        <v>116</v>
      </c>
      <c r="S87" s="81" t="s">
        <v>117</v>
      </c>
      <c r="T87" s="82" t="s">
        <v>118</v>
      </c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="2" customFormat="1" ht="22.8" customHeight="1">
      <c r="A88" s="38"/>
      <c r="B88" s="39"/>
      <c r="C88" s="87" t="s">
        <v>119</v>
      </c>
      <c r="D88" s="38"/>
      <c r="E88" s="38"/>
      <c r="F88" s="38"/>
      <c r="G88" s="38"/>
      <c r="H88" s="38"/>
      <c r="I88" s="38"/>
      <c r="J88" s="147">
        <f>BK88</f>
        <v>0</v>
      </c>
      <c r="K88" s="38"/>
      <c r="L88" s="39"/>
      <c r="M88" s="83"/>
      <c r="N88" s="68"/>
      <c r="O88" s="84"/>
      <c r="P88" s="148">
        <f>P89</f>
        <v>0</v>
      </c>
      <c r="Q88" s="84"/>
      <c r="R88" s="148">
        <f>R89</f>
        <v>20.401821680000005</v>
      </c>
      <c r="S88" s="84"/>
      <c r="T88" s="149">
        <f>T89</f>
        <v>38.491999999999997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73</v>
      </c>
      <c r="AU88" s="19" t="s">
        <v>97</v>
      </c>
      <c r="BK88" s="150">
        <f>BK89</f>
        <v>0</v>
      </c>
    </row>
    <row r="89" s="12" customFormat="1" ht="25.92" customHeight="1">
      <c r="A89" s="12"/>
      <c r="B89" s="151"/>
      <c r="C89" s="12"/>
      <c r="D89" s="152" t="s">
        <v>73</v>
      </c>
      <c r="E89" s="153" t="s">
        <v>120</v>
      </c>
      <c r="F89" s="153" t="s">
        <v>121</v>
      </c>
      <c r="G89" s="12"/>
      <c r="H89" s="12"/>
      <c r="I89" s="154"/>
      <c r="J89" s="155">
        <f>BK89</f>
        <v>0</v>
      </c>
      <c r="K89" s="12"/>
      <c r="L89" s="151"/>
      <c r="M89" s="156"/>
      <c r="N89" s="157"/>
      <c r="O89" s="157"/>
      <c r="P89" s="158">
        <f>P90+P122+P145+P172+P189+P222+P229+P236</f>
        <v>0</v>
      </c>
      <c r="Q89" s="157"/>
      <c r="R89" s="158">
        <f>R90+R122+R145+R172+R189+R222+R229+R236</f>
        <v>20.401821680000005</v>
      </c>
      <c r="S89" s="157"/>
      <c r="T89" s="159">
        <f>T90+T122+T145+T172+T189+T222+T229+T236</f>
        <v>38.491999999999997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2" t="s">
        <v>82</v>
      </c>
      <c r="AT89" s="160" t="s">
        <v>73</v>
      </c>
      <c r="AU89" s="160" t="s">
        <v>74</v>
      </c>
      <c r="AY89" s="152" t="s">
        <v>122</v>
      </c>
      <c r="BK89" s="161">
        <f>BK90+BK122+BK145+BK172+BK189+BK222+BK229+BK236</f>
        <v>0</v>
      </c>
    </row>
    <row r="90" s="12" customFormat="1" ht="22.8" customHeight="1">
      <c r="A90" s="12"/>
      <c r="B90" s="151"/>
      <c r="C90" s="12"/>
      <c r="D90" s="152" t="s">
        <v>73</v>
      </c>
      <c r="E90" s="162" t="s">
        <v>82</v>
      </c>
      <c r="F90" s="162" t="s">
        <v>123</v>
      </c>
      <c r="G90" s="12"/>
      <c r="H90" s="12"/>
      <c r="I90" s="154"/>
      <c r="J90" s="163">
        <f>BK90</f>
        <v>0</v>
      </c>
      <c r="K90" s="12"/>
      <c r="L90" s="151"/>
      <c r="M90" s="156"/>
      <c r="N90" s="157"/>
      <c r="O90" s="157"/>
      <c r="P90" s="158">
        <f>SUM(P91:P121)</f>
        <v>0</v>
      </c>
      <c r="Q90" s="157"/>
      <c r="R90" s="158">
        <f>SUM(R91:R121)</f>
        <v>0</v>
      </c>
      <c r="S90" s="157"/>
      <c r="T90" s="159">
        <f>SUM(T91:T121)</f>
        <v>18.611999999999998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2" t="s">
        <v>82</v>
      </c>
      <c r="AT90" s="160" t="s">
        <v>73</v>
      </c>
      <c r="AU90" s="160" t="s">
        <v>82</v>
      </c>
      <c r="AY90" s="152" t="s">
        <v>122</v>
      </c>
      <c r="BK90" s="161">
        <f>SUM(BK91:BK121)</f>
        <v>0</v>
      </c>
    </row>
    <row r="91" s="2" customFormat="1" ht="24.15" customHeight="1">
      <c r="A91" s="38"/>
      <c r="B91" s="164"/>
      <c r="C91" s="165" t="s">
        <v>82</v>
      </c>
      <c r="D91" s="165" t="s">
        <v>124</v>
      </c>
      <c r="E91" s="166" t="s">
        <v>125</v>
      </c>
      <c r="F91" s="167" t="s">
        <v>126</v>
      </c>
      <c r="G91" s="168" t="s">
        <v>127</v>
      </c>
      <c r="H91" s="169">
        <v>28.199999999999999</v>
      </c>
      <c r="I91" s="170"/>
      <c r="J91" s="171">
        <f>ROUND(I91*H91,2)</f>
        <v>0</v>
      </c>
      <c r="K91" s="167" t="s">
        <v>128</v>
      </c>
      <c r="L91" s="39"/>
      <c r="M91" s="172" t="s">
        <v>3</v>
      </c>
      <c r="N91" s="173" t="s">
        <v>45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0.44</v>
      </c>
      <c r="T91" s="175">
        <f>S91*H91</f>
        <v>12.408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129</v>
      </c>
      <c r="AT91" s="176" t="s">
        <v>124</v>
      </c>
      <c r="AU91" s="176" t="s">
        <v>84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82</v>
      </c>
      <c r="BK91" s="177">
        <f>ROUND(I91*H91,2)</f>
        <v>0</v>
      </c>
      <c r="BL91" s="19" t="s">
        <v>129</v>
      </c>
      <c r="BM91" s="176" t="s">
        <v>130</v>
      </c>
    </row>
    <row r="92" s="2" customFormat="1">
      <c r="A92" s="38"/>
      <c r="B92" s="39"/>
      <c r="C92" s="38"/>
      <c r="D92" s="178" t="s">
        <v>131</v>
      </c>
      <c r="E92" s="38"/>
      <c r="F92" s="179" t="s">
        <v>132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131</v>
      </c>
      <c r="AU92" s="19" t="s">
        <v>84</v>
      </c>
    </row>
    <row r="93" s="2" customFormat="1">
      <c r="A93" s="38"/>
      <c r="B93" s="39"/>
      <c r="C93" s="38"/>
      <c r="D93" s="183" t="s">
        <v>133</v>
      </c>
      <c r="E93" s="38"/>
      <c r="F93" s="184" t="s">
        <v>134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133</v>
      </c>
      <c r="AU93" s="19" t="s">
        <v>84</v>
      </c>
    </row>
    <row r="94" s="13" customFormat="1">
      <c r="A94" s="13"/>
      <c r="B94" s="185"/>
      <c r="C94" s="13"/>
      <c r="D94" s="178" t="s">
        <v>135</v>
      </c>
      <c r="E94" s="186" t="s">
        <v>3</v>
      </c>
      <c r="F94" s="187" t="s">
        <v>136</v>
      </c>
      <c r="G94" s="13"/>
      <c r="H94" s="188">
        <v>28.199999999999999</v>
      </c>
      <c r="I94" s="189"/>
      <c r="J94" s="13"/>
      <c r="K94" s="13"/>
      <c r="L94" s="185"/>
      <c r="M94" s="190"/>
      <c r="N94" s="191"/>
      <c r="O94" s="191"/>
      <c r="P94" s="191"/>
      <c r="Q94" s="191"/>
      <c r="R94" s="191"/>
      <c r="S94" s="191"/>
      <c r="T94" s="19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86" t="s">
        <v>135</v>
      </c>
      <c r="AU94" s="186" t="s">
        <v>84</v>
      </c>
      <c r="AV94" s="13" t="s">
        <v>84</v>
      </c>
      <c r="AW94" s="13" t="s">
        <v>35</v>
      </c>
      <c r="AX94" s="13" t="s">
        <v>82</v>
      </c>
      <c r="AY94" s="186" t="s">
        <v>122</v>
      </c>
    </row>
    <row r="95" s="2" customFormat="1" ht="24.15" customHeight="1">
      <c r="A95" s="38"/>
      <c r="B95" s="164"/>
      <c r="C95" s="165" t="s">
        <v>84</v>
      </c>
      <c r="D95" s="165" t="s">
        <v>124</v>
      </c>
      <c r="E95" s="166" t="s">
        <v>137</v>
      </c>
      <c r="F95" s="167" t="s">
        <v>138</v>
      </c>
      <c r="G95" s="168" t="s">
        <v>127</v>
      </c>
      <c r="H95" s="169">
        <v>28.199999999999999</v>
      </c>
      <c r="I95" s="170"/>
      <c r="J95" s="171">
        <f>ROUND(I95*H95,2)</f>
        <v>0</v>
      </c>
      <c r="K95" s="167" t="s">
        <v>128</v>
      </c>
      <c r="L95" s="39"/>
      <c r="M95" s="172" t="s">
        <v>3</v>
      </c>
      <c r="N95" s="173" t="s">
        <v>45</v>
      </c>
      <c r="O95" s="72"/>
      <c r="P95" s="174">
        <f>O95*H95</f>
        <v>0</v>
      </c>
      <c r="Q95" s="174">
        <v>0</v>
      </c>
      <c r="R95" s="174">
        <f>Q95*H95</f>
        <v>0</v>
      </c>
      <c r="S95" s="174">
        <v>0.22</v>
      </c>
      <c r="T95" s="175">
        <f>S95*H95</f>
        <v>6.2039999999999997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6" t="s">
        <v>129</v>
      </c>
      <c r="AT95" s="176" t="s">
        <v>124</v>
      </c>
      <c r="AU95" s="176" t="s">
        <v>84</v>
      </c>
      <c r="AY95" s="19" t="s">
        <v>122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9" t="s">
        <v>82</v>
      </c>
      <c r="BK95" s="177">
        <f>ROUND(I95*H95,2)</f>
        <v>0</v>
      </c>
      <c r="BL95" s="19" t="s">
        <v>129</v>
      </c>
      <c r="BM95" s="176" t="s">
        <v>139</v>
      </c>
    </row>
    <row r="96" s="2" customFormat="1">
      <c r="A96" s="38"/>
      <c r="B96" s="39"/>
      <c r="C96" s="38"/>
      <c r="D96" s="178" t="s">
        <v>131</v>
      </c>
      <c r="E96" s="38"/>
      <c r="F96" s="179" t="s">
        <v>140</v>
      </c>
      <c r="G96" s="38"/>
      <c r="H96" s="38"/>
      <c r="I96" s="180"/>
      <c r="J96" s="38"/>
      <c r="K96" s="38"/>
      <c r="L96" s="39"/>
      <c r="M96" s="181"/>
      <c r="N96" s="182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131</v>
      </c>
      <c r="AU96" s="19" t="s">
        <v>84</v>
      </c>
    </row>
    <row r="97" s="2" customFormat="1">
      <c r="A97" s="38"/>
      <c r="B97" s="39"/>
      <c r="C97" s="38"/>
      <c r="D97" s="183" t="s">
        <v>133</v>
      </c>
      <c r="E97" s="38"/>
      <c r="F97" s="184" t="s">
        <v>141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133</v>
      </c>
      <c r="AU97" s="19" t="s">
        <v>84</v>
      </c>
    </row>
    <row r="98" s="13" customFormat="1">
      <c r="A98" s="13"/>
      <c r="B98" s="185"/>
      <c r="C98" s="13"/>
      <c r="D98" s="178" t="s">
        <v>135</v>
      </c>
      <c r="E98" s="186" t="s">
        <v>3</v>
      </c>
      <c r="F98" s="187" t="s">
        <v>136</v>
      </c>
      <c r="G98" s="13"/>
      <c r="H98" s="188">
        <v>28.199999999999999</v>
      </c>
      <c r="I98" s="189"/>
      <c r="J98" s="13"/>
      <c r="K98" s="13"/>
      <c r="L98" s="185"/>
      <c r="M98" s="190"/>
      <c r="N98" s="191"/>
      <c r="O98" s="191"/>
      <c r="P98" s="191"/>
      <c r="Q98" s="191"/>
      <c r="R98" s="191"/>
      <c r="S98" s="191"/>
      <c r="T98" s="19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6" t="s">
        <v>135</v>
      </c>
      <c r="AU98" s="186" t="s">
        <v>84</v>
      </c>
      <c r="AV98" s="13" t="s">
        <v>84</v>
      </c>
      <c r="AW98" s="13" t="s">
        <v>35</v>
      </c>
      <c r="AX98" s="13" t="s">
        <v>82</v>
      </c>
      <c r="AY98" s="186" t="s">
        <v>122</v>
      </c>
    </row>
    <row r="99" s="2" customFormat="1" ht="24.15" customHeight="1">
      <c r="A99" s="38"/>
      <c r="B99" s="164"/>
      <c r="C99" s="165" t="s">
        <v>142</v>
      </c>
      <c r="D99" s="165" t="s">
        <v>124</v>
      </c>
      <c r="E99" s="166" t="s">
        <v>143</v>
      </c>
      <c r="F99" s="167" t="s">
        <v>144</v>
      </c>
      <c r="G99" s="168" t="s">
        <v>145</v>
      </c>
      <c r="H99" s="169">
        <v>4</v>
      </c>
      <c r="I99" s="170"/>
      <c r="J99" s="171">
        <f>ROUND(I99*H99,2)</f>
        <v>0</v>
      </c>
      <c r="K99" s="167" t="s">
        <v>128</v>
      </c>
      <c r="L99" s="39"/>
      <c r="M99" s="172" t="s">
        <v>3</v>
      </c>
      <c r="N99" s="173" t="s">
        <v>45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129</v>
      </c>
      <c r="AT99" s="176" t="s">
        <v>124</v>
      </c>
      <c r="AU99" s="176" t="s">
        <v>84</v>
      </c>
      <c r="AY99" s="19" t="s">
        <v>122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82</v>
      </c>
      <c r="BK99" s="177">
        <f>ROUND(I99*H99,2)</f>
        <v>0</v>
      </c>
      <c r="BL99" s="19" t="s">
        <v>129</v>
      </c>
      <c r="BM99" s="176" t="s">
        <v>146</v>
      </c>
    </row>
    <row r="100" s="2" customFormat="1">
      <c r="A100" s="38"/>
      <c r="B100" s="39"/>
      <c r="C100" s="38"/>
      <c r="D100" s="178" t="s">
        <v>131</v>
      </c>
      <c r="E100" s="38"/>
      <c r="F100" s="179" t="s">
        <v>147</v>
      </c>
      <c r="G100" s="38"/>
      <c r="H100" s="38"/>
      <c r="I100" s="180"/>
      <c r="J100" s="38"/>
      <c r="K100" s="38"/>
      <c r="L100" s="39"/>
      <c r="M100" s="181"/>
      <c r="N100" s="182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131</v>
      </c>
      <c r="AU100" s="19" t="s">
        <v>84</v>
      </c>
    </row>
    <row r="101" s="2" customFormat="1">
      <c r="A101" s="38"/>
      <c r="B101" s="39"/>
      <c r="C101" s="38"/>
      <c r="D101" s="183" t="s">
        <v>133</v>
      </c>
      <c r="E101" s="38"/>
      <c r="F101" s="184" t="s">
        <v>148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133</v>
      </c>
      <c r="AU101" s="19" t="s">
        <v>84</v>
      </c>
    </row>
    <row r="102" s="13" customFormat="1">
      <c r="A102" s="13"/>
      <c r="B102" s="185"/>
      <c r="C102" s="13"/>
      <c r="D102" s="178" t="s">
        <v>135</v>
      </c>
      <c r="E102" s="186" t="s">
        <v>3</v>
      </c>
      <c r="F102" s="187" t="s">
        <v>129</v>
      </c>
      <c r="G102" s="13"/>
      <c r="H102" s="188">
        <v>4</v>
      </c>
      <c r="I102" s="189"/>
      <c r="J102" s="13"/>
      <c r="K102" s="13"/>
      <c r="L102" s="185"/>
      <c r="M102" s="190"/>
      <c r="N102" s="191"/>
      <c r="O102" s="191"/>
      <c r="P102" s="191"/>
      <c r="Q102" s="191"/>
      <c r="R102" s="191"/>
      <c r="S102" s="191"/>
      <c r="T102" s="19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6" t="s">
        <v>135</v>
      </c>
      <c r="AU102" s="186" t="s">
        <v>84</v>
      </c>
      <c r="AV102" s="13" t="s">
        <v>84</v>
      </c>
      <c r="AW102" s="13" t="s">
        <v>35</v>
      </c>
      <c r="AX102" s="13" t="s">
        <v>82</v>
      </c>
      <c r="AY102" s="186" t="s">
        <v>122</v>
      </c>
    </row>
    <row r="103" s="2" customFormat="1" ht="33" customHeight="1">
      <c r="A103" s="38"/>
      <c r="B103" s="164"/>
      <c r="C103" s="165" t="s">
        <v>129</v>
      </c>
      <c r="D103" s="165" t="s">
        <v>124</v>
      </c>
      <c r="E103" s="166" t="s">
        <v>149</v>
      </c>
      <c r="F103" s="167" t="s">
        <v>150</v>
      </c>
      <c r="G103" s="168" t="s">
        <v>145</v>
      </c>
      <c r="H103" s="169">
        <v>84.453000000000003</v>
      </c>
      <c r="I103" s="170"/>
      <c r="J103" s="171">
        <f>ROUND(I103*H103,2)</f>
        <v>0</v>
      </c>
      <c r="K103" s="167" t="s">
        <v>128</v>
      </c>
      <c r="L103" s="39"/>
      <c r="M103" s="172" t="s">
        <v>3</v>
      </c>
      <c r="N103" s="173" t="s">
        <v>45</v>
      </c>
      <c r="O103" s="72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6" t="s">
        <v>129</v>
      </c>
      <c r="AT103" s="176" t="s">
        <v>124</v>
      </c>
      <c r="AU103" s="176" t="s">
        <v>84</v>
      </c>
      <c r="AY103" s="19" t="s">
        <v>122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9" t="s">
        <v>82</v>
      </c>
      <c r="BK103" s="177">
        <f>ROUND(I103*H103,2)</f>
        <v>0</v>
      </c>
      <c r="BL103" s="19" t="s">
        <v>129</v>
      </c>
      <c r="BM103" s="176" t="s">
        <v>151</v>
      </c>
    </row>
    <row r="104" s="2" customFormat="1">
      <c r="A104" s="38"/>
      <c r="B104" s="39"/>
      <c r="C104" s="38"/>
      <c r="D104" s="178" t="s">
        <v>131</v>
      </c>
      <c r="E104" s="38"/>
      <c r="F104" s="179" t="s">
        <v>152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131</v>
      </c>
      <c r="AU104" s="19" t="s">
        <v>84</v>
      </c>
    </row>
    <row r="105" s="2" customFormat="1">
      <c r="A105" s="38"/>
      <c r="B105" s="39"/>
      <c r="C105" s="38"/>
      <c r="D105" s="183" t="s">
        <v>133</v>
      </c>
      <c r="E105" s="38"/>
      <c r="F105" s="184" t="s">
        <v>153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133</v>
      </c>
      <c r="AU105" s="19" t="s">
        <v>84</v>
      </c>
    </row>
    <row r="106" s="13" customFormat="1">
      <c r="A106" s="13"/>
      <c r="B106" s="185"/>
      <c r="C106" s="13"/>
      <c r="D106" s="178" t="s">
        <v>135</v>
      </c>
      <c r="E106" s="186" t="s">
        <v>3</v>
      </c>
      <c r="F106" s="187" t="s">
        <v>154</v>
      </c>
      <c r="G106" s="13"/>
      <c r="H106" s="188">
        <v>84.453000000000003</v>
      </c>
      <c r="I106" s="189"/>
      <c r="J106" s="13"/>
      <c r="K106" s="13"/>
      <c r="L106" s="185"/>
      <c r="M106" s="190"/>
      <c r="N106" s="191"/>
      <c r="O106" s="191"/>
      <c r="P106" s="191"/>
      <c r="Q106" s="191"/>
      <c r="R106" s="191"/>
      <c r="S106" s="191"/>
      <c r="T106" s="19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6" t="s">
        <v>135</v>
      </c>
      <c r="AU106" s="186" t="s">
        <v>84</v>
      </c>
      <c r="AV106" s="13" t="s">
        <v>84</v>
      </c>
      <c r="AW106" s="13" t="s">
        <v>35</v>
      </c>
      <c r="AX106" s="13" t="s">
        <v>82</v>
      </c>
      <c r="AY106" s="186" t="s">
        <v>122</v>
      </c>
    </row>
    <row r="107" s="2" customFormat="1" ht="33" customHeight="1">
      <c r="A107" s="38"/>
      <c r="B107" s="164"/>
      <c r="C107" s="165" t="s">
        <v>155</v>
      </c>
      <c r="D107" s="165" t="s">
        <v>124</v>
      </c>
      <c r="E107" s="166" t="s">
        <v>156</v>
      </c>
      <c r="F107" s="167" t="s">
        <v>157</v>
      </c>
      <c r="G107" s="168" t="s">
        <v>145</v>
      </c>
      <c r="H107" s="169">
        <v>2.9159999999999999</v>
      </c>
      <c r="I107" s="170"/>
      <c r="J107" s="171">
        <f>ROUND(I107*H107,2)</f>
        <v>0</v>
      </c>
      <c r="K107" s="167" t="s">
        <v>128</v>
      </c>
      <c r="L107" s="39"/>
      <c r="M107" s="172" t="s">
        <v>3</v>
      </c>
      <c r="N107" s="173" t="s">
        <v>45</v>
      </c>
      <c r="O107" s="72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129</v>
      </c>
      <c r="AT107" s="176" t="s">
        <v>124</v>
      </c>
      <c r="AU107" s="176" t="s">
        <v>84</v>
      </c>
      <c r="AY107" s="19" t="s">
        <v>122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82</v>
      </c>
      <c r="BK107" s="177">
        <f>ROUND(I107*H107,2)</f>
        <v>0</v>
      </c>
      <c r="BL107" s="19" t="s">
        <v>129</v>
      </c>
      <c r="BM107" s="176" t="s">
        <v>158</v>
      </c>
    </row>
    <row r="108" s="2" customFormat="1">
      <c r="A108" s="38"/>
      <c r="B108" s="39"/>
      <c r="C108" s="38"/>
      <c r="D108" s="178" t="s">
        <v>131</v>
      </c>
      <c r="E108" s="38"/>
      <c r="F108" s="179" t="s">
        <v>159</v>
      </c>
      <c r="G108" s="38"/>
      <c r="H108" s="38"/>
      <c r="I108" s="180"/>
      <c r="J108" s="38"/>
      <c r="K108" s="38"/>
      <c r="L108" s="39"/>
      <c r="M108" s="181"/>
      <c r="N108" s="182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131</v>
      </c>
      <c r="AU108" s="19" t="s">
        <v>84</v>
      </c>
    </row>
    <row r="109" s="2" customFormat="1">
      <c r="A109" s="38"/>
      <c r="B109" s="39"/>
      <c r="C109" s="38"/>
      <c r="D109" s="183" t="s">
        <v>133</v>
      </c>
      <c r="E109" s="38"/>
      <c r="F109" s="184" t="s">
        <v>160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133</v>
      </c>
      <c r="AU109" s="19" t="s">
        <v>84</v>
      </c>
    </row>
    <row r="110" s="13" customFormat="1">
      <c r="A110" s="13"/>
      <c r="B110" s="185"/>
      <c r="C110" s="13"/>
      <c r="D110" s="178" t="s">
        <v>135</v>
      </c>
      <c r="E110" s="186" t="s">
        <v>3</v>
      </c>
      <c r="F110" s="187" t="s">
        <v>161</v>
      </c>
      <c r="G110" s="13"/>
      <c r="H110" s="188">
        <v>1.8899999999999999</v>
      </c>
      <c r="I110" s="189"/>
      <c r="J110" s="13"/>
      <c r="K110" s="13"/>
      <c r="L110" s="185"/>
      <c r="M110" s="190"/>
      <c r="N110" s="191"/>
      <c r="O110" s="191"/>
      <c r="P110" s="191"/>
      <c r="Q110" s="191"/>
      <c r="R110" s="191"/>
      <c r="S110" s="191"/>
      <c r="T110" s="19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6" t="s">
        <v>135</v>
      </c>
      <c r="AU110" s="186" t="s">
        <v>84</v>
      </c>
      <c r="AV110" s="13" t="s">
        <v>84</v>
      </c>
      <c r="AW110" s="13" t="s">
        <v>35</v>
      </c>
      <c r="AX110" s="13" t="s">
        <v>74</v>
      </c>
      <c r="AY110" s="186" t="s">
        <v>122</v>
      </c>
    </row>
    <row r="111" s="13" customFormat="1">
      <c r="A111" s="13"/>
      <c r="B111" s="185"/>
      <c r="C111" s="13"/>
      <c r="D111" s="178" t="s">
        <v>135</v>
      </c>
      <c r="E111" s="186" t="s">
        <v>3</v>
      </c>
      <c r="F111" s="187" t="s">
        <v>162</v>
      </c>
      <c r="G111" s="13"/>
      <c r="H111" s="188">
        <v>0.75600000000000001</v>
      </c>
      <c r="I111" s="189"/>
      <c r="J111" s="13"/>
      <c r="K111" s="13"/>
      <c r="L111" s="185"/>
      <c r="M111" s="190"/>
      <c r="N111" s="191"/>
      <c r="O111" s="191"/>
      <c r="P111" s="191"/>
      <c r="Q111" s="191"/>
      <c r="R111" s="191"/>
      <c r="S111" s="191"/>
      <c r="T111" s="19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6" t="s">
        <v>135</v>
      </c>
      <c r="AU111" s="186" t="s">
        <v>84</v>
      </c>
      <c r="AV111" s="13" t="s">
        <v>84</v>
      </c>
      <c r="AW111" s="13" t="s">
        <v>35</v>
      </c>
      <c r="AX111" s="13" t="s">
        <v>74</v>
      </c>
      <c r="AY111" s="186" t="s">
        <v>122</v>
      </c>
    </row>
    <row r="112" s="13" customFormat="1">
      <c r="A112" s="13"/>
      <c r="B112" s="185"/>
      <c r="C112" s="13"/>
      <c r="D112" s="178" t="s">
        <v>135</v>
      </c>
      <c r="E112" s="186" t="s">
        <v>3</v>
      </c>
      <c r="F112" s="187" t="s">
        <v>163</v>
      </c>
      <c r="G112" s="13"/>
      <c r="H112" s="188">
        <v>0.27000000000000002</v>
      </c>
      <c r="I112" s="189"/>
      <c r="J112" s="13"/>
      <c r="K112" s="13"/>
      <c r="L112" s="185"/>
      <c r="M112" s="190"/>
      <c r="N112" s="191"/>
      <c r="O112" s="191"/>
      <c r="P112" s="191"/>
      <c r="Q112" s="191"/>
      <c r="R112" s="191"/>
      <c r="S112" s="191"/>
      <c r="T112" s="19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6" t="s">
        <v>135</v>
      </c>
      <c r="AU112" s="186" t="s">
        <v>84</v>
      </c>
      <c r="AV112" s="13" t="s">
        <v>84</v>
      </c>
      <c r="AW112" s="13" t="s">
        <v>35</v>
      </c>
      <c r="AX112" s="13" t="s">
        <v>74</v>
      </c>
      <c r="AY112" s="186" t="s">
        <v>122</v>
      </c>
    </row>
    <row r="113" s="14" customFormat="1">
      <c r="A113" s="14"/>
      <c r="B113" s="193"/>
      <c r="C113" s="14"/>
      <c r="D113" s="178" t="s">
        <v>135</v>
      </c>
      <c r="E113" s="194" t="s">
        <v>3</v>
      </c>
      <c r="F113" s="195" t="s">
        <v>164</v>
      </c>
      <c r="G113" s="14"/>
      <c r="H113" s="196">
        <v>2.9159999999999999</v>
      </c>
      <c r="I113" s="197"/>
      <c r="J113" s="14"/>
      <c r="K113" s="14"/>
      <c r="L113" s="193"/>
      <c r="M113" s="198"/>
      <c r="N113" s="199"/>
      <c r="O113" s="199"/>
      <c r="P113" s="199"/>
      <c r="Q113" s="199"/>
      <c r="R113" s="199"/>
      <c r="S113" s="199"/>
      <c r="T113" s="20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4" t="s">
        <v>135</v>
      </c>
      <c r="AU113" s="194" t="s">
        <v>84</v>
      </c>
      <c r="AV113" s="14" t="s">
        <v>129</v>
      </c>
      <c r="AW113" s="14" t="s">
        <v>35</v>
      </c>
      <c r="AX113" s="14" t="s">
        <v>82</v>
      </c>
      <c r="AY113" s="194" t="s">
        <v>122</v>
      </c>
    </row>
    <row r="114" s="2" customFormat="1" ht="37.8" customHeight="1">
      <c r="A114" s="38"/>
      <c r="B114" s="164"/>
      <c r="C114" s="165" t="s">
        <v>165</v>
      </c>
      <c r="D114" s="165" t="s">
        <v>124</v>
      </c>
      <c r="E114" s="166" t="s">
        <v>166</v>
      </c>
      <c r="F114" s="167" t="s">
        <v>167</v>
      </c>
      <c r="G114" s="168" t="s">
        <v>145</v>
      </c>
      <c r="H114" s="169">
        <v>75</v>
      </c>
      <c r="I114" s="170"/>
      <c r="J114" s="171">
        <f>ROUND(I114*H114,2)</f>
        <v>0</v>
      </c>
      <c r="K114" s="167" t="s">
        <v>128</v>
      </c>
      <c r="L114" s="39"/>
      <c r="M114" s="172" t="s">
        <v>3</v>
      </c>
      <c r="N114" s="173" t="s">
        <v>45</v>
      </c>
      <c r="O114" s="72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129</v>
      </c>
      <c r="AT114" s="176" t="s">
        <v>124</v>
      </c>
      <c r="AU114" s="176" t="s">
        <v>84</v>
      </c>
      <c r="AY114" s="19" t="s">
        <v>122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82</v>
      </c>
      <c r="BK114" s="177">
        <f>ROUND(I114*H114,2)</f>
        <v>0</v>
      </c>
      <c r="BL114" s="19" t="s">
        <v>129</v>
      </c>
      <c r="BM114" s="176" t="s">
        <v>168</v>
      </c>
    </row>
    <row r="115" s="2" customFormat="1">
      <c r="A115" s="38"/>
      <c r="B115" s="39"/>
      <c r="C115" s="38"/>
      <c r="D115" s="178" t="s">
        <v>131</v>
      </c>
      <c r="E115" s="38"/>
      <c r="F115" s="179" t="s">
        <v>169</v>
      </c>
      <c r="G115" s="38"/>
      <c r="H115" s="38"/>
      <c r="I115" s="180"/>
      <c r="J115" s="38"/>
      <c r="K115" s="38"/>
      <c r="L115" s="39"/>
      <c r="M115" s="181"/>
      <c r="N115" s="182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131</v>
      </c>
      <c r="AU115" s="19" t="s">
        <v>84</v>
      </c>
    </row>
    <row r="116" s="2" customFormat="1">
      <c r="A116" s="38"/>
      <c r="B116" s="39"/>
      <c r="C116" s="38"/>
      <c r="D116" s="183" t="s">
        <v>133</v>
      </c>
      <c r="E116" s="38"/>
      <c r="F116" s="184" t="s">
        <v>170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133</v>
      </c>
      <c r="AU116" s="19" t="s">
        <v>84</v>
      </c>
    </row>
    <row r="117" s="13" customFormat="1">
      <c r="A117" s="13"/>
      <c r="B117" s="185"/>
      <c r="C117" s="13"/>
      <c r="D117" s="178" t="s">
        <v>135</v>
      </c>
      <c r="E117" s="186" t="s">
        <v>3</v>
      </c>
      <c r="F117" s="187" t="s">
        <v>171</v>
      </c>
      <c r="G117" s="13"/>
      <c r="H117" s="188">
        <v>75</v>
      </c>
      <c r="I117" s="189"/>
      <c r="J117" s="13"/>
      <c r="K117" s="13"/>
      <c r="L117" s="185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6" t="s">
        <v>135</v>
      </c>
      <c r="AU117" s="186" t="s">
        <v>84</v>
      </c>
      <c r="AV117" s="13" t="s">
        <v>84</v>
      </c>
      <c r="AW117" s="13" t="s">
        <v>35</v>
      </c>
      <c r="AX117" s="13" t="s">
        <v>82</v>
      </c>
      <c r="AY117" s="186" t="s">
        <v>122</v>
      </c>
    </row>
    <row r="118" s="2" customFormat="1" ht="24.15" customHeight="1">
      <c r="A118" s="38"/>
      <c r="B118" s="164"/>
      <c r="C118" s="165" t="s">
        <v>172</v>
      </c>
      <c r="D118" s="165" t="s">
        <v>124</v>
      </c>
      <c r="E118" s="166" t="s">
        <v>173</v>
      </c>
      <c r="F118" s="167" t="s">
        <v>174</v>
      </c>
      <c r="G118" s="168" t="s">
        <v>127</v>
      </c>
      <c r="H118" s="169">
        <v>37</v>
      </c>
      <c r="I118" s="170"/>
      <c r="J118" s="171">
        <f>ROUND(I118*H118,2)</f>
        <v>0</v>
      </c>
      <c r="K118" s="167" t="s">
        <v>128</v>
      </c>
      <c r="L118" s="39"/>
      <c r="M118" s="172" t="s">
        <v>3</v>
      </c>
      <c r="N118" s="173" t="s">
        <v>45</v>
      </c>
      <c r="O118" s="72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129</v>
      </c>
      <c r="AT118" s="176" t="s">
        <v>124</v>
      </c>
      <c r="AU118" s="176" t="s">
        <v>84</v>
      </c>
      <c r="AY118" s="19" t="s">
        <v>122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82</v>
      </c>
      <c r="BK118" s="177">
        <f>ROUND(I118*H118,2)</f>
        <v>0</v>
      </c>
      <c r="BL118" s="19" t="s">
        <v>129</v>
      </c>
      <c r="BM118" s="176" t="s">
        <v>175</v>
      </c>
    </row>
    <row r="119" s="2" customFormat="1">
      <c r="A119" s="38"/>
      <c r="B119" s="39"/>
      <c r="C119" s="38"/>
      <c r="D119" s="178" t="s">
        <v>131</v>
      </c>
      <c r="E119" s="38"/>
      <c r="F119" s="179" t="s">
        <v>176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131</v>
      </c>
      <c r="AU119" s="19" t="s">
        <v>84</v>
      </c>
    </row>
    <row r="120" s="2" customFormat="1">
      <c r="A120" s="38"/>
      <c r="B120" s="39"/>
      <c r="C120" s="38"/>
      <c r="D120" s="183" t="s">
        <v>133</v>
      </c>
      <c r="E120" s="38"/>
      <c r="F120" s="184" t="s">
        <v>177</v>
      </c>
      <c r="G120" s="38"/>
      <c r="H120" s="38"/>
      <c r="I120" s="180"/>
      <c r="J120" s="38"/>
      <c r="K120" s="38"/>
      <c r="L120" s="39"/>
      <c r="M120" s="181"/>
      <c r="N120" s="182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133</v>
      </c>
      <c r="AU120" s="19" t="s">
        <v>84</v>
      </c>
    </row>
    <row r="121" s="13" customFormat="1">
      <c r="A121" s="13"/>
      <c r="B121" s="185"/>
      <c r="C121" s="13"/>
      <c r="D121" s="178" t="s">
        <v>135</v>
      </c>
      <c r="E121" s="186" t="s">
        <v>3</v>
      </c>
      <c r="F121" s="187" t="s">
        <v>178</v>
      </c>
      <c r="G121" s="13"/>
      <c r="H121" s="188">
        <v>37</v>
      </c>
      <c r="I121" s="189"/>
      <c r="J121" s="13"/>
      <c r="K121" s="13"/>
      <c r="L121" s="185"/>
      <c r="M121" s="190"/>
      <c r="N121" s="191"/>
      <c r="O121" s="191"/>
      <c r="P121" s="191"/>
      <c r="Q121" s="191"/>
      <c r="R121" s="191"/>
      <c r="S121" s="191"/>
      <c r="T121" s="1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6" t="s">
        <v>135</v>
      </c>
      <c r="AU121" s="186" t="s">
        <v>84</v>
      </c>
      <c r="AV121" s="13" t="s">
        <v>84</v>
      </c>
      <c r="AW121" s="13" t="s">
        <v>35</v>
      </c>
      <c r="AX121" s="13" t="s">
        <v>82</v>
      </c>
      <c r="AY121" s="186" t="s">
        <v>122</v>
      </c>
    </row>
    <row r="122" s="12" customFormat="1" ht="22.8" customHeight="1">
      <c r="A122" s="12"/>
      <c r="B122" s="151"/>
      <c r="C122" s="12"/>
      <c r="D122" s="152" t="s">
        <v>73</v>
      </c>
      <c r="E122" s="162" t="s">
        <v>142</v>
      </c>
      <c r="F122" s="162" t="s">
        <v>179</v>
      </c>
      <c r="G122" s="12"/>
      <c r="H122" s="12"/>
      <c r="I122" s="154"/>
      <c r="J122" s="163">
        <f>BK122</f>
        <v>0</v>
      </c>
      <c r="K122" s="12"/>
      <c r="L122" s="151"/>
      <c r="M122" s="156"/>
      <c r="N122" s="157"/>
      <c r="O122" s="157"/>
      <c r="P122" s="158">
        <f>SUM(P123:P144)</f>
        <v>0</v>
      </c>
      <c r="Q122" s="157"/>
      <c r="R122" s="158">
        <f>SUM(R123:R144)</f>
        <v>0.26510605000000004</v>
      </c>
      <c r="S122" s="157"/>
      <c r="T122" s="159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2" t="s">
        <v>82</v>
      </c>
      <c r="AT122" s="160" t="s">
        <v>73</v>
      </c>
      <c r="AU122" s="160" t="s">
        <v>82</v>
      </c>
      <c r="AY122" s="152" t="s">
        <v>122</v>
      </c>
      <c r="BK122" s="161">
        <f>SUM(BK123:BK144)</f>
        <v>0</v>
      </c>
    </row>
    <row r="123" s="2" customFormat="1" ht="24.15" customHeight="1">
      <c r="A123" s="38"/>
      <c r="B123" s="164"/>
      <c r="C123" s="165" t="s">
        <v>180</v>
      </c>
      <c r="D123" s="165" t="s">
        <v>124</v>
      </c>
      <c r="E123" s="166" t="s">
        <v>181</v>
      </c>
      <c r="F123" s="167" t="s">
        <v>182</v>
      </c>
      <c r="G123" s="168" t="s">
        <v>145</v>
      </c>
      <c r="H123" s="169">
        <v>2.9159999999999999</v>
      </c>
      <c r="I123" s="170"/>
      <c r="J123" s="171">
        <f>ROUND(I123*H123,2)</f>
        <v>0</v>
      </c>
      <c r="K123" s="167" t="s">
        <v>128</v>
      </c>
      <c r="L123" s="39"/>
      <c r="M123" s="172" t="s">
        <v>3</v>
      </c>
      <c r="N123" s="173" t="s">
        <v>45</v>
      </c>
      <c r="O123" s="72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6" t="s">
        <v>129</v>
      </c>
      <c r="AT123" s="176" t="s">
        <v>124</v>
      </c>
      <c r="AU123" s="176" t="s">
        <v>84</v>
      </c>
      <c r="AY123" s="19" t="s">
        <v>122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9" t="s">
        <v>82</v>
      </c>
      <c r="BK123" s="177">
        <f>ROUND(I123*H123,2)</f>
        <v>0</v>
      </c>
      <c r="BL123" s="19" t="s">
        <v>129</v>
      </c>
      <c r="BM123" s="176" t="s">
        <v>183</v>
      </c>
    </row>
    <row r="124" s="2" customFormat="1">
      <c r="A124" s="38"/>
      <c r="B124" s="39"/>
      <c r="C124" s="38"/>
      <c r="D124" s="178" t="s">
        <v>131</v>
      </c>
      <c r="E124" s="38"/>
      <c r="F124" s="179" t="s">
        <v>184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131</v>
      </c>
      <c r="AU124" s="19" t="s">
        <v>84</v>
      </c>
    </row>
    <row r="125" s="2" customFormat="1">
      <c r="A125" s="38"/>
      <c r="B125" s="39"/>
      <c r="C125" s="38"/>
      <c r="D125" s="183" t="s">
        <v>133</v>
      </c>
      <c r="E125" s="38"/>
      <c r="F125" s="184" t="s">
        <v>185</v>
      </c>
      <c r="G125" s="38"/>
      <c r="H125" s="38"/>
      <c r="I125" s="180"/>
      <c r="J125" s="38"/>
      <c r="K125" s="38"/>
      <c r="L125" s="39"/>
      <c r="M125" s="181"/>
      <c r="N125" s="182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133</v>
      </c>
      <c r="AU125" s="19" t="s">
        <v>84</v>
      </c>
    </row>
    <row r="126" s="13" customFormat="1">
      <c r="A126" s="13"/>
      <c r="B126" s="185"/>
      <c r="C126" s="13"/>
      <c r="D126" s="178" t="s">
        <v>135</v>
      </c>
      <c r="E126" s="186" t="s">
        <v>3</v>
      </c>
      <c r="F126" s="187" t="s">
        <v>186</v>
      </c>
      <c r="G126" s="13"/>
      <c r="H126" s="188">
        <v>1.8899999999999999</v>
      </c>
      <c r="I126" s="189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135</v>
      </c>
      <c r="AU126" s="186" t="s">
        <v>84</v>
      </c>
      <c r="AV126" s="13" t="s">
        <v>84</v>
      </c>
      <c r="AW126" s="13" t="s">
        <v>35</v>
      </c>
      <c r="AX126" s="13" t="s">
        <v>74</v>
      </c>
      <c r="AY126" s="186" t="s">
        <v>122</v>
      </c>
    </row>
    <row r="127" s="13" customFormat="1">
      <c r="A127" s="13"/>
      <c r="B127" s="185"/>
      <c r="C127" s="13"/>
      <c r="D127" s="178" t="s">
        <v>135</v>
      </c>
      <c r="E127" s="186" t="s">
        <v>3</v>
      </c>
      <c r="F127" s="187" t="s">
        <v>187</v>
      </c>
      <c r="G127" s="13"/>
      <c r="H127" s="188">
        <v>0.75600000000000001</v>
      </c>
      <c r="I127" s="189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135</v>
      </c>
      <c r="AU127" s="186" t="s">
        <v>84</v>
      </c>
      <c r="AV127" s="13" t="s">
        <v>84</v>
      </c>
      <c r="AW127" s="13" t="s">
        <v>35</v>
      </c>
      <c r="AX127" s="13" t="s">
        <v>74</v>
      </c>
      <c r="AY127" s="186" t="s">
        <v>122</v>
      </c>
    </row>
    <row r="128" s="13" customFormat="1">
      <c r="A128" s="13"/>
      <c r="B128" s="185"/>
      <c r="C128" s="13"/>
      <c r="D128" s="178" t="s">
        <v>135</v>
      </c>
      <c r="E128" s="186" t="s">
        <v>3</v>
      </c>
      <c r="F128" s="187" t="s">
        <v>163</v>
      </c>
      <c r="G128" s="13"/>
      <c r="H128" s="188">
        <v>0.27000000000000002</v>
      </c>
      <c r="I128" s="189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135</v>
      </c>
      <c r="AU128" s="186" t="s">
        <v>84</v>
      </c>
      <c r="AV128" s="13" t="s">
        <v>84</v>
      </c>
      <c r="AW128" s="13" t="s">
        <v>35</v>
      </c>
      <c r="AX128" s="13" t="s">
        <v>74</v>
      </c>
      <c r="AY128" s="186" t="s">
        <v>122</v>
      </c>
    </row>
    <row r="129" s="14" customFormat="1">
      <c r="A129" s="14"/>
      <c r="B129" s="193"/>
      <c r="C129" s="14"/>
      <c r="D129" s="178" t="s">
        <v>135</v>
      </c>
      <c r="E129" s="194" t="s">
        <v>3</v>
      </c>
      <c r="F129" s="195" t="s">
        <v>164</v>
      </c>
      <c r="G129" s="14"/>
      <c r="H129" s="196">
        <v>2.9159999999999999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135</v>
      </c>
      <c r="AU129" s="194" t="s">
        <v>84</v>
      </c>
      <c r="AV129" s="14" t="s">
        <v>129</v>
      </c>
      <c r="AW129" s="14" t="s">
        <v>35</v>
      </c>
      <c r="AX129" s="14" t="s">
        <v>82</v>
      </c>
      <c r="AY129" s="194" t="s">
        <v>122</v>
      </c>
    </row>
    <row r="130" s="2" customFormat="1" ht="21.75" customHeight="1">
      <c r="A130" s="38"/>
      <c r="B130" s="164"/>
      <c r="C130" s="165" t="s">
        <v>188</v>
      </c>
      <c r="D130" s="165" t="s">
        <v>124</v>
      </c>
      <c r="E130" s="166" t="s">
        <v>189</v>
      </c>
      <c r="F130" s="167" t="s">
        <v>190</v>
      </c>
      <c r="G130" s="168" t="s">
        <v>127</v>
      </c>
      <c r="H130" s="169">
        <v>18.510000000000002</v>
      </c>
      <c r="I130" s="170"/>
      <c r="J130" s="171">
        <f>ROUND(I130*H130,2)</f>
        <v>0</v>
      </c>
      <c r="K130" s="167" t="s">
        <v>128</v>
      </c>
      <c r="L130" s="39"/>
      <c r="M130" s="172" t="s">
        <v>3</v>
      </c>
      <c r="N130" s="173" t="s">
        <v>45</v>
      </c>
      <c r="O130" s="72"/>
      <c r="P130" s="174">
        <f>O130*H130</f>
        <v>0</v>
      </c>
      <c r="Q130" s="174">
        <v>0.0086499999999999997</v>
      </c>
      <c r="R130" s="174">
        <f>Q130*H130</f>
        <v>0.16011150000000002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129</v>
      </c>
      <c r="AT130" s="176" t="s">
        <v>124</v>
      </c>
      <c r="AU130" s="176" t="s">
        <v>84</v>
      </c>
      <c r="AY130" s="19" t="s">
        <v>122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82</v>
      </c>
      <c r="BK130" s="177">
        <f>ROUND(I130*H130,2)</f>
        <v>0</v>
      </c>
      <c r="BL130" s="19" t="s">
        <v>129</v>
      </c>
      <c r="BM130" s="176" t="s">
        <v>191</v>
      </c>
    </row>
    <row r="131" s="2" customFormat="1">
      <c r="A131" s="38"/>
      <c r="B131" s="39"/>
      <c r="C131" s="38"/>
      <c r="D131" s="178" t="s">
        <v>131</v>
      </c>
      <c r="E131" s="38"/>
      <c r="F131" s="179" t="s">
        <v>192</v>
      </c>
      <c r="G131" s="38"/>
      <c r="H131" s="38"/>
      <c r="I131" s="180"/>
      <c r="J131" s="38"/>
      <c r="K131" s="38"/>
      <c r="L131" s="39"/>
      <c r="M131" s="181"/>
      <c r="N131" s="182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131</v>
      </c>
      <c r="AU131" s="19" t="s">
        <v>84</v>
      </c>
    </row>
    <row r="132" s="2" customFormat="1">
      <c r="A132" s="38"/>
      <c r="B132" s="39"/>
      <c r="C132" s="38"/>
      <c r="D132" s="183" t="s">
        <v>133</v>
      </c>
      <c r="E132" s="38"/>
      <c r="F132" s="184" t="s">
        <v>193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133</v>
      </c>
      <c r="AU132" s="19" t="s">
        <v>84</v>
      </c>
    </row>
    <row r="133" s="13" customFormat="1">
      <c r="A133" s="13"/>
      <c r="B133" s="185"/>
      <c r="C133" s="13"/>
      <c r="D133" s="178" t="s">
        <v>135</v>
      </c>
      <c r="E133" s="186" t="s">
        <v>3</v>
      </c>
      <c r="F133" s="187" t="s">
        <v>194</v>
      </c>
      <c r="G133" s="13"/>
      <c r="H133" s="188">
        <v>5.04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135</v>
      </c>
      <c r="AU133" s="186" t="s">
        <v>84</v>
      </c>
      <c r="AV133" s="13" t="s">
        <v>84</v>
      </c>
      <c r="AW133" s="13" t="s">
        <v>35</v>
      </c>
      <c r="AX133" s="13" t="s">
        <v>74</v>
      </c>
      <c r="AY133" s="186" t="s">
        <v>122</v>
      </c>
    </row>
    <row r="134" s="13" customFormat="1">
      <c r="A134" s="13"/>
      <c r="B134" s="185"/>
      <c r="C134" s="13"/>
      <c r="D134" s="178" t="s">
        <v>135</v>
      </c>
      <c r="E134" s="186" t="s">
        <v>3</v>
      </c>
      <c r="F134" s="187" t="s">
        <v>195</v>
      </c>
      <c r="G134" s="13"/>
      <c r="H134" s="188">
        <v>13.199999999999999</v>
      </c>
      <c r="I134" s="189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135</v>
      </c>
      <c r="AU134" s="186" t="s">
        <v>84</v>
      </c>
      <c r="AV134" s="13" t="s">
        <v>84</v>
      </c>
      <c r="AW134" s="13" t="s">
        <v>35</v>
      </c>
      <c r="AX134" s="13" t="s">
        <v>74</v>
      </c>
      <c r="AY134" s="186" t="s">
        <v>122</v>
      </c>
    </row>
    <row r="135" s="13" customFormat="1">
      <c r="A135" s="13"/>
      <c r="B135" s="185"/>
      <c r="C135" s="13"/>
      <c r="D135" s="178" t="s">
        <v>135</v>
      </c>
      <c r="E135" s="186" t="s">
        <v>3</v>
      </c>
      <c r="F135" s="187" t="s">
        <v>163</v>
      </c>
      <c r="G135" s="13"/>
      <c r="H135" s="188">
        <v>0.27000000000000002</v>
      </c>
      <c r="I135" s="189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135</v>
      </c>
      <c r="AU135" s="186" t="s">
        <v>84</v>
      </c>
      <c r="AV135" s="13" t="s">
        <v>84</v>
      </c>
      <c r="AW135" s="13" t="s">
        <v>35</v>
      </c>
      <c r="AX135" s="13" t="s">
        <v>74</v>
      </c>
      <c r="AY135" s="186" t="s">
        <v>122</v>
      </c>
    </row>
    <row r="136" s="14" customFormat="1">
      <c r="A136" s="14"/>
      <c r="B136" s="193"/>
      <c r="C136" s="14"/>
      <c r="D136" s="178" t="s">
        <v>135</v>
      </c>
      <c r="E136" s="194" t="s">
        <v>3</v>
      </c>
      <c r="F136" s="195" t="s">
        <v>164</v>
      </c>
      <c r="G136" s="14"/>
      <c r="H136" s="196">
        <v>18.509999999999998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135</v>
      </c>
      <c r="AU136" s="194" t="s">
        <v>84</v>
      </c>
      <c r="AV136" s="14" t="s">
        <v>129</v>
      </c>
      <c r="AW136" s="14" t="s">
        <v>35</v>
      </c>
      <c r="AX136" s="14" t="s">
        <v>82</v>
      </c>
      <c r="AY136" s="194" t="s">
        <v>122</v>
      </c>
    </row>
    <row r="137" s="2" customFormat="1" ht="21.75" customHeight="1">
      <c r="A137" s="38"/>
      <c r="B137" s="164"/>
      <c r="C137" s="165" t="s">
        <v>196</v>
      </c>
      <c r="D137" s="165" t="s">
        <v>124</v>
      </c>
      <c r="E137" s="166" t="s">
        <v>197</v>
      </c>
      <c r="F137" s="167" t="s">
        <v>198</v>
      </c>
      <c r="G137" s="168" t="s">
        <v>127</v>
      </c>
      <c r="H137" s="169">
        <v>18.510000000000002</v>
      </c>
      <c r="I137" s="170"/>
      <c r="J137" s="171">
        <f>ROUND(I137*H137,2)</f>
        <v>0</v>
      </c>
      <c r="K137" s="167" t="s">
        <v>128</v>
      </c>
      <c r="L137" s="39"/>
      <c r="M137" s="172" t="s">
        <v>3</v>
      </c>
      <c r="N137" s="173" t="s">
        <v>45</v>
      </c>
      <c r="O137" s="72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6" t="s">
        <v>129</v>
      </c>
      <c r="AT137" s="176" t="s">
        <v>124</v>
      </c>
      <c r="AU137" s="176" t="s">
        <v>84</v>
      </c>
      <c r="AY137" s="19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9" t="s">
        <v>82</v>
      </c>
      <c r="BK137" s="177">
        <f>ROUND(I137*H137,2)</f>
        <v>0</v>
      </c>
      <c r="BL137" s="19" t="s">
        <v>129</v>
      </c>
      <c r="BM137" s="176" t="s">
        <v>199</v>
      </c>
    </row>
    <row r="138" s="2" customFormat="1">
      <c r="A138" s="38"/>
      <c r="B138" s="39"/>
      <c r="C138" s="38"/>
      <c r="D138" s="178" t="s">
        <v>131</v>
      </c>
      <c r="E138" s="38"/>
      <c r="F138" s="179" t="s">
        <v>200</v>
      </c>
      <c r="G138" s="38"/>
      <c r="H138" s="38"/>
      <c r="I138" s="180"/>
      <c r="J138" s="38"/>
      <c r="K138" s="38"/>
      <c r="L138" s="39"/>
      <c r="M138" s="181"/>
      <c r="N138" s="182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131</v>
      </c>
      <c r="AU138" s="19" t="s">
        <v>84</v>
      </c>
    </row>
    <row r="139" s="2" customFormat="1">
      <c r="A139" s="38"/>
      <c r="B139" s="39"/>
      <c r="C139" s="38"/>
      <c r="D139" s="183" t="s">
        <v>133</v>
      </c>
      <c r="E139" s="38"/>
      <c r="F139" s="184" t="s">
        <v>201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133</v>
      </c>
      <c r="AU139" s="19" t="s">
        <v>84</v>
      </c>
    </row>
    <row r="140" s="2" customFormat="1" ht="24.15" customHeight="1">
      <c r="A140" s="38"/>
      <c r="B140" s="164"/>
      <c r="C140" s="165" t="s">
        <v>202</v>
      </c>
      <c r="D140" s="165" t="s">
        <v>124</v>
      </c>
      <c r="E140" s="166" t="s">
        <v>203</v>
      </c>
      <c r="F140" s="167" t="s">
        <v>204</v>
      </c>
      <c r="G140" s="168" t="s">
        <v>205</v>
      </c>
      <c r="H140" s="169">
        <v>0.10100000000000001</v>
      </c>
      <c r="I140" s="170"/>
      <c r="J140" s="171">
        <f>ROUND(I140*H140,2)</f>
        <v>0</v>
      </c>
      <c r="K140" s="167" t="s">
        <v>128</v>
      </c>
      <c r="L140" s="39"/>
      <c r="M140" s="172" t="s">
        <v>3</v>
      </c>
      <c r="N140" s="173" t="s">
        <v>45</v>
      </c>
      <c r="O140" s="72"/>
      <c r="P140" s="174">
        <f>O140*H140</f>
        <v>0</v>
      </c>
      <c r="Q140" s="174">
        <v>1.03955</v>
      </c>
      <c r="R140" s="174">
        <f>Q140*H140</f>
        <v>0.10499455000000001</v>
      </c>
      <c r="S140" s="174">
        <v>0</v>
      </c>
      <c r="T140" s="17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6" t="s">
        <v>129</v>
      </c>
      <c r="AT140" s="176" t="s">
        <v>124</v>
      </c>
      <c r="AU140" s="176" t="s">
        <v>84</v>
      </c>
      <c r="AY140" s="19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9" t="s">
        <v>82</v>
      </c>
      <c r="BK140" s="177">
        <f>ROUND(I140*H140,2)</f>
        <v>0</v>
      </c>
      <c r="BL140" s="19" t="s">
        <v>129</v>
      </c>
      <c r="BM140" s="176" t="s">
        <v>206</v>
      </c>
    </row>
    <row r="141" s="2" customFormat="1">
      <c r="A141" s="38"/>
      <c r="B141" s="39"/>
      <c r="C141" s="38"/>
      <c r="D141" s="178" t="s">
        <v>131</v>
      </c>
      <c r="E141" s="38"/>
      <c r="F141" s="179" t="s">
        <v>207</v>
      </c>
      <c r="G141" s="38"/>
      <c r="H141" s="38"/>
      <c r="I141" s="180"/>
      <c r="J141" s="38"/>
      <c r="K141" s="38"/>
      <c r="L141" s="39"/>
      <c r="M141" s="181"/>
      <c r="N141" s="182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131</v>
      </c>
      <c r="AU141" s="19" t="s">
        <v>84</v>
      </c>
    </row>
    <row r="142" s="2" customFormat="1">
      <c r="A142" s="38"/>
      <c r="B142" s="39"/>
      <c r="C142" s="38"/>
      <c r="D142" s="183" t="s">
        <v>133</v>
      </c>
      <c r="E142" s="38"/>
      <c r="F142" s="184" t="s">
        <v>208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133</v>
      </c>
      <c r="AU142" s="19" t="s">
        <v>84</v>
      </c>
    </row>
    <row r="143" s="2" customFormat="1">
      <c r="A143" s="38"/>
      <c r="B143" s="39"/>
      <c r="C143" s="38"/>
      <c r="D143" s="178" t="s">
        <v>209</v>
      </c>
      <c r="E143" s="38"/>
      <c r="F143" s="201" t="s">
        <v>210</v>
      </c>
      <c r="G143" s="38"/>
      <c r="H143" s="38"/>
      <c r="I143" s="180"/>
      <c r="J143" s="38"/>
      <c r="K143" s="38"/>
      <c r="L143" s="39"/>
      <c r="M143" s="181"/>
      <c r="N143" s="182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209</v>
      </c>
      <c r="AU143" s="19" t="s">
        <v>84</v>
      </c>
    </row>
    <row r="144" s="13" customFormat="1">
      <c r="A144" s="13"/>
      <c r="B144" s="185"/>
      <c r="C144" s="13"/>
      <c r="D144" s="178" t="s">
        <v>135</v>
      </c>
      <c r="E144" s="186" t="s">
        <v>3</v>
      </c>
      <c r="F144" s="187" t="s">
        <v>211</v>
      </c>
      <c r="G144" s="13"/>
      <c r="H144" s="188">
        <v>0.10100000000000001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135</v>
      </c>
      <c r="AU144" s="186" t="s">
        <v>84</v>
      </c>
      <c r="AV144" s="13" t="s">
        <v>84</v>
      </c>
      <c r="AW144" s="13" t="s">
        <v>35</v>
      </c>
      <c r="AX144" s="13" t="s">
        <v>82</v>
      </c>
      <c r="AY144" s="186" t="s">
        <v>122</v>
      </c>
    </row>
    <row r="145" s="12" customFormat="1" ht="22.8" customHeight="1">
      <c r="A145" s="12"/>
      <c r="B145" s="151"/>
      <c r="C145" s="12"/>
      <c r="D145" s="152" t="s">
        <v>73</v>
      </c>
      <c r="E145" s="162" t="s">
        <v>129</v>
      </c>
      <c r="F145" s="162" t="s">
        <v>212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SUM(P146:P171)</f>
        <v>0</v>
      </c>
      <c r="Q145" s="157"/>
      <c r="R145" s="158">
        <f>SUM(R146:R171)</f>
        <v>10.712176630000002</v>
      </c>
      <c r="S145" s="157"/>
      <c r="T145" s="159">
        <f>SUM(T146:T171)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82</v>
      </c>
      <c r="AT145" s="160" t="s">
        <v>73</v>
      </c>
      <c r="AU145" s="160" t="s">
        <v>82</v>
      </c>
      <c r="AY145" s="152" t="s">
        <v>122</v>
      </c>
      <c r="BK145" s="161">
        <f>SUM(BK146:BK171)</f>
        <v>0</v>
      </c>
    </row>
    <row r="146" s="2" customFormat="1" ht="33" customHeight="1">
      <c r="A146" s="38"/>
      <c r="B146" s="164"/>
      <c r="C146" s="165" t="s">
        <v>9</v>
      </c>
      <c r="D146" s="165" t="s">
        <v>124</v>
      </c>
      <c r="E146" s="166" t="s">
        <v>213</v>
      </c>
      <c r="F146" s="167" t="s">
        <v>214</v>
      </c>
      <c r="G146" s="168" t="s">
        <v>127</v>
      </c>
      <c r="H146" s="169">
        <v>19.600000000000001</v>
      </c>
      <c r="I146" s="170"/>
      <c r="J146" s="171">
        <f>ROUND(I146*H146,2)</f>
        <v>0</v>
      </c>
      <c r="K146" s="167" t="s">
        <v>128</v>
      </c>
      <c r="L146" s="39"/>
      <c r="M146" s="172" t="s">
        <v>3</v>
      </c>
      <c r="N146" s="173" t="s">
        <v>45</v>
      </c>
      <c r="O146" s="72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6" t="s">
        <v>129</v>
      </c>
      <c r="AT146" s="176" t="s">
        <v>124</v>
      </c>
      <c r="AU146" s="176" t="s">
        <v>84</v>
      </c>
      <c r="AY146" s="19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9" t="s">
        <v>82</v>
      </c>
      <c r="BK146" s="177">
        <f>ROUND(I146*H146,2)</f>
        <v>0</v>
      </c>
      <c r="BL146" s="19" t="s">
        <v>129</v>
      </c>
      <c r="BM146" s="176" t="s">
        <v>215</v>
      </c>
    </row>
    <row r="147" s="2" customFormat="1">
      <c r="A147" s="38"/>
      <c r="B147" s="39"/>
      <c r="C147" s="38"/>
      <c r="D147" s="178" t="s">
        <v>131</v>
      </c>
      <c r="E147" s="38"/>
      <c r="F147" s="179" t="s">
        <v>216</v>
      </c>
      <c r="G147" s="38"/>
      <c r="H147" s="38"/>
      <c r="I147" s="180"/>
      <c r="J147" s="38"/>
      <c r="K147" s="38"/>
      <c r="L147" s="39"/>
      <c r="M147" s="181"/>
      <c r="N147" s="182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131</v>
      </c>
      <c r="AU147" s="19" t="s">
        <v>84</v>
      </c>
    </row>
    <row r="148" s="2" customFormat="1">
      <c r="A148" s="38"/>
      <c r="B148" s="39"/>
      <c r="C148" s="38"/>
      <c r="D148" s="183" t="s">
        <v>133</v>
      </c>
      <c r="E148" s="38"/>
      <c r="F148" s="184" t="s">
        <v>217</v>
      </c>
      <c r="G148" s="38"/>
      <c r="H148" s="38"/>
      <c r="I148" s="180"/>
      <c r="J148" s="38"/>
      <c r="K148" s="38"/>
      <c r="L148" s="39"/>
      <c r="M148" s="181"/>
      <c r="N148" s="182"/>
      <c r="O148" s="72"/>
      <c r="P148" s="72"/>
      <c r="Q148" s="72"/>
      <c r="R148" s="72"/>
      <c r="S148" s="72"/>
      <c r="T148" s="7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133</v>
      </c>
      <c r="AU148" s="19" t="s">
        <v>84</v>
      </c>
    </row>
    <row r="149" s="13" customFormat="1">
      <c r="A149" s="13"/>
      <c r="B149" s="185"/>
      <c r="C149" s="13"/>
      <c r="D149" s="178" t="s">
        <v>135</v>
      </c>
      <c r="E149" s="186" t="s">
        <v>3</v>
      </c>
      <c r="F149" s="187" t="s">
        <v>218</v>
      </c>
      <c r="G149" s="13"/>
      <c r="H149" s="188">
        <v>19.600000000000001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135</v>
      </c>
      <c r="AU149" s="186" t="s">
        <v>84</v>
      </c>
      <c r="AV149" s="13" t="s">
        <v>84</v>
      </c>
      <c r="AW149" s="13" t="s">
        <v>35</v>
      </c>
      <c r="AX149" s="13" t="s">
        <v>82</v>
      </c>
      <c r="AY149" s="186" t="s">
        <v>122</v>
      </c>
    </row>
    <row r="150" s="2" customFormat="1" ht="33" customHeight="1">
      <c r="A150" s="38"/>
      <c r="B150" s="164"/>
      <c r="C150" s="165" t="s">
        <v>219</v>
      </c>
      <c r="D150" s="165" t="s">
        <v>124</v>
      </c>
      <c r="E150" s="166" t="s">
        <v>220</v>
      </c>
      <c r="F150" s="167" t="s">
        <v>221</v>
      </c>
      <c r="G150" s="168" t="s">
        <v>145</v>
      </c>
      <c r="H150" s="169">
        <v>3.048</v>
      </c>
      <c r="I150" s="170"/>
      <c r="J150" s="171">
        <f>ROUND(I150*H150,2)</f>
        <v>0</v>
      </c>
      <c r="K150" s="167" t="s">
        <v>128</v>
      </c>
      <c r="L150" s="39"/>
      <c r="M150" s="172" t="s">
        <v>3</v>
      </c>
      <c r="N150" s="173" t="s">
        <v>45</v>
      </c>
      <c r="O150" s="72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6" t="s">
        <v>129</v>
      </c>
      <c r="AT150" s="176" t="s">
        <v>124</v>
      </c>
      <c r="AU150" s="176" t="s">
        <v>84</v>
      </c>
      <c r="AY150" s="19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9" t="s">
        <v>82</v>
      </c>
      <c r="BK150" s="177">
        <f>ROUND(I150*H150,2)</f>
        <v>0</v>
      </c>
      <c r="BL150" s="19" t="s">
        <v>129</v>
      </c>
      <c r="BM150" s="176" t="s">
        <v>222</v>
      </c>
    </row>
    <row r="151" s="2" customFormat="1">
      <c r="A151" s="38"/>
      <c r="B151" s="39"/>
      <c r="C151" s="38"/>
      <c r="D151" s="178" t="s">
        <v>131</v>
      </c>
      <c r="E151" s="38"/>
      <c r="F151" s="179" t="s">
        <v>223</v>
      </c>
      <c r="G151" s="38"/>
      <c r="H151" s="38"/>
      <c r="I151" s="180"/>
      <c r="J151" s="38"/>
      <c r="K151" s="38"/>
      <c r="L151" s="39"/>
      <c r="M151" s="181"/>
      <c r="N151" s="182"/>
      <c r="O151" s="72"/>
      <c r="P151" s="72"/>
      <c r="Q151" s="72"/>
      <c r="R151" s="72"/>
      <c r="S151" s="72"/>
      <c r="T151" s="7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131</v>
      </c>
      <c r="AU151" s="19" t="s">
        <v>84</v>
      </c>
    </row>
    <row r="152" s="2" customFormat="1">
      <c r="A152" s="38"/>
      <c r="B152" s="39"/>
      <c r="C152" s="38"/>
      <c r="D152" s="183" t="s">
        <v>133</v>
      </c>
      <c r="E152" s="38"/>
      <c r="F152" s="184" t="s">
        <v>224</v>
      </c>
      <c r="G152" s="38"/>
      <c r="H152" s="38"/>
      <c r="I152" s="180"/>
      <c r="J152" s="38"/>
      <c r="K152" s="38"/>
      <c r="L152" s="39"/>
      <c r="M152" s="181"/>
      <c r="N152" s="182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133</v>
      </c>
      <c r="AU152" s="19" t="s">
        <v>84</v>
      </c>
    </row>
    <row r="153" s="13" customFormat="1">
      <c r="A153" s="13"/>
      <c r="B153" s="185"/>
      <c r="C153" s="13"/>
      <c r="D153" s="178" t="s">
        <v>135</v>
      </c>
      <c r="E153" s="186" t="s">
        <v>3</v>
      </c>
      <c r="F153" s="187" t="s">
        <v>225</v>
      </c>
      <c r="G153" s="13"/>
      <c r="H153" s="188">
        <v>3.048</v>
      </c>
      <c r="I153" s="189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135</v>
      </c>
      <c r="AU153" s="186" t="s">
        <v>84</v>
      </c>
      <c r="AV153" s="13" t="s">
        <v>84</v>
      </c>
      <c r="AW153" s="13" t="s">
        <v>35</v>
      </c>
      <c r="AX153" s="13" t="s">
        <v>82</v>
      </c>
      <c r="AY153" s="186" t="s">
        <v>122</v>
      </c>
    </row>
    <row r="154" s="2" customFormat="1" ht="33" customHeight="1">
      <c r="A154" s="38"/>
      <c r="B154" s="164"/>
      <c r="C154" s="165" t="s">
        <v>226</v>
      </c>
      <c r="D154" s="165" t="s">
        <v>124</v>
      </c>
      <c r="E154" s="166" t="s">
        <v>227</v>
      </c>
      <c r="F154" s="167" t="s">
        <v>228</v>
      </c>
      <c r="G154" s="168" t="s">
        <v>127</v>
      </c>
      <c r="H154" s="169">
        <v>5.0800000000000001</v>
      </c>
      <c r="I154" s="170"/>
      <c r="J154" s="171">
        <f>ROUND(I154*H154,2)</f>
        <v>0</v>
      </c>
      <c r="K154" s="167" t="s">
        <v>128</v>
      </c>
      <c r="L154" s="39"/>
      <c r="M154" s="172" t="s">
        <v>3</v>
      </c>
      <c r="N154" s="173" t="s">
        <v>45</v>
      </c>
      <c r="O154" s="72"/>
      <c r="P154" s="174">
        <f>O154*H154</f>
        <v>0</v>
      </c>
      <c r="Q154" s="174">
        <v>0.0078799999999999999</v>
      </c>
      <c r="R154" s="174">
        <f>Q154*H154</f>
        <v>0.040030400000000001</v>
      </c>
      <c r="S154" s="174">
        <v>0</v>
      </c>
      <c r="T154" s="17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6" t="s">
        <v>129</v>
      </c>
      <c r="AT154" s="176" t="s">
        <v>124</v>
      </c>
      <c r="AU154" s="176" t="s">
        <v>84</v>
      </c>
      <c r="AY154" s="19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9" t="s">
        <v>82</v>
      </c>
      <c r="BK154" s="177">
        <f>ROUND(I154*H154,2)</f>
        <v>0</v>
      </c>
      <c r="BL154" s="19" t="s">
        <v>129</v>
      </c>
      <c r="BM154" s="176" t="s">
        <v>229</v>
      </c>
    </row>
    <row r="155" s="2" customFormat="1">
      <c r="A155" s="38"/>
      <c r="B155" s="39"/>
      <c r="C155" s="38"/>
      <c r="D155" s="178" t="s">
        <v>131</v>
      </c>
      <c r="E155" s="38"/>
      <c r="F155" s="179" t="s">
        <v>230</v>
      </c>
      <c r="G155" s="38"/>
      <c r="H155" s="38"/>
      <c r="I155" s="180"/>
      <c r="J155" s="38"/>
      <c r="K155" s="38"/>
      <c r="L155" s="39"/>
      <c r="M155" s="181"/>
      <c r="N155" s="182"/>
      <c r="O155" s="72"/>
      <c r="P155" s="72"/>
      <c r="Q155" s="72"/>
      <c r="R155" s="72"/>
      <c r="S155" s="72"/>
      <c r="T155" s="7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131</v>
      </c>
      <c r="AU155" s="19" t="s">
        <v>84</v>
      </c>
    </row>
    <row r="156" s="2" customFormat="1">
      <c r="A156" s="38"/>
      <c r="B156" s="39"/>
      <c r="C156" s="38"/>
      <c r="D156" s="183" t="s">
        <v>133</v>
      </c>
      <c r="E156" s="38"/>
      <c r="F156" s="184" t="s">
        <v>231</v>
      </c>
      <c r="G156" s="38"/>
      <c r="H156" s="38"/>
      <c r="I156" s="180"/>
      <c r="J156" s="38"/>
      <c r="K156" s="38"/>
      <c r="L156" s="39"/>
      <c r="M156" s="181"/>
      <c r="N156" s="182"/>
      <c r="O156" s="72"/>
      <c r="P156" s="72"/>
      <c r="Q156" s="72"/>
      <c r="R156" s="72"/>
      <c r="S156" s="72"/>
      <c r="T156" s="7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133</v>
      </c>
      <c r="AU156" s="19" t="s">
        <v>84</v>
      </c>
    </row>
    <row r="157" s="13" customFormat="1">
      <c r="A157" s="13"/>
      <c r="B157" s="185"/>
      <c r="C157" s="13"/>
      <c r="D157" s="178" t="s">
        <v>135</v>
      </c>
      <c r="E157" s="186" t="s">
        <v>3</v>
      </c>
      <c r="F157" s="187" t="s">
        <v>232</v>
      </c>
      <c r="G157" s="13"/>
      <c r="H157" s="188">
        <v>5.0800000000000001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135</v>
      </c>
      <c r="AU157" s="186" t="s">
        <v>84</v>
      </c>
      <c r="AV157" s="13" t="s">
        <v>84</v>
      </c>
      <c r="AW157" s="13" t="s">
        <v>35</v>
      </c>
      <c r="AX157" s="13" t="s">
        <v>82</v>
      </c>
      <c r="AY157" s="186" t="s">
        <v>122</v>
      </c>
    </row>
    <row r="158" s="2" customFormat="1" ht="24.15" customHeight="1">
      <c r="A158" s="38"/>
      <c r="B158" s="164"/>
      <c r="C158" s="165" t="s">
        <v>233</v>
      </c>
      <c r="D158" s="165" t="s">
        <v>124</v>
      </c>
      <c r="E158" s="166" t="s">
        <v>234</v>
      </c>
      <c r="F158" s="167" t="s">
        <v>235</v>
      </c>
      <c r="G158" s="168" t="s">
        <v>205</v>
      </c>
      <c r="H158" s="169">
        <v>0.244</v>
      </c>
      <c r="I158" s="170"/>
      <c r="J158" s="171">
        <f>ROUND(I158*H158,2)</f>
        <v>0</v>
      </c>
      <c r="K158" s="167" t="s">
        <v>128</v>
      </c>
      <c r="L158" s="39"/>
      <c r="M158" s="172" t="s">
        <v>3</v>
      </c>
      <c r="N158" s="173" t="s">
        <v>45</v>
      </c>
      <c r="O158" s="72"/>
      <c r="P158" s="174">
        <f>O158*H158</f>
        <v>0</v>
      </c>
      <c r="Q158" s="174">
        <v>1.06277</v>
      </c>
      <c r="R158" s="174">
        <f>Q158*H158</f>
        <v>0.25931588</v>
      </c>
      <c r="S158" s="174">
        <v>0</v>
      </c>
      <c r="T158" s="17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6" t="s">
        <v>129</v>
      </c>
      <c r="AT158" s="176" t="s">
        <v>124</v>
      </c>
      <c r="AU158" s="176" t="s">
        <v>84</v>
      </c>
      <c r="AY158" s="19" t="s">
        <v>122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9" t="s">
        <v>82</v>
      </c>
      <c r="BK158" s="177">
        <f>ROUND(I158*H158,2)</f>
        <v>0</v>
      </c>
      <c r="BL158" s="19" t="s">
        <v>129</v>
      </c>
      <c r="BM158" s="176" t="s">
        <v>236</v>
      </c>
    </row>
    <row r="159" s="2" customFormat="1">
      <c r="A159" s="38"/>
      <c r="B159" s="39"/>
      <c r="C159" s="38"/>
      <c r="D159" s="178" t="s">
        <v>131</v>
      </c>
      <c r="E159" s="38"/>
      <c r="F159" s="179" t="s">
        <v>237</v>
      </c>
      <c r="G159" s="38"/>
      <c r="H159" s="38"/>
      <c r="I159" s="180"/>
      <c r="J159" s="38"/>
      <c r="K159" s="38"/>
      <c r="L159" s="39"/>
      <c r="M159" s="181"/>
      <c r="N159" s="182"/>
      <c r="O159" s="72"/>
      <c r="P159" s="72"/>
      <c r="Q159" s="72"/>
      <c r="R159" s="72"/>
      <c r="S159" s="72"/>
      <c r="T159" s="7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131</v>
      </c>
      <c r="AU159" s="19" t="s">
        <v>84</v>
      </c>
    </row>
    <row r="160" s="2" customFormat="1">
      <c r="A160" s="38"/>
      <c r="B160" s="39"/>
      <c r="C160" s="38"/>
      <c r="D160" s="183" t="s">
        <v>133</v>
      </c>
      <c r="E160" s="38"/>
      <c r="F160" s="184" t="s">
        <v>238</v>
      </c>
      <c r="G160" s="38"/>
      <c r="H160" s="38"/>
      <c r="I160" s="180"/>
      <c r="J160" s="38"/>
      <c r="K160" s="38"/>
      <c r="L160" s="39"/>
      <c r="M160" s="181"/>
      <c r="N160" s="182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133</v>
      </c>
      <c r="AU160" s="19" t="s">
        <v>84</v>
      </c>
    </row>
    <row r="161" s="2" customFormat="1">
      <c r="A161" s="38"/>
      <c r="B161" s="39"/>
      <c r="C161" s="38"/>
      <c r="D161" s="178" t="s">
        <v>209</v>
      </c>
      <c r="E161" s="38"/>
      <c r="F161" s="201" t="s">
        <v>239</v>
      </c>
      <c r="G161" s="38"/>
      <c r="H161" s="38"/>
      <c r="I161" s="180"/>
      <c r="J161" s="38"/>
      <c r="K161" s="38"/>
      <c r="L161" s="39"/>
      <c r="M161" s="181"/>
      <c r="N161" s="182"/>
      <c r="O161" s="72"/>
      <c r="P161" s="72"/>
      <c r="Q161" s="72"/>
      <c r="R161" s="72"/>
      <c r="S161" s="72"/>
      <c r="T161" s="7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209</v>
      </c>
      <c r="AU161" s="19" t="s">
        <v>84</v>
      </c>
    </row>
    <row r="162" s="13" customFormat="1">
      <c r="A162" s="13"/>
      <c r="B162" s="185"/>
      <c r="C162" s="13"/>
      <c r="D162" s="178" t="s">
        <v>135</v>
      </c>
      <c r="E162" s="186" t="s">
        <v>3</v>
      </c>
      <c r="F162" s="187" t="s">
        <v>240</v>
      </c>
      <c r="G162" s="13"/>
      <c r="H162" s="188">
        <v>0.244</v>
      </c>
      <c r="I162" s="189"/>
      <c r="J162" s="13"/>
      <c r="K162" s="13"/>
      <c r="L162" s="185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135</v>
      </c>
      <c r="AU162" s="186" t="s">
        <v>84</v>
      </c>
      <c r="AV162" s="13" t="s">
        <v>84</v>
      </c>
      <c r="AW162" s="13" t="s">
        <v>35</v>
      </c>
      <c r="AX162" s="13" t="s">
        <v>82</v>
      </c>
      <c r="AY162" s="186" t="s">
        <v>122</v>
      </c>
    </row>
    <row r="163" s="2" customFormat="1" ht="24.15" customHeight="1">
      <c r="A163" s="38"/>
      <c r="B163" s="164"/>
      <c r="C163" s="165" t="s">
        <v>241</v>
      </c>
      <c r="D163" s="165" t="s">
        <v>124</v>
      </c>
      <c r="E163" s="166" t="s">
        <v>234</v>
      </c>
      <c r="F163" s="167" t="s">
        <v>235</v>
      </c>
      <c r="G163" s="168" t="s">
        <v>205</v>
      </c>
      <c r="H163" s="169">
        <v>0.255</v>
      </c>
      <c r="I163" s="170"/>
      <c r="J163" s="171">
        <f>ROUND(I163*H163,2)</f>
        <v>0</v>
      </c>
      <c r="K163" s="167" t="s">
        <v>128</v>
      </c>
      <c r="L163" s="39"/>
      <c r="M163" s="172" t="s">
        <v>3</v>
      </c>
      <c r="N163" s="173" t="s">
        <v>45</v>
      </c>
      <c r="O163" s="72"/>
      <c r="P163" s="174">
        <f>O163*H163</f>
        <v>0</v>
      </c>
      <c r="Q163" s="174">
        <v>1.06277</v>
      </c>
      <c r="R163" s="174">
        <f>Q163*H163</f>
        <v>0.27100635000000001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129</v>
      </c>
      <c r="AT163" s="176" t="s">
        <v>124</v>
      </c>
      <c r="AU163" s="176" t="s">
        <v>84</v>
      </c>
      <c r="AY163" s="19" t="s">
        <v>122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82</v>
      </c>
      <c r="BK163" s="177">
        <f>ROUND(I163*H163,2)</f>
        <v>0</v>
      </c>
      <c r="BL163" s="19" t="s">
        <v>129</v>
      </c>
      <c r="BM163" s="176" t="s">
        <v>242</v>
      </c>
    </row>
    <row r="164" s="2" customFormat="1">
      <c r="A164" s="38"/>
      <c r="B164" s="39"/>
      <c r="C164" s="38"/>
      <c r="D164" s="178" t="s">
        <v>131</v>
      </c>
      <c r="E164" s="38"/>
      <c r="F164" s="179" t="s">
        <v>237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131</v>
      </c>
      <c r="AU164" s="19" t="s">
        <v>84</v>
      </c>
    </row>
    <row r="165" s="2" customFormat="1">
      <c r="A165" s="38"/>
      <c r="B165" s="39"/>
      <c r="C165" s="38"/>
      <c r="D165" s="183" t="s">
        <v>133</v>
      </c>
      <c r="E165" s="38"/>
      <c r="F165" s="184" t="s">
        <v>238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133</v>
      </c>
      <c r="AU165" s="19" t="s">
        <v>84</v>
      </c>
    </row>
    <row r="166" s="2" customFormat="1">
      <c r="A166" s="38"/>
      <c r="B166" s="39"/>
      <c r="C166" s="38"/>
      <c r="D166" s="178" t="s">
        <v>209</v>
      </c>
      <c r="E166" s="38"/>
      <c r="F166" s="201" t="s">
        <v>243</v>
      </c>
      <c r="G166" s="38"/>
      <c r="H166" s="38"/>
      <c r="I166" s="180"/>
      <c r="J166" s="38"/>
      <c r="K166" s="38"/>
      <c r="L166" s="39"/>
      <c r="M166" s="181"/>
      <c r="N166" s="182"/>
      <c r="O166" s="72"/>
      <c r="P166" s="72"/>
      <c r="Q166" s="72"/>
      <c r="R166" s="72"/>
      <c r="S166" s="72"/>
      <c r="T166" s="7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209</v>
      </c>
      <c r="AU166" s="19" t="s">
        <v>84</v>
      </c>
    </row>
    <row r="167" s="13" customFormat="1">
      <c r="A167" s="13"/>
      <c r="B167" s="185"/>
      <c r="C167" s="13"/>
      <c r="D167" s="178" t="s">
        <v>135</v>
      </c>
      <c r="E167" s="186" t="s">
        <v>3</v>
      </c>
      <c r="F167" s="187" t="s">
        <v>244</v>
      </c>
      <c r="G167" s="13"/>
      <c r="H167" s="188">
        <v>0.255</v>
      </c>
      <c r="I167" s="189"/>
      <c r="J167" s="13"/>
      <c r="K167" s="13"/>
      <c r="L167" s="185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135</v>
      </c>
      <c r="AU167" s="186" t="s">
        <v>84</v>
      </c>
      <c r="AV167" s="13" t="s">
        <v>84</v>
      </c>
      <c r="AW167" s="13" t="s">
        <v>35</v>
      </c>
      <c r="AX167" s="13" t="s">
        <v>82</v>
      </c>
      <c r="AY167" s="186" t="s">
        <v>122</v>
      </c>
    </row>
    <row r="168" s="2" customFormat="1" ht="24.15" customHeight="1">
      <c r="A168" s="38"/>
      <c r="B168" s="164"/>
      <c r="C168" s="165" t="s">
        <v>245</v>
      </c>
      <c r="D168" s="165" t="s">
        <v>124</v>
      </c>
      <c r="E168" s="166" t="s">
        <v>246</v>
      </c>
      <c r="F168" s="167" t="s">
        <v>247</v>
      </c>
      <c r="G168" s="168" t="s">
        <v>127</v>
      </c>
      <c r="H168" s="169">
        <v>19.600000000000001</v>
      </c>
      <c r="I168" s="170"/>
      <c r="J168" s="171">
        <f>ROUND(I168*H168,2)</f>
        <v>0</v>
      </c>
      <c r="K168" s="167" t="s">
        <v>128</v>
      </c>
      <c r="L168" s="39"/>
      <c r="M168" s="172" t="s">
        <v>3</v>
      </c>
      <c r="N168" s="173" t="s">
        <v>45</v>
      </c>
      <c r="O168" s="72"/>
      <c r="P168" s="174">
        <f>O168*H168</f>
        <v>0</v>
      </c>
      <c r="Q168" s="174">
        <v>0.51744000000000001</v>
      </c>
      <c r="R168" s="174">
        <f>Q168*H168</f>
        <v>10.141824000000002</v>
      </c>
      <c r="S168" s="174">
        <v>0</v>
      </c>
      <c r="T168" s="17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76" t="s">
        <v>129</v>
      </c>
      <c r="AT168" s="176" t="s">
        <v>124</v>
      </c>
      <c r="AU168" s="176" t="s">
        <v>84</v>
      </c>
      <c r="AY168" s="19" t="s">
        <v>122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9" t="s">
        <v>82</v>
      </c>
      <c r="BK168" s="177">
        <f>ROUND(I168*H168,2)</f>
        <v>0</v>
      </c>
      <c r="BL168" s="19" t="s">
        <v>129</v>
      </c>
      <c r="BM168" s="176" t="s">
        <v>248</v>
      </c>
    </row>
    <row r="169" s="2" customFormat="1">
      <c r="A169" s="38"/>
      <c r="B169" s="39"/>
      <c r="C169" s="38"/>
      <c r="D169" s="178" t="s">
        <v>131</v>
      </c>
      <c r="E169" s="38"/>
      <c r="F169" s="179" t="s">
        <v>249</v>
      </c>
      <c r="G169" s="38"/>
      <c r="H169" s="38"/>
      <c r="I169" s="180"/>
      <c r="J169" s="38"/>
      <c r="K169" s="38"/>
      <c r="L169" s="39"/>
      <c r="M169" s="181"/>
      <c r="N169" s="182"/>
      <c r="O169" s="72"/>
      <c r="P169" s="72"/>
      <c r="Q169" s="72"/>
      <c r="R169" s="72"/>
      <c r="S169" s="72"/>
      <c r="T169" s="7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131</v>
      </c>
      <c r="AU169" s="19" t="s">
        <v>84</v>
      </c>
    </row>
    <row r="170" s="2" customFormat="1">
      <c r="A170" s="38"/>
      <c r="B170" s="39"/>
      <c r="C170" s="38"/>
      <c r="D170" s="183" t="s">
        <v>133</v>
      </c>
      <c r="E170" s="38"/>
      <c r="F170" s="184" t="s">
        <v>250</v>
      </c>
      <c r="G170" s="38"/>
      <c r="H170" s="38"/>
      <c r="I170" s="180"/>
      <c r="J170" s="38"/>
      <c r="K170" s="38"/>
      <c r="L170" s="39"/>
      <c r="M170" s="181"/>
      <c r="N170" s="182"/>
      <c r="O170" s="72"/>
      <c r="P170" s="72"/>
      <c r="Q170" s="72"/>
      <c r="R170" s="72"/>
      <c r="S170" s="72"/>
      <c r="T170" s="7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133</v>
      </c>
      <c r="AU170" s="19" t="s">
        <v>84</v>
      </c>
    </row>
    <row r="171" s="13" customFormat="1">
      <c r="A171" s="13"/>
      <c r="B171" s="185"/>
      <c r="C171" s="13"/>
      <c r="D171" s="178" t="s">
        <v>135</v>
      </c>
      <c r="E171" s="186" t="s">
        <v>3</v>
      </c>
      <c r="F171" s="187" t="s">
        <v>251</v>
      </c>
      <c r="G171" s="13"/>
      <c r="H171" s="188">
        <v>19.600000000000001</v>
      </c>
      <c r="I171" s="189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135</v>
      </c>
      <c r="AU171" s="186" t="s">
        <v>84</v>
      </c>
      <c r="AV171" s="13" t="s">
        <v>84</v>
      </c>
      <c r="AW171" s="13" t="s">
        <v>35</v>
      </c>
      <c r="AX171" s="13" t="s">
        <v>82</v>
      </c>
      <c r="AY171" s="186" t="s">
        <v>122</v>
      </c>
    </row>
    <row r="172" s="12" customFormat="1" ht="22.8" customHeight="1">
      <c r="A172" s="12"/>
      <c r="B172" s="151"/>
      <c r="C172" s="12"/>
      <c r="D172" s="152" t="s">
        <v>73</v>
      </c>
      <c r="E172" s="162" t="s">
        <v>155</v>
      </c>
      <c r="F172" s="162" t="s">
        <v>252</v>
      </c>
      <c r="G172" s="12"/>
      <c r="H172" s="12"/>
      <c r="I172" s="154"/>
      <c r="J172" s="163">
        <f>BK172</f>
        <v>0</v>
      </c>
      <c r="K172" s="12"/>
      <c r="L172" s="151"/>
      <c r="M172" s="156"/>
      <c r="N172" s="157"/>
      <c r="O172" s="157"/>
      <c r="P172" s="158">
        <f>SUM(P173:P188)</f>
        <v>0</v>
      </c>
      <c r="Q172" s="157"/>
      <c r="R172" s="158">
        <f>SUM(R173:R188)</f>
        <v>0</v>
      </c>
      <c r="S172" s="157"/>
      <c r="T172" s="159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2" t="s">
        <v>82</v>
      </c>
      <c r="AT172" s="160" t="s">
        <v>73</v>
      </c>
      <c r="AU172" s="160" t="s">
        <v>82</v>
      </c>
      <c r="AY172" s="152" t="s">
        <v>122</v>
      </c>
      <c r="BK172" s="161">
        <f>SUM(BK173:BK188)</f>
        <v>0</v>
      </c>
    </row>
    <row r="173" s="2" customFormat="1" ht="24.15" customHeight="1">
      <c r="A173" s="38"/>
      <c r="B173" s="164"/>
      <c r="C173" s="165" t="s">
        <v>253</v>
      </c>
      <c r="D173" s="165" t="s">
        <v>124</v>
      </c>
      <c r="E173" s="166" t="s">
        <v>254</v>
      </c>
      <c r="F173" s="167" t="s">
        <v>255</v>
      </c>
      <c r="G173" s="168" t="s">
        <v>127</v>
      </c>
      <c r="H173" s="169">
        <v>28</v>
      </c>
      <c r="I173" s="170"/>
      <c r="J173" s="171">
        <f>ROUND(I173*H173,2)</f>
        <v>0</v>
      </c>
      <c r="K173" s="167" t="s">
        <v>128</v>
      </c>
      <c r="L173" s="39"/>
      <c r="M173" s="172" t="s">
        <v>3</v>
      </c>
      <c r="N173" s="173" t="s">
        <v>45</v>
      </c>
      <c r="O173" s="72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6" t="s">
        <v>129</v>
      </c>
      <c r="AT173" s="176" t="s">
        <v>124</v>
      </c>
      <c r="AU173" s="176" t="s">
        <v>84</v>
      </c>
      <c r="AY173" s="19" t="s">
        <v>122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9" t="s">
        <v>82</v>
      </c>
      <c r="BK173" s="177">
        <f>ROUND(I173*H173,2)</f>
        <v>0</v>
      </c>
      <c r="BL173" s="19" t="s">
        <v>129</v>
      </c>
      <c r="BM173" s="176" t="s">
        <v>256</v>
      </c>
    </row>
    <row r="174" s="2" customFormat="1">
      <c r="A174" s="38"/>
      <c r="B174" s="39"/>
      <c r="C174" s="38"/>
      <c r="D174" s="178" t="s">
        <v>131</v>
      </c>
      <c r="E174" s="38"/>
      <c r="F174" s="179" t="s">
        <v>257</v>
      </c>
      <c r="G174" s="38"/>
      <c r="H174" s="38"/>
      <c r="I174" s="180"/>
      <c r="J174" s="38"/>
      <c r="K174" s="38"/>
      <c r="L174" s="39"/>
      <c r="M174" s="181"/>
      <c r="N174" s="182"/>
      <c r="O174" s="72"/>
      <c r="P174" s="72"/>
      <c r="Q174" s="72"/>
      <c r="R174" s="72"/>
      <c r="S174" s="72"/>
      <c r="T174" s="7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131</v>
      </c>
      <c r="AU174" s="19" t="s">
        <v>84</v>
      </c>
    </row>
    <row r="175" s="2" customFormat="1">
      <c r="A175" s="38"/>
      <c r="B175" s="39"/>
      <c r="C175" s="38"/>
      <c r="D175" s="183" t="s">
        <v>133</v>
      </c>
      <c r="E175" s="38"/>
      <c r="F175" s="184" t="s">
        <v>258</v>
      </c>
      <c r="G175" s="38"/>
      <c r="H175" s="38"/>
      <c r="I175" s="180"/>
      <c r="J175" s="38"/>
      <c r="K175" s="38"/>
      <c r="L175" s="39"/>
      <c r="M175" s="181"/>
      <c r="N175" s="182"/>
      <c r="O175" s="72"/>
      <c r="P175" s="72"/>
      <c r="Q175" s="72"/>
      <c r="R175" s="72"/>
      <c r="S175" s="72"/>
      <c r="T175" s="7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133</v>
      </c>
      <c r="AU175" s="19" t="s">
        <v>84</v>
      </c>
    </row>
    <row r="176" s="13" customFormat="1">
      <c r="A176" s="13"/>
      <c r="B176" s="185"/>
      <c r="C176" s="13"/>
      <c r="D176" s="178" t="s">
        <v>135</v>
      </c>
      <c r="E176" s="186" t="s">
        <v>3</v>
      </c>
      <c r="F176" s="187" t="s">
        <v>259</v>
      </c>
      <c r="G176" s="13"/>
      <c r="H176" s="188">
        <v>28</v>
      </c>
      <c r="I176" s="189"/>
      <c r="J176" s="13"/>
      <c r="K176" s="13"/>
      <c r="L176" s="185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135</v>
      </c>
      <c r="AU176" s="186" t="s">
        <v>84</v>
      </c>
      <c r="AV176" s="13" t="s">
        <v>84</v>
      </c>
      <c r="AW176" s="13" t="s">
        <v>35</v>
      </c>
      <c r="AX176" s="13" t="s">
        <v>82</v>
      </c>
      <c r="AY176" s="186" t="s">
        <v>122</v>
      </c>
    </row>
    <row r="177" s="2" customFormat="1" ht="24.15" customHeight="1">
      <c r="A177" s="38"/>
      <c r="B177" s="164"/>
      <c r="C177" s="165" t="s">
        <v>260</v>
      </c>
      <c r="D177" s="165" t="s">
        <v>124</v>
      </c>
      <c r="E177" s="166" t="s">
        <v>261</v>
      </c>
      <c r="F177" s="167" t="s">
        <v>262</v>
      </c>
      <c r="G177" s="168" t="s">
        <v>127</v>
      </c>
      <c r="H177" s="169">
        <v>28</v>
      </c>
      <c r="I177" s="170"/>
      <c r="J177" s="171">
        <f>ROUND(I177*H177,2)</f>
        <v>0</v>
      </c>
      <c r="K177" s="167" t="s">
        <v>128</v>
      </c>
      <c r="L177" s="39"/>
      <c r="M177" s="172" t="s">
        <v>3</v>
      </c>
      <c r="N177" s="173" t="s">
        <v>45</v>
      </c>
      <c r="O177" s="72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6" t="s">
        <v>129</v>
      </c>
      <c r="AT177" s="176" t="s">
        <v>124</v>
      </c>
      <c r="AU177" s="176" t="s">
        <v>84</v>
      </c>
      <c r="AY177" s="19" t="s">
        <v>122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9" t="s">
        <v>82</v>
      </c>
      <c r="BK177" s="177">
        <f>ROUND(I177*H177,2)</f>
        <v>0</v>
      </c>
      <c r="BL177" s="19" t="s">
        <v>129</v>
      </c>
      <c r="BM177" s="176" t="s">
        <v>263</v>
      </c>
    </row>
    <row r="178" s="2" customFormat="1">
      <c r="A178" s="38"/>
      <c r="B178" s="39"/>
      <c r="C178" s="38"/>
      <c r="D178" s="178" t="s">
        <v>131</v>
      </c>
      <c r="E178" s="38"/>
      <c r="F178" s="179" t="s">
        <v>264</v>
      </c>
      <c r="G178" s="38"/>
      <c r="H178" s="38"/>
      <c r="I178" s="180"/>
      <c r="J178" s="38"/>
      <c r="K178" s="38"/>
      <c r="L178" s="39"/>
      <c r="M178" s="181"/>
      <c r="N178" s="182"/>
      <c r="O178" s="72"/>
      <c r="P178" s="72"/>
      <c r="Q178" s="72"/>
      <c r="R178" s="72"/>
      <c r="S178" s="72"/>
      <c r="T178" s="7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131</v>
      </c>
      <c r="AU178" s="19" t="s">
        <v>84</v>
      </c>
    </row>
    <row r="179" s="2" customFormat="1">
      <c r="A179" s="38"/>
      <c r="B179" s="39"/>
      <c r="C179" s="38"/>
      <c r="D179" s="183" t="s">
        <v>133</v>
      </c>
      <c r="E179" s="38"/>
      <c r="F179" s="184" t="s">
        <v>265</v>
      </c>
      <c r="G179" s="38"/>
      <c r="H179" s="38"/>
      <c r="I179" s="180"/>
      <c r="J179" s="38"/>
      <c r="K179" s="38"/>
      <c r="L179" s="39"/>
      <c r="M179" s="181"/>
      <c r="N179" s="182"/>
      <c r="O179" s="72"/>
      <c r="P179" s="72"/>
      <c r="Q179" s="72"/>
      <c r="R179" s="72"/>
      <c r="S179" s="72"/>
      <c r="T179" s="7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133</v>
      </c>
      <c r="AU179" s="19" t="s">
        <v>84</v>
      </c>
    </row>
    <row r="180" s="13" customFormat="1">
      <c r="A180" s="13"/>
      <c r="B180" s="185"/>
      <c r="C180" s="13"/>
      <c r="D180" s="178" t="s">
        <v>135</v>
      </c>
      <c r="E180" s="186" t="s">
        <v>3</v>
      </c>
      <c r="F180" s="187" t="s">
        <v>259</v>
      </c>
      <c r="G180" s="13"/>
      <c r="H180" s="188">
        <v>28</v>
      </c>
      <c r="I180" s="189"/>
      <c r="J180" s="13"/>
      <c r="K180" s="13"/>
      <c r="L180" s="185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135</v>
      </c>
      <c r="AU180" s="186" t="s">
        <v>84</v>
      </c>
      <c r="AV180" s="13" t="s">
        <v>84</v>
      </c>
      <c r="AW180" s="13" t="s">
        <v>35</v>
      </c>
      <c r="AX180" s="13" t="s">
        <v>82</v>
      </c>
      <c r="AY180" s="186" t="s">
        <v>122</v>
      </c>
    </row>
    <row r="181" s="2" customFormat="1" ht="24.15" customHeight="1">
      <c r="A181" s="38"/>
      <c r="B181" s="164"/>
      <c r="C181" s="165" t="s">
        <v>266</v>
      </c>
      <c r="D181" s="165" t="s">
        <v>124</v>
      </c>
      <c r="E181" s="166" t="s">
        <v>267</v>
      </c>
      <c r="F181" s="167" t="s">
        <v>268</v>
      </c>
      <c r="G181" s="168" t="s">
        <v>127</v>
      </c>
      <c r="H181" s="169">
        <v>28</v>
      </c>
      <c r="I181" s="170"/>
      <c r="J181" s="171">
        <f>ROUND(I181*H181,2)</f>
        <v>0</v>
      </c>
      <c r="K181" s="167" t="s">
        <v>128</v>
      </c>
      <c r="L181" s="39"/>
      <c r="M181" s="172" t="s">
        <v>3</v>
      </c>
      <c r="N181" s="173" t="s">
        <v>45</v>
      </c>
      <c r="O181" s="72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6" t="s">
        <v>129</v>
      </c>
      <c r="AT181" s="176" t="s">
        <v>124</v>
      </c>
      <c r="AU181" s="176" t="s">
        <v>84</v>
      </c>
      <c r="AY181" s="19" t="s">
        <v>122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9" t="s">
        <v>82</v>
      </c>
      <c r="BK181" s="177">
        <f>ROUND(I181*H181,2)</f>
        <v>0</v>
      </c>
      <c r="BL181" s="19" t="s">
        <v>129</v>
      </c>
      <c r="BM181" s="176" t="s">
        <v>269</v>
      </c>
    </row>
    <row r="182" s="2" customFormat="1">
      <c r="A182" s="38"/>
      <c r="B182" s="39"/>
      <c r="C182" s="38"/>
      <c r="D182" s="178" t="s">
        <v>131</v>
      </c>
      <c r="E182" s="38"/>
      <c r="F182" s="179" t="s">
        <v>270</v>
      </c>
      <c r="G182" s="38"/>
      <c r="H182" s="38"/>
      <c r="I182" s="180"/>
      <c r="J182" s="38"/>
      <c r="K182" s="38"/>
      <c r="L182" s="39"/>
      <c r="M182" s="181"/>
      <c r="N182" s="182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131</v>
      </c>
      <c r="AU182" s="19" t="s">
        <v>84</v>
      </c>
    </row>
    <row r="183" s="2" customFormat="1">
      <c r="A183" s="38"/>
      <c r="B183" s="39"/>
      <c r="C183" s="38"/>
      <c r="D183" s="183" t="s">
        <v>133</v>
      </c>
      <c r="E183" s="38"/>
      <c r="F183" s="184" t="s">
        <v>271</v>
      </c>
      <c r="G183" s="38"/>
      <c r="H183" s="38"/>
      <c r="I183" s="180"/>
      <c r="J183" s="38"/>
      <c r="K183" s="38"/>
      <c r="L183" s="39"/>
      <c r="M183" s="181"/>
      <c r="N183" s="182"/>
      <c r="O183" s="72"/>
      <c r="P183" s="72"/>
      <c r="Q183" s="72"/>
      <c r="R183" s="72"/>
      <c r="S183" s="72"/>
      <c r="T183" s="7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133</v>
      </c>
      <c r="AU183" s="19" t="s">
        <v>84</v>
      </c>
    </row>
    <row r="184" s="13" customFormat="1">
      <c r="A184" s="13"/>
      <c r="B184" s="185"/>
      <c r="C184" s="13"/>
      <c r="D184" s="178" t="s">
        <v>135</v>
      </c>
      <c r="E184" s="186" t="s">
        <v>3</v>
      </c>
      <c r="F184" s="187" t="s">
        <v>259</v>
      </c>
      <c r="G184" s="13"/>
      <c r="H184" s="188">
        <v>28</v>
      </c>
      <c r="I184" s="189"/>
      <c r="J184" s="13"/>
      <c r="K184" s="13"/>
      <c r="L184" s="185"/>
      <c r="M184" s="190"/>
      <c r="N184" s="191"/>
      <c r="O184" s="191"/>
      <c r="P184" s="191"/>
      <c r="Q184" s="191"/>
      <c r="R184" s="191"/>
      <c r="S184" s="191"/>
      <c r="T184" s="19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135</v>
      </c>
      <c r="AU184" s="186" t="s">
        <v>84</v>
      </c>
      <c r="AV184" s="13" t="s">
        <v>84</v>
      </c>
      <c r="AW184" s="13" t="s">
        <v>35</v>
      </c>
      <c r="AX184" s="13" t="s">
        <v>82</v>
      </c>
      <c r="AY184" s="186" t="s">
        <v>122</v>
      </c>
    </row>
    <row r="185" s="2" customFormat="1" ht="24.15" customHeight="1">
      <c r="A185" s="38"/>
      <c r="B185" s="164"/>
      <c r="C185" s="165" t="s">
        <v>8</v>
      </c>
      <c r="D185" s="165" t="s">
        <v>124</v>
      </c>
      <c r="E185" s="166" t="s">
        <v>272</v>
      </c>
      <c r="F185" s="167" t="s">
        <v>273</v>
      </c>
      <c r="G185" s="168" t="s">
        <v>127</v>
      </c>
      <c r="H185" s="169">
        <v>28</v>
      </c>
      <c r="I185" s="170"/>
      <c r="J185" s="171">
        <f>ROUND(I185*H185,2)</f>
        <v>0</v>
      </c>
      <c r="K185" s="167" t="s">
        <v>128</v>
      </c>
      <c r="L185" s="39"/>
      <c r="M185" s="172" t="s">
        <v>3</v>
      </c>
      <c r="N185" s="173" t="s">
        <v>45</v>
      </c>
      <c r="O185" s="72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6" t="s">
        <v>129</v>
      </c>
      <c r="AT185" s="176" t="s">
        <v>124</v>
      </c>
      <c r="AU185" s="176" t="s">
        <v>84</v>
      </c>
      <c r="AY185" s="19" t="s">
        <v>122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9" t="s">
        <v>82</v>
      </c>
      <c r="BK185" s="177">
        <f>ROUND(I185*H185,2)</f>
        <v>0</v>
      </c>
      <c r="BL185" s="19" t="s">
        <v>129</v>
      </c>
      <c r="BM185" s="176" t="s">
        <v>274</v>
      </c>
    </row>
    <row r="186" s="2" customFormat="1">
      <c r="A186" s="38"/>
      <c r="B186" s="39"/>
      <c r="C186" s="38"/>
      <c r="D186" s="178" t="s">
        <v>131</v>
      </c>
      <c r="E186" s="38"/>
      <c r="F186" s="179" t="s">
        <v>275</v>
      </c>
      <c r="G186" s="38"/>
      <c r="H186" s="38"/>
      <c r="I186" s="180"/>
      <c r="J186" s="38"/>
      <c r="K186" s="38"/>
      <c r="L186" s="39"/>
      <c r="M186" s="181"/>
      <c r="N186" s="182"/>
      <c r="O186" s="72"/>
      <c r="P186" s="72"/>
      <c r="Q186" s="72"/>
      <c r="R186" s="72"/>
      <c r="S186" s="72"/>
      <c r="T186" s="7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131</v>
      </c>
      <c r="AU186" s="19" t="s">
        <v>84</v>
      </c>
    </row>
    <row r="187" s="2" customFormat="1">
      <c r="A187" s="38"/>
      <c r="B187" s="39"/>
      <c r="C187" s="38"/>
      <c r="D187" s="183" t="s">
        <v>133</v>
      </c>
      <c r="E187" s="38"/>
      <c r="F187" s="184" t="s">
        <v>276</v>
      </c>
      <c r="G187" s="38"/>
      <c r="H187" s="38"/>
      <c r="I187" s="180"/>
      <c r="J187" s="38"/>
      <c r="K187" s="38"/>
      <c r="L187" s="39"/>
      <c r="M187" s="181"/>
      <c r="N187" s="182"/>
      <c r="O187" s="72"/>
      <c r="P187" s="72"/>
      <c r="Q187" s="72"/>
      <c r="R187" s="72"/>
      <c r="S187" s="72"/>
      <c r="T187" s="7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133</v>
      </c>
      <c r="AU187" s="19" t="s">
        <v>84</v>
      </c>
    </row>
    <row r="188" s="13" customFormat="1">
      <c r="A188" s="13"/>
      <c r="B188" s="185"/>
      <c r="C188" s="13"/>
      <c r="D188" s="178" t="s">
        <v>135</v>
      </c>
      <c r="E188" s="186" t="s">
        <v>3</v>
      </c>
      <c r="F188" s="187" t="s">
        <v>259</v>
      </c>
      <c r="G188" s="13"/>
      <c r="H188" s="188">
        <v>28</v>
      </c>
      <c r="I188" s="189"/>
      <c r="J188" s="13"/>
      <c r="K188" s="13"/>
      <c r="L188" s="185"/>
      <c r="M188" s="190"/>
      <c r="N188" s="191"/>
      <c r="O188" s="191"/>
      <c r="P188" s="191"/>
      <c r="Q188" s="191"/>
      <c r="R188" s="191"/>
      <c r="S188" s="191"/>
      <c r="T188" s="19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135</v>
      </c>
      <c r="AU188" s="186" t="s">
        <v>84</v>
      </c>
      <c r="AV188" s="13" t="s">
        <v>84</v>
      </c>
      <c r="AW188" s="13" t="s">
        <v>35</v>
      </c>
      <c r="AX188" s="13" t="s">
        <v>82</v>
      </c>
      <c r="AY188" s="186" t="s">
        <v>122</v>
      </c>
    </row>
    <row r="189" s="12" customFormat="1" ht="22.8" customHeight="1">
      <c r="A189" s="12"/>
      <c r="B189" s="151"/>
      <c r="C189" s="12"/>
      <c r="D189" s="152" t="s">
        <v>73</v>
      </c>
      <c r="E189" s="162" t="s">
        <v>180</v>
      </c>
      <c r="F189" s="162" t="s">
        <v>277</v>
      </c>
      <c r="G189" s="12"/>
      <c r="H189" s="12"/>
      <c r="I189" s="154"/>
      <c r="J189" s="163">
        <f>BK189</f>
        <v>0</v>
      </c>
      <c r="K189" s="12"/>
      <c r="L189" s="151"/>
      <c r="M189" s="156"/>
      <c r="N189" s="157"/>
      <c r="O189" s="157"/>
      <c r="P189" s="158">
        <f>SUM(P190:P221)</f>
        <v>0</v>
      </c>
      <c r="Q189" s="157"/>
      <c r="R189" s="158">
        <f>SUM(R190:R221)</f>
        <v>9.4245390000000011</v>
      </c>
      <c r="S189" s="157"/>
      <c r="T189" s="159">
        <f>SUM(T190:T221)</f>
        <v>9.0999999999999996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2" t="s">
        <v>82</v>
      </c>
      <c r="AT189" s="160" t="s">
        <v>73</v>
      </c>
      <c r="AU189" s="160" t="s">
        <v>82</v>
      </c>
      <c r="AY189" s="152" t="s">
        <v>122</v>
      </c>
      <c r="BK189" s="161">
        <f>SUM(BK190:BK221)</f>
        <v>0</v>
      </c>
    </row>
    <row r="190" s="2" customFormat="1" ht="24.15" customHeight="1">
      <c r="A190" s="38"/>
      <c r="B190" s="164"/>
      <c r="C190" s="165" t="s">
        <v>278</v>
      </c>
      <c r="D190" s="165" t="s">
        <v>124</v>
      </c>
      <c r="E190" s="166" t="s">
        <v>279</v>
      </c>
      <c r="F190" s="167" t="s">
        <v>280</v>
      </c>
      <c r="G190" s="168" t="s">
        <v>281</v>
      </c>
      <c r="H190" s="169">
        <v>13</v>
      </c>
      <c r="I190" s="170"/>
      <c r="J190" s="171">
        <f>ROUND(I190*H190,2)</f>
        <v>0</v>
      </c>
      <c r="K190" s="167" t="s">
        <v>128</v>
      </c>
      <c r="L190" s="39"/>
      <c r="M190" s="172" t="s">
        <v>3</v>
      </c>
      <c r="N190" s="173" t="s">
        <v>45</v>
      </c>
      <c r="O190" s="72"/>
      <c r="P190" s="174">
        <f>O190*H190</f>
        <v>0</v>
      </c>
      <c r="Q190" s="174">
        <v>0</v>
      </c>
      <c r="R190" s="174">
        <f>Q190*H190</f>
        <v>0</v>
      </c>
      <c r="S190" s="174">
        <v>0.69999999999999996</v>
      </c>
      <c r="T190" s="175">
        <f>S190*H190</f>
        <v>9.0999999999999996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76" t="s">
        <v>129</v>
      </c>
      <c r="AT190" s="176" t="s">
        <v>124</v>
      </c>
      <c r="AU190" s="176" t="s">
        <v>84</v>
      </c>
      <c r="AY190" s="19" t="s">
        <v>122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9" t="s">
        <v>82</v>
      </c>
      <c r="BK190" s="177">
        <f>ROUND(I190*H190,2)</f>
        <v>0</v>
      </c>
      <c r="BL190" s="19" t="s">
        <v>129</v>
      </c>
      <c r="BM190" s="176" t="s">
        <v>282</v>
      </c>
    </row>
    <row r="191" s="2" customFormat="1">
      <c r="A191" s="38"/>
      <c r="B191" s="39"/>
      <c r="C191" s="38"/>
      <c r="D191" s="178" t="s">
        <v>131</v>
      </c>
      <c r="E191" s="38"/>
      <c r="F191" s="179" t="s">
        <v>283</v>
      </c>
      <c r="G191" s="38"/>
      <c r="H191" s="38"/>
      <c r="I191" s="180"/>
      <c r="J191" s="38"/>
      <c r="K191" s="38"/>
      <c r="L191" s="39"/>
      <c r="M191" s="181"/>
      <c r="N191" s="182"/>
      <c r="O191" s="72"/>
      <c r="P191" s="72"/>
      <c r="Q191" s="72"/>
      <c r="R191" s="72"/>
      <c r="S191" s="72"/>
      <c r="T191" s="73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131</v>
      </c>
      <c r="AU191" s="19" t="s">
        <v>84</v>
      </c>
    </row>
    <row r="192" s="2" customFormat="1">
      <c r="A192" s="38"/>
      <c r="B192" s="39"/>
      <c r="C192" s="38"/>
      <c r="D192" s="183" t="s">
        <v>133</v>
      </c>
      <c r="E192" s="38"/>
      <c r="F192" s="184" t="s">
        <v>284</v>
      </c>
      <c r="G192" s="38"/>
      <c r="H192" s="38"/>
      <c r="I192" s="180"/>
      <c r="J192" s="38"/>
      <c r="K192" s="38"/>
      <c r="L192" s="39"/>
      <c r="M192" s="181"/>
      <c r="N192" s="182"/>
      <c r="O192" s="72"/>
      <c r="P192" s="72"/>
      <c r="Q192" s="72"/>
      <c r="R192" s="72"/>
      <c r="S192" s="72"/>
      <c r="T192" s="7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133</v>
      </c>
      <c r="AU192" s="19" t="s">
        <v>84</v>
      </c>
    </row>
    <row r="193" s="2" customFormat="1">
      <c r="A193" s="38"/>
      <c r="B193" s="39"/>
      <c r="C193" s="38"/>
      <c r="D193" s="178" t="s">
        <v>209</v>
      </c>
      <c r="E193" s="38"/>
      <c r="F193" s="201" t="s">
        <v>285</v>
      </c>
      <c r="G193" s="38"/>
      <c r="H193" s="38"/>
      <c r="I193" s="180"/>
      <c r="J193" s="38"/>
      <c r="K193" s="38"/>
      <c r="L193" s="39"/>
      <c r="M193" s="181"/>
      <c r="N193" s="182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209</v>
      </c>
      <c r="AU193" s="19" t="s">
        <v>84</v>
      </c>
    </row>
    <row r="194" s="13" customFormat="1">
      <c r="A194" s="13"/>
      <c r="B194" s="185"/>
      <c r="C194" s="13"/>
      <c r="D194" s="178" t="s">
        <v>135</v>
      </c>
      <c r="E194" s="186" t="s">
        <v>3</v>
      </c>
      <c r="F194" s="187" t="s">
        <v>219</v>
      </c>
      <c r="G194" s="13"/>
      <c r="H194" s="188">
        <v>13</v>
      </c>
      <c r="I194" s="189"/>
      <c r="J194" s="13"/>
      <c r="K194" s="13"/>
      <c r="L194" s="185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135</v>
      </c>
      <c r="AU194" s="186" t="s">
        <v>84</v>
      </c>
      <c r="AV194" s="13" t="s">
        <v>84</v>
      </c>
      <c r="AW194" s="13" t="s">
        <v>35</v>
      </c>
      <c r="AX194" s="13" t="s">
        <v>82</v>
      </c>
      <c r="AY194" s="186" t="s">
        <v>122</v>
      </c>
    </row>
    <row r="195" s="2" customFormat="1" ht="33" customHeight="1">
      <c r="A195" s="38"/>
      <c r="B195" s="164"/>
      <c r="C195" s="165" t="s">
        <v>286</v>
      </c>
      <c r="D195" s="165" t="s">
        <v>124</v>
      </c>
      <c r="E195" s="166" t="s">
        <v>287</v>
      </c>
      <c r="F195" s="167" t="s">
        <v>288</v>
      </c>
      <c r="G195" s="168" t="s">
        <v>281</v>
      </c>
      <c r="H195" s="169">
        <v>12.699999999999999</v>
      </c>
      <c r="I195" s="170"/>
      <c r="J195" s="171">
        <f>ROUND(I195*H195,2)</f>
        <v>0</v>
      </c>
      <c r="K195" s="167" t="s">
        <v>128</v>
      </c>
      <c r="L195" s="39"/>
      <c r="M195" s="172" t="s">
        <v>3</v>
      </c>
      <c r="N195" s="173" t="s">
        <v>45</v>
      </c>
      <c r="O195" s="72"/>
      <c r="P195" s="174">
        <f>O195*H195</f>
        <v>0</v>
      </c>
      <c r="Q195" s="174">
        <v>0.00025000000000000001</v>
      </c>
      <c r="R195" s="174">
        <f>Q195*H195</f>
        <v>0.0031749999999999999</v>
      </c>
      <c r="S195" s="174">
        <v>0</v>
      </c>
      <c r="T195" s="17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76" t="s">
        <v>129</v>
      </c>
      <c r="AT195" s="176" t="s">
        <v>124</v>
      </c>
      <c r="AU195" s="176" t="s">
        <v>84</v>
      </c>
      <c r="AY195" s="19" t="s">
        <v>122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9" t="s">
        <v>82</v>
      </c>
      <c r="BK195" s="177">
        <f>ROUND(I195*H195,2)</f>
        <v>0</v>
      </c>
      <c r="BL195" s="19" t="s">
        <v>129</v>
      </c>
      <c r="BM195" s="176" t="s">
        <v>289</v>
      </c>
    </row>
    <row r="196" s="2" customFormat="1">
      <c r="A196" s="38"/>
      <c r="B196" s="39"/>
      <c r="C196" s="38"/>
      <c r="D196" s="178" t="s">
        <v>131</v>
      </c>
      <c r="E196" s="38"/>
      <c r="F196" s="179" t="s">
        <v>290</v>
      </c>
      <c r="G196" s="38"/>
      <c r="H196" s="38"/>
      <c r="I196" s="180"/>
      <c r="J196" s="38"/>
      <c r="K196" s="38"/>
      <c r="L196" s="39"/>
      <c r="M196" s="181"/>
      <c r="N196" s="182"/>
      <c r="O196" s="72"/>
      <c r="P196" s="72"/>
      <c r="Q196" s="72"/>
      <c r="R196" s="72"/>
      <c r="S196" s="72"/>
      <c r="T196" s="7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131</v>
      </c>
      <c r="AU196" s="19" t="s">
        <v>84</v>
      </c>
    </row>
    <row r="197" s="2" customFormat="1">
      <c r="A197" s="38"/>
      <c r="B197" s="39"/>
      <c r="C197" s="38"/>
      <c r="D197" s="183" t="s">
        <v>133</v>
      </c>
      <c r="E197" s="38"/>
      <c r="F197" s="184" t="s">
        <v>291</v>
      </c>
      <c r="G197" s="38"/>
      <c r="H197" s="38"/>
      <c r="I197" s="180"/>
      <c r="J197" s="38"/>
      <c r="K197" s="38"/>
      <c r="L197" s="39"/>
      <c r="M197" s="181"/>
      <c r="N197" s="182"/>
      <c r="O197" s="72"/>
      <c r="P197" s="72"/>
      <c r="Q197" s="72"/>
      <c r="R197" s="72"/>
      <c r="S197" s="72"/>
      <c r="T197" s="7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133</v>
      </c>
      <c r="AU197" s="19" t="s">
        <v>84</v>
      </c>
    </row>
    <row r="198" s="13" customFormat="1">
      <c r="A198" s="13"/>
      <c r="B198" s="185"/>
      <c r="C198" s="13"/>
      <c r="D198" s="178" t="s">
        <v>135</v>
      </c>
      <c r="E198" s="186" t="s">
        <v>3</v>
      </c>
      <c r="F198" s="187" t="s">
        <v>292</v>
      </c>
      <c r="G198" s="13"/>
      <c r="H198" s="188">
        <v>12.699999999999999</v>
      </c>
      <c r="I198" s="189"/>
      <c r="J198" s="13"/>
      <c r="K198" s="13"/>
      <c r="L198" s="185"/>
      <c r="M198" s="190"/>
      <c r="N198" s="191"/>
      <c r="O198" s="191"/>
      <c r="P198" s="191"/>
      <c r="Q198" s="191"/>
      <c r="R198" s="191"/>
      <c r="S198" s="191"/>
      <c r="T198" s="19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135</v>
      </c>
      <c r="AU198" s="186" t="s">
        <v>84</v>
      </c>
      <c r="AV198" s="13" t="s">
        <v>84</v>
      </c>
      <c r="AW198" s="13" t="s">
        <v>35</v>
      </c>
      <c r="AX198" s="13" t="s">
        <v>82</v>
      </c>
      <c r="AY198" s="186" t="s">
        <v>122</v>
      </c>
    </row>
    <row r="199" s="2" customFormat="1" ht="16.5" customHeight="1">
      <c r="A199" s="38"/>
      <c r="B199" s="164"/>
      <c r="C199" s="202" t="s">
        <v>293</v>
      </c>
      <c r="D199" s="202" t="s">
        <v>294</v>
      </c>
      <c r="E199" s="203" t="s">
        <v>295</v>
      </c>
      <c r="F199" s="204" t="s">
        <v>296</v>
      </c>
      <c r="G199" s="205" t="s">
        <v>297</v>
      </c>
      <c r="H199" s="206">
        <v>6</v>
      </c>
      <c r="I199" s="207"/>
      <c r="J199" s="208">
        <f>ROUND(I199*H199,2)</f>
        <v>0</v>
      </c>
      <c r="K199" s="204" t="s">
        <v>3</v>
      </c>
      <c r="L199" s="209"/>
      <c r="M199" s="210" t="s">
        <v>3</v>
      </c>
      <c r="N199" s="211" t="s">
        <v>45</v>
      </c>
      <c r="O199" s="72"/>
      <c r="P199" s="174">
        <f>O199*H199</f>
        <v>0</v>
      </c>
      <c r="Q199" s="174">
        <v>1.3160000000000001</v>
      </c>
      <c r="R199" s="174">
        <f>Q199*H199</f>
        <v>7.8960000000000008</v>
      </c>
      <c r="S199" s="174">
        <v>0</v>
      </c>
      <c r="T199" s="17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76" t="s">
        <v>180</v>
      </c>
      <c r="AT199" s="176" t="s">
        <v>294</v>
      </c>
      <c r="AU199" s="176" t="s">
        <v>84</v>
      </c>
      <c r="AY199" s="19" t="s">
        <v>122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9" t="s">
        <v>82</v>
      </c>
      <c r="BK199" s="177">
        <f>ROUND(I199*H199,2)</f>
        <v>0</v>
      </c>
      <c r="BL199" s="19" t="s">
        <v>129</v>
      </c>
      <c r="BM199" s="176" t="s">
        <v>298</v>
      </c>
    </row>
    <row r="200" s="2" customFormat="1">
      <c r="A200" s="38"/>
      <c r="B200" s="39"/>
      <c r="C200" s="38"/>
      <c r="D200" s="178" t="s">
        <v>131</v>
      </c>
      <c r="E200" s="38"/>
      <c r="F200" s="179" t="s">
        <v>296</v>
      </c>
      <c r="G200" s="38"/>
      <c r="H200" s="38"/>
      <c r="I200" s="180"/>
      <c r="J200" s="38"/>
      <c r="K200" s="38"/>
      <c r="L200" s="39"/>
      <c r="M200" s="181"/>
      <c r="N200" s="182"/>
      <c r="O200" s="72"/>
      <c r="P200" s="72"/>
      <c r="Q200" s="72"/>
      <c r="R200" s="72"/>
      <c r="S200" s="72"/>
      <c r="T200" s="7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131</v>
      </c>
      <c r="AU200" s="19" t="s">
        <v>84</v>
      </c>
    </row>
    <row r="201" s="13" customFormat="1">
      <c r="A201" s="13"/>
      <c r="B201" s="185"/>
      <c r="C201" s="13"/>
      <c r="D201" s="178" t="s">
        <v>135</v>
      </c>
      <c r="E201" s="186" t="s">
        <v>3</v>
      </c>
      <c r="F201" s="187" t="s">
        <v>165</v>
      </c>
      <c r="G201" s="13"/>
      <c r="H201" s="188">
        <v>6</v>
      </c>
      <c r="I201" s="189"/>
      <c r="J201" s="13"/>
      <c r="K201" s="13"/>
      <c r="L201" s="185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135</v>
      </c>
      <c r="AU201" s="186" t="s">
        <v>84</v>
      </c>
      <c r="AV201" s="13" t="s">
        <v>84</v>
      </c>
      <c r="AW201" s="13" t="s">
        <v>35</v>
      </c>
      <c r="AX201" s="13" t="s">
        <v>82</v>
      </c>
      <c r="AY201" s="186" t="s">
        <v>122</v>
      </c>
    </row>
    <row r="202" s="2" customFormat="1" ht="16.5" customHeight="1">
      <c r="A202" s="38"/>
      <c r="B202" s="164"/>
      <c r="C202" s="165" t="s">
        <v>299</v>
      </c>
      <c r="D202" s="165" t="s">
        <v>124</v>
      </c>
      <c r="E202" s="166" t="s">
        <v>300</v>
      </c>
      <c r="F202" s="167" t="s">
        <v>301</v>
      </c>
      <c r="G202" s="168" t="s">
        <v>297</v>
      </c>
      <c r="H202" s="169">
        <v>2</v>
      </c>
      <c r="I202" s="170"/>
      <c r="J202" s="171">
        <f>ROUND(I202*H202,2)</f>
        <v>0</v>
      </c>
      <c r="K202" s="167" t="s">
        <v>128</v>
      </c>
      <c r="L202" s="39"/>
      <c r="M202" s="172" t="s">
        <v>3</v>
      </c>
      <c r="N202" s="173" t="s">
        <v>45</v>
      </c>
      <c r="O202" s="72"/>
      <c r="P202" s="174">
        <f>O202*H202</f>
        <v>0</v>
      </c>
      <c r="Q202" s="174">
        <v>0.47382999999999997</v>
      </c>
      <c r="R202" s="174">
        <f>Q202*H202</f>
        <v>0.94765999999999995</v>
      </c>
      <c r="S202" s="174">
        <v>0</v>
      </c>
      <c r="T202" s="17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6" t="s">
        <v>129</v>
      </c>
      <c r="AT202" s="176" t="s">
        <v>124</v>
      </c>
      <c r="AU202" s="176" t="s">
        <v>84</v>
      </c>
      <c r="AY202" s="19" t="s">
        <v>122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9" t="s">
        <v>82</v>
      </c>
      <c r="BK202" s="177">
        <f>ROUND(I202*H202,2)</f>
        <v>0</v>
      </c>
      <c r="BL202" s="19" t="s">
        <v>129</v>
      </c>
      <c r="BM202" s="176" t="s">
        <v>302</v>
      </c>
    </row>
    <row r="203" s="2" customFormat="1">
      <c r="A203" s="38"/>
      <c r="B203" s="39"/>
      <c r="C203" s="38"/>
      <c r="D203" s="178" t="s">
        <v>131</v>
      </c>
      <c r="E203" s="38"/>
      <c r="F203" s="179" t="s">
        <v>303</v>
      </c>
      <c r="G203" s="38"/>
      <c r="H203" s="38"/>
      <c r="I203" s="180"/>
      <c r="J203" s="38"/>
      <c r="K203" s="38"/>
      <c r="L203" s="39"/>
      <c r="M203" s="181"/>
      <c r="N203" s="182"/>
      <c r="O203" s="72"/>
      <c r="P203" s="72"/>
      <c r="Q203" s="72"/>
      <c r="R203" s="72"/>
      <c r="S203" s="72"/>
      <c r="T203" s="7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131</v>
      </c>
      <c r="AU203" s="19" t="s">
        <v>84</v>
      </c>
    </row>
    <row r="204" s="2" customFormat="1">
      <c r="A204" s="38"/>
      <c r="B204" s="39"/>
      <c r="C204" s="38"/>
      <c r="D204" s="183" t="s">
        <v>133</v>
      </c>
      <c r="E204" s="38"/>
      <c r="F204" s="184" t="s">
        <v>304</v>
      </c>
      <c r="G204" s="38"/>
      <c r="H204" s="38"/>
      <c r="I204" s="180"/>
      <c r="J204" s="38"/>
      <c r="K204" s="38"/>
      <c r="L204" s="39"/>
      <c r="M204" s="181"/>
      <c r="N204" s="182"/>
      <c r="O204" s="72"/>
      <c r="P204" s="72"/>
      <c r="Q204" s="72"/>
      <c r="R204" s="72"/>
      <c r="S204" s="72"/>
      <c r="T204" s="7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133</v>
      </c>
      <c r="AU204" s="19" t="s">
        <v>84</v>
      </c>
    </row>
    <row r="205" s="13" customFormat="1">
      <c r="A205" s="13"/>
      <c r="B205" s="185"/>
      <c r="C205" s="13"/>
      <c r="D205" s="178" t="s">
        <v>135</v>
      </c>
      <c r="E205" s="186" t="s">
        <v>3</v>
      </c>
      <c r="F205" s="187" t="s">
        <v>84</v>
      </c>
      <c r="G205" s="13"/>
      <c r="H205" s="188">
        <v>2</v>
      </c>
      <c r="I205" s="189"/>
      <c r="J205" s="13"/>
      <c r="K205" s="13"/>
      <c r="L205" s="185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135</v>
      </c>
      <c r="AU205" s="186" t="s">
        <v>84</v>
      </c>
      <c r="AV205" s="13" t="s">
        <v>84</v>
      </c>
      <c r="AW205" s="13" t="s">
        <v>35</v>
      </c>
      <c r="AX205" s="13" t="s">
        <v>82</v>
      </c>
      <c r="AY205" s="186" t="s">
        <v>122</v>
      </c>
    </row>
    <row r="206" s="2" customFormat="1" ht="21.75" customHeight="1">
      <c r="A206" s="38"/>
      <c r="B206" s="164"/>
      <c r="C206" s="202" t="s">
        <v>305</v>
      </c>
      <c r="D206" s="202" t="s">
        <v>294</v>
      </c>
      <c r="E206" s="203" t="s">
        <v>306</v>
      </c>
      <c r="F206" s="204" t="s">
        <v>307</v>
      </c>
      <c r="G206" s="205" t="s">
        <v>297</v>
      </c>
      <c r="H206" s="206">
        <v>12</v>
      </c>
      <c r="I206" s="207"/>
      <c r="J206" s="208">
        <f>ROUND(I206*H206,2)</f>
        <v>0</v>
      </c>
      <c r="K206" s="204" t="s">
        <v>3</v>
      </c>
      <c r="L206" s="209"/>
      <c r="M206" s="210" t="s">
        <v>3</v>
      </c>
      <c r="N206" s="211" t="s">
        <v>45</v>
      </c>
      <c r="O206" s="72"/>
      <c r="P206" s="174">
        <f>O206*H206</f>
        <v>0</v>
      </c>
      <c r="Q206" s="174">
        <v>0.040000000000000001</v>
      </c>
      <c r="R206" s="174">
        <f>Q206*H206</f>
        <v>0.47999999999999998</v>
      </c>
      <c r="S206" s="174">
        <v>0</v>
      </c>
      <c r="T206" s="17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6" t="s">
        <v>180</v>
      </c>
      <c r="AT206" s="176" t="s">
        <v>294</v>
      </c>
      <c r="AU206" s="176" t="s">
        <v>84</v>
      </c>
      <c r="AY206" s="19" t="s">
        <v>122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9" t="s">
        <v>82</v>
      </c>
      <c r="BK206" s="177">
        <f>ROUND(I206*H206,2)</f>
        <v>0</v>
      </c>
      <c r="BL206" s="19" t="s">
        <v>129</v>
      </c>
      <c r="BM206" s="176" t="s">
        <v>308</v>
      </c>
    </row>
    <row r="207" s="2" customFormat="1">
      <c r="A207" s="38"/>
      <c r="B207" s="39"/>
      <c r="C207" s="38"/>
      <c r="D207" s="178" t="s">
        <v>131</v>
      </c>
      <c r="E207" s="38"/>
      <c r="F207" s="179" t="s">
        <v>307</v>
      </c>
      <c r="G207" s="38"/>
      <c r="H207" s="38"/>
      <c r="I207" s="180"/>
      <c r="J207" s="38"/>
      <c r="K207" s="38"/>
      <c r="L207" s="39"/>
      <c r="M207" s="181"/>
      <c r="N207" s="182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131</v>
      </c>
      <c r="AU207" s="19" t="s">
        <v>84</v>
      </c>
    </row>
    <row r="208" s="13" customFormat="1">
      <c r="A208" s="13"/>
      <c r="B208" s="185"/>
      <c r="C208" s="13"/>
      <c r="D208" s="178" t="s">
        <v>135</v>
      </c>
      <c r="E208" s="186" t="s">
        <v>3</v>
      </c>
      <c r="F208" s="187" t="s">
        <v>9</v>
      </c>
      <c r="G208" s="13"/>
      <c r="H208" s="188">
        <v>12</v>
      </c>
      <c r="I208" s="189"/>
      <c r="J208" s="13"/>
      <c r="K208" s="13"/>
      <c r="L208" s="185"/>
      <c r="M208" s="190"/>
      <c r="N208" s="191"/>
      <c r="O208" s="191"/>
      <c r="P208" s="191"/>
      <c r="Q208" s="191"/>
      <c r="R208" s="191"/>
      <c r="S208" s="191"/>
      <c r="T208" s="19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135</v>
      </c>
      <c r="AU208" s="186" t="s">
        <v>84</v>
      </c>
      <c r="AV208" s="13" t="s">
        <v>84</v>
      </c>
      <c r="AW208" s="13" t="s">
        <v>35</v>
      </c>
      <c r="AX208" s="13" t="s">
        <v>82</v>
      </c>
      <c r="AY208" s="186" t="s">
        <v>122</v>
      </c>
    </row>
    <row r="209" s="2" customFormat="1" ht="24.15" customHeight="1">
      <c r="A209" s="38"/>
      <c r="B209" s="164"/>
      <c r="C209" s="165" t="s">
        <v>309</v>
      </c>
      <c r="D209" s="165" t="s">
        <v>124</v>
      </c>
      <c r="E209" s="166" t="s">
        <v>310</v>
      </c>
      <c r="F209" s="167" t="s">
        <v>311</v>
      </c>
      <c r="G209" s="168" t="s">
        <v>145</v>
      </c>
      <c r="H209" s="169">
        <v>8.6549999999999994</v>
      </c>
      <c r="I209" s="170"/>
      <c r="J209" s="171">
        <f>ROUND(I209*H209,2)</f>
        <v>0</v>
      </c>
      <c r="K209" s="167" t="s">
        <v>128</v>
      </c>
      <c r="L209" s="39"/>
      <c r="M209" s="172" t="s">
        <v>3</v>
      </c>
      <c r="N209" s="173" t="s">
        <v>45</v>
      </c>
      <c r="O209" s="72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76" t="s">
        <v>129</v>
      </c>
      <c r="AT209" s="176" t="s">
        <v>124</v>
      </c>
      <c r="AU209" s="176" t="s">
        <v>84</v>
      </c>
      <c r="AY209" s="19" t="s">
        <v>122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9" t="s">
        <v>82</v>
      </c>
      <c r="BK209" s="177">
        <f>ROUND(I209*H209,2)</f>
        <v>0</v>
      </c>
      <c r="BL209" s="19" t="s">
        <v>129</v>
      </c>
      <c r="BM209" s="176" t="s">
        <v>312</v>
      </c>
    </row>
    <row r="210" s="2" customFormat="1">
      <c r="A210" s="38"/>
      <c r="B210" s="39"/>
      <c r="C210" s="38"/>
      <c r="D210" s="178" t="s">
        <v>131</v>
      </c>
      <c r="E210" s="38"/>
      <c r="F210" s="179" t="s">
        <v>313</v>
      </c>
      <c r="G210" s="38"/>
      <c r="H210" s="38"/>
      <c r="I210" s="180"/>
      <c r="J210" s="38"/>
      <c r="K210" s="38"/>
      <c r="L210" s="39"/>
      <c r="M210" s="181"/>
      <c r="N210" s="182"/>
      <c r="O210" s="72"/>
      <c r="P210" s="72"/>
      <c r="Q210" s="72"/>
      <c r="R210" s="72"/>
      <c r="S210" s="72"/>
      <c r="T210" s="7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131</v>
      </c>
      <c r="AU210" s="19" t="s">
        <v>84</v>
      </c>
    </row>
    <row r="211" s="2" customFormat="1">
      <c r="A211" s="38"/>
      <c r="B211" s="39"/>
      <c r="C211" s="38"/>
      <c r="D211" s="183" t="s">
        <v>133</v>
      </c>
      <c r="E211" s="38"/>
      <c r="F211" s="184" t="s">
        <v>314</v>
      </c>
      <c r="G211" s="38"/>
      <c r="H211" s="38"/>
      <c r="I211" s="180"/>
      <c r="J211" s="38"/>
      <c r="K211" s="38"/>
      <c r="L211" s="39"/>
      <c r="M211" s="181"/>
      <c r="N211" s="182"/>
      <c r="O211" s="72"/>
      <c r="P211" s="72"/>
      <c r="Q211" s="72"/>
      <c r="R211" s="72"/>
      <c r="S211" s="72"/>
      <c r="T211" s="7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133</v>
      </c>
      <c r="AU211" s="19" t="s">
        <v>84</v>
      </c>
    </row>
    <row r="212" s="2" customFormat="1">
      <c r="A212" s="38"/>
      <c r="B212" s="39"/>
      <c r="C212" s="38"/>
      <c r="D212" s="178" t="s">
        <v>209</v>
      </c>
      <c r="E212" s="38"/>
      <c r="F212" s="201" t="s">
        <v>315</v>
      </c>
      <c r="G212" s="38"/>
      <c r="H212" s="38"/>
      <c r="I212" s="180"/>
      <c r="J212" s="38"/>
      <c r="K212" s="38"/>
      <c r="L212" s="39"/>
      <c r="M212" s="181"/>
      <c r="N212" s="182"/>
      <c r="O212" s="72"/>
      <c r="P212" s="72"/>
      <c r="Q212" s="72"/>
      <c r="R212" s="72"/>
      <c r="S212" s="72"/>
      <c r="T212" s="7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209</v>
      </c>
      <c r="AU212" s="19" t="s">
        <v>84</v>
      </c>
    </row>
    <row r="213" s="13" customFormat="1">
      <c r="A213" s="13"/>
      <c r="B213" s="185"/>
      <c r="C213" s="13"/>
      <c r="D213" s="178" t="s">
        <v>135</v>
      </c>
      <c r="E213" s="186" t="s">
        <v>3</v>
      </c>
      <c r="F213" s="187" t="s">
        <v>316</v>
      </c>
      <c r="G213" s="13"/>
      <c r="H213" s="188">
        <v>8.6549999999999994</v>
      </c>
      <c r="I213" s="189"/>
      <c r="J213" s="13"/>
      <c r="K213" s="13"/>
      <c r="L213" s="185"/>
      <c r="M213" s="190"/>
      <c r="N213" s="191"/>
      <c r="O213" s="191"/>
      <c r="P213" s="191"/>
      <c r="Q213" s="191"/>
      <c r="R213" s="191"/>
      <c r="S213" s="191"/>
      <c r="T213" s="19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135</v>
      </c>
      <c r="AU213" s="186" t="s">
        <v>84</v>
      </c>
      <c r="AV213" s="13" t="s">
        <v>84</v>
      </c>
      <c r="AW213" s="13" t="s">
        <v>35</v>
      </c>
      <c r="AX213" s="13" t="s">
        <v>82</v>
      </c>
      <c r="AY213" s="186" t="s">
        <v>122</v>
      </c>
    </row>
    <row r="214" s="2" customFormat="1" ht="21.75" customHeight="1">
      <c r="A214" s="38"/>
      <c r="B214" s="164"/>
      <c r="C214" s="165" t="s">
        <v>259</v>
      </c>
      <c r="D214" s="165" t="s">
        <v>124</v>
      </c>
      <c r="E214" s="166" t="s">
        <v>317</v>
      </c>
      <c r="F214" s="167" t="s">
        <v>318</v>
      </c>
      <c r="G214" s="168" t="s">
        <v>127</v>
      </c>
      <c r="H214" s="169">
        <v>21.239999999999998</v>
      </c>
      <c r="I214" s="170"/>
      <c r="J214" s="171">
        <f>ROUND(I214*H214,2)</f>
        <v>0</v>
      </c>
      <c r="K214" s="167" t="s">
        <v>128</v>
      </c>
      <c r="L214" s="39"/>
      <c r="M214" s="172" t="s">
        <v>3</v>
      </c>
      <c r="N214" s="173" t="s">
        <v>45</v>
      </c>
      <c r="O214" s="72"/>
      <c r="P214" s="174">
        <f>O214*H214</f>
        <v>0</v>
      </c>
      <c r="Q214" s="174">
        <v>0.0045999999999999999</v>
      </c>
      <c r="R214" s="174">
        <f>Q214*H214</f>
        <v>0.097703999999999985</v>
      </c>
      <c r="S214" s="174">
        <v>0</v>
      </c>
      <c r="T214" s="17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6" t="s">
        <v>129</v>
      </c>
      <c r="AT214" s="176" t="s">
        <v>124</v>
      </c>
      <c r="AU214" s="176" t="s">
        <v>84</v>
      </c>
      <c r="AY214" s="19" t="s">
        <v>122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9" t="s">
        <v>82</v>
      </c>
      <c r="BK214" s="177">
        <f>ROUND(I214*H214,2)</f>
        <v>0</v>
      </c>
      <c r="BL214" s="19" t="s">
        <v>129</v>
      </c>
      <c r="BM214" s="176" t="s">
        <v>319</v>
      </c>
    </row>
    <row r="215" s="2" customFormat="1">
      <c r="A215" s="38"/>
      <c r="B215" s="39"/>
      <c r="C215" s="38"/>
      <c r="D215" s="178" t="s">
        <v>131</v>
      </c>
      <c r="E215" s="38"/>
      <c r="F215" s="179" t="s">
        <v>320</v>
      </c>
      <c r="G215" s="38"/>
      <c r="H215" s="38"/>
      <c r="I215" s="180"/>
      <c r="J215" s="38"/>
      <c r="K215" s="38"/>
      <c r="L215" s="39"/>
      <c r="M215" s="181"/>
      <c r="N215" s="182"/>
      <c r="O215" s="72"/>
      <c r="P215" s="72"/>
      <c r="Q215" s="72"/>
      <c r="R215" s="72"/>
      <c r="S215" s="72"/>
      <c r="T215" s="7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131</v>
      </c>
      <c r="AU215" s="19" t="s">
        <v>84</v>
      </c>
    </row>
    <row r="216" s="2" customFormat="1">
      <c r="A216" s="38"/>
      <c r="B216" s="39"/>
      <c r="C216" s="38"/>
      <c r="D216" s="183" t="s">
        <v>133</v>
      </c>
      <c r="E216" s="38"/>
      <c r="F216" s="184" t="s">
        <v>321</v>
      </c>
      <c r="G216" s="38"/>
      <c r="H216" s="38"/>
      <c r="I216" s="180"/>
      <c r="J216" s="38"/>
      <c r="K216" s="38"/>
      <c r="L216" s="39"/>
      <c r="M216" s="181"/>
      <c r="N216" s="182"/>
      <c r="O216" s="72"/>
      <c r="P216" s="72"/>
      <c r="Q216" s="72"/>
      <c r="R216" s="72"/>
      <c r="S216" s="72"/>
      <c r="T216" s="7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133</v>
      </c>
      <c r="AU216" s="19" t="s">
        <v>84</v>
      </c>
    </row>
    <row r="217" s="13" customFormat="1">
      <c r="A217" s="13"/>
      <c r="B217" s="185"/>
      <c r="C217" s="13"/>
      <c r="D217" s="178" t="s">
        <v>135</v>
      </c>
      <c r="E217" s="186" t="s">
        <v>3</v>
      </c>
      <c r="F217" s="187" t="s">
        <v>322</v>
      </c>
      <c r="G217" s="13"/>
      <c r="H217" s="188">
        <v>21.239999999999998</v>
      </c>
      <c r="I217" s="189"/>
      <c r="J217" s="13"/>
      <c r="K217" s="13"/>
      <c r="L217" s="185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6" t="s">
        <v>135</v>
      </c>
      <c r="AU217" s="186" t="s">
        <v>84</v>
      </c>
      <c r="AV217" s="13" t="s">
        <v>84</v>
      </c>
      <c r="AW217" s="13" t="s">
        <v>35</v>
      </c>
      <c r="AX217" s="13" t="s">
        <v>82</v>
      </c>
      <c r="AY217" s="186" t="s">
        <v>122</v>
      </c>
    </row>
    <row r="218" s="2" customFormat="1" ht="24.15" customHeight="1">
      <c r="A218" s="38"/>
      <c r="B218" s="164"/>
      <c r="C218" s="165" t="s">
        <v>323</v>
      </c>
      <c r="D218" s="165" t="s">
        <v>124</v>
      </c>
      <c r="E218" s="166" t="s">
        <v>324</v>
      </c>
      <c r="F218" s="167" t="s">
        <v>325</v>
      </c>
      <c r="G218" s="168" t="s">
        <v>127</v>
      </c>
      <c r="H218" s="169">
        <v>21.239999999999998</v>
      </c>
      <c r="I218" s="170"/>
      <c r="J218" s="171">
        <f>ROUND(I218*H218,2)</f>
        <v>0</v>
      </c>
      <c r="K218" s="167" t="s">
        <v>128</v>
      </c>
      <c r="L218" s="39"/>
      <c r="M218" s="172" t="s">
        <v>3</v>
      </c>
      <c r="N218" s="173" t="s">
        <v>45</v>
      </c>
      <c r="O218" s="72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76" t="s">
        <v>129</v>
      </c>
      <c r="AT218" s="176" t="s">
        <v>124</v>
      </c>
      <c r="AU218" s="176" t="s">
        <v>84</v>
      </c>
      <c r="AY218" s="19" t="s">
        <v>122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9" t="s">
        <v>82</v>
      </c>
      <c r="BK218" s="177">
        <f>ROUND(I218*H218,2)</f>
        <v>0</v>
      </c>
      <c r="BL218" s="19" t="s">
        <v>129</v>
      </c>
      <c r="BM218" s="176" t="s">
        <v>326</v>
      </c>
    </row>
    <row r="219" s="2" customFormat="1">
      <c r="A219" s="38"/>
      <c r="B219" s="39"/>
      <c r="C219" s="38"/>
      <c r="D219" s="178" t="s">
        <v>131</v>
      </c>
      <c r="E219" s="38"/>
      <c r="F219" s="179" t="s">
        <v>327</v>
      </c>
      <c r="G219" s="38"/>
      <c r="H219" s="38"/>
      <c r="I219" s="180"/>
      <c r="J219" s="38"/>
      <c r="K219" s="38"/>
      <c r="L219" s="39"/>
      <c r="M219" s="181"/>
      <c r="N219" s="182"/>
      <c r="O219" s="72"/>
      <c r="P219" s="72"/>
      <c r="Q219" s="72"/>
      <c r="R219" s="72"/>
      <c r="S219" s="72"/>
      <c r="T219" s="7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131</v>
      </c>
      <c r="AU219" s="19" t="s">
        <v>84</v>
      </c>
    </row>
    <row r="220" s="2" customFormat="1">
      <c r="A220" s="38"/>
      <c r="B220" s="39"/>
      <c r="C220" s="38"/>
      <c r="D220" s="183" t="s">
        <v>133</v>
      </c>
      <c r="E220" s="38"/>
      <c r="F220" s="184" t="s">
        <v>328</v>
      </c>
      <c r="G220" s="38"/>
      <c r="H220" s="38"/>
      <c r="I220" s="180"/>
      <c r="J220" s="38"/>
      <c r="K220" s="38"/>
      <c r="L220" s="39"/>
      <c r="M220" s="181"/>
      <c r="N220" s="182"/>
      <c r="O220" s="72"/>
      <c r="P220" s="72"/>
      <c r="Q220" s="72"/>
      <c r="R220" s="72"/>
      <c r="S220" s="72"/>
      <c r="T220" s="7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133</v>
      </c>
      <c r="AU220" s="19" t="s">
        <v>84</v>
      </c>
    </row>
    <row r="221" s="13" customFormat="1">
      <c r="A221" s="13"/>
      <c r="B221" s="185"/>
      <c r="C221" s="13"/>
      <c r="D221" s="178" t="s">
        <v>135</v>
      </c>
      <c r="E221" s="186" t="s">
        <v>3</v>
      </c>
      <c r="F221" s="187" t="s">
        <v>329</v>
      </c>
      <c r="G221" s="13"/>
      <c r="H221" s="188">
        <v>21.239999999999998</v>
      </c>
      <c r="I221" s="189"/>
      <c r="J221" s="13"/>
      <c r="K221" s="13"/>
      <c r="L221" s="185"/>
      <c r="M221" s="190"/>
      <c r="N221" s="191"/>
      <c r="O221" s="191"/>
      <c r="P221" s="191"/>
      <c r="Q221" s="191"/>
      <c r="R221" s="191"/>
      <c r="S221" s="191"/>
      <c r="T221" s="19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6" t="s">
        <v>135</v>
      </c>
      <c r="AU221" s="186" t="s">
        <v>84</v>
      </c>
      <c r="AV221" s="13" t="s">
        <v>84</v>
      </c>
      <c r="AW221" s="13" t="s">
        <v>35</v>
      </c>
      <c r="AX221" s="13" t="s">
        <v>82</v>
      </c>
      <c r="AY221" s="186" t="s">
        <v>122</v>
      </c>
    </row>
    <row r="222" s="12" customFormat="1" ht="22.8" customHeight="1">
      <c r="A222" s="12"/>
      <c r="B222" s="151"/>
      <c r="C222" s="12"/>
      <c r="D222" s="152" t="s">
        <v>73</v>
      </c>
      <c r="E222" s="162" t="s">
        <v>188</v>
      </c>
      <c r="F222" s="162" t="s">
        <v>330</v>
      </c>
      <c r="G222" s="12"/>
      <c r="H222" s="12"/>
      <c r="I222" s="154"/>
      <c r="J222" s="163">
        <f>BK222</f>
        <v>0</v>
      </c>
      <c r="K222" s="12"/>
      <c r="L222" s="151"/>
      <c r="M222" s="156"/>
      <c r="N222" s="157"/>
      <c r="O222" s="157"/>
      <c r="P222" s="158">
        <f>SUM(P223:P228)</f>
        <v>0</v>
      </c>
      <c r="Q222" s="157"/>
      <c r="R222" s="158">
        <f>SUM(R223:R228)</f>
        <v>0</v>
      </c>
      <c r="S222" s="157"/>
      <c r="T222" s="159">
        <f>SUM(T223:T228)</f>
        <v>10.780000000000001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2" t="s">
        <v>82</v>
      </c>
      <c r="AT222" s="160" t="s">
        <v>73</v>
      </c>
      <c r="AU222" s="160" t="s">
        <v>82</v>
      </c>
      <c r="AY222" s="152" t="s">
        <v>122</v>
      </c>
      <c r="BK222" s="161">
        <f>SUM(BK223:BK228)</f>
        <v>0</v>
      </c>
    </row>
    <row r="223" s="2" customFormat="1" ht="24.15" customHeight="1">
      <c r="A223" s="38"/>
      <c r="B223" s="164"/>
      <c r="C223" s="165" t="s">
        <v>331</v>
      </c>
      <c r="D223" s="165" t="s">
        <v>124</v>
      </c>
      <c r="E223" s="166" t="s">
        <v>332</v>
      </c>
      <c r="F223" s="167" t="s">
        <v>333</v>
      </c>
      <c r="G223" s="168" t="s">
        <v>145</v>
      </c>
      <c r="H223" s="169">
        <v>4.9000000000000004</v>
      </c>
      <c r="I223" s="170"/>
      <c r="J223" s="171">
        <f>ROUND(I223*H223,2)</f>
        <v>0</v>
      </c>
      <c r="K223" s="167" t="s">
        <v>128</v>
      </c>
      <c r="L223" s="39"/>
      <c r="M223" s="172" t="s">
        <v>3</v>
      </c>
      <c r="N223" s="173" t="s">
        <v>45</v>
      </c>
      <c r="O223" s="72"/>
      <c r="P223" s="174">
        <f>O223*H223</f>
        <v>0</v>
      </c>
      <c r="Q223" s="174">
        <v>0</v>
      </c>
      <c r="R223" s="174">
        <f>Q223*H223</f>
        <v>0</v>
      </c>
      <c r="S223" s="174">
        <v>2.2000000000000002</v>
      </c>
      <c r="T223" s="175">
        <f>S223*H223</f>
        <v>10.780000000000001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6" t="s">
        <v>129</v>
      </c>
      <c r="AT223" s="176" t="s">
        <v>124</v>
      </c>
      <c r="AU223" s="176" t="s">
        <v>84</v>
      </c>
      <c r="AY223" s="19" t="s">
        <v>122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9" t="s">
        <v>82</v>
      </c>
      <c r="BK223" s="177">
        <f>ROUND(I223*H223,2)</f>
        <v>0</v>
      </c>
      <c r="BL223" s="19" t="s">
        <v>129</v>
      </c>
      <c r="BM223" s="176" t="s">
        <v>334</v>
      </c>
    </row>
    <row r="224" s="2" customFormat="1">
      <c r="A224" s="38"/>
      <c r="B224" s="39"/>
      <c r="C224" s="38"/>
      <c r="D224" s="178" t="s">
        <v>131</v>
      </c>
      <c r="E224" s="38"/>
      <c r="F224" s="179" t="s">
        <v>335</v>
      </c>
      <c r="G224" s="38"/>
      <c r="H224" s="38"/>
      <c r="I224" s="180"/>
      <c r="J224" s="38"/>
      <c r="K224" s="38"/>
      <c r="L224" s="39"/>
      <c r="M224" s="181"/>
      <c r="N224" s="182"/>
      <c r="O224" s="72"/>
      <c r="P224" s="72"/>
      <c r="Q224" s="72"/>
      <c r="R224" s="72"/>
      <c r="S224" s="72"/>
      <c r="T224" s="7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131</v>
      </c>
      <c r="AU224" s="19" t="s">
        <v>84</v>
      </c>
    </row>
    <row r="225" s="2" customFormat="1">
      <c r="A225" s="38"/>
      <c r="B225" s="39"/>
      <c r="C225" s="38"/>
      <c r="D225" s="183" t="s">
        <v>133</v>
      </c>
      <c r="E225" s="38"/>
      <c r="F225" s="184" t="s">
        <v>336</v>
      </c>
      <c r="G225" s="38"/>
      <c r="H225" s="38"/>
      <c r="I225" s="180"/>
      <c r="J225" s="38"/>
      <c r="K225" s="38"/>
      <c r="L225" s="39"/>
      <c r="M225" s="181"/>
      <c r="N225" s="182"/>
      <c r="O225" s="72"/>
      <c r="P225" s="72"/>
      <c r="Q225" s="72"/>
      <c r="R225" s="72"/>
      <c r="S225" s="72"/>
      <c r="T225" s="7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133</v>
      </c>
      <c r="AU225" s="19" t="s">
        <v>84</v>
      </c>
    </row>
    <row r="226" s="13" customFormat="1">
      <c r="A226" s="13"/>
      <c r="B226" s="185"/>
      <c r="C226" s="13"/>
      <c r="D226" s="178" t="s">
        <v>135</v>
      </c>
      <c r="E226" s="186" t="s">
        <v>3</v>
      </c>
      <c r="F226" s="187" t="s">
        <v>337</v>
      </c>
      <c r="G226" s="13"/>
      <c r="H226" s="188">
        <v>2.52</v>
      </c>
      <c r="I226" s="189"/>
      <c r="J226" s="13"/>
      <c r="K226" s="13"/>
      <c r="L226" s="185"/>
      <c r="M226" s="190"/>
      <c r="N226" s="191"/>
      <c r="O226" s="191"/>
      <c r="P226" s="191"/>
      <c r="Q226" s="191"/>
      <c r="R226" s="191"/>
      <c r="S226" s="191"/>
      <c r="T226" s="19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135</v>
      </c>
      <c r="AU226" s="186" t="s">
        <v>84</v>
      </c>
      <c r="AV226" s="13" t="s">
        <v>84</v>
      </c>
      <c r="AW226" s="13" t="s">
        <v>35</v>
      </c>
      <c r="AX226" s="13" t="s">
        <v>74</v>
      </c>
      <c r="AY226" s="186" t="s">
        <v>122</v>
      </c>
    </row>
    <row r="227" s="13" customFormat="1">
      <c r="A227" s="13"/>
      <c r="B227" s="185"/>
      <c r="C227" s="13"/>
      <c r="D227" s="178" t="s">
        <v>135</v>
      </c>
      <c r="E227" s="186" t="s">
        <v>3</v>
      </c>
      <c r="F227" s="187" t="s">
        <v>338</v>
      </c>
      <c r="G227" s="13"/>
      <c r="H227" s="188">
        <v>2.3799999999999999</v>
      </c>
      <c r="I227" s="189"/>
      <c r="J227" s="13"/>
      <c r="K227" s="13"/>
      <c r="L227" s="185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135</v>
      </c>
      <c r="AU227" s="186" t="s">
        <v>84</v>
      </c>
      <c r="AV227" s="13" t="s">
        <v>84</v>
      </c>
      <c r="AW227" s="13" t="s">
        <v>35</v>
      </c>
      <c r="AX227" s="13" t="s">
        <v>74</v>
      </c>
      <c r="AY227" s="186" t="s">
        <v>122</v>
      </c>
    </row>
    <row r="228" s="14" customFormat="1">
      <c r="A228" s="14"/>
      <c r="B228" s="193"/>
      <c r="C228" s="14"/>
      <c r="D228" s="178" t="s">
        <v>135</v>
      </c>
      <c r="E228" s="194" t="s">
        <v>3</v>
      </c>
      <c r="F228" s="195" t="s">
        <v>164</v>
      </c>
      <c r="G228" s="14"/>
      <c r="H228" s="196">
        <v>4.9000000000000004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135</v>
      </c>
      <c r="AU228" s="194" t="s">
        <v>84</v>
      </c>
      <c r="AV228" s="14" t="s">
        <v>129</v>
      </c>
      <c r="AW228" s="14" t="s">
        <v>35</v>
      </c>
      <c r="AX228" s="14" t="s">
        <v>82</v>
      </c>
      <c r="AY228" s="194" t="s">
        <v>122</v>
      </c>
    </row>
    <row r="229" s="12" customFormat="1" ht="22.8" customHeight="1">
      <c r="A229" s="12"/>
      <c r="B229" s="151"/>
      <c r="C229" s="12"/>
      <c r="D229" s="152" t="s">
        <v>73</v>
      </c>
      <c r="E229" s="162" t="s">
        <v>339</v>
      </c>
      <c r="F229" s="162" t="s">
        <v>340</v>
      </c>
      <c r="G229" s="12"/>
      <c r="H229" s="12"/>
      <c r="I229" s="154"/>
      <c r="J229" s="163">
        <f>BK229</f>
        <v>0</v>
      </c>
      <c r="K229" s="12"/>
      <c r="L229" s="151"/>
      <c r="M229" s="156"/>
      <c r="N229" s="157"/>
      <c r="O229" s="157"/>
      <c r="P229" s="158">
        <f>SUM(P230:P235)</f>
        <v>0</v>
      </c>
      <c r="Q229" s="157"/>
      <c r="R229" s="158">
        <f>SUM(R230:R235)</f>
        <v>0</v>
      </c>
      <c r="S229" s="157"/>
      <c r="T229" s="159">
        <f>SUM(T230:T235)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2" t="s">
        <v>82</v>
      </c>
      <c r="AT229" s="160" t="s">
        <v>73</v>
      </c>
      <c r="AU229" s="160" t="s">
        <v>82</v>
      </c>
      <c r="AY229" s="152" t="s">
        <v>122</v>
      </c>
      <c r="BK229" s="161">
        <f>SUM(BK230:BK235)</f>
        <v>0</v>
      </c>
    </row>
    <row r="230" s="2" customFormat="1" ht="16.5" customHeight="1">
      <c r="A230" s="38"/>
      <c r="B230" s="164"/>
      <c r="C230" s="165" t="s">
        <v>341</v>
      </c>
      <c r="D230" s="165" t="s">
        <v>124</v>
      </c>
      <c r="E230" s="166" t="s">
        <v>342</v>
      </c>
      <c r="F230" s="167" t="s">
        <v>343</v>
      </c>
      <c r="G230" s="168" t="s">
        <v>205</v>
      </c>
      <c r="H230" s="169">
        <v>38.491999999999997</v>
      </c>
      <c r="I230" s="170"/>
      <c r="J230" s="171">
        <f>ROUND(I230*H230,2)</f>
        <v>0</v>
      </c>
      <c r="K230" s="167" t="s">
        <v>128</v>
      </c>
      <c r="L230" s="39"/>
      <c r="M230" s="172" t="s">
        <v>3</v>
      </c>
      <c r="N230" s="173" t="s">
        <v>45</v>
      </c>
      <c r="O230" s="72"/>
      <c r="P230" s="174">
        <f>O230*H230</f>
        <v>0</v>
      </c>
      <c r="Q230" s="174">
        <v>0</v>
      </c>
      <c r="R230" s="174">
        <f>Q230*H230</f>
        <v>0</v>
      </c>
      <c r="S230" s="174">
        <v>0</v>
      </c>
      <c r="T230" s="17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6" t="s">
        <v>129</v>
      </c>
      <c r="AT230" s="176" t="s">
        <v>124</v>
      </c>
      <c r="AU230" s="176" t="s">
        <v>84</v>
      </c>
      <c r="AY230" s="19" t="s">
        <v>122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9" t="s">
        <v>82</v>
      </c>
      <c r="BK230" s="177">
        <f>ROUND(I230*H230,2)</f>
        <v>0</v>
      </c>
      <c r="BL230" s="19" t="s">
        <v>129</v>
      </c>
      <c r="BM230" s="176" t="s">
        <v>344</v>
      </c>
    </row>
    <row r="231" s="2" customFormat="1">
      <c r="A231" s="38"/>
      <c r="B231" s="39"/>
      <c r="C231" s="38"/>
      <c r="D231" s="178" t="s">
        <v>131</v>
      </c>
      <c r="E231" s="38"/>
      <c r="F231" s="179" t="s">
        <v>345</v>
      </c>
      <c r="G231" s="38"/>
      <c r="H231" s="38"/>
      <c r="I231" s="180"/>
      <c r="J231" s="38"/>
      <c r="K231" s="38"/>
      <c r="L231" s="39"/>
      <c r="M231" s="181"/>
      <c r="N231" s="182"/>
      <c r="O231" s="72"/>
      <c r="P231" s="72"/>
      <c r="Q231" s="72"/>
      <c r="R231" s="72"/>
      <c r="S231" s="72"/>
      <c r="T231" s="7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131</v>
      </c>
      <c r="AU231" s="19" t="s">
        <v>84</v>
      </c>
    </row>
    <row r="232" s="2" customFormat="1">
      <c r="A232" s="38"/>
      <c r="B232" s="39"/>
      <c r="C232" s="38"/>
      <c r="D232" s="183" t="s">
        <v>133</v>
      </c>
      <c r="E232" s="38"/>
      <c r="F232" s="184" t="s">
        <v>346</v>
      </c>
      <c r="G232" s="38"/>
      <c r="H232" s="38"/>
      <c r="I232" s="180"/>
      <c r="J232" s="38"/>
      <c r="K232" s="38"/>
      <c r="L232" s="39"/>
      <c r="M232" s="181"/>
      <c r="N232" s="182"/>
      <c r="O232" s="72"/>
      <c r="P232" s="72"/>
      <c r="Q232" s="72"/>
      <c r="R232" s="72"/>
      <c r="S232" s="72"/>
      <c r="T232" s="7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133</v>
      </c>
      <c r="AU232" s="19" t="s">
        <v>84</v>
      </c>
    </row>
    <row r="233" s="2" customFormat="1" ht="24.15" customHeight="1">
      <c r="A233" s="38"/>
      <c r="B233" s="164"/>
      <c r="C233" s="165" t="s">
        <v>347</v>
      </c>
      <c r="D233" s="165" t="s">
        <v>124</v>
      </c>
      <c r="E233" s="166" t="s">
        <v>348</v>
      </c>
      <c r="F233" s="167" t="s">
        <v>349</v>
      </c>
      <c r="G233" s="168" t="s">
        <v>205</v>
      </c>
      <c r="H233" s="169">
        <v>38.491999999999997</v>
      </c>
      <c r="I233" s="170"/>
      <c r="J233" s="171">
        <f>ROUND(I233*H233,2)</f>
        <v>0</v>
      </c>
      <c r="K233" s="167" t="s">
        <v>128</v>
      </c>
      <c r="L233" s="39"/>
      <c r="M233" s="172" t="s">
        <v>3</v>
      </c>
      <c r="N233" s="173" t="s">
        <v>45</v>
      </c>
      <c r="O233" s="72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6" t="s">
        <v>129</v>
      </c>
      <c r="AT233" s="176" t="s">
        <v>124</v>
      </c>
      <c r="AU233" s="176" t="s">
        <v>84</v>
      </c>
      <c r="AY233" s="19" t="s">
        <v>122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9" t="s">
        <v>82</v>
      </c>
      <c r="BK233" s="177">
        <f>ROUND(I233*H233,2)</f>
        <v>0</v>
      </c>
      <c r="BL233" s="19" t="s">
        <v>129</v>
      </c>
      <c r="BM233" s="176" t="s">
        <v>350</v>
      </c>
    </row>
    <row r="234" s="2" customFormat="1">
      <c r="A234" s="38"/>
      <c r="B234" s="39"/>
      <c r="C234" s="38"/>
      <c r="D234" s="178" t="s">
        <v>131</v>
      </c>
      <c r="E234" s="38"/>
      <c r="F234" s="179" t="s">
        <v>351</v>
      </c>
      <c r="G234" s="38"/>
      <c r="H234" s="38"/>
      <c r="I234" s="180"/>
      <c r="J234" s="38"/>
      <c r="K234" s="38"/>
      <c r="L234" s="39"/>
      <c r="M234" s="181"/>
      <c r="N234" s="182"/>
      <c r="O234" s="72"/>
      <c r="P234" s="72"/>
      <c r="Q234" s="72"/>
      <c r="R234" s="72"/>
      <c r="S234" s="72"/>
      <c r="T234" s="7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131</v>
      </c>
      <c r="AU234" s="19" t="s">
        <v>84</v>
      </c>
    </row>
    <row r="235" s="2" customFormat="1">
      <c r="A235" s="38"/>
      <c r="B235" s="39"/>
      <c r="C235" s="38"/>
      <c r="D235" s="183" t="s">
        <v>133</v>
      </c>
      <c r="E235" s="38"/>
      <c r="F235" s="184" t="s">
        <v>352</v>
      </c>
      <c r="G235" s="38"/>
      <c r="H235" s="38"/>
      <c r="I235" s="180"/>
      <c r="J235" s="38"/>
      <c r="K235" s="38"/>
      <c r="L235" s="39"/>
      <c r="M235" s="181"/>
      <c r="N235" s="182"/>
      <c r="O235" s="72"/>
      <c r="P235" s="72"/>
      <c r="Q235" s="72"/>
      <c r="R235" s="72"/>
      <c r="S235" s="72"/>
      <c r="T235" s="7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133</v>
      </c>
      <c r="AU235" s="19" t="s">
        <v>84</v>
      </c>
    </row>
    <row r="236" s="12" customFormat="1" ht="22.8" customHeight="1">
      <c r="A236" s="12"/>
      <c r="B236" s="151"/>
      <c r="C236" s="12"/>
      <c r="D236" s="152" t="s">
        <v>73</v>
      </c>
      <c r="E236" s="162" t="s">
        <v>353</v>
      </c>
      <c r="F236" s="162" t="s">
        <v>354</v>
      </c>
      <c r="G236" s="12"/>
      <c r="H236" s="12"/>
      <c r="I236" s="154"/>
      <c r="J236" s="163">
        <f>BK236</f>
        <v>0</v>
      </c>
      <c r="K236" s="12"/>
      <c r="L236" s="151"/>
      <c r="M236" s="156"/>
      <c r="N236" s="157"/>
      <c r="O236" s="157"/>
      <c r="P236" s="158">
        <f>SUM(P237:P239)</f>
        <v>0</v>
      </c>
      <c r="Q236" s="157"/>
      <c r="R236" s="158">
        <f>SUM(R237:R239)</f>
        <v>0</v>
      </c>
      <c r="S236" s="157"/>
      <c r="T236" s="159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2" t="s">
        <v>82</v>
      </c>
      <c r="AT236" s="160" t="s">
        <v>73</v>
      </c>
      <c r="AU236" s="160" t="s">
        <v>82</v>
      </c>
      <c r="AY236" s="152" t="s">
        <v>122</v>
      </c>
      <c r="BK236" s="161">
        <f>SUM(BK237:BK239)</f>
        <v>0</v>
      </c>
    </row>
    <row r="237" s="2" customFormat="1" ht="24.15" customHeight="1">
      <c r="A237" s="38"/>
      <c r="B237" s="164"/>
      <c r="C237" s="165" t="s">
        <v>355</v>
      </c>
      <c r="D237" s="165" t="s">
        <v>124</v>
      </c>
      <c r="E237" s="166" t="s">
        <v>356</v>
      </c>
      <c r="F237" s="167" t="s">
        <v>357</v>
      </c>
      <c r="G237" s="168" t="s">
        <v>205</v>
      </c>
      <c r="H237" s="169">
        <v>20.402000000000001</v>
      </c>
      <c r="I237" s="170"/>
      <c r="J237" s="171">
        <f>ROUND(I237*H237,2)</f>
        <v>0</v>
      </c>
      <c r="K237" s="167" t="s">
        <v>128</v>
      </c>
      <c r="L237" s="39"/>
      <c r="M237" s="172" t="s">
        <v>3</v>
      </c>
      <c r="N237" s="173" t="s">
        <v>45</v>
      </c>
      <c r="O237" s="72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6" t="s">
        <v>129</v>
      </c>
      <c r="AT237" s="176" t="s">
        <v>124</v>
      </c>
      <c r="AU237" s="176" t="s">
        <v>84</v>
      </c>
      <c r="AY237" s="19" t="s">
        <v>122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9" t="s">
        <v>82</v>
      </c>
      <c r="BK237" s="177">
        <f>ROUND(I237*H237,2)</f>
        <v>0</v>
      </c>
      <c r="BL237" s="19" t="s">
        <v>129</v>
      </c>
      <c r="BM237" s="176" t="s">
        <v>358</v>
      </c>
    </row>
    <row r="238" s="2" customFormat="1">
      <c r="A238" s="38"/>
      <c r="B238" s="39"/>
      <c r="C238" s="38"/>
      <c r="D238" s="178" t="s">
        <v>131</v>
      </c>
      <c r="E238" s="38"/>
      <c r="F238" s="179" t="s">
        <v>359</v>
      </c>
      <c r="G238" s="38"/>
      <c r="H238" s="38"/>
      <c r="I238" s="180"/>
      <c r="J238" s="38"/>
      <c r="K238" s="38"/>
      <c r="L238" s="39"/>
      <c r="M238" s="181"/>
      <c r="N238" s="182"/>
      <c r="O238" s="72"/>
      <c r="P238" s="72"/>
      <c r="Q238" s="72"/>
      <c r="R238" s="72"/>
      <c r="S238" s="72"/>
      <c r="T238" s="7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131</v>
      </c>
      <c r="AU238" s="19" t="s">
        <v>84</v>
      </c>
    </row>
    <row r="239" s="2" customFormat="1">
      <c r="A239" s="38"/>
      <c r="B239" s="39"/>
      <c r="C239" s="38"/>
      <c r="D239" s="183" t="s">
        <v>133</v>
      </c>
      <c r="E239" s="38"/>
      <c r="F239" s="184" t="s">
        <v>360</v>
      </c>
      <c r="G239" s="38"/>
      <c r="H239" s="38"/>
      <c r="I239" s="180"/>
      <c r="J239" s="38"/>
      <c r="K239" s="38"/>
      <c r="L239" s="39"/>
      <c r="M239" s="212"/>
      <c r="N239" s="213"/>
      <c r="O239" s="214"/>
      <c r="P239" s="214"/>
      <c r="Q239" s="214"/>
      <c r="R239" s="214"/>
      <c r="S239" s="214"/>
      <c r="T239" s="21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133</v>
      </c>
      <c r="AU239" s="19" t="s">
        <v>84</v>
      </c>
    </row>
    <row r="240" s="2" customFormat="1" ht="6.96" customHeight="1">
      <c r="A240" s="38"/>
      <c r="B240" s="55"/>
      <c r="C240" s="56"/>
      <c r="D240" s="56"/>
      <c r="E240" s="56"/>
      <c r="F240" s="56"/>
      <c r="G240" s="56"/>
      <c r="H240" s="56"/>
      <c r="I240" s="56"/>
      <c r="J240" s="56"/>
      <c r="K240" s="56"/>
      <c r="L240" s="39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autoFilter ref="C87:K23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13107323"/>
    <hyperlink ref="F97" r:id="rId2" display="https://podminky.urs.cz/item/CS_URS_2024_01/113107342"/>
    <hyperlink ref="F101" r:id="rId3" display="https://podminky.urs.cz/item/CS_URS_2024_01/125703301"/>
    <hyperlink ref="F105" r:id="rId4" display="https://podminky.urs.cz/item/CS_URS_2024_01/131251103"/>
    <hyperlink ref="F109" r:id="rId5" display="https://podminky.urs.cz/item/CS_URS_2024_01/132254101"/>
    <hyperlink ref="F116" r:id="rId6" display="https://podminky.urs.cz/item/CS_URS_2024_01/174152103"/>
    <hyperlink ref="F120" r:id="rId7" display="https://podminky.urs.cz/item/CS_URS_2024_01/182151111"/>
    <hyperlink ref="F125" r:id="rId8" display="https://podminky.urs.cz/item/CS_URS_2024_01/321311116"/>
    <hyperlink ref="F132" r:id="rId9" display="https://podminky.urs.cz/item/CS_URS_2024_01/321351010"/>
    <hyperlink ref="F139" r:id="rId10" display="https://podminky.urs.cz/item/CS_URS_2024_01/321352010"/>
    <hyperlink ref="F142" r:id="rId11" display="https://podminky.urs.cz/item/CS_URS_2024_01/321368211"/>
    <hyperlink ref="F148" r:id="rId12" display="https://podminky.urs.cz/item/CS_URS_2024_01/451313521"/>
    <hyperlink ref="F152" r:id="rId13" display="https://podminky.urs.cz/item/CS_URS_2024_01/452311171"/>
    <hyperlink ref="F156" r:id="rId14" display="https://podminky.urs.cz/item/CS_URS_2024_01/452351111"/>
    <hyperlink ref="F160" r:id="rId15" display="https://podminky.urs.cz/item/CS_URS_2024_01/452368211"/>
    <hyperlink ref="F165" r:id="rId16" display="https://podminky.urs.cz/item/CS_URS_2024_01/452368211"/>
    <hyperlink ref="F170" r:id="rId17" display="https://podminky.urs.cz/item/CS_URS_2024_01/465512227"/>
    <hyperlink ref="F175" r:id="rId18" display="https://podminky.urs.cz/item/CS_URS_2024_01/564851111"/>
    <hyperlink ref="F179" r:id="rId19" display="https://podminky.urs.cz/item/CS_URS_2024_01/564952113"/>
    <hyperlink ref="F183" r:id="rId20" display="https://podminky.urs.cz/item/CS_URS_2024_01/577133111"/>
    <hyperlink ref="F187" r:id="rId21" display="https://podminky.urs.cz/item/CS_URS_2024_01/577155122"/>
    <hyperlink ref="F192" r:id="rId22" display="https://podminky.urs.cz/item/CS_URS_2024_01/810441811"/>
    <hyperlink ref="F197" r:id="rId23" display="https://podminky.urs.cz/item/CS_URS_2024_01/812442121"/>
    <hyperlink ref="F204" r:id="rId24" display="https://podminky.urs.cz/item/CS_URS_2024_01/817444111"/>
    <hyperlink ref="F211" r:id="rId25" display="https://podminky.urs.cz/item/CS_URS_2024_01/899623181"/>
    <hyperlink ref="F216" r:id="rId26" display="https://podminky.urs.cz/item/CS_URS_2024_01/899643121"/>
    <hyperlink ref="F220" r:id="rId27" display="https://podminky.urs.cz/item/CS_URS_2024_01/899643122"/>
    <hyperlink ref="F225" r:id="rId28" display="https://podminky.urs.cz/item/CS_URS_2024_01/981513116"/>
    <hyperlink ref="F232" r:id="rId29" display="https://podminky.urs.cz/item/CS_URS_2024_01/997221571"/>
    <hyperlink ref="F235" r:id="rId30" display="https://podminky.urs.cz/item/CS_URS_2024_01/997221579"/>
    <hyperlink ref="F239" r:id="rId31" display="https://podminky.urs.cz/item/CS_URS_2024_01/99827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</row>
    <row r="4" s="1" customFormat="1" ht="24.96" customHeight="1">
      <c r="B4" s="22"/>
      <c r="D4" s="23" t="s">
        <v>91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PROPUSTKY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92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2" t="s">
        <v>361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7. 4. 2024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26</v>
      </c>
      <c r="J20" s="27" t="s">
        <v>33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36</v>
      </c>
      <c r="E23" s="38"/>
      <c r="F23" s="38"/>
      <c r="G23" s="38"/>
      <c r="H23" s="38"/>
      <c r="I23" s="32" t="s">
        <v>26</v>
      </c>
      <c r="J23" s="27" t="s">
        <v>33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37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40</v>
      </c>
      <c r="E30" s="38"/>
      <c r="F30" s="38"/>
      <c r="G30" s="38"/>
      <c r="H30" s="38"/>
      <c r="I30" s="38"/>
      <c r="J30" s="90">
        <f>ROUND(J90,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42</v>
      </c>
      <c r="G32" s="38"/>
      <c r="H32" s="38"/>
      <c r="I32" s="43" t="s">
        <v>41</v>
      </c>
      <c r="J32" s="43" t="s">
        <v>43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44</v>
      </c>
      <c r="E33" s="32" t="s">
        <v>45</v>
      </c>
      <c r="F33" s="122">
        <f>ROUND((SUM(BE90:BE295)),  2)</f>
        <v>0</v>
      </c>
      <c r="G33" s="38"/>
      <c r="H33" s="38"/>
      <c r="I33" s="123">
        <v>0.20999999999999999</v>
      </c>
      <c r="J33" s="122">
        <f>ROUND(((SUM(BE90:BE295))*I33),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46</v>
      </c>
      <c r="F34" s="122">
        <f>ROUND((SUM(BF90:BF295)),  2)</f>
        <v>0</v>
      </c>
      <c r="G34" s="38"/>
      <c r="H34" s="38"/>
      <c r="I34" s="123">
        <v>0.12</v>
      </c>
      <c r="J34" s="122">
        <f>ROUND(((SUM(BF90:BF295))*I34),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47</v>
      </c>
      <c r="F35" s="122">
        <f>ROUND((SUM(BG90:BG295)),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48</v>
      </c>
      <c r="F36" s="122">
        <f>ROUND((SUM(BH90:BH295)),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49</v>
      </c>
      <c r="F37" s="122">
        <f>ROUND((SUM(BI90:BI295)),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50</v>
      </c>
      <c r="E39" s="76"/>
      <c r="F39" s="76"/>
      <c r="G39" s="126" t="s">
        <v>51</v>
      </c>
      <c r="H39" s="127" t="s">
        <v>52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PROPUSTKY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38"/>
      <c r="D50" s="38"/>
      <c r="E50" s="62" t="str">
        <f>E9</f>
        <v xml:space="preserve">202402-02 - PROPUSTEK - LOKALITA RUBANISKA K.Ú. TĚŠOV 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k.ú. Havřice , k.ú. Těšov</v>
      </c>
      <c r="G52" s="38"/>
      <c r="H52" s="38"/>
      <c r="I52" s="32" t="s">
        <v>23</v>
      </c>
      <c r="J52" s="64" t="str">
        <f>IF(J12="","",J12)</f>
        <v>7. 4. 2024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Město Uherský Brod </v>
      </c>
      <c r="G54" s="38"/>
      <c r="H54" s="38"/>
      <c r="I54" s="32" t="s">
        <v>32</v>
      </c>
      <c r="J54" s="36" t="str">
        <f>E21</f>
        <v xml:space="preserve">Horký Tomáš 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36</v>
      </c>
      <c r="J55" s="36" t="str">
        <f>E24</f>
        <v xml:space="preserve">Tomáš Horký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95</v>
      </c>
      <c r="D57" s="124"/>
      <c r="E57" s="124"/>
      <c r="F57" s="124"/>
      <c r="G57" s="124"/>
      <c r="H57" s="124"/>
      <c r="I57" s="124"/>
      <c r="J57" s="131" t="s">
        <v>96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72</v>
      </c>
      <c r="D59" s="38"/>
      <c r="E59" s="38"/>
      <c r="F59" s="38"/>
      <c r="G59" s="38"/>
      <c r="H59" s="38"/>
      <c r="I59" s="38"/>
      <c r="J59" s="90">
        <f>J90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97</v>
      </c>
    </row>
    <row r="60" s="9" customFormat="1" ht="24.96" customHeight="1">
      <c r="A60" s="9"/>
      <c r="B60" s="133"/>
      <c r="C60" s="9"/>
      <c r="D60" s="134" t="s">
        <v>98</v>
      </c>
      <c r="E60" s="135"/>
      <c r="F60" s="135"/>
      <c r="G60" s="135"/>
      <c r="H60" s="135"/>
      <c r="I60" s="135"/>
      <c r="J60" s="136">
        <f>J91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99</v>
      </c>
      <c r="E61" s="139"/>
      <c r="F61" s="139"/>
      <c r="G61" s="139"/>
      <c r="H61" s="139"/>
      <c r="I61" s="139"/>
      <c r="J61" s="140">
        <f>J92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100</v>
      </c>
      <c r="E62" s="139"/>
      <c r="F62" s="139"/>
      <c r="G62" s="139"/>
      <c r="H62" s="139"/>
      <c r="I62" s="139"/>
      <c r="J62" s="140">
        <f>J130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101</v>
      </c>
      <c r="E63" s="139"/>
      <c r="F63" s="139"/>
      <c r="G63" s="139"/>
      <c r="H63" s="139"/>
      <c r="I63" s="139"/>
      <c r="J63" s="140">
        <f>J192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102</v>
      </c>
      <c r="E64" s="139"/>
      <c r="F64" s="139"/>
      <c r="G64" s="139"/>
      <c r="H64" s="139"/>
      <c r="I64" s="139"/>
      <c r="J64" s="140">
        <f>J226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103</v>
      </c>
      <c r="E65" s="139"/>
      <c r="F65" s="139"/>
      <c r="G65" s="139"/>
      <c r="H65" s="139"/>
      <c r="I65" s="139"/>
      <c r="J65" s="140">
        <f>J231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104</v>
      </c>
      <c r="E66" s="139"/>
      <c r="F66" s="139"/>
      <c r="G66" s="139"/>
      <c r="H66" s="139"/>
      <c r="I66" s="139"/>
      <c r="J66" s="140">
        <f>J259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105</v>
      </c>
      <c r="E67" s="139"/>
      <c r="F67" s="139"/>
      <c r="G67" s="139"/>
      <c r="H67" s="139"/>
      <c r="I67" s="139"/>
      <c r="J67" s="140">
        <f>J275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106</v>
      </c>
      <c r="E68" s="139"/>
      <c r="F68" s="139"/>
      <c r="G68" s="139"/>
      <c r="H68" s="139"/>
      <c r="I68" s="139"/>
      <c r="J68" s="140">
        <f>J284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3"/>
      <c r="C69" s="9"/>
      <c r="D69" s="134" t="s">
        <v>362</v>
      </c>
      <c r="E69" s="135"/>
      <c r="F69" s="135"/>
      <c r="G69" s="135"/>
      <c r="H69" s="135"/>
      <c r="I69" s="135"/>
      <c r="J69" s="136">
        <f>J288</f>
        <v>0</v>
      </c>
      <c r="K69" s="9"/>
      <c r="L69" s="13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7"/>
      <c r="C70" s="10"/>
      <c r="D70" s="138" t="s">
        <v>363</v>
      </c>
      <c r="E70" s="139"/>
      <c r="F70" s="139"/>
      <c r="G70" s="139"/>
      <c r="H70" s="139"/>
      <c r="I70" s="139"/>
      <c r="J70" s="140">
        <f>J289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107</v>
      </c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17</v>
      </c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38"/>
      <c r="D80" s="38"/>
      <c r="E80" s="115" t="str">
        <f>E7</f>
        <v>PROPUSTKY</v>
      </c>
      <c r="F80" s="32"/>
      <c r="G80" s="32"/>
      <c r="H80" s="32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92</v>
      </c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30" customHeight="1">
      <c r="A82" s="38"/>
      <c r="B82" s="39"/>
      <c r="C82" s="38"/>
      <c r="D82" s="38"/>
      <c r="E82" s="62" t="str">
        <f>E9</f>
        <v xml:space="preserve">202402-02 - PROPUSTEK - LOKALITA RUBANISKA K.Ú. TĚŠOV </v>
      </c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38"/>
      <c r="E84" s="38"/>
      <c r="F84" s="27" t="str">
        <f>F12</f>
        <v>k.ú. Havřice , k.ú. Těšov</v>
      </c>
      <c r="G84" s="38"/>
      <c r="H84" s="38"/>
      <c r="I84" s="32" t="s">
        <v>23</v>
      </c>
      <c r="J84" s="64" t="str">
        <f>IF(J12="","",J12)</f>
        <v>7. 4. 2024</v>
      </c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38"/>
      <c r="E86" s="38"/>
      <c r="F86" s="27" t="str">
        <f>E15</f>
        <v xml:space="preserve">Město Uherský Brod </v>
      </c>
      <c r="G86" s="38"/>
      <c r="H86" s="38"/>
      <c r="I86" s="32" t="s">
        <v>32</v>
      </c>
      <c r="J86" s="36" t="str">
        <f>E21</f>
        <v xml:space="preserve">Horký Tomáš </v>
      </c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38"/>
      <c r="E87" s="38"/>
      <c r="F87" s="27" t="str">
        <f>IF(E18="","",E18)</f>
        <v>Vyplň údaj</v>
      </c>
      <c r="G87" s="38"/>
      <c r="H87" s="38"/>
      <c r="I87" s="32" t="s">
        <v>36</v>
      </c>
      <c r="J87" s="36" t="str">
        <f>E24</f>
        <v xml:space="preserve">Tomáš Horký </v>
      </c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41"/>
      <c r="B89" s="142"/>
      <c r="C89" s="143" t="s">
        <v>108</v>
      </c>
      <c r="D89" s="144" t="s">
        <v>59</v>
      </c>
      <c r="E89" s="144" t="s">
        <v>55</v>
      </c>
      <c r="F89" s="144" t="s">
        <v>56</v>
      </c>
      <c r="G89" s="144" t="s">
        <v>109</v>
      </c>
      <c r="H89" s="144" t="s">
        <v>110</v>
      </c>
      <c r="I89" s="144" t="s">
        <v>111</v>
      </c>
      <c r="J89" s="144" t="s">
        <v>96</v>
      </c>
      <c r="K89" s="145" t="s">
        <v>112</v>
      </c>
      <c r="L89" s="146"/>
      <c r="M89" s="80" t="s">
        <v>3</v>
      </c>
      <c r="N89" s="81" t="s">
        <v>44</v>
      </c>
      <c r="O89" s="81" t="s">
        <v>113</v>
      </c>
      <c r="P89" s="81" t="s">
        <v>114</v>
      </c>
      <c r="Q89" s="81" t="s">
        <v>115</v>
      </c>
      <c r="R89" s="81" t="s">
        <v>116</v>
      </c>
      <c r="S89" s="81" t="s">
        <v>117</v>
      </c>
      <c r="T89" s="82" t="s">
        <v>118</v>
      </c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</row>
    <row r="90" s="2" customFormat="1" ht="22.8" customHeight="1">
      <c r="A90" s="38"/>
      <c r="B90" s="39"/>
      <c r="C90" s="87" t="s">
        <v>119</v>
      </c>
      <c r="D90" s="38"/>
      <c r="E90" s="38"/>
      <c r="F90" s="38"/>
      <c r="G90" s="38"/>
      <c r="H90" s="38"/>
      <c r="I90" s="38"/>
      <c r="J90" s="147">
        <f>BK90</f>
        <v>0</v>
      </c>
      <c r="K90" s="38"/>
      <c r="L90" s="39"/>
      <c r="M90" s="83"/>
      <c r="N90" s="68"/>
      <c r="O90" s="84"/>
      <c r="P90" s="148">
        <f>P91+P288</f>
        <v>0</v>
      </c>
      <c r="Q90" s="84"/>
      <c r="R90" s="148">
        <f>R91+R288</f>
        <v>18.233009060000001</v>
      </c>
      <c r="S90" s="84"/>
      <c r="T90" s="149">
        <f>T91+T288</f>
        <v>20.780000000000001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73</v>
      </c>
      <c r="AU90" s="19" t="s">
        <v>97</v>
      </c>
      <c r="BK90" s="150">
        <f>BK91+BK288</f>
        <v>0</v>
      </c>
    </row>
    <row r="91" s="12" customFormat="1" ht="25.92" customHeight="1">
      <c r="A91" s="12"/>
      <c r="B91" s="151"/>
      <c r="C91" s="12"/>
      <c r="D91" s="152" t="s">
        <v>73</v>
      </c>
      <c r="E91" s="153" t="s">
        <v>120</v>
      </c>
      <c r="F91" s="153" t="s">
        <v>121</v>
      </c>
      <c r="G91" s="12"/>
      <c r="H91" s="12"/>
      <c r="I91" s="154"/>
      <c r="J91" s="155">
        <f>BK91</f>
        <v>0</v>
      </c>
      <c r="K91" s="12"/>
      <c r="L91" s="151"/>
      <c r="M91" s="156"/>
      <c r="N91" s="157"/>
      <c r="O91" s="157"/>
      <c r="P91" s="158">
        <f>P92+P130+P192+P226+P231+P259+P275+P284</f>
        <v>0</v>
      </c>
      <c r="Q91" s="157"/>
      <c r="R91" s="158">
        <f>R92+R130+R192+R226+R231+R259+R275+R284</f>
        <v>18.232139060000002</v>
      </c>
      <c r="S91" s="157"/>
      <c r="T91" s="159">
        <f>T92+T130+T192+T226+T231+T259+T275+T284</f>
        <v>20.780000000000001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2" t="s">
        <v>82</v>
      </c>
      <c r="AT91" s="160" t="s">
        <v>73</v>
      </c>
      <c r="AU91" s="160" t="s">
        <v>74</v>
      </c>
      <c r="AY91" s="152" t="s">
        <v>122</v>
      </c>
      <c r="BK91" s="161">
        <f>BK92+BK130+BK192+BK226+BK231+BK259+BK275+BK284</f>
        <v>0</v>
      </c>
    </row>
    <row r="92" s="12" customFormat="1" ht="22.8" customHeight="1">
      <c r="A92" s="12"/>
      <c r="B92" s="151"/>
      <c r="C92" s="12"/>
      <c r="D92" s="152" t="s">
        <v>73</v>
      </c>
      <c r="E92" s="162" t="s">
        <v>82</v>
      </c>
      <c r="F92" s="162" t="s">
        <v>123</v>
      </c>
      <c r="G92" s="12"/>
      <c r="H92" s="12"/>
      <c r="I92" s="154"/>
      <c r="J92" s="163">
        <f>BK92</f>
        <v>0</v>
      </c>
      <c r="K92" s="12"/>
      <c r="L92" s="151"/>
      <c r="M92" s="156"/>
      <c r="N92" s="157"/>
      <c r="O92" s="157"/>
      <c r="P92" s="158">
        <f>SUM(P93:P129)</f>
        <v>0</v>
      </c>
      <c r="Q92" s="157"/>
      <c r="R92" s="158">
        <f>SUM(R93:R129)</f>
        <v>0.26412000000000002</v>
      </c>
      <c r="S92" s="157"/>
      <c r="T92" s="159">
        <f>SUM(T93:T129)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2" t="s">
        <v>82</v>
      </c>
      <c r="AT92" s="160" t="s">
        <v>73</v>
      </c>
      <c r="AU92" s="160" t="s">
        <v>82</v>
      </c>
      <c r="AY92" s="152" t="s">
        <v>122</v>
      </c>
      <c r="BK92" s="161">
        <f>SUM(BK93:BK129)</f>
        <v>0</v>
      </c>
    </row>
    <row r="93" s="2" customFormat="1" ht="37.8" customHeight="1">
      <c r="A93" s="38"/>
      <c r="B93" s="164"/>
      <c r="C93" s="165" t="s">
        <v>82</v>
      </c>
      <c r="D93" s="165" t="s">
        <v>124</v>
      </c>
      <c r="E93" s="166" t="s">
        <v>364</v>
      </c>
      <c r="F93" s="167" t="s">
        <v>365</v>
      </c>
      <c r="G93" s="168" t="s">
        <v>127</v>
      </c>
      <c r="H93" s="169">
        <v>50</v>
      </c>
      <c r="I93" s="170"/>
      <c r="J93" s="171">
        <f>ROUND(I93*H93,2)</f>
        <v>0</v>
      </c>
      <c r="K93" s="167" t="s">
        <v>128</v>
      </c>
      <c r="L93" s="39"/>
      <c r="M93" s="172" t="s">
        <v>3</v>
      </c>
      <c r="N93" s="173" t="s">
        <v>45</v>
      </c>
      <c r="O93" s="72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6" t="s">
        <v>129</v>
      </c>
      <c r="AT93" s="176" t="s">
        <v>124</v>
      </c>
      <c r="AU93" s="176" t="s">
        <v>84</v>
      </c>
      <c r="AY93" s="19" t="s">
        <v>122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9" t="s">
        <v>82</v>
      </c>
      <c r="BK93" s="177">
        <f>ROUND(I93*H93,2)</f>
        <v>0</v>
      </c>
      <c r="BL93" s="19" t="s">
        <v>129</v>
      </c>
      <c r="BM93" s="176" t="s">
        <v>366</v>
      </c>
    </row>
    <row r="94" s="2" customFormat="1">
      <c r="A94" s="38"/>
      <c r="B94" s="39"/>
      <c r="C94" s="38"/>
      <c r="D94" s="178" t="s">
        <v>131</v>
      </c>
      <c r="E94" s="38"/>
      <c r="F94" s="179" t="s">
        <v>367</v>
      </c>
      <c r="G94" s="38"/>
      <c r="H94" s="38"/>
      <c r="I94" s="180"/>
      <c r="J94" s="38"/>
      <c r="K94" s="38"/>
      <c r="L94" s="39"/>
      <c r="M94" s="181"/>
      <c r="N94" s="182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131</v>
      </c>
      <c r="AU94" s="19" t="s">
        <v>84</v>
      </c>
    </row>
    <row r="95" s="2" customFormat="1">
      <c r="A95" s="38"/>
      <c r="B95" s="39"/>
      <c r="C95" s="38"/>
      <c r="D95" s="183" t="s">
        <v>133</v>
      </c>
      <c r="E95" s="38"/>
      <c r="F95" s="184" t="s">
        <v>368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133</v>
      </c>
      <c r="AU95" s="19" t="s">
        <v>84</v>
      </c>
    </row>
    <row r="96" s="13" customFormat="1">
      <c r="A96" s="13"/>
      <c r="B96" s="185"/>
      <c r="C96" s="13"/>
      <c r="D96" s="178" t="s">
        <v>135</v>
      </c>
      <c r="E96" s="186" t="s">
        <v>3</v>
      </c>
      <c r="F96" s="187" t="s">
        <v>369</v>
      </c>
      <c r="G96" s="13"/>
      <c r="H96" s="188">
        <v>50</v>
      </c>
      <c r="I96" s="189"/>
      <c r="J96" s="13"/>
      <c r="K96" s="13"/>
      <c r="L96" s="185"/>
      <c r="M96" s="190"/>
      <c r="N96" s="191"/>
      <c r="O96" s="191"/>
      <c r="P96" s="191"/>
      <c r="Q96" s="191"/>
      <c r="R96" s="191"/>
      <c r="S96" s="191"/>
      <c r="T96" s="19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6" t="s">
        <v>135</v>
      </c>
      <c r="AU96" s="186" t="s">
        <v>84</v>
      </c>
      <c r="AV96" s="13" t="s">
        <v>84</v>
      </c>
      <c r="AW96" s="13" t="s">
        <v>35</v>
      </c>
      <c r="AX96" s="13" t="s">
        <v>82</v>
      </c>
      <c r="AY96" s="186" t="s">
        <v>122</v>
      </c>
    </row>
    <row r="97" s="2" customFormat="1" ht="21.75" customHeight="1">
      <c r="A97" s="38"/>
      <c r="B97" s="164"/>
      <c r="C97" s="165" t="s">
        <v>84</v>
      </c>
      <c r="D97" s="165" t="s">
        <v>124</v>
      </c>
      <c r="E97" s="166" t="s">
        <v>370</v>
      </c>
      <c r="F97" s="167" t="s">
        <v>371</v>
      </c>
      <c r="G97" s="168" t="s">
        <v>127</v>
      </c>
      <c r="H97" s="169">
        <v>50</v>
      </c>
      <c r="I97" s="170"/>
      <c r="J97" s="171">
        <f>ROUND(I97*H97,2)</f>
        <v>0</v>
      </c>
      <c r="K97" s="167" t="s">
        <v>128</v>
      </c>
      <c r="L97" s="39"/>
      <c r="M97" s="172" t="s">
        <v>3</v>
      </c>
      <c r="N97" s="173" t="s">
        <v>45</v>
      </c>
      <c r="O97" s="72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129</v>
      </c>
      <c r="AT97" s="176" t="s">
        <v>124</v>
      </c>
      <c r="AU97" s="176" t="s">
        <v>84</v>
      </c>
      <c r="AY97" s="19" t="s">
        <v>122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82</v>
      </c>
      <c r="BK97" s="177">
        <f>ROUND(I97*H97,2)</f>
        <v>0</v>
      </c>
      <c r="BL97" s="19" t="s">
        <v>129</v>
      </c>
      <c r="BM97" s="176" t="s">
        <v>372</v>
      </c>
    </row>
    <row r="98" s="2" customFormat="1">
      <c r="A98" s="38"/>
      <c r="B98" s="39"/>
      <c r="C98" s="38"/>
      <c r="D98" s="178" t="s">
        <v>131</v>
      </c>
      <c r="E98" s="38"/>
      <c r="F98" s="179" t="s">
        <v>373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131</v>
      </c>
      <c r="AU98" s="19" t="s">
        <v>84</v>
      </c>
    </row>
    <row r="99" s="2" customFormat="1">
      <c r="A99" s="38"/>
      <c r="B99" s="39"/>
      <c r="C99" s="38"/>
      <c r="D99" s="183" t="s">
        <v>133</v>
      </c>
      <c r="E99" s="38"/>
      <c r="F99" s="184" t="s">
        <v>374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133</v>
      </c>
      <c r="AU99" s="19" t="s">
        <v>84</v>
      </c>
    </row>
    <row r="100" s="13" customFormat="1">
      <c r="A100" s="13"/>
      <c r="B100" s="185"/>
      <c r="C100" s="13"/>
      <c r="D100" s="178" t="s">
        <v>135</v>
      </c>
      <c r="E100" s="186" t="s">
        <v>3</v>
      </c>
      <c r="F100" s="187" t="s">
        <v>369</v>
      </c>
      <c r="G100" s="13"/>
      <c r="H100" s="188">
        <v>50</v>
      </c>
      <c r="I100" s="189"/>
      <c r="J100" s="13"/>
      <c r="K100" s="13"/>
      <c r="L100" s="185"/>
      <c r="M100" s="190"/>
      <c r="N100" s="191"/>
      <c r="O100" s="191"/>
      <c r="P100" s="191"/>
      <c r="Q100" s="191"/>
      <c r="R100" s="191"/>
      <c r="S100" s="191"/>
      <c r="T100" s="19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135</v>
      </c>
      <c r="AU100" s="186" t="s">
        <v>84</v>
      </c>
      <c r="AV100" s="13" t="s">
        <v>84</v>
      </c>
      <c r="AW100" s="13" t="s">
        <v>35</v>
      </c>
      <c r="AX100" s="13" t="s">
        <v>82</v>
      </c>
      <c r="AY100" s="186" t="s">
        <v>122</v>
      </c>
    </row>
    <row r="101" s="2" customFormat="1" ht="16.5" customHeight="1">
      <c r="A101" s="38"/>
      <c r="B101" s="164"/>
      <c r="C101" s="165" t="s">
        <v>355</v>
      </c>
      <c r="D101" s="165" t="s">
        <v>124</v>
      </c>
      <c r="E101" s="166" t="s">
        <v>375</v>
      </c>
      <c r="F101" s="167" t="s">
        <v>376</v>
      </c>
      <c r="G101" s="168" t="s">
        <v>281</v>
      </c>
      <c r="H101" s="169">
        <v>12</v>
      </c>
      <c r="I101" s="170"/>
      <c r="J101" s="171">
        <f>ROUND(I101*H101,2)</f>
        <v>0</v>
      </c>
      <c r="K101" s="167" t="s">
        <v>128</v>
      </c>
      <c r="L101" s="39"/>
      <c r="M101" s="172" t="s">
        <v>3</v>
      </c>
      <c r="N101" s="173" t="s">
        <v>45</v>
      </c>
      <c r="O101" s="72"/>
      <c r="P101" s="174">
        <f>O101*H101</f>
        <v>0</v>
      </c>
      <c r="Q101" s="174">
        <v>0.021930000000000002</v>
      </c>
      <c r="R101" s="174">
        <f>Q101*H101</f>
        <v>0.26316000000000001</v>
      </c>
      <c r="S101" s="174">
        <v>0</v>
      </c>
      <c r="T101" s="17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76" t="s">
        <v>129</v>
      </c>
      <c r="AT101" s="176" t="s">
        <v>124</v>
      </c>
      <c r="AU101" s="176" t="s">
        <v>84</v>
      </c>
      <c r="AY101" s="19" t="s">
        <v>122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9" t="s">
        <v>82</v>
      </c>
      <c r="BK101" s="177">
        <f>ROUND(I101*H101,2)</f>
        <v>0</v>
      </c>
      <c r="BL101" s="19" t="s">
        <v>129</v>
      </c>
      <c r="BM101" s="176" t="s">
        <v>377</v>
      </c>
    </row>
    <row r="102" s="2" customFormat="1">
      <c r="A102" s="38"/>
      <c r="B102" s="39"/>
      <c r="C102" s="38"/>
      <c r="D102" s="178" t="s">
        <v>131</v>
      </c>
      <c r="E102" s="38"/>
      <c r="F102" s="179" t="s">
        <v>378</v>
      </c>
      <c r="G102" s="38"/>
      <c r="H102" s="38"/>
      <c r="I102" s="180"/>
      <c r="J102" s="38"/>
      <c r="K102" s="38"/>
      <c r="L102" s="39"/>
      <c r="M102" s="181"/>
      <c r="N102" s="182"/>
      <c r="O102" s="72"/>
      <c r="P102" s="72"/>
      <c r="Q102" s="72"/>
      <c r="R102" s="72"/>
      <c r="S102" s="72"/>
      <c r="T102" s="73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9" t="s">
        <v>131</v>
      </c>
      <c r="AU102" s="19" t="s">
        <v>84</v>
      </c>
    </row>
    <row r="103" s="2" customFormat="1">
      <c r="A103" s="38"/>
      <c r="B103" s="39"/>
      <c r="C103" s="38"/>
      <c r="D103" s="183" t="s">
        <v>133</v>
      </c>
      <c r="E103" s="38"/>
      <c r="F103" s="184" t="s">
        <v>379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133</v>
      </c>
      <c r="AU103" s="19" t="s">
        <v>84</v>
      </c>
    </row>
    <row r="104" s="13" customFormat="1">
      <c r="A104" s="13"/>
      <c r="B104" s="185"/>
      <c r="C104" s="13"/>
      <c r="D104" s="178" t="s">
        <v>135</v>
      </c>
      <c r="E104" s="186" t="s">
        <v>3</v>
      </c>
      <c r="F104" s="187" t="s">
        <v>9</v>
      </c>
      <c r="G104" s="13"/>
      <c r="H104" s="188">
        <v>12</v>
      </c>
      <c r="I104" s="189"/>
      <c r="J104" s="13"/>
      <c r="K104" s="13"/>
      <c r="L104" s="185"/>
      <c r="M104" s="190"/>
      <c r="N104" s="191"/>
      <c r="O104" s="191"/>
      <c r="P104" s="191"/>
      <c r="Q104" s="191"/>
      <c r="R104" s="191"/>
      <c r="S104" s="191"/>
      <c r="T104" s="19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6" t="s">
        <v>135</v>
      </c>
      <c r="AU104" s="186" t="s">
        <v>84</v>
      </c>
      <c r="AV104" s="13" t="s">
        <v>84</v>
      </c>
      <c r="AW104" s="13" t="s">
        <v>35</v>
      </c>
      <c r="AX104" s="13" t="s">
        <v>82</v>
      </c>
      <c r="AY104" s="186" t="s">
        <v>122</v>
      </c>
    </row>
    <row r="105" s="2" customFormat="1" ht="24.15" customHeight="1">
      <c r="A105" s="38"/>
      <c r="B105" s="164"/>
      <c r="C105" s="165" t="s">
        <v>380</v>
      </c>
      <c r="D105" s="165" t="s">
        <v>124</v>
      </c>
      <c r="E105" s="166" t="s">
        <v>381</v>
      </c>
      <c r="F105" s="167" t="s">
        <v>382</v>
      </c>
      <c r="G105" s="168" t="s">
        <v>383</v>
      </c>
      <c r="H105" s="169">
        <v>32</v>
      </c>
      <c r="I105" s="170"/>
      <c r="J105" s="171">
        <f>ROUND(I105*H105,2)</f>
        <v>0</v>
      </c>
      <c r="K105" s="167" t="s">
        <v>128</v>
      </c>
      <c r="L105" s="39"/>
      <c r="M105" s="172" t="s">
        <v>3</v>
      </c>
      <c r="N105" s="173" t="s">
        <v>45</v>
      </c>
      <c r="O105" s="72"/>
      <c r="P105" s="174">
        <f>O105*H105</f>
        <v>0</v>
      </c>
      <c r="Q105" s="174">
        <v>3.0000000000000001E-05</v>
      </c>
      <c r="R105" s="174">
        <f>Q105*H105</f>
        <v>0.00096000000000000002</v>
      </c>
      <c r="S105" s="174">
        <v>0</v>
      </c>
      <c r="T105" s="17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6" t="s">
        <v>129</v>
      </c>
      <c r="AT105" s="176" t="s">
        <v>124</v>
      </c>
      <c r="AU105" s="176" t="s">
        <v>84</v>
      </c>
      <c r="AY105" s="19" t="s">
        <v>122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9" t="s">
        <v>82</v>
      </c>
      <c r="BK105" s="177">
        <f>ROUND(I105*H105,2)</f>
        <v>0</v>
      </c>
      <c r="BL105" s="19" t="s">
        <v>129</v>
      </c>
      <c r="BM105" s="176" t="s">
        <v>384</v>
      </c>
    </row>
    <row r="106" s="2" customFormat="1">
      <c r="A106" s="38"/>
      <c r="B106" s="39"/>
      <c r="C106" s="38"/>
      <c r="D106" s="178" t="s">
        <v>131</v>
      </c>
      <c r="E106" s="38"/>
      <c r="F106" s="179" t="s">
        <v>385</v>
      </c>
      <c r="G106" s="38"/>
      <c r="H106" s="38"/>
      <c r="I106" s="180"/>
      <c r="J106" s="38"/>
      <c r="K106" s="38"/>
      <c r="L106" s="39"/>
      <c r="M106" s="181"/>
      <c r="N106" s="182"/>
      <c r="O106" s="72"/>
      <c r="P106" s="72"/>
      <c r="Q106" s="72"/>
      <c r="R106" s="72"/>
      <c r="S106" s="72"/>
      <c r="T106" s="73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9" t="s">
        <v>131</v>
      </c>
      <c r="AU106" s="19" t="s">
        <v>84</v>
      </c>
    </row>
    <row r="107" s="2" customFormat="1">
      <c r="A107" s="38"/>
      <c r="B107" s="39"/>
      <c r="C107" s="38"/>
      <c r="D107" s="183" t="s">
        <v>133</v>
      </c>
      <c r="E107" s="38"/>
      <c r="F107" s="184" t="s">
        <v>386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133</v>
      </c>
      <c r="AU107" s="19" t="s">
        <v>84</v>
      </c>
    </row>
    <row r="108" s="13" customFormat="1">
      <c r="A108" s="13"/>
      <c r="B108" s="185"/>
      <c r="C108" s="13"/>
      <c r="D108" s="178" t="s">
        <v>135</v>
      </c>
      <c r="E108" s="186" t="s">
        <v>3</v>
      </c>
      <c r="F108" s="187" t="s">
        <v>387</v>
      </c>
      <c r="G108" s="13"/>
      <c r="H108" s="188">
        <v>32</v>
      </c>
      <c r="I108" s="189"/>
      <c r="J108" s="13"/>
      <c r="K108" s="13"/>
      <c r="L108" s="185"/>
      <c r="M108" s="190"/>
      <c r="N108" s="191"/>
      <c r="O108" s="191"/>
      <c r="P108" s="191"/>
      <c r="Q108" s="191"/>
      <c r="R108" s="191"/>
      <c r="S108" s="191"/>
      <c r="T108" s="19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6" t="s">
        <v>135</v>
      </c>
      <c r="AU108" s="186" t="s">
        <v>84</v>
      </c>
      <c r="AV108" s="13" t="s">
        <v>84</v>
      </c>
      <c r="AW108" s="13" t="s">
        <v>35</v>
      </c>
      <c r="AX108" s="13" t="s">
        <v>82</v>
      </c>
      <c r="AY108" s="186" t="s">
        <v>122</v>
      </c>
    </row>
    <row r="109" s="2" customFormat="1" ht="24.15" customHeight="1">
      <c r="A109" s="38"/>
      <c r="B109" s="164"/>
      <c r="C109" s="165" t="s">
        <v>142</v>
      </c>
      <c r="D109" s="165" t="s">
        <v>124</v>
      </c>
      <c r="E109" s="166" t="s">
        <v>388</v>
      </c>
      <c r="F109" s="167" t="s">
        <v>389</v>
      </c>
      <c r="G109" s="168" t="s">
        <v>145</v>
      </c>
      <c r="H109" s="169">
        <v>38.456000000000003</v>
      </c>
      <c r="I109" s="170"/>
      <c r="J109" s="171">
        <f>ROUND(I109*H109,2)</f>
        <v>0</v>
      </c>
      <c r="K109" s="167" t="s">
        <v>128</v>
      </c>
      <c r="L109" s="39"/>
      <c r="M109" s="172" t="s">
        <v>3</v>
      </c>
      <c r="N109" s="173" t="s">
        <v>45</v>
      </c>
      <c r="O109" s="72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76" t="s">
        <v>129</v>
      </c>
      <c r="AT109" s="176" t="s">
        <v>124</v>
      </c>
      <c r="AU109" s="176" t="s">
        <v>84</v>
      </c>
      <c r="AY109" s="19" t="s">
        <v>122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9" t="s">
        <v>82</v>
      </c>
      <c r="BK109" s="177">
        <f>ROUND(I109*H109,2)</f>
        <v>0</v>
      </c>
      <c r="BL109" s="19" t="s">
        <v>129</v>
      </c>
      <c r="BM109" s="176" t="s">
        <v>390</v>
      </c>
    </row>
    <row r="110" s="2" customFormat="1">
      <c r="A110" s="38"/>
      <c r="B110" s="39"/>
      <c r="C110" s="38"/>
      <c r="D110" s="178" t="s">
        <v>131</v>
      </c>
      <c r="E110" s="38"/>
      <c r="F110" s="179" t="s">
        <v>391</v>
      </c>
      <c r="G110" s="38"/>
      <c r="H110" s="38"/>
      <c r="I110" s="180"/>
      <c r="J110" s="38"/>
      <c r="K110" s="38"/>
      <c r="L110" s="39"/>
      <c r="M110" s="181"/>
      <c r="N110" s="182"/>
      <c r="O110" s="72"/>
      <c r="P110" s="72"/>
      <c r="Q110" s="72"/>
      <c r="R110" s="72"/>
      <c r="S110" s="72"/>
      <c r="T110" s="73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9" t="s">
        <v>131</v>
      </c>
      <c r="AU110" s="19" t="s">
        <v>84</v>
      </c>
    </row>
    <row r="111" s="2" customFormat="1">
      <c r="A111" s="38"/>
      <c r="B111" s="39"/>
      <c r="C111" s="38"/>
      <c r="D111" s="183" t="s">
        <v>133</v>
      </c>
      <c r="E111" s="38"/>
      <c r="F111" s="184" t="s">
        <v>392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133</v>
      </c>
      <c r="AU111" s="19" t="s">
        <v>84</v>
      </c>
    </row>
    <row r="112" s="13" customFormat="1">
      <c r="A112" s="13"/>
      <c r="B112" s="185"/>
      <c r="C112" s="13"/>
      <c r="D112" s="178" t="s">
        <v>135</v>
      </c>
      <c r="E112" s="186" t="s">
        <v>3</v>
      </c>
      <c r="F112" s="187" t="s">
        <v>393</v>
      </c>
      <c r="G112" s="13"/>
      <c r="H112" s="188">
        <v>38.456000000000003</v>
      </c>
      <c r="I112" s="189"/>
      <c r="J112" s="13"/>
      <c r="K112" s="13"/>
      <c r="L112" s="185"/>
      <c r="M112" s="190"/>
      <c r="N112" s="191"/>
      <c r="O112" s="191"/>
      <c r="P112" s="191"/>
      <c r="Q112" s="191"/>
      <c r="R112" s="191"/>
      <c r="S112" s="191"/>
      <c r="T112" s="19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6" t="s">
        <v>135</v>
      </c>
      <c r="AU112" s="186" t="s">
        <v>84</v>
      </c>
      <c r="AV112" s="13" t="s">
        <v>84</v>
      </c>
      <c r="AW112" s="13" t="s">
        <v>35</v>
      </c>
      <c r="AX112" s="13" t="s">
        <v>82</v>
      </c>
      <c r="AY112" s="186" t="s">
        <v>122</v>
      </c>
    </row>
    <row r="113" s="2" customFormat="1" ht="33" customHeight="1">
      <c r="A113" s="38"/>
      <c r="B113" s="164"/>
      <c r="C113" s="165" t="s">
        <v>305</v>
      </c>
      <c r="D113" s="165" t="s">
        <v>124</v>
      </c>
      <c r="E113" s="166" t="s">
        <v>394</v>
      </c>
      <c r="F113" s="167" t="s">
        <v>395</v>
      </c>
      <c r="G113" s="168" t="s">
        <v>145</v>
      </c>
      <c r="H113" s="169">
        <v>11.73</v>
      </c>
      <c r="I113" s="170"/>
      <c r="J113" s="171">
        <f>ROUND(I113*H113,2)</f>
        <v>0</v>
      </c>
      <c r="K113" s="167" t="s">
        <v>128</v>
      </c>
      <c r="L113" s="39"/>
      <c r="M113" s="172" t="s">
        <v>3</v>
      </c>
      <c r="N113" s="173" t="s">
        <v>45</v>
      </c>
      <c r="O113" s="72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6" t="s">
        <v>129</v>
      </c>
      <c r="AT113" s="176" t="s">
        <v>124</v>
      </c>
      <c r="AU113" s="176" t="s">
        <v>84</v>
      </c>
      <c r="AY113" s="19" t="s">
        <v>122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9" t="s">
        <v>82</v>
      </c>
      <c r="BK113" s="177">
        <f>ROUND(I113*H113,2)</f>
        <v>0</v>
      </c>
      <c r="BL113" s="19" t="s">
        <v>129</v>
      </c>
      <c r="BM113" s="176" t="s">
        <v>396</v>
      </c>
    </row>
    <row r="114" s="2" customFormat="1">
      <c r="A114" s="38"/>
      <c r="B114" s="39"/>
      <c r="C114" s="38"/>
      <c r="D114" s="178" t="s">
        <v>131</v>
      </c>
      <c r="E114" s="38"/>
      <c r="F114" s="179" t="s">
        <v>397</v>
      </c>
      <c r="G114" s="38"/>
      <c r="H114" s="38"/>
      <c r="I114" s="180"/>
      <c r="J114" s="38"/>
      <c r="K114" s="38"/>
      <c r="L114" s="39"/>
      <c r="M114" s="181"/>
      <c r="N114" s="182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131</v>
      </c>
      <c r="AU114" s="19" t="s">
        <v>84</v>
      </c>
    </row>
    <row r="115" s="2" customFormat="1">
      <c r="A115" s="38"/>
      <c r="B115" s="39"/>
      <c r="C115" s="38"/>
      <c r="D115" s="183" t="s">
        <v>133</v>
      </c>
      <c r="E115" s="38"/>
      <c r="F115" s="184" t="s">
        <v>398</v>
      </c>
      <c r="G115" s="38"/>
      <c r="H115" s="38"/>
      <c r="I115" s="180"/>
      <c r="J115" s="38"/>
      <c r="K115" s="38"/>
      <c r="L115" s="39"/>
      <c r="M115" s="181"/>
      <c r="N115" s="182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133</v>
      </c>
      <c r="AU115" s="19" t="s">
        <v>84</v>
      </c>
    </row>
    <row r="116" s="2" customFormat="1">
      <c r="A116" s="38"/>
      <c r="B116" s="39"/>
      <c r="C116" s="38"/>
      <c r="D116" s="178" t="s">
        <v>209</v>
      </c>
      <c r="E116" s="38"/>
      <c r="F116" s="201" t="s">
        <v>399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209</v>
      </c>
      <c r="AU116" s="19" t="s">
        <v>84</v>
      </c>
    </row>
    <row r="117" s="13" customFormat="1">
      <c r="A117" s="13"/>
      <c r="B117" s="185"/>
      <c r="C117" s="13"/>
      <c r="D117" s="178" t="s">
        <v>135</v>
      </c>
      <c r="E117" s="186" t="s">
        <v>3</v>
      </c>
      <c r="F117" s="187" t="s">
        <v>400</v>
      </c>
      <c r="G117" s="13"/>
      <c r="H117" s="188">
        <v>11.73</v>
      </c>
      <c r="I117" s="189"/>
      <c r="J117" s="13"/>
      <c r="K117" s="13"/>
      <c r="L117" s="185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6" t="s">
        <v>135</v>
      </c>
      <c r="AU117" s="186" t="s">
        <v>84</v>
      </c>
      <c r="AV117" s="13" t="s">
        <v>84</v>
      </c>
      <c r="AW117" s="13" t="s">
        <v>35</v>
      </c>
      <c r="AX117" s="13" t="s">
        <v>82</v>
      </c>
      <c r="AY117" s="186" t="s">
        <v>122</v>
      </c>
    </row>
    <row r="118" s="2" customFormat="1" ht="33" customHeight="1">
      <c r="A118" s="38"/>
      <c r="B118" s="164"/>
      <c r="C118" s="165" t="s">
        <v>129</v>
      </c>
      <c r="D118" s="165" t="s">
        <v>124</v>
      </c>
      <c r="E118" s="166" t="s">
        <v>156</v>
      </c>
      <c r="F118" s="167" t="s">
        <v>157</v>
      </c>
      <c r="G118" s="168" t="s">
        <v>145</v>
      </c>
      <c r="H118" s="169">
        <v>0.37</v>
      </c>
      <c r="I118" s="170"/>
      <c r="J118" s="171">
        <f>ROUND(I118*H118,2)</f>
        <v>0</v>
      </c>
      <c r="K118" s="167" t="s">
        <v>128</v>
      </c>
      <c r="L118" s="39"/>
      <c r="M118" s="172" t="s">
        <v>3</v>
      </c>
      <c r="N118" s="173" t="s">
        <v>45</v>
      </c>
      <c r="O118" s="72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129</v>
      </c>
      <c r="AT118" s="176" t="s">
        <v>124</v>
      </c>
      <c r="AU118" s="176" t="s">
        <v>84</v>
      </c>
      <c r="AY118" s="19" t="s">
        <v>122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82</v>
      </c>
      <c r="BK118" s="177">
        <f>ROUND(I118*H118,2)</f>
        <v>0</v>
      </c>
      <c r="BL118" s="19" t="s">
        <v>129</v>
      </c>
      <c r="BM118" s="176" t="s">
        <v>401</v>
      </c>
    </row>
    <row r="119" s="2" customFormat="1">
      <c r="A119" s="38"/>
      <c r="B119" s="39"/>
      <c r="C119" s="38"/>
      <c r="D119" s="178" t="s">
        <v>131</v>
      </c>
      <c r="E119" s="38"/>
      <c r="F119" s="179" t="s">
        <v>159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131</v>
      </c>
      <c r="AU119" s="19" t="s">
        <v>84</v>
      </c>
    </row>
    <row r="120" s="2" customFormat="1">
      <c r="A120" s="38"/>
      <c r="B120" s="39"/>
      <c r="C120" s="38"/>
      <c r="D120" s="183" t="s">
        <v>133</v>
      </c>
      <c r="E120" s="38"/>
      <c r="F120" s="184" t="s">
        <v>160</v>
      </c>
      <c r="G120" s="38"/>
      <c r="H120" s="38"/>
      <c r="I120" s="180"/>
      <c r="J120" s="38"/>
      <c r="K120" s="38"/>
      <c r="L120" s="39"/>
      <c r="M120" s="181"/>
      <c r="N120" s="182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133</v>
      </c>
      <c r="AU120" s="19" t="s">
        <v>84</v>
      </c>
    </row>
    <row r="121" s="13" customFormat="1">
      <c r="A121" s="13"/>
      <c r="B121" s="185"/>
      <c r="C121" s="13"/>
      <c r="D121" s="178" t="s">
        <v>135</v>
      </c>
      <c r="E121" s="186" t="s">
        <v>3</v>
      </c>
      <c r="F121" s="187" t="s">
        <v>402</v>
      </c>
      <c r="G121" s="13"/>
      <c r="H121" s="188">
        <v>0.37</v>
      </c>
      <c r="I121" s="189"/>
      <c r="J121" s="13"/>
      <c r="K121" s="13"/>
      <c r="L121" s="185"/>
      <c r="M121" s="190"/>
      <c r="N121" s="191"/>
      <c r="O121" s="191"/>
      <c r="P121" s="191"/>
      <c r="Q121" s="191"/>
      <c r="R121" s="191"/>
      <c r="S121" s="191"/>
      <c r="T121" s="1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6" t="s">
        <v>135</v>
      </c>
      <c r="AU121" s="186" t="s">
        <v>84</v>
      </c>
      <c r="AV121" s="13" t="s">
        <v>84</v>
      </c>
      <c r="AW121" s="13" t="s">
        <v>35</v>
      </c>
      <c r="AX121" s="13" t="s">
        <v>82</v>
      </c>
      <c r="AY121" s="186" t="s">
        <v>122</v>
      </c>
    </row>
    <row r="122" s="2" customFormat="1" ht="37.8" customHeight="1">
      <c r="A122" s="38"/>
      <c r="B122" s="164"/>
      <c r="C122" s="165" t="s">
        <v>155</v>
      </c>
      <c r="D122" s="165" t="s">
        <v>124</v>
      </c>
      <c r="E122" s="166" t="s">
        <v>166</v>
      </c>
      <c r="F122" s="167" t="s">
        <v>167</v>
      </c>
      <c r="G122" s="168" t="s">
        <v>145</v>
      </c>
      <c r="H122" s="169">
        <v>27.649999999999999</v>
      </c>
      <c r="I122" s="170"/>
      <c r="J122" s="171">
        <f>ROUND(I122*H122,2)</f>
        <v>0</v>
      </c>
      <c r="K122" s="167" t="s">
        <v>128</v>
      </c>
      <c r="L122" s="39"/>
      <c r="M122" s="172" t="s">
        <v>3</v>
      </c>
      <c r="N122" s="173" t="s">
        <v>45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129</v>
      </c>
      <c r="AT122" s="176" t="s">
        <v>124</v>
      </c>
      <c r="AU122" s="176" t="s">
        <v>84</v>
      </c>
      <c r="AY122" s="19" t="s">
        <v>122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82</v>
      </c>
      <c r="BK122" s="177">
        <f>ROUND(I122*H122,2)</f>
        <v>0</v>
      </c>
      <c r="BL122" s="19" t="s">
        <v>129</v>
      </c>
      <c r="BM122" s="176" t="s">
        <v>403</v>
      </c>
    </row>
    <row r="123" s="2" customFormat="1">
      <c r="A123" s="38"/>
      <c r="B123" s="39"/>
      <c r="C123" s="38"/>
      <c r="D123" s="178" t="s">
        <v>131</v>
      </c>
      <c r="E123" s="38"/>
      <c r="F123" s="179" t="s">
        <v>169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131</v>
      </c>
      <c r="AU123" s="19" t="s">
        <v>84</v>
      </c>
    </row>
    <row r="124" s="2" customFormat="1">
      <c r="A124" s="38"/>
      <c r="B124" s="39"/>
      <c r="C124" s="38"/>
      <c r="D124" s="183" t="s">
        <v>133</v>
      </c>
      <c r="E124" s="38"/>
      <c r="F124" s="184" t="s">
        <v>170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133</v>
      </c>
      <c r="AU124" s="19" t="s">
        <v>84</v>
      </c>
    </row>
    <row r="125" s="13" customFormat="1">
      <c r="A125" s="13"/>
      <c r="B125" s="185"/>
      <c r="C125" s="13"/>
      <c r="D125" s="178" t="s">
        <v>135</v>
      </c>
      <c r="E125" s="186" t="s">
        <v>3</v>
      </c>
      <c r="F125" s="187" t="s">
        <v>404</v>
      </c>
      <c r="G125" s="13"/>
      <c r="H125" s="188">
        <v>27.649999999999999</v>
      </c>
      <c r="I125" s="189"/>
      <c r="J125" s="13"/>
      <c r="K125" s="13"/>
      <c r="L125" s="185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6" t="s">
        <v>135</v>
      </c>
      <c r="AU125" s="186" t="s">
        <v>84</v>
      </c>
      <c r="AV125" s="13" t="s">
        <v>84</v>
      </c>
      <c r="AW125" s="13" t="s">
        <v>35</v>
      </c>
      <c r="AX125" s="13" t="s">
        <v>82</v>
      </c>
      <c r="AY125" s="186" t="s">
        <v>122</v>
      </c>
    </row>
    <row r="126" s="2" customFormat="1" ht="24.15" customHeight="1">
      <c r="A126" s="38"/>
      <c r="B126" s="164"/>
      <c r="C126" s="165" t="s">
        <v>165</v>
      </c>
      <c r="D126" s="165" t="s">
        <v>124</v>
      </c>
      <c r="E126" s="166" t="s">
        <v>173</v>
      </c>
      <c r="F126" s="167" t="s">
        <v>174</v>
      </c>
      <c r="G126" s="168" t="s">
        <v>127</v>
      </c>
      <c r="H126" s="169">
        <v>25</v>
      </c>
      <c r="I126" s="170"/>
      <c r="J126" s="171">
        <f>ROUND(I126*H126,2)</f>
        <v>0</v>
      </c>
      <c r="K126" s="167" t="s">
        <v>128</v>
      </c>
      <c r="L126" s="39"/>
      <c r="M126" s="172" t="s">
        <v>3</v>
      </c>
      <c r="N126" s="173" t="s">
        <v>45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129</v>
      </c>
      <c r="AT126" s="176" t="s">
        <v>124</v>
      </c>
      <c r="AU126" s="176" t="s">
        <v>84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82</v>
      </c>
      <c r="BK126" s="177">
        <f>ROUND(I126*H126,2)</f>
        <v>0</v>
      </c>
      <c r="BL126" s="19" t="s">
        <v>129</v>
      </c>
      <c r="BM126" s="176" t="s">
        <v>405</v>
      </c>
    </row>
    <row r="127" s="2" customFormat="1">
      <c r="A127" s="38"/>
      <c r="B127" s="39"/>
      <c r="C127" s="38"/>
      <c r="D127" s="178" t="s">
        <v>131</v>
      </c>
      <c r="E127" s="38"/>
      <c r="F127" s="179" t="s">
        <v>176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131</v>
      </c>
      <c r="AU127" s="19" t="s">
        <v>84</v>
      </c>
    </row>
    <row r="128" s="2" customFormat="1">
      <c r="A128" s="38"/>
      <c r="B128" s="39"/>
      <c r="C128" s="38"/>
      <c r="D128" s="183" t="s">
        <v>133</v>
      </c>
      <c r="E128" s="38"/>
      <c r="F128" s="184" t="s">
        <v>177</v>
      </c>
      <c r="G128" s="38"/>
      <c r="H128" s="38"/>
      <c r="I128" s="180"/>
      <c r="J128" s="38"/>
      <c r="K128" s="38"/>
      <c r="L128" s="39"/>
      <c r="M128" s="181"/>
      <c r="N128" s="182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133</v>
      </c>
      <c r="AU128" s="19" t="s">
        <v>84</v>
      </c>
    </row>
    <row r="129" s="13" customFormat="1">
      <c r="A129" s="13"/>
      <c r="B129" s="185"/>
      <c r="C129" s="13"/>
      <c r="D129" s="178" t="s">
        <v>135</v>
      </c>
      <c r="E129" s="186" t="s">
        <v>3</v>
      </c>
      <c r="F129" s="187" t="s">
        <v>299</v>
      </c>
      <c r="G129" s="13"/>
      <c r="H129" s="188">
        <v>25</v>
      </c>
      <c r="I129" s="189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135</v>
      </c>
      <c r="AU129" s="186" t="s">
        <v>84</v>
      </c>
      <c r="AV129" s="13" t="s">
        <v>84</v>
      </c>
      <c r="AW129" s="13" t="s">
        <v>35</v>
      </c>
      <c r="AX129" s="13" t="s">
        <v>82</v>
      </c>
      <c r="AY129" s="186" t="s">
        <v>122</v>
      </c>
    </row>
    <row r="130" s="12" customFormat="1" ht="22.8" customHeight="1">
      <c r="A130" s="12"/>
      <c r="B130" s="151"/>
      <c r="C130" s="12"/>
      <c r="D130" s="152" t="s">
        <v>73</v>
      </c>
      <c r="E130" s="162" t="s">
        <v>142</v>
      </c>
      <c r="F130" s="162" t="s">
        <v>179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SUM(P131:P191)</f>
        <v>0</v>
      </c>
      <c r="Q130" s="157"/>
      <c r="R130" s="158">
        <f>SUM(R131:R191)</f>
        <v>8.4173475599999996</v>
      </c>
      <c r="S130" s="157"/>
      <c r="T130" s="159">
        <f>SUM(T131:T191)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82</v>
      </c>
      <c r="AT130" s="160" t="s">
        <v>73</v>
      </c>
      <c r="AU130" s="160" t="s">
        <v>82</v>
      </c>
      <c r="AY130" s="152" t="s">
        <v>122</v>
      </c>
      <c r="BK130" s="161">
        <f>SUM(BK131:BK191)</f>
        <v>0</v>
      </c>
    </row>
    <row r="131" s="2" customFormat="1" ht="24.15" customHeight="1">
      <c r="A131" s="38"/>
      <c r="B131" s="164"/>
      <c r="C131" s="165" t="s">
        <v>406</v>
      </c>
      <c r="D131" s="165" t="s">
        <v>124</v>
      </c>
      <c r="E131" s="166" t="s">
        <v>407</v>
      </c>
      <c r="F131" s="167" t="s">
        <v>408</v>
      </c>
      <c r="G131" s="168" t="s">
        <v>145</v>
      </c>
      <c r="H131" s="169">
        <v>1.613</v>
      </c>
      <c r="I131" s="170"/>
      <c r="J131" s="171">
        <f>ROUND(I131*H131,2)</f>
        <v>0</v>
      </c>
      <c r="K131" s="167" t="s">
        <v>128</v>
      </c>
      <c r="L131" s="39"/>
      <c r="M131" s="172" t="s">
        <v>3</v>
      </c>
      <c r="N131" s="173" t="s">
        <v>45</v>
      </c>
      <c r="O131" s="72"/>
      <c r="P131" s="174">
        <f>O131*H131</f>
        <v>0</v>
      </c>
      <c r="Q131" s="174">
        <v>3.11388</v>
      </c>
      <c r="R131" s="174">
        <f>Q131*H131</f>
        <v>5.0226884399999996</v>
      </c>
      <c r="S131" s="174">
        <v>0</v>
      </c>
      <c r="T131" s="17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6" t="s">
        <v>129</v>
      </c>
      <c r="AT131" s="176" t="s">
        <v>124</v>
      </c>
      <c r="AU131" s="176" t="s">
        <v>84</v>
      </c>
      <c r="AY131" s="19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9" t="s">
        <v>82</v>
      </c>
      <c r="BK131" s="177">
        <f>ROUND(I131*H131,2)</f>
        <v>0</v>
      </c>
      <c r="BL131" s="19" t="s">
        <v>129</v>
      </c>
      <c r="BM131" s="176" t="s">
        <v>409</v>
      </c>
    </row>
    <row r="132" s="2" customFormat="1">
      <c r="A132" s="38"/>
      <c r="B132" s="39"/>
      <c r="C132" s="38"/>
      <c r="D132" s="178" t="s">
        <v>131</v>
      </c>
      <c r="E132" s="38"/>
      <c r="F132" s="179" t="s">
        <v>410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131</v>
      </c>
      <c r="AU132" s="19" t="s">
        <v>84</v>
      </c>
    </row>
    <row r="133" s="2" customFormat="1">
      <c r="A133" s="38"/>
      <c r="B133" s="39"/>
      <c r="C133" s="38"/>
      <c r="D133" s="183" t="s">
        <v>133</v>
      </c>
      <c r="E133" s="38"/>
      <c r="F133" s="184" t="s">
        <v>411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133</v>
      </c>
      <c r="AU133" s="19" t="s">
        <v>84</v>
      </c>
    </row>
    <row r="134" s="13" customFormat="1">
      <c r="A134" s="13"/>
      <c r="B134" s="185"/>
      <c r="C134" s="13"/>
      <c r="D134" s="178" t="s">
        <v>135</v>
      </c>
      <c r="E134" s="186" t="s">
        <v>3</v>
      </c>
      <c r="F134" s="187" t="s">
        <v>412</v>
      </c>
      <c r="G134" s="13"/>
      <c r="H134" s="188">
        <v>1.613</v>
      </c>
      <c r="I134" s="189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135</v>
      </c>
      <c r="AU134" s="186" t="s">
        <v>84</v>
      </c>
      <c r="AV134" s="13" t="s">
        <v>84</v>
      </c>
      <c r="AW134" s="13" t="s">
        <v>35</v>
      </c>
      <c r="AX134" s="13" t="s">
        <v>82</v>
      </c>
      <c r="AY134" s="186" t="s">
        <v>122</v>
      </c>
    </row>
    <row r="135" s="2" customFormat="1" ht="24.15" customHeight="1">
      <c r="A135" s="38"/>
      <c r="B135" s="164"/>
      <c r="C135" s="165" t="s">
        <v>8</v>
      </c>
      <c r="D135" s="165" t="s">
        <v>124</v>
      </c>
      <c r="E135" s="166" t="s">
        <v>181</v>
      </c>
      <c r="F135" s="167" t="s">
        <v>182</v>
      </c>
      <c r="G135" s="168" t="s">
        <v>145</v>
      </c>
      <c r="H135" s="169">
        <v>0.37</v>
      </c>
      <c r="I135" s="170"/>
      <c r="J135" s="171">
        <f>ROUND(I135*H135,2)</f>
        <v>0</v>
      </c>
      <c r="K135" s="167" t="s">
        <v>128</v>
      </c>
      <c r="L135" s="39"/>
      <c r="M135" s="172" t="s">
        <v>3</v>
      </c>
      <c r="N135" s="173" t="s">
        <v>45</v>
      </c>
      <c r="O135" s="72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6" t="s">
        <v>129</v>
      </c>
      <c r="AT135" s="176" t="s">
        <v>124</v>
      </c>
      <c r="AU135" s="176" t="s">
        <v>84</v>
      </c>
      <c r="AY135" s="19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9" t="s">
        <v>82</v>
      </c>
      <c r="BK135" s="177">
        <f>ROUND(I135*H135,2)</f>
        <v>0</v>
      </c>
      <c r="BL135" s="19" t="s">
        <v>129</v>
      </c>
      <c r="BM135" s="176" t="s">
        <v>413</v>
      </c>
    </row>
    <row r="136" s="2" customFormat="1">
      <c r="A136" s="38"/>
      <c r="B136" s="39"/>
      <c r="C136" s="38"/>
      <c r="D136" s="178" t="s">
        <v>131</v>
      </c>
      <c r="E136" s="38"/>
      <c r="F136" s="179" t="s">
        <v>184</v>
      </c>
      <c r="G136" s="38"/>
      <c r="H136" s="38"/>
      <c r="I136" s="180"/>
      <c r="J136" s="38"/>
      <c r="K136" s="38"/>
      <c r="L136" s="39"/>
      <c r="M136" s="181"/>
      <c r="N136" s="182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131</v>
      </c>
      <c r="AU136" s="19" t="s">
        <v>84</v>
      </c>
    </row>
    <row r="137" s="2" customFormat="1">
      <c r="A137" s="38"/>
      <c r="B137" s="39"/>
      <c r="C137" s="38"/>
      <c r="D137" s="183" t="s">
        <v>133</v>
      </c>
      <c r="E137" s="38"/>
      <c r="F137" s="184" t="s">
        <v>185</v>
      </c>
      <c r="G137" s="38"/>
      <c r="H137" s="38"/>
      <c r="I137" s="180"/>
      <c r="J137" s="38"/>
      <c r="K137" s="38"/>
      <c r="L137" s="39"/>
      <c r="M137" s="181"/>
      <c r="N137" s="182"/>
      <c r="O137" s="72"/>
      <c r="P137" s="72"/>
      <c r="Q137" s="72"/>
      <c r="R137" s="72"/>
      <c r="S137" s="72"/>
      <c r="T137" s="7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133</v>
      </c>
      <c r="AU137" s="19" t="s">
        <v>84</v>
      </c>
    </row>
    <row r="138" s="13" customFormat="1">
      <c r="A138" s="13"/>
      <c r="B138" s="185"/>
      <c r="C138" s="13"/>
      <c r="D138" s="178" t="s">
        <v>135</v>
      </c>
      <c r="E138" s="186" t="s">
        <v>3</v>
      </c>
      <c r="F138" s="187" t="s">
        <v>402</v>
      </c>
      <c r="G138" s="13"/>
      <c r="H138" s="188">
        <v>0.37</v>
      </c>
      <c r="I138" s="189"/>
      <c r="J138" s="13"/>
      <c r="K138" s="13"/>
      <c r="L138" s="185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135</v>
      </c>
      <c r="AU138" s="186" t="s">
        <v>84</v>
      </c>
      <c r="AV138" s="13" t="s">
        <v>84</v>
      </c>
      <c r="AW138" s="13" t="s">
        <v>35</v>
      </c>
      <c r="AX138" s="13" t="s">
        <v>82</v>
      </c>
      <c r="AY138" s="186" t="s">
        <v>122</v>
      </c>
    </row>
    <row r="139" s="2" customFormat="1" ht="24.15" customHeight="1">
      <c r="A139" s="38"/>
      <c r="B139" s="164"/>
      <c r="C139" s="165" t="s">
        <v>347</v>
      </c>
      <c r="D139" s="165" t="s">
        <v>124</v>
      </c>
      <c r="E139" s="166" t="s">
        <v>181</v>
      </c>
      <c r="F139" s="167" t="s">
        <v>182</v>
      </c>
      <c r="G139" s="168" t="s">
        <v>145</v>
      </c>
      <c r="H139" s="169">
        <v>5.141</v>
      </c>
      <c r="I139" s="170"/>
      <c r="J139" s="171">
        <f>ROUND(I139*H139,2)</f>
        <v>0</v>
      </c>
      <c r="K139" s="167" t="s">
        <v>128</v>
      </c>
      <c r="L139" s="39"/>
      <c r="M139" s="172" t="s">
        <v>3</v>
      </c>
      <c r="N139" s="173" t="s">
        <v>45</v>
      </c>
      <c r="O139" s="72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6" t="s">
        <v>129</v>
      </c>
      <c r="AT139" s="176" t="s">
        <v>124</v>
      </c>
      <c r="AU139" s="176" t="s">
        <v>84</v>
      </c>
      <c r="AY139" s="19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9" t="s">
        <v>82</v>
      </c>
      <c r="BK139" s="177">
        <f>ROUND(I139*H139,2)</f>
        <v>0</v>
      </c>
      <c r="BL139" s="19" t="s">
        <v>129</v>
      </c>
      <c r="BM139" s="176" t="s">
        <v>414</v>
      </c>
    </row>
    <row r="140" s="2" customFormat="1">
      <c r="A140" s="38"/>
      <c r="B140" s="39"/>
      <c r="C140" s="38"/>
      <c r="D140" s="178" t="s">
        <v>131</v>
      </c>
      <c r="E140" s="38"/>
      <c r="F140" s="179" t="s">
        <v>184</v>
      </c>
      <c r="G140" s="38"/>
      <c r="H140" s="38"/>
      <c r="I140" s="180"/>
      <c r="J140" s="38"/>
      <c r="K140" s="38"/>
      <c r="L140" s="39"/>
      <c r="M140" s="181"/>
      <c r="N140" s="182"/>
      <c r="O140" s="72"/>
      <c r="P140" s="72"/>
      <c r="Q140" s="72"/>
      <c r="R140" s="72"/>
      <c r="S140" s="72"/>
      <c r="T140" s="7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131</v>
      </c>
      <c r="AU140" s="19" t="s">
        <v>84</v>
      </c>
    </row>
    <row r="141" s="2" customFormat="1">
      <c r="A141" s="38"/>
      <c r="B141" s="39"/>
      <c r="C141" s="38"/>
      <c r="D141" s="183" t="s">
        <v>133</v>
      </c>
      <c r="E141" s="38"/>
      <c r="F141" s="184" t="s">
        <v>185</v>
      </c>
      <c r="G141" s="38"/>
      <c r="H141" s="38"/>
      <c r="I141" s="180"/>
      <c r="J141" s="38"/>
      <c r="K141" s="38"/>
      <c r="L141" s="39"/>
      <c r="M141" s="181"/>
      <c r="N141" s="182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133</v>
      </c>
      <c r="AU141" s="19" t="s">
        <v>84</v>
      </c>
    </row>
    <row r="142" s="13" customFormat="1">
      <c r="A142" s="13"/>
      <c r="B142" s="185"/>
      <c r="C142" s="13"/>
      <c r="D142" s="178" t="s">
        <v>135</v>
      </c>
      <c r="E142" s="186" t="s">
        <v>3</v>
      </c>
      <c r="F142" s="187" t="s">
        <v>415</v>
      </c>
      <c r="G142" s="13"/>
      <c r="H142" s="188">
        <v>2.2509999999999999</v>
      </c>
      <c r="I142" s="189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135</v>
      </c>
      <c r="AU142" s="186" t="s">
        <v>84</v>
      </c>
      <c r="AV142" s="13" t="s">
        <v>84</v>
      </c>
      <c r="AW142" s="13" t="s">
        <v>35</v>
      </c>
      <c r="AX142" s="13" t="s">
        <v>74</v>
      </c>
      <c r="AY142" s="186" t="s">
        <v>122</v>
      </c>
    </row>
    <row r="143" s="13" customFormat="1">
      <c r="A143" s="13"/>
      <c r="B143" s="185"/>
      <c r="C143" s="13"/>
      <c r="D143" s="178" t="s">
        <v>135</v>
      </c>
      <c r="E143" s="186" t="s">
        <v>3</v>
      </c>
      <c r="F143" s="187" t="s">
        <v>416</v>
      </c>
      <c r="G143" s="13"/>
      <c r="H143" s="188">
        <v>2.0499999999999998</v>
      </c>
      <c r="I143" s="189"/>
      <c r="J143" s="13"/>
      <c r="K143" s="13"/>
      <c r="L143" s="185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135</v>
      </c>
      <c r="AU143" s="186" t="s">
        <v>84</v>
      </c>
      <c r="AV143" s="13" t="s">
        <v>84</v>
      </c>
      <c r="AW143" s="13" t="s">
        <v>35</v>
      </c>
      <c r="AX143" s="13" t="s">
        <v>74</v>
      </c>
      <c r="AY143" s="186" t="s">
        <v>122</v>
      </c>
    </row>
    <row r="144" s="13" customFormat="1">
      <c r="A144" s="13"/>
      <c r="B144" s="185"/>
      <c r="C144" s="13"/>
      <c r="D144" s="178" t="s">
        <v>135</v>
      </c>
      <c r="E144" s="186" t="s">
        <v>3</v>
      </c>
      <c r="F144" s="187" t="s">
        <v>417</v>
      </c>
      <c r="G144" s="13"/>
      <c r="H144" s="188">
        <v>0.83999999999999997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135</v>
      </c>
      <c r="AU144" s="186" t="s">
        <v>84</v>
      </c>
      <c r="AV144" s="13" t="s">
        <v>84</v>
      </c>
      <c r="AW144" s="13" t="s">
        <v>35</v>
      </c>
      <c r="AX144" s="13" t="s">
        <v>74</v>
      </c>
      <c r="AY144" s="186" t="s">
        <v>122</v>
      </c>
    </row>
    <row r="145" s="14" customFormat="1">
      <c r="A145" s="14"/>
      <c r="B145" s="193"/>
      <c r="C145" s="14"/>
      <c r="D145" s="178" t="s">
        <v>135</v>
      </c>
      <c r="E145" s="194" t="s">
        <v>3</v>
      </c>
      <c r="F145" s="195" t="s">
        <v>164</v>
      </c>
      <c r="G145" s="14"/>
      <c r="H145" s="196">
        <v>5.141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135</v>
      </c>
      <c r="AU145" s="194" t="s">
        <v>84</v>
      </c>
      <c r="AV145" s="14" t="s">
        <v>129</v>
      </c>
      <c r="AW145" s="14" t="s">
        <v>35</v>
      </c>
      <c r="AX145" s="14" t="s">
        <v>82</v>
      </c>
      <c r="AY145" s="194" t="s">
        <v>122</v>
      </c>
    </row>
    <row r="146" s="2" customFormat="1" ht="21.75" customHeight="1">
      <c r="A146" s="38"/>
      <c r="B146" s="164"/>
      <c r="C146" s="165" t="s">
        <v>260</v>
      </c>
      <c r="D146" s="165" t="s">
        <v>124</v>
      </c>
      <c r="E146" s="166" t="s">
        <v>189</v>
      </c>
      <c r="F146" s="167" t="s">
        <v>190</v>
      </c>
      <c r="G146" s="168" t="s">
        <v>127</v>
      </c>
      <c r="H146" s="169">
        <v>2.944</v>
      </c>
      <c r="I146" s="170"/>
      <c r="J146" s="171">
        <f>ROUND(I146*H146,2)</f>
        <v>0</v>
      </c>
      <c r="K146" s="167" t="s">
        <v>128</v>
      </c>
      <c r="L146" s="39"/>
      <c r="M146" s="172" t="s">
        <v>3</v>
      </c>
      <c r="N146" s="173" t="s">
        <v>45</v>
      </c>
      <c r="O146" s="72"/>
      <c r="P146" s="174">
        <f>O146*H146</f>
        <v>0</v>
      </c>
      <c r="Q146" s="174">
        <v>0.0086499999999999997</v>
      </c>
      <c r="R146" s="174">
        <f>Q146*H146</f>
        <v>0.025465599999999998</v>
      </c>
      <c r="S146" s="174">
        <v>0</v>
      </c>
      <c r="T146" s="17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6" t="s">
        <v>129</v>
      </c>
      <c r="AT146" s="176" t="s">
        <v>124</v>
      </c>
      <c r="AU146" s="176" t="s">
        <v>84</v>
      </c>
      <c r="AY146" s="19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9" t="s">
        <v>82</v>
      </c>
      <c r="BK146" s="177">
        <f>ROUND(I146*H146,2)</f>
        <v>0</v>
      </c>
      <c r="BL146" s="19" t="s">
        <v>129</v>
      </c>
      <c r="BM146" s="176" t="s">
        <v>418</v>
      </c>
    </row>
    <row r="147" s="2" customFormat="1">
      <c r="A147" s="38"/>
      <c r="B147" s="39"/>
      <c r="C147" s="38"/>
      <c r="D147" s="178" t="s">
        <v>131</v>
      </c>
      <c r="E147" s="38"/>
      <c r="F147" s="179" t="s">
        <v>192</v>
      </c>
      <c r="G147" s="38"/>
      <c r="H147" s="38"/>
      <c r="I147" s="180"/>
      <c r="J147" s="38"/>
      <c r="K147" s="38"/>
      <c r="L147" s="39"/>
      <c r="M147" s="181"/>
      <c r="N147" s="182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131</v>
      </c>
      <c r="AU147" s="19" t="s">
        <v>84</v>
      </c>
    </row>
    <row r="148" s="2" customFormat="1">
      <c r="A148" s="38"/>
      <c r="B148" s="39"/>
      <c r="C148" s="38"/>
      <c r="D148" s="183" t="s">
        <v>133</v>
      </c>
      <c r="E148" s="38"/>
      <c r="F148" s="184" t="s">
        <v>193</v>
      </c>
      <c r="G148" s="38"/>
      <c r="H148" s="38"/>
      <c r="I148" s="180"/>
      <c r="J148" s="38"/>
      <c r="K148" s="38"/>
      <c r="L148" s="39"/>
      <c r="M148" s="181"/>
      <c r="N148" s="182"/>
      <c r="O148" s="72"/>
      <c r="P148" s="72"/>
      <c r="Q148" s="72"/>
      <c r="R148" s="72"/>
      <c r="S148" s="72"/>
      <c r="T148" s="7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133</v>
      </c>
      <c r="AU148" s="19" t="s">
        <v>84</v>
      </c>
    </row>
    <row r="149" s="13" customFormat="1">
      <c r="A149" s="13"/>
      <c r="B149" s="185"/>
      <c r="C149" s="13"/>
      <c r="D149" s="178" t="s">
        <v>135</v>
      </c>
      <c r="E149" s="186" t="s">
        <v>3</v>
      </c>
      <c r="F149" s="187" t="s">
        <v>419</v>
      </c>
      <c r="G149" s="13"/>
      <c r="H149" s="188">
        <v>2.944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135</v>
      </c>
      <c r="AU149" s="186" t="s">
        <v>84</v>
      </c>
      <c r="AV149" s="13" t="s">
        <v>84</v>
      </c>
      <c r="AW149" s="13" t="s">
        <v>35</v>
      </c>
      <c r="AX149" s="13" t="s">
        <v>82</v>
      </c>
      <c r="AY149" s="186" t="s">
        <v>122</v>
      </c>
    </row>
    <row r="150" s="2" customFormat="1" ht="21.75" customHeight="1">
      <c r="A150" s="38"/>
      <c r="B150" s="164"/>
      <c r="C150" s="165" t="s">
        <v>309</v>
      </c>
      <c r="D150" s="165" t="s">
        <v>124</v>
      </c>
      <c r="E150" s="166" t="s">
        <v>189</v>
      </c>
      <c r="F150" s="167" t="s">
        <v>190</v>
      </c>
      <c r="G150" s="168" t="s">
        <v>127</v>
      </c>
      <c r="H150" s="169">
        <v>24.943999999999999</v>
      </c>
      <c r="I150" s="170"/>
      <c r="J150" s="171">
        <f>ROUND(I150*H150,2)</f>
        <v>0</v>
      </c>
      <c r="K150" s="167" t="s">
        <v>128</v>
      </c>
      <c r="L150" s="39"/>
      <c r="M150" s="172" t="s">
        <v>3</v>
      </c>
      <c r="N150" s="173" t="s">
        <v>45</v>
      </c>
      <c r="O150" s="72"/>
      <c r="P150" s="174">
        <f>O150*H150</f>
        <v>0</v>
      </c>
      <c r="Q150" s="174">
        <v>0.0086499999999999997</v>
      </c>
      <c r="R150" s="174">
        <f>Q150*H150</f>
        <v>0.21576559999999997</v>
      </c>
      <c r="S150" s="174">
        <v>0</v>
      </c>
      <c r="T150" s="17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6" t="s">
        <v>129</v>
      </c>
      <c r="AT150" s="176" t="s">
        <v>124</v>
      </c>
      <c r="AU150" s="176" t="s">
        <v>84</v>
      </c>
      <c r="AY150" s="19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9" t="s">
        <v>82</v>
      </c>
      <c r="BK150" s="177">
        <f>ROUND(I150*H150,2)</f>
        <v>0</v>
      </c>
      <c r="BL150" s="19" t="s">
        <v>129</v>
      </c>
      <c r="BM150" s="176" t="s">
        <v>420</v>
      </c>
    </row>
    <row r="151" s="2" customFormat="1">
      <c r="A151" s="38"/>
      <c r="B151" s="39"/>
      <c r="C151" s="38"/>
      <c r="D151" s="178" t="s">
        <v>131</v>
      </c>
      <c r="E151" s="38"/>
      <c r="F151" s="179" t="s">
        <v>192</v>
      </c>
      <c r="G151" s="38"/>
      <c r="H151" s="38"/>
      <c r="I151" s="180"/>
      <c r="J151" s="38"/>
      <c r="K151" s="38"/>
      <c r="L151" s="39"/>
      <c r="M151" s="181"/>
      <c r="N151" s="182"/>
      <c r="O151" s="72"/>
      <c r="P151" s="72"/>
      <c r="Q151" s="72"/>
      <c r="R151" s="72"/>
      <c r="S151" s="72"/>
      <c r="T151" s="7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131</v>
      </c>
      <c r="AU151" s="19" t="s">
        <v>84</v>
      </c>
    </row>
    <row r="152" s="2" customFormat="1">
      <c r="A152" s="38"/>
      <c r="B152" s="39"/>
      <c r="C152" s="38"/>
      <c r="D152" s="183" t="s">
        <v>133</v>
      </c>
      <c r="E152" s="38"/>
      <c r="F152" s="184" t="s">
        <v>193</v>
      </c>
      <c r="G152" s="38"/>
      <c r="H152" s="38"/>
      <c r="I152" s="180"/>
      <c r="J152" s="38"/>
      <c r="K152" s="38"/>
      <c r="L152" s="39"/>
      <c r="M152" s="181"/>
      <c r="N152" s="182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133</v>
      </c>
      <c r="AU152" s="19" t="s">
        <v>84</v>
      </c>
    </row>
    <row r="153" s="2" customFormat="1">
      <c r="A153" s="38"/>
      <c r="B153" s="39"/>
      <c r="C153" s="38"/>
      <c r="D153" s="178" t="s">
        <v>209</v>
      </c>
      <c r="E153" s="38"/>
      <c r="F153" s="201" t="s">
        <v>421</v>
      </c>
      <c r="G153" s="38"/>
      <c r="H153" s="38"/>
      <c r="I153" s="180"/>
      <c r="J153" s="38"/>
      <c r="K153" s="38"/>
      <c r="L153" s="39"/>
      <c r="M153" s="181"/>
      <c r="N153" s="182"/>
      <c r="O153" s="72"/>
      <c r="P153" s="72"/>
      <c r="Q153" s="72"/>
      <c r="R153" s="72"/>
      <c r="S153" s="72"/>
      <c r="T153" s="7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209</v>
      </c>
      <c r="AU153" s="19" t="s">
        <v>84</v>
      </c>
    </row>
    <row r="154" s="13" customFormat="1">
      <c r="A154" s="13"/>
      <c r="B154" s="185"/>
      <c r="C154" s="13"/>
      <c r="D154" s="178" t="s">
        <v>135</v>
      </c>
      <c r="E154" s="186" t="s">
        <v>3</v>
      </c>
      <c r="F154" s="187" t="s">
        <v>422</v>
      </c>
      <c r="G154" s="13"/>
      <c r="H154" s="188">
        <v>12.859999999999999</v>
      </c>
      <c r="I154" s="189"/>
      <c r="J154" s="13"/>
      <c r="K154" s="13"/>
      <c r="L154" s="185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135</v>
      </c>
      <c r="AU154" s="186" t="s">
        <v>84</v>
      </c>
      <c r="AV154" s="13" t="s">
        <v>84</v>
      </c>
      <c r="AW154" s="13" t="s">
        <v>35</v>
      </c>
      <c r="AX154" s="13" t="s">
        <v>74</v>
      </c>
      <c r="AY154" s="186" t="s">
        <v>122</v>
      </c>
    </row>
    <row r="155" s="13" customFormat="1">
      <c r="A155" s="13"/>
      <c r="B155" s="185"/>
      <c r="C155" s="13"/>
      <c r="D155" s="178" t="s">
        <v>135</v>
      </c>
      <c r="E155" s="186" t="s">
        <v>3</v>
      </c>
      <c r="F155" s="187" t="s">
        <v>423</v>
      </c>
      <c r="G155" s="13"/>
      <c r="H155" s="188">
        <v>0.91000000000000003</v>
      </c>
      <c r="I155" s="189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135</v>
      </c>
      <c r="AU155" s="186" t="s">
        <v>84</v>
      </c>
      <c r="AV155" s="13" t="s">
        <v>84</v>
      </c>
      <c r="AW155" s="13" t="s">
        <v>35</v>
      </c>
      <c r="AX155" s="13" t="s">
        <v>74</v>
      </c>
      <c r="AY155" s="186" t="s">
        <v>122</v>
      </c>
    </row>
    <row r="156" s="13" customFormat="1">
      <c r="A156" s="13"/>
      <c r="B156" s="185"/>
      <c r="C156" s="13"/>
      <c r="D156" s="178" t="s">
        <v>135</v>
      </c>
      <c r="E156" s="186" t="s">
        <v>3</v>
      </c>
      <c r="F156" s="187" t="s">
        <v>424</v>
      </c>
      <c r="G156" s="13"/>
      <c r="H156" s="188">
        <v>6.8339999999999996</v>
      </c>
      <c r="I156" s="189"/>
      <c r="J156" s="13"/>
      <c r="K156" s="13"/>
      <c r="L156" s="185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135</v>
      </c>
      <c r="AU156" s="186" t="s">
        <v>84</v>
      </c>
      <c r="AV156" s="13" t="s">
        <v>84</v>
      </c>
      <c r="AW156" s="13" t="s">
        <v>35</v>
      </c>
      <c r="AX156" s="13" t="s">
        <v>74</v>
      </c>
      <c r="AY156" s="186" t="s">
        <v>122</v>
      </c>
    </row>
    <row r="157" s="13" customFormat="1">
      <c r="A157" s="13"/>
      <c r="B157" s="185"/>
      <c r="C157" s="13"/>
      <c r="D157" s="178" t="s">
        <v>135</v>
      </c>
      <c r="E157" s="186" t="s">
        <v>3</v>
      </c>
      <c r="F157" s="187" t="s">
        <v>425</v>
      </c>
      <c r="G157" s="13"/>
      <c r="H157" s="188">
        <v>1.02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135</v>
      </c>
      <c r="AU157" s="186" t="s">
        <v>84</v>
      </c>
      <c r="AV157" s="13" t="s">
        <v>84</v>
      </c>
      <c r="AW157" s="13" t="s">
        <v>35</v>
      </c>
      <c r="AX157" s="13" t="s">
        <v>74</v>
      </c>
      <c r="AY157" s="186" t="s">
        <v>122</v>
      </c>
    </row>
    <row r="158" s="13" customFormat="1">
      <c r="A158" s="13"/>
      <c r="B158" s="185"/>
      <c r="C158" s="13"/>
      <c r="D158" s="178" t="s">
        <v>135</v>
      </c>
      <c r="E158" s="186" t="s">
        <v>3</v>
      </c>
      <c r="F158" s="187" t="s">
        <v>426</v>
      </c>
      <c r="G158" s="13"/>
      <c r="H158" s="188">
        <v>2.2400000000000002</v>
      </c>
      <c r="I158" s="189"/>
      <c r="J158" s="13"/>
      <c r="K158" s="13"/>
      <c r="L158" s="185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135</v>
      </c>
      <c r="AU158" s="186" t="s">
        <v>84</v>
      </c>
      <c r="AV158" s="13" t="s">
        <v>84</v>
      </c>
      <c r="AW158" s="13" t="s">
        <v>35</v>
      </c>
      <c r="AX158" s="13" t="s">
        <v>74</v>
      </c>
      <c r="AY158" s="186" t="s">
        <v>122</v>
      </c>
    </row>
    <row r="159" s="13" customFormat="1">
      <c r="A159" s="13"/>
      <c r="B159" s="185"/>
      <c r="C159" s="13"/>
      <c r="D159" s="178" t="s">
        <v>135</v>
      </c>
      <c r="E159" s="186" t="s">
        <v>3</v>
      </c>
      <c r="F159" s="187" t="s">
        <v>427</v>
      </c>
      <c r="G159" s="13"/>
      <c r="H159" s="188">
        <v>0.83999999999999997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135</v>
      </c>
      <c r="AU159" s="186" t="s">
        <v>84</v>
      </c>
      <c r="AV159" s="13" t="s">
        <v>84</v>
      </c>
      <c r="AW159" s="13" t="s">
        <v>35</v>
      </c>
      <c r="AX159" s="13" t="s">
        <v>74</v>
      </c>
      <c r="AY159" s="186" t="s">
        <v>122</v>
      </c>
    </row>
    <row r="160" s="13" customFormat="1">
      <c r="A160" s="13"/>
      <c r="B160" s="185"/>
      <c r="C160" s="13"/>
      <c r="D160" s="178" t="s">
        <v>135</v>
      </c>
      <c r="E160" s="186" t="s">
        <v>3</v>
      </c>
      <c r="F160" s="187" t="s">
        <v>428</v>
      </c>
      <c r="G160" s="13"/>
      <c r="H160" s="188">
        <v>0.23999999999999999</v>
      </c>
      <c r="I160" s="189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135</v>
      </c>
      <c r="AU160" s="186" t="s">
        <v>84</v>
      </c>
      <c r="AV160" s="13" t="s">
        <v>84</v>
      </c>
      <c r="AW160" s="13" t="s">
        <v>35</v>
      </c>
      <c r="AX160" s="13" t="s">
        <v>74</v>
      </c>
      <c r="AY160" s="186" t="s">
        <v>122</v>
      </c>
    </row>
    <row r="161" s="14" customFormat="1">
      <c r="A161" s="14"/>
      <c r="B161" s="193"/>
      <c r="C161" s="14"/>
      <c r="D161" s="178" t="s">
        <v>135</v>
      </c>
      <c r="E161" s="194" t="s">
        <v>3</v>
      </c>
      <c r="F161" s="195" t="s">
        <v>164</v>
      </c>
      <c r="G161" s="14"/>
      <c r="H161" s="196">
        <v>24.943999999999996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135</v>
      </c>
      <c r="AU161" s="194" t="s">
        <v>84</v>
      </c>
      <c r="AV161" s="14" t="s">
        <v>129</v>
      </c>
      <c r="AW161" s="14" t="s">
        <v>35</v>
      </c>
      <c r="AX161" s="14" t="s">
        <v>82</v>
      </c>
      <c r="AY161" s="194" t="s">
        <v>122</v>
      </c>
    </row>
    <row r="162" s="2" customFormat="1" ht="21.75" customHeight="1">
      <c r="A162" s="38"/>
      <c r="B162" s="164"/>
      <c r="C162" s="165" t="s">
        <v>266</v>
      </c>
      <c r="D162" s="165" t="s">
        <v>124</v>
      </c>
      <c r="E162" s="166" t="s">
        <v>197</v>
      </c>
      <c r="F162" s="167" t="s">
        <v>198</v>
      </c>
      <c r="G162" s="168" t="s">
        <v>127</v>
      </c>
      <c r="H162" s="169">
        <v>1.2190000000000001</v>
      </c>
      <c r="I162" s="170"/>
      <c r="J162" s="171">
        <f>ROUND(I162*H162,2)</f>
        <v>0</v>
      </c>
      <c r="K162" s="167" t="s">
        <v>128</v>
      </c>
      <c r="L162" s="39"/>
      <c r="M162" s="172" t="s">
        <v>3</v>
      </c>
      <c r="N162" s="173" t="s">
        <v>45</v>
      </c>
      <c r="O162" s="72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76" t="s">
        <v>129</v>
      </c>
      <c r="AT162" s="176" t="s">
        <v>124</v>
      </c>
      <c r="AU162" s="176" t="s">
        <v>84</v>
      </c>
      <c r="AY162" s="19" t="s">
        <v>122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9" t="s">
        <v>82</v>
      </c>
      <c r="BK162" s="177">
        <f>ROUND(I162*H162,2)</f>
        <v>0</v>
      </c>
      <c r="BL162" s="19" t="s">
        <v>129</v>
      </c>
      <c r="BM162" s="176" t="s">
        <v>429</v>
      </c>
    </row>
    <row r="163" s="2" customFormat="1">
      <c r="A163" s="38"/>
      <c r="B163" s="39"/>
      <c r="C163" s="38"/>
      <c r="D163" s="178" t="s">
        <v>131</v>
      </c>
      <c r="E163" s="38"/>
      <c r="F163" s="179" t="s">
        <v>200</v>
      </c>
      <c r="G163" s="38"/>
      <c r="H163" s="38"/>
      <c r="I163" s="180"/>
      <c r="J163" s="38"/>
      <c r="K163" s="38"/>
      <c r="L163" s="39"/>
      <c r="M163" s="181"/>
      <c r="N163" s="182"/>
      <c r="O163" s="72"/>
      <c r="P163" s="72"/>
      <c r="Q163" s="72"/>
      <c r="R163" s="72"/>
      <c r="S163" s="72"/>
      <c r="T163" s="7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131</v>
      </c>
      <c r="AU163" s="19" t="s">
        <v>84</v>
      </c>
    </row>
    <row r="164" s="2" customFormat="1">
      <c r="A164" s="38"/>
      <c r="B164" s="39"/>
      <c r="C164" s="38"/>
      <c r="D164" s="183" t="s">
        <v>133</v>
      </c>
      <c r="E164" s="38"/>
      <c r="F164" s="184" t="s">
        <v>201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133</v>
      </c>
      <c r="AU164" s="19" t="s">
        <v>84</v>
      </c>
    </row>
    <row r="165" s="13" customFormat="1">
      <c r="A165" s="13"/>
      <c r="B165" s="185"/>
      <c r="C165" s="13"/>
      <c r="D165" s="178" t="s">
        <v>135</v>
      </c>
      <c r="E165" s="186" t="s">
        <v>3</v>
      </c>
      <c r="F165" s="187" t="s">
        <v>430</v>
      </c>
      <c r="G165" s="13"/>
      <c r="H165" s="188">
        <v>1.2190000000000001</v>
      </c>
      <c r="I165" s="189"/>
      <c r="J165" s="13"/>
      <c r="K165" s="13"/>
      <c r="L165" s="185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135</v>
      </c>
      <c r="AU165" s="186" t="s">
        <v>84</v>
      </c>
      <c r="AV165" s="13" t="s">
        <v>84</v>
      </c>
      <c r="AW165" s="13" t="s">
        <v>35</v>
      </c>
      <c r="AX165" s="13" t="s">
        <v>82</v>
      </c>
      <c r="AY165" s="186" t="s">
        <v>122</v>
      </c>
    </row>
    <row r="166" s="2" customFormat="1" ht="21.75" customHeight="1">
      <c r="A166" s="38"/>
      <c r="B166" s="164"/>
      <c r="C166" s="165" t="s">
        <v>259</v>
      </c>
      <c r="D166" s="165" t="s">
        <v>124</v>
      </c>
      <c r="E166" s="166" t="s">
        <v>197</v>
      </c>
      <c r="F166" s="167" t="s">
        <v>198</v>
      </c>
      <c r="G166" s="168" t="s">
        <v>127</v>
      </c>
      <c r="H166" s="169">
        <v>24.943999999999999</v>
      </c>
      <c r="I166" s="170"/>
      <c r="J166" s="171">
        <f>ROUND(I166*H166,2)</f>
        <v>0</v>
      </c>
      <c r="K166" s="167" t="s">
        <v>128</v>
      </c>
      <c r="L166" s="39"/>
      <c r="M166" s="172" t="s">
        <v>3</v>
      </c>
      <c r="N166" s="173" t="s">
        <v>45</v>
      </c>
      <c r="O166" s="72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76" t="s">
        <v>129</v>
      </c>
      <c r="AT166" s="176" t="s">
        <v>124</v>
      </c>
      <c r="AU166" s="176" t="s">
        <v>84</v>
      </c>
      <c r="AY166" s="19" t="s">
        <v>122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9" t="s">
        <v>82</v>
      </c>
      <c r="BK166" s="177">
        <f>ROUND(I166*H166,2)</f>
        <v>0</v>
      </c>
      <c r="BL166" s="19" t="s">
        <v>129</v>
      </c>
      <c r="BM166" s="176" t="s">
        <v>431</v>
      </c>
    </row>
    <row r="167" s="2" customFormat="1">
      <c r="A167" s="38"/>
      <c r="B167" s="39"/>
      <c r="C167" s="38"/>
      <c r="D167" s="178" t="s">
        <v>131</v>
      </c>
      <c r="E167" s="38"/>
      <c r="F167" s="179" t="s">
        <v>200</v>
      </c>
      <c r="G167" s="38"/>
      <c r="H167" s="38"/>
      <c r="I167" s="180"/>
      <c r="J167" s="38"/>
      <c r="K167" s="38"/>
      <c r="L167" s="39"/>
      <c r="M167" s="181"/>
      <c r="N167" s="182"/>
      <c r="O167" s="72"/>
      <c r="P167" s="72"/>
      <c r="Q167" s="72"/>
      <c r="R167" s="72"/>
      <c r="S167" s="72"/>
      <c r="T167" s="7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131</v>
      </c>
      <c r="AU167" s="19" t="s">
        <v>84</v>
      </c>
    </row>
    <row r="168" s="2" customFormat="1">
      <c r="A168" s="38"/>
      <c r="B168" s="39"/>
      <c r="C168" s="38"/>
      <c r="D168" s="183" t="s">
        <v>133</v>
      </c>
      <c r="E168" s="38"/>
      <c r="F168" s="184" t="s">
        <v>201</v>
      </c>
      <c r="G168" s="38"/>
      <c r="H168" s="38"/>
      <c r="I168" s="180"/>
      <c r="J168" s="38"/>
      <c r="K168" s="38"/>
      <c r="L168" s="39"/>
      <c r="M168" s="181"/>
      <c r="N168" s="182"/>
      <c r="O168" s="72"/>
      <c r="P168" s="72"/>
      <c r="Q168" s="72"/>
      <c r="R168" s="72"/>
      <c r="S168" s="72"/>
      <c r="T168" s="7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133</v>
      </c>
      <c r="AU168" s="19" t="s">
        <v>84</v>
      </c>
    </row>
    <row r="169" s="2" customFormat="1">
      <c r="A169" s="38"/>
      <c r="B169" s="39"/>
      <c r="C169" s="38"/>
      <c r="D169" s="178" t="s">
        <v>209</v>
      </c>
      <c r="E169" s="38"/>
      <c r="F169" s="201" t="s">
        <v>421</v>
      </c>
      <c r="G169" s="38"/>
      <c r="H169" s="38"/>
      <c r="I169" s="180"/>
      <c r="J169" s="38"/>
      <c r="K169" s="38"/>
      <c r="L169" s="39"/>
      <c r="M169" s="181"/>
      <c r="N169" s="182"/>
      <c r="O169" s="72"/>
      <c r="P169" s="72"/>
      <c r="Q169" s="72"/>
      <c r="R169" s="72"/>
      <c r="S169" s="72"/>
      <c r="T169" s="7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209</v>
      </c>
      <c r="AU169" s="19" t="s">
        <v>84</v>
      </c>
    </row>
    <row r="170" s="13" customFormat="1">
      <c r="A170" s="13"/>
      <c r="B170" s="185"/>
      <c r="C170" s="13"/>
      <c r="D170" s="178" t="s">
        <v>135</v>
      </c>
      <c r="E170" s="186" t="s">
        <v>3</v>
      </c>
      <c r="F170" s="187" t="s">
        <v>432</v>
      </c>
      <c r="G170" s="13"/>
      <c r="H170" s="188">
        <v>24.943999999999999</v>
      </c>
      <c r="I170" s="189"/>
      <c r="J170" s="13"/>
      <c r="K170" s="13"/>
      <c r="L170" s="185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135</v>
      </c>
      <c r="AU170" s="186" t="s">
        <v>84</v>
      </c>
      <c r="AV170" s="13" t="s">
        <v>84</v>
      </c>
      <c r="AW170" s="13" t="s">
        <v>35</v>
      </c>
      <c r="AX170" s="13" t="s">
        <v>82</v>
      </c>
      <c r="AY170" s="186" t="s">
        <v>122</v>
      </c>
    </row>
    <row r="171" s="2" customFormat="1" ht="24.15" customHeight="1">
      <c r="A171" s="38"/>
      <c r="B171" s="164"/>
      <c r="C171" s="165" t="s">
        <v>433</v>
      </c>
      <c r="D171" s="165" t="s">
        <v>124</v>
      </c>
      <c r="E171" s="166" t="s">
        <v>434</v>
      </c>
      <c r="F171" s="167" t="s">
        <v>435</v>
      </c>
      <c r="G171" s="168" t="s">
        <v>205</v>
      </c>
      <c r="H171" s="169">
        <v>0.124</v>
      </c>
      <c r="I171" s="170"/>
      <c r="J171" s="171">
        <f>ROUND(I171*H171,2)</f>
        <v>0</v>
      </c>
      <c r="K171" s="167" t="s">
        <v>128</v>
      </c>
      <c r="L171" s="39"/>
      <c r="M171" s="172" t="s">
        <v>3</v>
      </c>
      <c r="N171" s="173" t="s">
        <v>45</v>
      </c>
      <c r="O171" s="72"/>
      <c r="P171" s="174">
        <f>O171*H171</f>
        <v>0</v>
      </c>
      <c r="Q171" s="174">
        <v>1.08528</v>
      </c>
      <c r="R171" s="174">
        <f>Q171*H171</f>
        <v>0.13457472000000001</v>
      </c>
      <c r="S171" s="174">
        <v>0</v>
      </c>
      <c r="T171" s="17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6" t="s">
        <v>129</v>
      </c>
      <c r="AT171" s="176" t="s">
        <v>124</v>
      </c>
      <c r="AU171" s="176" t="s">
        <v>84</v>
      </c>
      <c r="AY171" s="19" t="s">
        <v>122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9" t="s">
        <v>82</v>
      </c>
      <c r="BK171" s="177">
        <f>ROUND(I171*H171,2)</f>
        <v>0</v>
      </c>
      <c r="BL171" s="19" t="s">
        <v>129</v>
      </c>
      <c r="BM171" s="176" t="s">
        <v>436</v>
      </c>
    </row>
    <row r="172" s="2" customFormat="1">
      <c r="A172" s="38"/>
      <c r="B172" s="39"/>
      <c r="C172" s="38"/>
      <c r="D172" s="178" t="s">
        <v>131</v>
      </c>
      <c r="E172" s="38"/>
      <c r="F172" s="179" t="s">
        <v>437</v>
      </c>
      <c r="G172" s="38"/>
      <c r="H172" s="38"/>
      <c r="I172" s="180"/>
      <c r="J172" s="38"/>
      <c r="K172" s="38"/>
      <c r="L172" s="39"/>
      <c r="M172" s="181"/>
      <c r="N172" s="182"/>
      <c r="O172" s="72"/>
      <c r="P172" s="72"/>
      <c r="Q172" s="72"/>
      <c r="R172" s="72"/>
      <c r="S172" s="72"/>
      <c r="T172" s="7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131</v>
      </c>
      <c r="AU172" s="19" t="s">
        <v>84</v>
      </c>
    </row>
    <row r="173" s="2" customFormat="1">
      <c r="A173" s="38"/>
      <c r="B173" s="39"/>
      <c r="C173" s="38"/>
      <c r="D173" s="183" t="s">
        <v>133</v>
      </c>
      <c r="E173" s="38"/>
      <c r="F173" s="184" t="s">
        <v>438</v>
      </c>
      <c r="G173" s="38"/>
      <c r="H173" s="38"/>
      <c r="I173" s="180"/>
      <c r="J173" s="38"/>
      <c r="K173" s="38"/>
      <c r="L173" s="39"/>
      <c r="M173" s="181"/>
      <c r="N173" s="182"/>
      <c r="O173" s="72"/>
      <c r="P173" s="72"/>
      <c r="Q173" s="72"/>
      <c r="R173" s="72"/>
      <c r="S173" s="72"/>
      <c r="T173" s="7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133</v>
      </c>
      <c r="AU173" s="19" t="s">
        <v>84</v>
      </c>
    </row>
    <row r="174" s="13" customFormat="1">
      <c r="A174" s="13"/>
      <c r="B174" s="185"/>
      <c r="C174" s="13"/>
      <c r="D174" s="178" t="s">
        <v>135</v>
      </c>
      <c r="E174" s="186" t="s">
        <v>3</v>
      </c>
      <c r="F174" s="187" t="s">
        <v>439</v>
      </c>
      <c r="G174" s="13"/>
      <c r="H174" s="188">
        <v>0.124</v>
      </c>
      <c r="I174" s="189"/>
      <c r="J174" s="13"/>
      <c r="K174" s="13"/>
      <c r="L174" s="185"/>
      <c r="M174" s="190"/>
      <c r="N174" s="191"/>
      <c r="O174" s="191"/>
      <c r="P174" s="191"/>
      <c r="Q174" s="191"/>
      <c r="R174" s="191"/>
      <c r="S174" s="191"/>
      <c r="T174" s="19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135</v>
      </c>
      <c r="AU174" s="186" t="s">
        <v>84</v>
      </c>
      <c r="AV174" s="13" t="s">
        <v>84</v>
      </c>
      <c r="AW174" s="13" t="s">
        <v>35</v>
      </c>
      <c r="AX174" s="13" t="s">
        <v>82</v>
      </c>
      <c r="AY174" s="186" t="s">
        <v>122</v>
      </c>
    </row>
    <row r="175" s="2" customFormat="1" ht="24.15" customHeight="1">
      <c r="A175" s="38"/>
      <c r="B175" s="164"/>
      <c r="C175" s="165" t="s">
        <v>172</v>
      </c>
      <c r="D175" s="165" t="s">
        <v>124</v>
      </c>
      <c r="E175" s="166" t="s">
        <v>203</v>
      </c>
      <c r="F175" s="167" t="s">
        <v>204</v>
      </c>
      <c r="G175" s="168" t="s">
        <v>205</v>
      </c>
      <c r="H175" s="169">
        <v>0.29899999999999999</v>
      </c>
      <c r="I175" s="170"/>
      <c r="J175" s="171">
        <f>ROUND(I175*H175,2)</f>
        <v>0</v>
      </c>
      <c r="K175" s="167" t="s">
        <v>128</v>
      </c>
      <c r="L175" s="39"/>
      <c r="M175" s="172" t="s">
        <v>3</v>
      </c>
      <c r="N175" s="173" t="s">
        <v>45</v>
      </c>
      <c r="O175" s="72"/>
      <c r="P175" s="174">
        <f>O175*H175</f>
        <v>0</v>
      </c>
      <c r="Q175" s="174">
        <v>1.03955</v>
      </c>
      <c r="R175" s="174">
        <f>Q175*H175</f>
        <v>0.31082545</v>
      </c>
      <c r="S175" s="174">
        <v>0</v>
      </c>
      <c r="T175" s="17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6" t="s">
        <v>129</v>
      </c>
      <c r="AT175" s="176" t="s">
        <v>124</v>
      </c>
      <c r="AU175" s="176" t="s">
        <v>84</v>
      </c>
      <c r="AY175" s="19" t="s">
        <v>122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9" t="s">
        <v>82</v>
      </c>
      <c r="BK175" s="177">
        <f>ROUND(I175*H175,2)</f>
        <v>0</v>
      </c>
      <c r="BL175" s="19" t="s">
        <v>129</v>
      </c>
      <c r="BM175" s="176" t="s">
        <v>440</v>
      </c>
    </row>
    <row r="176" s="2" customFormat="1">
      <c r="A176" s="38"/>
      <c r="B176" s="39"/>
      <c r="C176" s="38"/>
      <c r="D176" s="178" t="s">
        <v>131</v>
      </c>
      <c r="E176" s="38"/>
      <c r="F176" s="179" t="s">
        <v>207</v>
      </c>
      <c r="G176" s="38"/>
      <c r="H176" s="38"/>
      <c r="I176" s="180"/>
      <c r="J176" s="38"/>
      <c r="K176" s="38"/>
      <c r="L176" s="39"/>
      <c r="M176" s="181"/>
      <c r="N176" s="182"/>
      <c r="O176" s="72"/>
      <c r="P176" s="72"/>
      <c r="Q176" s="72"/>
      <c r="R176" s="72"/>
      <c r="S176" s="72"/>
      <c r="T176" s="7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131</v>
      </c>
      <c r="AU176" s="19" t="s">
        <v>84</v>
      </c>
    </row>
    <row r="177" s="2" customFormat="1">
      <c r="A177" s="38"/>
      <c r="B177" s="39"/>
      <c r="C177" s="38"/>
      <c r="D177" s="183" t="s">
        <v>133</v>
      </c>
      <c r="E177" s="38"/>
      <c r="F177" s="184" t="s">
        <v>208</v>
      </c>
      <c r="G177" s="38"/>
      <c r="H177" s="38"/>
      <c r="I177" s="180"/>
      <c r="J177" s="38"/>
      <c r="K177" s="38"/>
      <c r="L177" s="39"/>
      <c r="M177" s="181"/>
      <c r="N177" s="182"/>
      <c r="O177" s="72"/>
      <c r="P177" s="72"/>
      <c r="Q177" s="72"/>
      <c r="R177" s="72"/>
      <c r="S177" s="72"/>
      <c r="T177" s="7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133</v>
      </c>
      <c r="AU177" s="19" t="s">
        <v>84</v>
      </c>
    </row>
    <row r="178" s="13" customFormat="1">
      <c r="A178" s="13"/>
      <c r="B178" s="185"/>
      <c r="C178" s="13"/>
      <c r="D178" s="178" t="s">
        <v>135</v>
      </c>
      <c r="E178" s="186" t="s">
        <v>3</v>
      </c>
      <c r="F178" s="187" t="s">
        <v>441</v>
      </c>
      <c r="G178" s="13"/>
      <c r="H178" s="188">
        <v>0.29899999999999999</v>
      </c>
      <c r="I178" s="189"/>
      <c r="J178" s="13"/>
      <c r="K178" s="13"/>
      <c r="L178" s="185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135</v>
      </c>
      <c r="AU178" s="186" t="s">
        <v>84</v>
      </c>
      <c r="AV178" s="13" t="s">
        <v>84</v>
      </c>
      <c r="AW178" s="13" t="s">
        <v>35</v>
      </c>
      <c r="AX178" s="13" t="s">
        <v>82</v>
      </c>
      <c r="AY178" s="186" t="s">
        <v>122</v>
      </c>
    </row>
    <row r="179" s="2" customFormat="1" ht="24.15" customHeight="1">
      <c r="A179" s="38"/>
      <c r="B179" s="164"/>
      <c r="C179" s="165" t="s">
        <v>299</v>
      </c>
      <c r="D179" s="165" t="s">
        <v>124</v>
      </c>
      <c r="E179" s="166" t="s">
        <v>203</v>
      </c>
      <c r="F179" s="167" t="s">
        <v>204</v>
      </c>
      <c r="G179" s="168" t="s">
        <v>205</v>
      </c>
      <c r="H179" s="169">
        <v>1.8</v>
      </c>
      <c r="I179" s="170"/>
      <c r="J179" s="171">
        <f>ROUND(I179*H179,2)</f>
        <v>0</v>
      </c>
      <c r="K179" s="167" t="s">
        <v>128</v>
      </c>
      <c r="L179" s="39"/>
      <c r="M179" s="172" t="s">
        <v>3</v>
      </c>
      <c r="N179" s="173" t="s">
        <v>45</v>
      </c>
      <c r="O179" s="72"/>
      <c r="P179" s="174">
        <f>O179*H179</f>
        <v>0</v>
      </c>
      <c r="Q179" s="174">
        <v>1.03955</v>
      </c>
      <c r="R179" s="174">
        <f>Q179*H179</f>
        <v>1.8711899999999999</v>
      </c>
      <c r="S179" s="174">
        <v>0</v>
      </c>
      <c r="T179" s="17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6" t="s">
        <v>129</v>
      </c>
      <c r="AT179" s="176" t="s">
        <v>124</v>
      </c>
      <c r="AU179" s="176" t="s">
        <v>84</v>
      </c>
      <c r="AY179" s="19" t="s">
        <v>122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9" t="s">
        <v>82</v>
      </c>
      <c r="BK179" s="177">
        <f>ROUND(I179*H179,2)</f>
        <v>0</v>
      </c>
      <c r="BL179" s="19" t="s">
        <v>129</v>
      </c>
      <c r="BM179" s="176" t="s">
        <v>442</v>
      </c>
    </row>
    <row r="180" s="2" customFormat="1">
      <c r="A180" s="38"/>
      <c r="B180" s="39"/>
      <c r="C180" s="38"/>
      <c r="D180" s="178" t="s">
        <v>131</v>
      </c>
      <c r="E180" s="38"/>
      <c r="F180" s="179" t="s">
        <v>207</v>
      </c>
      <c r="G180" s="38"/>
      <c r="H180" s="38"/>
      <c r="I180" s="180"/>
      <c r="J180" s="38"/>
      <c r="K180" s="38"/>
      <c r="L180" s="39"/>
      <c r="M180" s="181"/>
      <c r="N180" s="182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131</v>
      </c>
      <c r="AU180" s="19" t="s">
        <v>84</v>
      </c>
    </row>
    <row r="181" s="2" customFormat="1">
      <c r="A181" s="38"/>
      <c r="B181" s="39"/>
      <c r="C181" s="38"/>
      <c r="D181" s="183" t="s">
        <v>133</v>
      </c>
      <c r="E181" s="38"/>
      <c r="F181" s="184" t="s">
        <v>208</v>
      </c>
      <c r="G181" s="38"/>
      <c r="H181" s="38"/>
      <c r="I181" s="180"/>
      <c r="J181" s="38"/>
      <c r="K181" s="38"/>
      <c r="L181" s="39"/>
      <c r="M181" s="181"/>
      <c r="N181" s="182"/>
      <c r="O181" s="72"/>
      <c r="P181" s="72"/>
      <c r="Q181" s="72"/>
      <c r="R181" s="72"/>
      <c r="S181" s="72"/>
      <c r="T181" s="7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133</v>
      </c>
      <c r="AU181" s="19" t="s">
        <v>84</v>
      </c>
    </row>
    <row r="182" s="13" customFormat="1">
      <c r="A182" s="13"/>
      <c r="B182" s="185"/>
      <c r="C182" s="13"/>
      <c r="D182" s="178" t="s">
        <v>135</v>
      </c>
      <c r="E182" s="186" t="s">
        <v>3</v>
      </c>
      <c r="F182" s="187" t="s">
        <v>443</v>
      </c>
      <c r="G182" s="13"/>
      <c r="H182" s="188">
        <v>1.8</v>
      </c>
      <c r="I182" s="189"/>
      <c r="J182" s="13"/>
      <c r="K182" s="13"/>
      <c r="L182" s="185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135</v>
      </c>
      <c r="AU182" s="186" t="s">
        <v>84</v>
      </c>
      <c r="AV182" s="13" t="s">
        <v>84</v>
      </c>
      <c r="AW182" s="13" t="s">
        <v>35</v>
      </c>
      <c r="AX182" s="13" t="s">
        <v>82</v>
      </c>
      <c r="AY182" s="186" t="s">
        <v>122</v>
      </c>
    </row>
    <row r="183" s="2" customFormat="1" ht="24.15" customHeight="1">
      <c r="A183" s="38"/>
      <c r="B183" s="164"/>
      <c r="C183" s="165" t="s">
        <v>331</v>
      </c>
      <c r="D183" s="165" t="s">
        <v>124</v>
      </c>
      <c r="E183" s="166" t="s">
        <v>203</v>
      </c>
      <c r="F183" s="167" t="s">
        <v>204</v>
      </c>
      <c r="G183" s="168" t="s">
        <v>205</v>
      </c>
      <c r="H183" s="169">
        <v>0.80500000000000005</v>
      </c>
      <c r="I183" s="170"/>
      <c r="J183" s="171">
        <f>ROUND(I183*H183,2)</f>
        <v>0</v>
      </c>
      <c r="K183" s="167" t="s">
        <v>128</v>
      </c>
      <c r="L183" s="39"/>
      <c r="M183" s="172" t="s">
        <v>3</v>
      </c>
      <c r="N183" s="173" t="s">
        <v>45</v>
      </c>
      <c r="O183" s="72"/>
      <c r="P183" s="174">
        <f>O183*H183</f>
        <v>0</v>
      </c>
      <c r="Q183" s="174">
        <v>1.03955</v>
      </c>
      <c r="R183" s="174">
        <f>Q183*H183</f>
        <v>0.83683775000000005</v>
      </c>
      <c r="S183" s="174">
        <v>0</v>
      </c>
      <c r="T183" s="17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6" t="s">
        <v>129</v>
      </c>
      <c r="AT183" s="176" t="s">
        <v>124</v>
      </c>
      <c r="AU183" s="176" t="s">
        <v>84</v>
      </c>
      <c r="AY183" s="19" t="s">
        <v>122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9" t="s">
        <v>82</v>
      </c>
      <c r="BK183" s="177">
        <f>ROUND(I183*H183,2)</f>
        <v>0</v>
      </c>
      <c r="BL183" s="19" t="s">
        <v>129</v>
      </c>
      <c r="BM183" s="176" t="s">
        <v>444</v>
      </c>
    </row>
    <row r="184" s="2" customFormat="1">
      <c r="A184" s="38"/>
      <c r="B184" s="39"/>
      <c r="C184" s="38"/>
      <c r="D184" s="178" t="s">
        <v>131</v>
      </c>
      <c r="E184" s="38"/>
      <c r="F184" s="179" t="s">
        <v>207</v>
      </c>
      <c r="G184" s="38"/>
      <c r="H184" s="38"/>
      <c r="I184" s="180"/>
      <c r="J184" s="38"/>
      <c r="K184" s="38"/>
      <c r="L184" s="39"/>
      <c r="M184" s="181"/>
      <c r="N184" s="182"/>
      <c r="O184" s="72"/>
      <c r="P184" s="72"/>
      <c r="Q184" s="72"/>
      <c r="R184" s="72"/>
      <c r="S184" s="72"/>
      <c r="T184" s="7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131</v>
      </c>
      <c r="AU184" s="19" t="s">
        <v>84</v>
      </c>
    </row>
    <row r="185" s="2" customFormat="1">
      <c r="A185" s="38"/>
      <c r="B185" s="39"/>
      <c r="C185" s="38"/>
      <c r="D185" s="183" t="s">
        <v>133</v>
      </c>
      <c r="E185" s="38"/>
      <c r="F185" s="184" t="s">
        <v>208</v>
      </c>
      <c r="G185" s="38"/>
      <c r="H185" s="38"/>
      <c r="I185" s="180"/>
      <c r="J185" s="38"/>
      <c r="K185" s="38"/>
      <c r="L185" s="39"/>
      <c r="M185" s="181"/>
      <c r="N185" s="182"/>
      <c r="O185" s="72"/>
      <c r="P185" s="72"/>
      <c r="Q185" s="72"/>
      <c r="R185" s="72"/>
      <c r="S185" s="72"/>
      <c r="T185" s="7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133</v>
      </c>
      <c r="AU185" s="19" t="s">
        <v>84</v>
      </c>
    </row>
    <row r="186" s="13" customFormat="1">
      <c r="A186" s="13"/>
      <c r="B186" s="185"/>
      <c r="C186" s="13"/>
      <c r="D186" s="178" t="s">
        <v>135</v>
      </c>
      <c r="E186" s="186" t="s">
        <v>3</v>
      </c>
      <c r="F186" s="187" t="s">
        <v>445</v>
      </c>
      <c r="G186" s="13"/>
      <c r="H186" s="188">
        <v>0.29499999999999998</v>
      </c>
      <c r="I186" s="189"/>
      <c r="J186" s="13"/>
      <c r="K186" s="13"/>
      <c r="L186" s="185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135</v>
      </c>
      <c r="AU186" s="186" t="s">
        <v>84</v>
      </c>
      <c r="AV186" s="13" t="s">
        <v>84</v>
      </c>
      <c r="AW186" s="13" t="s">
        <v>35</v>
      </c>
      <c r="AX186" s="13" t="s">
        <v>74</v>
      </c>
      <c r="AY186" s="186" t="s">
        <v>122</v>
      </c>
    </row>
    <row r="187" s="13" customFormat="1">
      <c r="A187" s="13"/>
      <c r="B187" s="185"/>
      <c r="C187" s="13"/>
      <c r="D187" s="178" t="s">
        <v>135</v>
      </c>
      <c r="E187" s="186" t="s">
        <v>3</v>
      </c>
      <c r="F187" s="187" t="s">
        <v>446</v>
      </c>
      <c r="G187" s="13"/>
      <c r="H187" s="188">
        <v>0.192</v>
      </c>
      <c r="I187" s="189"/>
      <c r="J187" s="13"/>
      <c r="K187" s="13"/>
      <c r="L187" s="185"/>
      <c r="M187" s="190"/>
      <c r="N187" s="191"/>
      <c r="O187" s="191"/>
      <c r="P187" s="191"/>
      <c r="Q187" s="191"/>
      <c r="R187" s="191"/>
      <c r="S187" s="191"/>
      <c r="T187" s="19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6" t="s">
        <v>135</v>
      </c>
      <c r="AU187" s="186" t="s">
        <v>84</v>
      </c>
      <c r="AV187" s="13" t="s">
        <v>84</v>
      </c>
      <c r="AW187" s="13" t="s">
        <v>35</v>
      </c>
      <c r="AX187" s="13" t="s">
        <v>74</v>
      </c>
      <c r="AY187" s="186" t="s">
        <v>122</v>
      </c>
    </row>
    <row r="188" s="13" customFormat="1">
      <c r="A188" s="13"/>
      <c r="B188" s="185"/>
      <c r="C188" s="13"/>
      <c r="D188" s="178" t="s">
        <v>135</v>
      </c>
      <c r="E188" s="186" t="s">
        <v>3</v>
      </c>
      <c r="F188" s="187" t="s">
        <v>447</v>
      </c>
      <c r="G188" s="13"/>
      <c r="H188" s="188">
        <v>0.11799999999999999</v>
      </c>
      <c r="I188" s="189"/>
      <c r="J188" s="13"/>
      <c r="K188" s="13"/>
      <c r="L188" s="185"/>
      <c r="M188" s="190"/>
      <c r="N188" s="191"/>
      <c r="O188" s="191"/>
      <c r="P188" s="191"/>
      <c r="Q188" s="191"/>
      <c r="R188" s="191"/>
      <c r="S188" s="191"/>
      <c r="T188" s="19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135</v>
      </c>
      <c r="AU188" s="186" t="s">
        <v>84</v>
      </c>
      <c r="AV188" s="13" t="s">
        <v>84</v>
      </c>
      <c r="AW188" s="13" t="s">
        <v>35</v>
      </c>
      <c r="AX188" s="13" t="s">
        <v>74</v>
      </c>
      <c r="AY188" s="186" t="s">
        <v>122</v>
      </c>
    </row>
    <row r="189" s="13" customFormat="1">
      <c r="A189" s="13"/>
      <c r="B189" s="185"/>
      <c r="C189" s="13"/>
      <c r="D189" s="178" t="s">
        <v>135</v>
      </c>
      <c r="E189" s="186" t="s">
        <v>3</v>
      </c>
      <c r="F189" s="187" t="s">
        <v>448</v>
      </c>
      <c r="G189" s="13"/>
      <c r="H189" s="188">
        <v>0.088999999999999996</v>
      </c>
      <c r="I189" s="189"/>
      <c r="J189" s="13"/>
      <c r="K189" s="13"/>
      <c r="L189" s="185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135</v>
      </c>
      <c r="AU189" s="186" t="s">
        <v>84</v>
      </c>
      <c r="AV189" s="13" t="s">
        <v>84</v>
      </c>
      <c r="AW189" s="13" t="s">
        <v>35</v>
      </c>
      <c r="AX189" s="13" t="s">
        <v>74</v>
      </c>
      <c r="AY189" s="186" t="s">
        <v>122</v>
      </c>
    </row>
    <row r="190" s="13" customFormat="1">
      <c r="A190" s="13"/>
      <c r="B190" s="185"/>
      <c r="C190" s="13"/>
      <c r="D190" s="178" t="s">
        <v>135</v>
      </c>
      <c r="E190" s="186" t="s">
        <v>3</v>
      </c>
      <c r="F190" s="187" t="s">
        <v>449</v>
      </c>
      <c r="G190" s="13"/>
      <c r="H190" s="188">
        <v>0.111</v>
      </c>
      <c r="I190" s="189"/>
      <c r="J190" s="13"/>
      <c r="K190" s="13"/>
      <c r="L190" s="185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135</v>
      </c>
      <c r="AU190" s="186" t="s">
        <v>84</v>
      </c>
      <c r="AV190" s="13" t="s">
        <v>84</v>
      </c>
      <c r="AW190" s="13" t="s">
        <v>35</v>
      </c>
      <c r="AX190" s="13" t="s">
        <v>74</v>
      </c>
      <c r="AY190" s="186" t="s">
        <v>122</v>
      </c>
    </row>
    <row r="191" s="14" customFormat="1">
      <c r="A191" s="14"/>
      <c r="B191" s="193"/>
      <c r="C191" s="14"/>
      <c r="D191" s="178" t="s">
        <v>135</v>
      </c>
      <c r="E191" s="194" t="s">
        <v>3</v>
      </c>
      <c r="F191" s="195" t="s">
        <v>164</v>
      </c>
      <c r="G191" s="14"/>
      <c r="H191" s="196">
        <v>0.80499999999999994</v>
      </c>
      <c r="I191" s="197"/>
      <c r="J191" s="14"/>
      <c r="K191" s="14"/>
      <c r="L191" s="193"/>
      <c r="M191" s="198"/>
      <c r="N191" s="199"/>
      <c r="O191" s="199"/>
      <c r="P191" s="199"/>
      <c r="Q191" s="199"/>
      <c r="R191" s="199"/>
      <c r="S191" s="199"/>
      <c r="T191" s="20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4" t="s">
        <v>135</v>
      </c>
      <c r="AU191" s="194" t="s">
        <v>84</v>
      </c>
      <c r="AV191" s="14" t="s">
        <v>129</v>
      </c>
      <c r="AW191" s="14" t="s">
        <v>35</v>
      </c>
      <c r="AX191" s="14" t="s">
        <v>82</v>
      </c>
      <c r="AY191" s="194" t="s">
        <v>122</v>
      </c>
    </row>
    <row r="192" s="12" customFormat="1" ht="22.8" customHeight="1">
      <c r="A192" s="12"/>
      <c r="B192" s="151"/>
      <c r="C192" s="12"/>
      <c r="D192" s="152" t="s">
        <v>73</v>
      </c>
      <c r="E192" s="162" t="s">
        <v>129</v>
      </c>
      <c r="F192" s="162" t="s">
        <v>212</v>
      </c>
      <c r="G192" s="12"/>
      <c r="H192" s="12"/>
      <c r="I192" s="154"/>
      <c r="J192" s="163">
        <f>BK192</f>
        <v>0</v>
      </c>
      <c r="K192" s="12"/>
      <c r="L192" s="151"/>
      <c r="M192" s="156"/>
      <c r="N192" s="157"/>
      <c r="O192" s="157"/>
      <c r="P192" s="158">
        <f>SUM(P193:P225)</f>
        <v>0</v>
      </c>
      <c r="Q192" s="157"/>
      <c r="R192" s="158">
        <f>SUM(R193:R225)</f>
        <v>5.6368194999999996</v>
      </c>
      <c r="S192" s="157"/>
      <c r="T192" s="159">
        <f>SUM(T193:T225)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2" t="s">
        <v>82</v>
      </c>
      <c r="AT192" s="160" t="s">
        <v>73</v>
      </c>
      <c r="AU192" s="160" t="s">
        <v>82</v>
      </c>
      <c r="AY192" s="152" t="s">
        <v>122</v>
      </c>
      <c r="BK192" s="161">
        <f>SUM(BK193:BK225)</f>
        <v>0</v>
      </c>
    </row>
    <row r="193" s="2" customFormat="1" ht="33" customHeight="1">
      <c r="A193" s="38"/>
      <c r="B193" s="164"/>
      <c r="C193" s="165" t="s">
        <v>278</v>
      </c>
      <c r="D193" s="165" t="s">
        <v>124</v>
      </c>
      <c r="E193" s="166" t="s">
        <v>213</v>
      </c>
      <c r="F193" s="167" t="s">
        <v>214</v>
      </c>
      <c r="G193" s="168" t="s">
        <v>127</v>
      </c>
      <c r="H193" s="169">
        <v>7.7999999999999998</v>
      </c>
      <c r="I193" s="170"/>
      <c r="J193" s="171">
        <f>ROUND(I193*H193,2)</f>
        <v>0</v>
      </c>
      <c r="K193" s="167" t="s">
        <v>128</v>
      </c>
      <c r="L193" s="39"/>
      <c r="M193" s="172" t="s">
        <v>3</v>
      </c>
      <c r="N193" s="173" t="s">
        <v>45</v>
      </c>
      <c r="O193" s="72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76" t="s">
        <v>129</v>
      </c>
      <c r="AT193" s="176" t="s">
        <v>124</v>
      </c>
      <c r="AU193" s="176" t="s">
        <v>84</v>
      </c>
      <c r="AY193" s="19" t="s">
        <v>122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9" t="s">
        <v>82</v>
      </c>
      <c r="BK193" s="177">
        <f>ROUND(I193*H193,2)</f>
        <v>0</v>
      </c>
      <c r="BL193" s="19" t="s">
        <v>129</v>
      </c>
      <c r="BM193" s="176" t="s">
        <v>450</v>
      </c>
    </row>
    <row r="194" s="2" customFormat="1">
      <c r="A194" s="38"/>
      <c r="B194" s="39"/>
      <c r="C194" s="38"/>
      <c r="D194" s="178" t="s">
        <v>131</v>
      </c>
      <c r="E194" s="38"/>
      <c r="F194" s="179" t="s">
        <v>216</v>
      </c>
      <c r="G194" s="38"/>
      <c r="H194" s="38"/>
      <c r="I194" s="180"/>
      <c r="J194" s="38"/>
      <c r="K194" s="38"/>
      <c r="L194" s="39"/>
      <c r="M194" s="181"/>
      <c r="N194" s="182"/>
      <c r="O194" s="72"/>
      <c r="P194" s="72"/>
      <c r="Q194" s="72"/>
      <c r="R194" s="72"/>
      <c r="S194" s="72"/>
      <c r="T194" s="7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131</v>
      </c>
      <c r="AU194" s="19" t="s">
        <v>84</v>
      </c>
    </row>
    <row r="195" s="2" customFormat="1">
      <c r="A195" s="38"/>
      <c r="B195" s="39"/>
      <c r="C195" s="38"/>
      <c r="D195" s="183" t="s">
        <v>133</v>
      </c>
      <c r="E195" s="38"/>
      <c r="F195" s="184" t="s">
        <v>217</v>
      </c>
      <c r="G195" s="38"/>
      <c r="H195" s="38"/>
      <c r="I195" s="180"/>
      <c r="J195" s="38"/>
      <c r="K195" s="38"/>
      <c r="L195" s="39"/>
      <c r="M195" s="181"/>
      <c r="N195" s="182"/>
      <c r="O195" s="72"/>
      <c r="P195" s="72"/>
      <c r="Q195" s="72"/>
      <c r="R195" s="72"/>
      <c r="S195" s="72"/>
      <c r="T195" s="7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133</v>
      </c>
      <c r="AU195" s="19" t="s">
        <v>84</v>
      </c>
    </row>
    <row r="196" s="2" customFormat="1">
      <c r="A196" s="38"/>
      <c r="B196" s="39"/>
      <c r="C196" s="38"/>
      <c r="D196" s="178" t="s">
        <v>209</v>
      </c>
      <c r="E196" s="38"/>
      <c r="F196" s="201" t="s">
        <v>451</v>
      </c>
      <c r="G196" s="38"/>
      <c r="H196" s="38"/>
      <c r="I196" s="180"/>
      <c r="J196" s="38"/>
      <c r="K196" s="38"/>
      <c r="L196" s="39"/>
      <c r="M196" s="181"/>
      <c r="N196" s="182"/>
      <c r="O196" s="72"/>
      <c r="P196" s="72"/>
      <c r="Q196" s="72"/>
      <c r="R196" s="72"/>
      <c r="S196" s="72"/>
      <c r="T196" s="7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209</v>
      </c>
      <c r="AU196" s="19" t="s">
        <v>84</v>
      </c>
    </row>
    <row r="197" s="13" customFormat="1">
      <c r="A197" s="13"/>
      <c r="B197" s="185"/>
      <c r="C197" s="13"/>
      <c r="D197" s="178" t="s">
        <v>135</v>
      </c>
      <c r="E197" s="186" t="s">
        <v>3</v>
      </c>
      <c r="F197" s="187" t="s">
        <v>452</v>
      </c>
      <c r="G197" s="13"/>
      <c r="H197" s="188">
        <v>7.7999999999999998</v>
      </c>
      <c r="I197" s="189"/>
      <c r="J197" s="13"/>
      <c r="K197" s="13"/>
      <c r="L197" s="185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135</v>
      </c>
      <c r="AU197" s="186" t="s">
        <v>84</v>
      </c>
      <c r="AV197" s="13" t="s">
        <v>84</v>
      </c>
      <c r="AW197" s="13" t="s">
        <v>35</v>
      </c>
      <c r="AX197" s="13" t="s">
        <v>82</v>
      </c>
      <c r="AY197" s="186" t="s">
        <v>122</v>
      </c>
    </row>
    <row r="198" s="2" customFormat="1" ht="33" customHeight="1">
      <c r="A198" s="38"/>
      <c r="B198" s="164"/>
      <c r="C198" s="165" t="s">
        <v>180</v>
      </c>
      <c r="D198" s="165" t="s">
        <v>124</v>
      </c>
      <c r="E198" s="166" t="s">
        <v>220</v>
      </c>
      <c r="F198" s="167" t="s">
        <v>221</v>
      </c>
      <c r="G198" s="168" t="s">
        <v>145</v>
      </c>
      <c r="H198" s="169">
        <v>2.3490000000000002</v>
      </c>
      <c r="I198" s="170"/>
      <c r="J198" s="171">
        <f>ROUND(I198*H198,2)</f>
        <v>0</v>
      </c>
      <c r="K198" s="167" t="s">
        <v>128</v>
      </c>
      <c r="L198" s="39"/>
      <c r="M198" s="172" t="s">
        <v>3</v>
      </c>
      <c r="N198" s="173" t="s">
        <v>45</v>
      </c>
      <c r="O198" s="72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6" t="s">
        <v>129</v>
      </c>
      <c r="AT198" s="176" t="s">
        <v>124</v>
      </c>
      <c r="AU198" s="176" t="s">
        <v>84</v>
      </c>
      <c r="AY198" s="19" t="s">
        <v>122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9" t="s">
        <v>82</v>
      </c>
      <c r="BK198" s="177">
        <f>ROUND(I198*H198,2)</f>
        <v>0</v>
      </c>
      <c r="BL198" s="19" t="s">
        <v>129</v>
      </c>
      <c r="BM198" s="176" t="s">
        <v>453</v>
      </c>
    </row>
    <row r="199" s="2" customFormat="1">
      <c r="A199" s="38"/>
      <c r="B199" s="39"/>
      <c r="C199" s="38"/>
      <c r="D199" s="178" t="s">
        <v>131</v>
      </c>
      <c r="E199" s="38"/>
      <c r="F199" s="179" t="s">
        <v>223</v>
      </c>
      <c r="G199" s="38"/>
      <c r="H199" s="38"/>
      <c r="I199" s="180"/>
      <c r="J199" s="38"/>
      <c r="K199" s="38"/>
      <c r="L199" s="39"/>
      <c r="M199" s="181"/>
      <c r="N199" s="182"/>
      <c r="O199" s="72"/>
      <c r="P199" s="72"/>
      <c r="Q199" s="72"/>
      <c r="R199" s="72"/>
      <c r="S199" s="72"/>
      <c r="T199" s="7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131</v>
      </c>
      <c r="AU199" s="19" t="s">
        <v>84</v>
      </c>
    </row>
    <row r="200" s="2" customFormat="1">
      <c r="A200" s="38"/>
      <c r="B200" s="39"/>
      <c r="C200" s="38"/>
      <c r="D200" s="183" t="s">
        <v>133</v>
      </c>
      <c r="E200" s="38"/>
      <c r="F200" s="184" t="s">
        <v>224</v>
      </c>
      <c r="G200" s="38"/>
      <c r="H200" s="38"/>
      <c r="I200" s="180"/>
      <c r="J200" s="38"/>
      <c r="K200" s="38"/>
      <c r="L200" s="39"/>
      <c r="M200" s="181"/>
      <c r="N200" s="182"/>
      <c r="O200" s="72"/>
      <c r="P200" s="72"/>
      <c r="Q200" s="72"/>
      <c r="R200" s="72"/>
      <c r="S200" s="72"/>
      <c r="T200" s="7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133</v>
      </c>
      <c r="AU200" s="19" t="s">
        <v>84</v>
      </c>
    </row>
    <row r="201" s="13" customFormat="1">
      <c r="A201" s="13"/>
      <c r="B201" s="185"/>
      <c r="C201" s="13"/>
      <c r="D201" s="178" t="s">
        <v>135</v>
      </c>
      <c r="E201" s="186" t="s">
        <v>3</v>
      </c>
      <c r="F201" s="187" t="s">
        <v>454</v>
      </c>
      <c r="G201" s="13"/>
      <c r="H201" s="188">
        <v>2.3490000000000002</v>
      </c>
      <c r="I201" s="189"/>
      <c r="J201" s="13"/>
      <c r="K201" s="13"/>
      <c r="L201" s="185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135</v>
      </c>
      <c r="AU201" s="186" t="s">
        <v>84</v>
      </c>
      <c r="AV201" s="13" t="s">
        <v>84</v>
      </c>
      <c r="AW201" s="13" t="s">
        <v>35</v>
      </c>
      <c r="AX201" s="13" t="s">
        <v>82</v>
      </c>
      <c r="AY201" s="186" t="s">
        <v>122</v>
      </c>
    </row>
    <row r="202" s="2" customFormat="1" ht="33" customHeight="1">
      <c r="A202" s="38"/>
      <c r="B202" s="164"/>
      <c r="C202" s="165" t="s">
        <v>188</v>
      </c>
      <c r="D202" s="165" t="s">
        <v>124</v>
      </c>
      <c r="E202" s="166" t="s">
        <v>227</v>
      </c>
      <c r="F202" s="167" t="s">
        <v>228</v>
      </c>
      <c r="G202" s="168" t="s">
        <v>127</v>
      </c>
      <c r="H202" s="169">
        <v>3.0499999999999998</v>
      </c>
      <c r="I202" s="170"/>
      <c r="J202" s="171">
        <f>ROUND(I202*H202,2)</f>
        <v>0</v>
      </c>
      <c r="K202" s="167" t="s">
        <v>128</v>
      </c>
      <c r="L202" s="39"/>
      <c r="M202" s="172" t="s">
        <v>3</v>
      </c>
      <c r="N202" s="173" t="s">
        <v>45</v>
      </c>
      <c r="O202" s="72"/>
      <c r="P202" s="174">
        <f>O202*H202</f>
        <v>0</v>
      </c>
      <c r="Q202" s="174">
        <v>0.0078799999999999999</v>
      </c>
      <c r="R202" s="174">
        <f>Q202*H202</f>
        <v>0.024034</v>
      </c>
      <c r="S202" s="174">
        <v>0</v>
      </c>
      <c r="T202" s="17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6" t="s">
        <v>129</v>
      </c>
      <c r="AT202" s="176" t="s">
        <v>124</v>
      </c>
      <c r="AU202" s="176" t="s">
        <v>84</v>
      </c>
      <c r="AY202" s="19" t="s">
        <v>122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9" t="s">
        <v>82</v>
      </c>
      <c r="BK202" s="177">
        <f>ROUND(I202*H202,2)</f>
        <v>0</v>
      </c>
      <c r="BL202" s="19" t="s">
        <v>129</v>
      </c>
      <c r="BM202" s="176" t="s">
        <v>455</v>
      </c>
    </row>
    <row r="203" s="2" customFormat="1">
      <c r="A203" s="38"/>
      <c r="B203" s="39"/>
      <c r="C203" s="38"/>
      <c r="D203" s="178" t="s">
        <v>131</v>
      </c>
      <c r="E203" s="38"/>
      <c r="F203" s="179" t="s">
        <v>230</v>
      </c>
      <c r="G203" s="38"/>
      <c r="H203" s="38"/>
      <c r="I203" s="180"/>
      <c r="J203" s="38"/>
      <c r="K203" s="38"/>
      <c r="L203" s="39"/>
      <c r="M203" s="181"/>
      <c r="N203" s="182"/>
      <c r="O203" s="72"/>
      <c r="P203" s="72"/>
      <c r="Q203" s="72"/>
      <c r="R203" s="72"/>
      <c r="S203" s="72"/>
      <c r="T203" s="7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131</v>
      </c>
      <c r="AU203" s="19" t="s">
        <v>84</v>
      </c>
    </row>
    <row r="204" s="2" customFormat="1">
      <c r="A204" s="38"/>
      <c r="B204" s="39"/>
      <c r="C204" s="38"/>
      <c r="D204" s="183" t="s">
        <v>133</v>
      </c>
      <c r="E204" s="38"/>
      <c r="F204" s="184" t="s">
        <v>231</v>
      </c>
      <c r="G204" s="38"/>
      <c r="H204" s="38"/>
      <c r="I204" s="180"/>
      <c r="J204" s="38"/>
      <c r="K204" s="38"/>
      <c r="L204" s="39"/>
      <c r="M204" s="181"/>
      <c r="N204" s="182"/>
      <c r="O204" s="72"/>
      <c r="P204" s="72"/>
      <c r="Q204" s="72"/>
      <c r="R204" s="72"/>
      <c r="S204" s="72"/>
      <c r="T204" s="7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133</v>
      </c>
      <c r="AU204" s="19" t="s">
        <v>84</v>
      </c>
    </row>
    <row r="205" s="13" customFormat="1">
      <c r="A205" s="13"/>
      <c r="B205" s="185"/>
      <c r="C205" s="13"/>
      <c r="D205" s="178" t="s">
        <v>135</v>
      </c>
      <c r="E205" s="186" t="s">
        <v>3</v>
      </c>
      <c r="F205" s="187" t="s">
        <v>456</v>
      </c>
      <c r="G205" s="13"/>
      <c r="H205" s="188">
        <v>3.0499999999999998</v>
      </c>
      <c r="I205" s="189"/>
      <c r="J205" s="13"/>
      <c r="K205" s="13"/>
      <c r="L205" s="185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135</v>
      </c>
      <c r="AU205" s="186" t="s">
        <v>84</v>
      </c>
      <c r="AV205" s="13" t="s">
        <v>84</v>
      </c>
      <c r="AW205" s="13" t="s">
        <v>35</v>
      </c>
      <c r="AX205" s="13" t="s">
        <v>82</v>
      </c>
      <c r="AY205" s="186" t="s">
        <v>122</v>
      </c>
    </row>
    <row r="206" s="2" customFormat="1" ht="37.8" customHeight="1">
      <c r="A206" s="38"/>
      <c r="B206" s="164"/>
      <c r="C206" s="165" t="s">
        <v>196</v>
      </c>
      <c r="D206" s="165" t="s">
        <v>124</v>
      </c>
      <c r="E206" s="166" t="s">
        <v>457</v>
      </c>
      <c r="F206" s="167" t="s">
        <v>458</v>
      </c>
      <c r="G206" s="168" t="s">
        <v>127</v>
      </c>
      <c r="H206" s="169">
        <v>3.0499999999999998</v>
      </c>
      <c r="I206" s="170"/>
      <c r="J206" s="171">
        <f>ROUND(I206*H206,2)</f>
        <v>0</v>
      </c>
      <c r="K206" s="167" t="s">
        <v>128</v>
      </c>
      <c r="L206" s="39"/>
      <c r="M206" s="172" t="s">
        <v>3</v>
      </c>
      <c r="N206" s="173" t="s">
        <v>45</v>
      </c>
      <c r="O206" s="72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6" t="s">
        <v>129</v>
      </c>
      <c r="AT206" s="176" t="s">
        <v>124</v>
      </c>
      <c r="AU206" s="176" t="s">
        <v>84</v>
      </c>
      <c r="AY206" s="19" t="s">
        <v>122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9" t="s">
        <v>82</v>
      </c>
      <c r="BK206" s="177">
        <f>ROUND(I206*H206,2)</f>
        <v>0</v>
      </c>
      <c r="BL206" s="19" t="s">
        <v>129</v>
      </c>
      <c r="BM206" s="176" t="s">
        <v>459</v>
      </c>
    </row>
    <row r="207" s="2" customFormat="1">
      <c r="A207" s="38"/>
      <c r="B207" s="39"/>
      <c r="C207" s="38"/>
      <c r="D207" s="178" t="s">
        <v>131</v>
      </c>
      <c r="E207" s="38"/>
      <c r="F207" s="179" t="s">
        <v>460</v>
      </c>
      <c r="G207" s="38"/>
      <c r="H207" s="38"/>
      <c r="I207" s="180"/>
      <c r="J207" s="38"/>
      <c r="K207" s="38"/>
      <c r="L207" s="39"/>
      <c r="M207" s="181"/>
      <c r="N207" s="182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131</v>
      </c>
      <c r="AU207" s="19" t="s">
        <v>84</v>
      </c>
    </row>
    <row r="208" s="2" customFormat="1">
      <c r="A208" s="38"/>
      <c r="B208" s="39"/>
      <c r="C208" s="38"/>
      <c r="D208" s="183" t="s">
        <v>133</v>
      </c>
      <c r="E208" s="38"/>
      <c r="F208" s="184" t="s">
        <v>461</v>
      </c>
      <c r="G208" s="38"/>
      <c r="H208" s="38"/>
      <c r="I208" s="180"/>
      <c r="J208" s="38"/>
      <c r="K208" s="38"/>
      <c r="L208" s="39"/>
      <c r="M208" s="181"/>
      <c r="N208" s="182"/>
      <c r="O208" s="72"/>
      <c r="P208" s="72"/>
      <c r="Q208" s="72"/>
      <c r="R208" s="72"/>
      <c r="S208" s="72"/>
      <c r="T208" s="7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133</v>
      </c>
      <c r="AU208" s="19" t="s">
        <v>84</v>
      </c>
    </row>
    <row r="209" s="13" customFormat="1">
      <c r="A209" s="13"/>
      <c r="B209" s="185"/>
      <c r="C209" s="13"/>
      <c r="D209" s="178" t="s">
        <v>135</v>
      </c>
      <c r="E209" s="186" t="s">
        <v>3</v>
      </c>
      <c r="F209" s="187" t="s">
        <v>456</v>
      </c>
      <c r="G209" s="13"/>
      <c r="H209" s="188">
        <v>3.0499999999999998</v>
      </c>
      <c r="I209" s="189"/>
      <c r="J209" s="13"/>
      <c r="K209" s="13"/>
      <c r="L209" s="185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135</v>
      </c>
      <c r="AU209" s="186" t="s">
        <v>84</v>
      </c>
      <c r="AV209" s="13" t="s">
        <v>84</v>
      </c>
      <c r="AW209" s="13" t="s">
        <v>35</v>
      </c>
      <c r="AX209" s="13" t="s">
        <v>82</v>
      </c>
      <c r="AY209" s="186" t="s">
        <v>122</v>
      </c>
    </row>
    <row r="210" s="2" customFormat="1" ht="24.15" customHeight="1">
      <c r="A210" s="38"/>
      <c r="B210" s="164"/>
      <c r="C210" s="165" t="s">
        <v>202</v>
      </c>
      <c r="D210" s="165" t="s">
        <v>124</v>
      </c>
      <c r="E210" s="166" t="s">
        <v>234</v>
      </c>
      <c r="F210" s="167" t="s">
        <v>235</v>
      </c>
      <c r="G210" s="168" t="s">
        <v>205</v>
      </c>
      <c r="H210" s="169">
        <v>0.14999999999999999</v>
      </c>
      <c r="I210" s="170"/>
      <c r="J210" s="171">
        <f>ROUND(I210*H210,2)</f>
        <v>0</v>
      </c>
      <c r="K210" s="167" t="s">
        <v>128</v>
      </c>
      <c r="L210" s="39"/>
      <c r="M210" s="172" t="s">
        <v>3</v>
      </c>
      <c r="N210" s="173" t="s">
        <v>45</v>
      </c>
      <c r="O210" s="72"/>
      <c r="P210" s="174">
        <f>O210*H210</f>
        <v>0</v>
      </c>
      <c r="Q210" s="174">
        <v>1.06277</v>
      </c>
      <c r="R210" s="174">
        <f>Q210*H210</f>
        <v>0.15941549999999999</v>
      </c>
      <c r="S210" s="174">
        <v>0</v>
      </c>
      <c r="T210" s="17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6" t="s">
        <v>129</v>
      </c>
      <c r="AT210" s="176" t="s">
        <v>124</v>
      </c>
      <c r="AU210" s="176" t="s">
        <v>84</v>
      </c>
      <c r="AY210" s="19" t="s">
        <v>122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9" t="s">
        <v>82</v>
      </c>
      <c r="BK210" s="177">
        <f>ROUND(I210*H210,2)</f>
        <v>0</v>
      </c>
      <c r="BL210" s="19" t="s">
        <v>129</v>
      </c>
      <c r="BM210" s="176" t="s">
        <v>462</v>
      </c>
    </row>
    <row r="211" s="2" customFormat="1">
      <c r="A211" s="38"/>
      <c r="B211" s="39"/>
      <c r="C211" s="38"/>
      <c r="D211" s="178" t="s">
        <v>131</v>
      </c>
      <c r="E211" s="38"/>
      <c r="F211" s="179" t="s">
        <v>237</v>
      </c>
      <c r="G211" s="38"/>
      <c r="H211" s="38"/>
      <c r="I211" s="180"/>
      <c r="J211" s="38"/>
      <c r="K211" s="38"/>
      <c r="L211" s="39"/>
      <c r="M211" s="181"/>
      <c r="N211" s="182"/>
      <c r="O211" s="72"/>
      <c r="P211" s="72"/>
      <c r="Q211" s="72"/>
      <c r="R211" s="72"/>
      <c r="S211" s="72"/>
      <c r="T211" s="7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131</v>
      </c>
      <c r="AU211" s="19" t="s">
        <v>84</v>
      </c>
    </row>
    <row r="212" s="2" customFormat="1">
      <c r="A212" s="38"/>
      <c r="B212" s="39"/>
      <c r="C212" s="38"/>
      <c r="D212" s="183" t="s">
        <v>133</v>
      </c>
      <c r="E212" s="38"/>
      <c r="F212" s="184" t="s">
        <v>238</v>
      </c>
      <c r="G212" s="38"/>
      <c r="H212" s="38"/>
      <c r="I212" s="180"/>
      <c r="J212" s="38"/>
      <c r="K212" s="38"/>
      <c r="L212" s="39"/>
      <c r="M212" s="181"/>
      <c r="N212" s="182"/>
      <c r="O212" s="72"/>
      <c r="P212" s="72"/>
      <c r="Q212" s="72"/>
      <c r="R212" s="72"/>
      <c r="S212" s="72"/>
      <c r="T212" s="7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133</v>
      </c>
      <c r="AU212" s="19" t="s">
        <v>84</v>
      </c>
    </row>
    <row r="213" s="13" customFormat="1">
      <c r="A213" s="13"/>
      <c r="B213" s="185"/>
      <c r="C213" s="13"/>
      <c r="D213" s="178" t="s">
        <v>135</v>
      </c>
      <c r="E213" s="186" t="s">
        <v>3</v>
      </c>
      <c r="F213" s="187" t="s">
        <v>463</v>
      </c>
      <c r="G213" s="13"/>
      <c r="H213" s="188">
        <v>0.14999999999999999</v>
      </c>
      <c r="I213" s="189"/>
      <c r="J213" s="13"/>
      <c r="K213" s="13"/>
      <c r="L213" s="185"/>
      <c r="M213" s="190"/>
      <c r="N213" s="191"/>
      <c r="O213" s="191"/>
      <c r="P213" s="191"/>
      <c r="Q213" s="191"/>
      <c r="R213" s="191"/>
      <c r="S213" s="191"/>
      <c r="T213" s="19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135</v>
      </c>
      <c r="AU213" s="186" t="s">
        <v>84</v>
      </c>
      <c r="AV213" s="13" t="s">
        <v>84</v>
      </c>
      <c r="AW213" s="13" t="s">
        <v>35</v>
      </c>
      <c r="AX213" s="13" t="s">
        <v>82</v>
      </c>
      <c r="AY213" s="186" t="s">
        <v>122</v>
      </c>
    </row>
    <row r="214" s="2" customFormat="1" ht="24.15" customHeight="1">
      <c r="A214" s="38"/>
      <c r="B214" s="164"/>
      <c r="C214" s="165" t="s">
        <v>464</v>
      </c>
      <c r="D214" s="165" t="s">
        <v>124</v>
      </c>
      <c r="E214" s="166" t="s">
        <v>465</v>
      </c>
      <c r="F214" s="167" t="s">
        <v>466</v>
      </c>
      <c r="G214" s="168" t="s">
        <v>127</v>
      </c>
      <c r="H214" s="169">
        <v>23</v>
      </c>
      <c r="I214" s="170"/>
      <c r="J214" s="171">
        <f>ROUND(I214*H214,2)</f>
        <v>0</v>
      </c>
      <c r="K214" s="167" t="s">
        <v>128</v>
      </c>
      <c r="L214" s="39"/>
      <c r="M214" s="172" t="s">
        <v>3</v>
      </c>
      <c r="N214" s="173" t="s">
        <v>45</v>
      </c>
      <c r="O214" s="72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6" t="s">
        <v>129</v>
      </c>
      <c r="AT214" s="176" t="s">
        <v>124</v>
      </c>
      <c r="AU214" s="176" t="s">
        <v>84</v>
      </c>
      <c r="AY214" s="19" t="s">
        <v>122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9" t="s">
        <v>82</v>
      </c>
      <c r="BK214" s="177">
        <f>ROUND(I214*H214,2)</f>
        <v>0</v>
      </c>
      <c r="BL214" s="19" t="s">
        <v>129</v>
      </c>
      <c r="BM214" s="176" t="s">
        <v>467</v>
      </c>
    </row>
    <row r="215" s="2" customFormat="1">
      <c r="A215" s="38"/>
      <c r="B215" s="39"/>
      <c r="C215" s="38"/>
      <c r="D215" s="178" t="s">
        <v>131</v>
      </c>
      <c r="E215" s="38"/>
      <c r="F215" s="179" t="s">
        <v>468</v>
      </c>
      <c r="G215" s="38"/>
      <c r="H215" s="38"/>
      <c r="I215" s="180"/>
      <c r="J215" s="38"/>
      <c r="K215" s="38"/>
      <c r="L215" s="39"/>
      <c r="M215" s="181"/>
      <c r="N215" s="182"/>
      <c r="O215" s="72"/>
      <c r="P215" s="72"/>
      <c r="Q215" s="72"/>
      <c r="R215" s="72"/>
      <c r="S215" s="72"/>
      <c r="T215" s="7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131</v>
      </c>
      <c r="AU215" s="19" t="s">
        <v>84</v>
      </c>
    </row>
    <row r="216" s="2" customFormat="1">
      <c r="A216" s="38"/>
      <c r="B216" s="39"/>
      <c r="C216" s="38"/>
      <c r="D216" s="183" t="s">
        <v>133</v>
      </c>
      <c r="E216" s="38"/>
      <c r="F216" s="184" t="s">
        <v>469</v>
      </c>
      <c r="G216" s="38"/>
      <c r="H216" s="38"/>
      <c r="I216" s="180"/>
      <c r="J216" s="38"/>
      <c r="K216" s="38"/>
      <c r="L216" s="39"/>
      <c r="M216" s="181"/>
      <c r="N216" s="182"/>
      <c r="O216" s="72"/>
      <c r="P216" s="72"/>
      <c r="Q216" s="72"/>
      <c r="R216" s="72"/>
      <c r="S216" s="72"/>
      <c r="T216" s="7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133</v>
      </c>
      <c r="AU216" s="19" t="s">
        <v>84</v>
      </c>
    </row>
    <row r="217" s="13" customFormat="1">
      <c r="A217" s="13"/>
      <c r="B217" s="185"/>
      <c r="C217" s="13"/>
      <c r="D217" s="178" t="s">
        <v>135</v>
      </c>
      <c r="E217" s="186" t="s">
        <v>3</v>
      </c>
      <c r="F217" s="187" t="s">
        <v>286</v>
      </c>
      <c r="G217" s="13"/>
      <c r="H217" s="188">
        <v>23</v>
      </c>
      <c r="I217" s="189"/>
      <c r="J217" s="13"/>
      <c r="K217" s="13"/>
      <c r="L217" s="185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6" t="s">
        <v>135</v>
      </c>
      <c r="AU217" s="186" t="s">
        <v>84</v>
      </c>
      <c r="AV217" s="13" t="s">
        <v>84</v>
      </c>
      <c r="AW217" s="13" t="s">
        <v>35</v>
      </c>
      <c r="AX217" s="13" t="s">
        <v>82</v>
      </c>
      <c r="AY217" s="186" t="s">
        <v>122</v>
      </c>
    </row>
    <row r="218" s="2" customFormat="1" ht="24.15" customHeight="1">
      <c r="A218" s="38"/>
      <c r="B218" s="164"/>
      <c r="C218" s="165" t="s">
        <v>293</v>
      </c>
      <c r="D218" s="165" t="s">
        <v>124</v>
      </c>
      <c r="E218" s="166" t="s">
        <v>470</v>
      </c>
      <c r="F218" s="167" t="s">
        <v>471</v>
      </c>
      <c r="G218" s="168" t="s">
        <v>127</v>
      </c>
      <c r="H218" s="169">
        <v>1.8</v>
      </c>
      <c r="I218" s="170"/>
      <c r="J218" s="171">
        <f>ROUND(I218*H218,2)</f>
        <v>0</v>
      </c>
      <c r="K218" s="167" t="s">
        <v>128</v>
      </c>
      <c r="L218" s="39"/>
      <c r="M218" s="172" t="s">
        <v>3</v>
      </c>
      <c r="N218" s="173" t="s">
        <v>45</v>
      </c>
      <c r="O218" s="72"/>
      <c r="P218" s="174">
        <f>O218*H218</f>
        <v>0</v>
      </c>
      <c r="Q218" s="174">
        <v>0.78741000000000005</v>
      </c>
      <c r="R218" s="174">
        <f>Q218*H218</f>
        <v>1.4173380000000002</v>
      </c>
      <c r="S218" s="174">
        <v>0</v>
      </c>
      <c r="T218" s="17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76" t="s">
        <v>129</v>
      </c>
      <c r="AT218" s="176" t="s">
        <v>124</v>
      </c>
      <c r="AU218" s="176" t="s">
        <v>84</v>
      </c>
      <c r="AY218" s="19" t="s">
        <v>122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9" t="s">
        <v>82</v>
      </c>
      <c r="BK218" s="177">
        <f>ROUND(I218*H218,2)</f>
        <v>0</v>
      </c>
      <c r="BL218" s="19" t="s">
        <v>129</v>
      </c>
      <c r="BM218" s="176" t="s">
        <v>472</v>
      </c>
    </row>
    <row r="219" s="2" customFormat="1">
      <c r="A219" s="38"/>
      <c r="B219" s="39"/>
      <c r="C219" s="38"/>
      <c r="D219" s="178" t="s">
        <v>131</v>
      </c>
      <c r="E219" s="38"/>
      <c r="F219" s="179" t="s">
        <v>473</v>
      </c>
      <c r="G219" s="38"/>
      <c r="H219" s="38"/>
      <c r="I219" s="180"/>
      <c r="J219" s="38"/>
      <c r="K219" s="38"/>
      <c r="L219" s="39"/>
      <c r="M219" s="181"/>
      <c r="N219" s="182"/>
      <c r="O219" s="72"/>
      <c r="P219" s="72"/>
      <c r="Q219" s="72"/>
      <c r="R219" s="72"/>
      <c r="S219" s="72"/>
      <c r="T219" s="7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131</v>
      </c>
      <c r="AU219" s="19" t="s">
        <v>84</v>
      </c>
    </row>
    <row r="220" s="2" customFormat="1">
      <c r="A220" s="38"/>
      <c r="B220" s="39"/>
      <c r="C220" s="38"/>
      <c r="D220" s="183" t="s">
        <v>133</v>
      </c>
      <c r="E220" s="38"/>
      <c r="F220" s="184" t="s">
        <v>474</v>
      </c>
      <c r="G220" s="38"/>
      <c r="H220" s="38"/>
      <c r="I220" s="180"/>
      <c r="J220" s="38"/>
      <c r="K220" s="38"/>
      <c r="L220" s="39"/>
      <c r="M220" s="181"/>
      <c r="N220" s="182"/>
      <c r="O220" s="72"/>
      <c r="P220" s="72"/>
      <c r="Q220" s="72"/>
      <c r="R220" s="72"/>
      <c r="S220" s="72"/>
      <c r="T220" s="7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133</v>
      </c>
      <c r="AU220" s="19" t="s">
        <v>84</v>
      </c>
    </row>
    <row r="221" s="13" customFormat="1">
      <c r="A221" s="13"/>
      <c r="B221" s="185"/>
      <c r="C221" s="13"/>
      <c r="D221" s="178" t="s">
        <v>135</v>
      </c>
      <c r="E221" s="186" t="s">
        <v>3</v>
      </c>
      <c r="F221" s="187" t="s">
        <v>475</v>
      </c>
      <c r="G221" s="13"/>
      <c r="H221" s="188">
        <v>1.8</v>
      </c>
      <c r="I221" s="189"/>
      <c r="J221" s="13"/>
      <c r="K221" s="13"/>
      <c r="L221" s="185"/>
      <c r="M221" s="190"/>
      <c r="N221" s="191"/>
      <c r="O221" s="191"/>
      <c r="P221" s="191"/>
      <c r="Q221" s="191"/>
      <c r="R221" s="191"/>
      <c r="S221" s="191"/>
      <c r="T221" s="19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6" t="s">
        <v>135</v>
      </c>
      <c r="AU221" s="186" t="s">
        <v>84</v>
      </c>
      <c r="AV221" s="13" t="s">
        <v>84</v>
      </c>
      <c r="AW221" s="13" t="s">
        <v>35</v>
      </c>
      <c r="AX221" s="13" t="s">
        <v>82</v>
      </c>
      <c r="AY221" s="186" t="s">
        <v>122</v>
      </c>
    </row>
    <row r="222" s="2" customFormat="1" ht="24.15" customHeight="1">
      <c r="A222" s="38"/>
      <c r="B222" s="164"/>
      <c r="C222" s="165" t="s">
        <v>286</v>
      </c>
      <c r="D222" s="165" t="s">
        <v>124</v>
      </c>
      <c r="E222" s="166" t="s">
        <v>246</v>
      </c>
      <c r="F222" s="167" t="s">
        <v>247</v>
      </c>
      <c r="G222" s="168" t="s">
        <v>127</v>
      </c>
      <c r="H222" s="169">
        <v>7.7999999999999998</v>
      </c>
      <c r="I222" s="170"/>
      <c r="J222" s="171">
        <f>ROUND(I222*H222,2)</f>
        <v>0</v>
      </c>
      <c r="K222" s="167" t="s">
        <v>128</v>
      </c>
      <c r="L222" s="39"/>
      <c r="M222" s="172" t="s">
        <v>3</v>
      </c>
      <c r="N222" s="173" t="s">
        <v>45</v>
      </c>
      <c r="O222" s="72"/>
      <c r="P222" s="174">
        <f>O222*H222</f>
        <v>0</v>
      </c>
      <c r="Q222" s="174">
        <v>0.51744000000000001</v>
      </c>
      <c r="R222" s="174">
        <f>Q222*H222</f>
        <v>4.0360319999999996</v>
      </c>
      <c r="S222" s="174">
        <v>0</v>
      </c>
      <c r="T222" s="17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76" t="s">
        <v>129</v>
      </c>
      <c r="AT222" s="176" t="s">
        <v>124</v>
      </c>
      <c r="AU222" s="176" t="s">
        <v>84</v>
      </c>
      <c r="AY222" s="19" t="s">
        <v>122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9" t="s">
        <v>82</v>
      </c>
      <c r="BK222" s="177">
        <f>ROUND(I222*H222,2)</f>
        <v>0</v>
      </c>
      <c r="BL222" s="19" t="s">
        <v>129</v>
      </c>
      <c r="BM222" s="176" t="s">
        <v>476</v>
      </c>
    </row>
    <row r="223" s="2" customFormat="1">
      <c r="A223" s="38"/>
      <c r="B223" s="39"/>
      <c r="C223" s="38"/>
      <c r="D223" s="178" t="s">
        <v>131</v>
      </c>
      <c r="E223" s="38"/>
      <c r="F223" s="179" t="s">
        <v>249</v>
      </c>
      <c r="G223" s="38"/>
      <c r="H223" s="38"/>
      <c r="I223" s="180"/>
      <c r="J223" s="38"/>
      <c r="K223" s="38"/>
      <c r="L223" s="39"/>
      <c r="M223" s="181"/>
      <c r="N223" s="182"/>
      <c r="O223" s="72"/>
      <c r="P223" s="72"/>
      <c r="Q223" s="72"/>
      <c r="R223" s="72"/>
      <c r="S223" s="72"/>
      <c r="T223" s="7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131</v>
      </c>
      <c r="AU223" s="19" t="s">
        <v>84</v>
      </c>
    </row>
    <row r="224" s="2" customFormat="1">
      <c r="A224" s="38"/>
      <c r="B224" s="39"/>
      <c r="C224" s="38"/>
      <c r="D224" s="183" t="s">
        <v>133</v>
      </c>
      <c r="E224" s="38"/>
      <c r="F224" s="184" t="s">
        <v>250</v>
      </c>
      <c r="G224" s="38"/>
      <c r="H224" s="38"/>
      <c r="I224" s="180"/>
      <c r="J224" s="38"/>
      <c r="K224" s="38"/>
      <c r="L224" s="39"/>
      <c r="M224" s="181"/>
      <c r="N224" s="182"/>
      <c r="O224" s="72"/>
      <c r="P224" s="72"/>
      <c r="Q224" s="72"/>
      <c r="R224" s="72"/>
      <c r="S224" s="72"/>
      <c r="T224" s="7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133</v>
      </c>
      <c r="AU224" s="19" t="s">
        <v>84</v>
      </c>
    </row>
    <row r="225" s="13" customFormat="1">
      <c r="A225" s="13"/>
      <c r="B225" s="185"/>
      <c r="C225" s="13"/>
      <c r="D225" s="178" t="s">
        <v>135</v>
      </c>
      <c r="E225" s="186" t="s">
        <v>3</v>
      </c>
      <c r="F225" s="187" t="s">
        <v>452</v>
      </c>
      <c r="G225" s="13"/>
      <c r="H225" s="188">
        <v>7.7999999999999998</v>
      </c>
      <c r="I225" s="189"/>
      <c r="J225" s="13"/>
      <c r="K225" s="13"/>
      <c r="L225" s="185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135</v>
      </c>
      <c r="AU225" s="186" t="s">
        <v>84</v>
      </c>
      <c r="AV225" s="13" t="s">
        <v>84</v>
      </c>
      <c r="AW225" s="13" t="s">
        <v>35</v>
      </c>
      <c r="AX225" s="13" t="s">
        <v>82</v>
      </c>
      <c r="AY225" s="186" t="s">
        <v>122</v>
      </c>
    </row>
    <row r="226" s="12" customFormat="1" ht="22.8" customHeight="1">
      <c r="A226" s="12"/>
      <c r="B226" s="151"/>
      <c r="C226" s="12"/>
      <c r="D226" s="152" t="s">
        <v>73</v>
      </c>
      <c r="E226" s="162" t="s">
        <v>155</v>
      </c>
      <c r="F226" s="162" t="s">
        <v>252</v>
      </c>
      <c r="G226" s="12"/>
      <c r="H226" s="12"/>
      <c r="I226" s="154"/>
      <c r="J226" s="163">
        <f>BK226</f>
        <v>0</v>
      </c>
      <c r="K226" s="12"/>
      <c r="L226" s="151"/>
      <c r="M226" s="156"/>
      <c r="N226" s="157"/>
      <c r="O226" s="157"/>
      <c r="P226" s="158">
        <f>SUM(P227:P230)</f>
        <v>0</v>
      </c>
      <c r="Q226" s="157"/>
      <c r="R226" s="158">
        <f>SUM(R227:R230)</f>
        <v>0</v>
      </c>
      <c r="S226" s="157"/>
      <c r="T226" s="159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2" t="s">
        <v>82</v>
      </c>
      <c r="AT226" s="160" t="s">
        <v>73</v>
      </c>
      <c r="AU226" s="160" t="s">
        <v>82</v>
      </c>
      <c r="AY226" s="152" t="s">
        <v>122</v>
      </c>
      <c r="BK226" s="161">
        <f>SUM(BK227:BK230)</f>
        <v>0</v>
      </c>
    </row>
    <row r="227" s="2" customFormat="1" ht="21.75" customHeight="1">
      <c r="A227" s="38"/>
      <c r="B227" s="164"/>
      <c r="C227" s="165" t="s">
        <v>341</v>
      </c>
      <c r="D227" s="165" t="s">
        <v>124</v>
      </c>
      <c r="E227" s="166" t="s">
        <v>477</v>
      </c>
      <c r="F227" s="167" t="s">
        <v>478</v>
      </c>
      <c r="G227" s="168" t="s">
        <v>127</v>
      </c>
      <c r="H227" s="169">
        <v>19.600000000000001</v>
      </c>
      <c r="I227" s="170"/>
      <c r="J227" s="171">
        <f>ROUND(I227*H227,2)</f>
        <v>0</v>
      </c>
      <c r="K227" s="167" t="s">
        <v>128</v>
      </c>
      <c r="L227" s="39"/>
      <c r="M227" s="172" t="s">
        <v>3</v>
      </c>
      <c r="N227" s="173" t="s">
        <v>45</v>
      </c>
      <c r="O227" s="72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6" t="s">
        <v>129</v>
      </c>
      <c r="AT227" s="176" t="s">
        <v>124</v>
      </c>
      <c r="AU227" s="176" t="s">
        <v>84</v>
      </c>
      <c r="AY227" s="19" t="s">
        <v>122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9" t="s">
        <v>82</v>
      </c>
      <c r="BK227" s="177">
        <f>ROUND(I227*H227,2)</f>
        <v>0</v>
      </c>
      <c r="BL227" s="19" t="s">
        <v>129</v>
      </c>
      <c r="BM227" s="176" t="s">
        <v>479</v>
      </c>
    </row>
    <row r="228" s="2" customFormat="1">
      <c r="A228" s="38"/>
      <c r="B228" s="39"/>
      <c r="C228" s="38"/>
      <c r="D228" s="178" t="s">
        <v>131</v>
      </c>
      <c r="E228" s="38"/>
      <c r="F228" s="179" t="s">
        <v>480</v>
      </c>
      <c r="G228" s="38"/>
      <c r="H228" s="38"/>
      <c r="I228" s="180"/>
      <c r="J228" s="38"/>
      <c r="K228" s="38"/>
      <c r="L228" s="39"/>
      <c r="M228" s="181"/>
      <c r="N228" s="182"/>
      <c r="O228" s="72"/>
      <c r="P228" s="72"/>
      <c r="Q228" s="72"/>
      <c r="R228" s="72"/>
      <c r="S228" s="72"/>
      <c r="T228" s="7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131</v>
      </c>
      <c r="AU228" s="19" t="s">
        <v>84</v>
      </c>
    </row>
    <row r="229" s="2" customFormat="1">
      <c r="A229" s="38"/>
      <c r="B229" s="39"/>
      <c r="C229" s="38"/>
      <c r="D229" s="183" t="s">
        <v>133</v>
      </c>
      <c r="E229" s="38"/>
      <c r="F229" s="184" t="s">
        <v>481</v>
      </c>
      <c r="G229" s="38"/>
      <c r="H229" s="38"/>
      <c r="I229" s="180"/>
      <c r="J229" s="38"/>
      <c r="K229" s="38"/>
      <c r="L229" s="39"/>
      <c r="M229" s="181"/>
      <c r="N229" s="182"/>
      <c r="O229" s="72"/>
      <c r="P229" s="72"/>
      <c r="Q229" s="72"/>
      <c r="R229" s="72"/>
      <c r="S229" s="72"/>
      <c r="T229" s="7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133</v>
      </c>
      <c r="AU229" s="19" t="s">
        <v>84</v>
      </c>
    </row>
    <row r="230" s="13" customFormat="1">
      <c r="A230" s="13"/>
      <c r="B230" s="185"/>
      <c r="C230" s="13"/>
      <c r="D230" s="178" t="s">
        <v>135</v>
      </c>
      <c r="E230" s="186" t="s">
        <v>3</v>
      </c>
      <c r="F230" s="187" t="s">
        <v>251</v>
      </c>
      <c r="G230" s="13"/>
      <c r="H230" s="188">
        <v>19.600000000000001</v>
      </c>
      <c r="I230" s="189"/>
      <c r="J230" s="13"/>
      <c r="K230" s="13"/>
      <c r="L230" s="185"/>
      <c r="M230" s="190"/>
      <c r="N230" s="191"/>
      <c r="O230" s="191"/>
      <c r="P230" s="191"/>
      <c r="Q230" s="191"/>
      <c r="R230" s="191"/>
      <c r="S230" s="191"/>
      <c r="T230" s="19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135</v>
      </c>
      <c r="AU230" s="186" t="s">
        <v>84</v>
      </c>
      <c r="AV230" s="13" t="s">
        <v>84</v>
      </c>
      <c r="AW230" s="13" t="s">
        <v>35</v>
      </c>
      <c r="AX230" s="13" t="s">
        <v>82</v>
      </c>
      <c r="AY230" s="186" t="s">
        <v>122</v>
      </c>
    </row>
    <row r="231" s="12" customFormat="1" ht="22.8" customHeight="1">
      <c r="A231" s="12"/>
      <c r="B231" s="151"/>
      <c r="C231" s="12"/>
      <c r="D231" s="152" t="s">
        <v>73</v>
      </c>
      <c r="E231" s="162" t="s">
        <v>180</v>
      </c>
      <c r="F231" s="162" t="s">
        <v>277</v>
      </c>
      <c r="G231" s="12"/>
      <c r="H231" s="12"/>
      <c r="I231" s="154"/>
      <c r="J231" s="163">
        <f>BK231</f>
        <v>0</v>
      </c>
      <c r="K231" s="12"/>
      <c r="L231" s="151"/>
      <c r="M231" s="156"/>
      <c r="N231" s="157"/>
      <c r="O231" s="157"/>
      <c r="P231" s="158">
        <f>SUM(P232:P258)</f>
        <v>0</v>
      </c>
      <c r="Q231" s="157"/>
      <c r="R231" s="158">
        <f>SUM(R232:R258)</f>
        <v>3.715198</v>
      </c>
      <c r="S231" s="157"/>
      <c r="T231" s="159">
        <f>SUM(T232:T258)</f>
        <v>4.5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2" t="s">
        <v>82</v>
      </c>
      <c r="AT231" s="160" t="s">
        <v>73</v>
      </c>
      <c r="AU231" s="160" t="s">
        <v>82</v>
      </c>
      <c r="AY231" s="152" t="s">
        <v>122</v>
      </c>
      <c r="BK231" s="161">
        <f>SUM(BK232:BK258)</f>
        <v>0</v>
      </c>
    </row>
    <row r="232" s="2" customFormat="1" ht="24.15" customHeight="1">
      <c r="A232" s="38"/>
      <c r="B232" s="164"/>
      <c r="C232" s="165" t="s">
        <v>9</v>
      </c>
      <c r="D232" s="165" t="s">
        <v>124</v>
      </c>
      <c r="E232" s="166" t="s">
        <v>482</v>
      </c>
      <c r="F232" s="167" t="s">
        <v>483</v>
      </c>
      <c r="G232" s="168" t="s">
        <v>281</v>
      </c>
      <c r="H232" s="169">
        <v>4.5</v>
      </c>
      <c r="I232" s="170"/>
      <c r="J232" s="171">
        <f>ROUND(I232*H232,2)</f>
        <v>0</v>
      </c>
      <c r="K232" s="167" t="s">
        <v>128</v>
      </c>
      <c r="L232" s="39"/>
      <c r="M232" s="172" t="s">
        <v>3</v>
      </c>
      <c r="N232" s="173" t="s">
        <v>45</v>
      </c>
      <c r="O232" s="72"/>
      <c r="P232" s="174">
        <f>O232*H232</f>
        <v>0</v>
      </c>
      <c r="Q232" s="174">
        <v>0</v>
      </c>
      <c r="R232" s="174">
        <f>Q232*H232</f>
        <v>0</v>
      </c>
      <c r="S232" s="174">
        <v>1</v>
      </c>
      <c r="T232" s="175">
        <f>S232*H232</f>
        <v>4.5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76" t="s">
        <v>129</v>
      </c>
      <c r="AT232" s="176" t="s">
        <v>124</v>
      </c>
      <c r="AU232" s="176" t="s">
        <v>84</v>
      </c>
      <c r="AY232" s="19" t="s">
        <v>122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9" t="s">
        <v>82</v>
      </c>
      <c r="BK232" s="177">
        <f>ROUND(I232*H232,2)</f>
        <v>0</v>
      </c>
      <c r="BL232" s="19" t="s">
        <v>129</v>
      </c>
      <c r="BM232" s="176" t="s">
        <v>484</v>
      </c>
    </row>
    <row r="233" s="2" customFormat="1">
      <c r="A233" s="38"/>
      <c r="B233" s="39"/>
      <c r="C233" s="38"/>
      <c r="D233" s="178" t="s">
        <v>131</v>
      </c>
      <c r="E233" s="38"/>
      <c r="F233" s="179" t="s">
        <v>485</v>
      </c>
      <c r="G233" s="38"/>
      <c r="H233" s="38"/>
      <c r="I233" s="180"/>
      <c r="J233" s="38"/>
      <c r="K233" s="38"/>
      <c r="L233" s="39"/>
      <c r="M233" s="181"/>
      <c r="N233" s="182"/>
      <c r="O233" s="72"/>
      <c r="P233" s="72"/>
      <c r="Q233" s="72"/>
      <c r="R233" s="72"/>
      <c r="S233" s="72"/>
      <c r="T233" s="7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131</v>
      </c>
      <c r="AU233" s="19" t="s">
        <v>84</v>
      </c>
    </row>
    <row r="234" s="2" customFormat="1">
      <c r="A234" s="38"/>
      <c r="B234" s="39"/>
      <c r="C234" s="38"/>
      <c r="D234" s="183" t="s">
        <v>133</v>
      </c>
      <c r="E234" s="38"/>
      <c r="F234" s="184" t="s">
        <v>486</v>
      </c>
      <c r="G234" s="38"/>
      <c r="H234" s="38"/>
      <c r="I234" s="180"/>
      <c r="J234" s="38"/>
      <c r="K234" s="38"/>
      <c r="L234" s="39"/>
      <c r="M234" s="181"/>
      <c r="N234" s="182"/>
      <c r="O234" s="72"/>
      <c r="P234" s="72"/>
      <c r="Q234" s="72"/>
      <c r="R234" s="72"/>
      <c r="S234" s="72"/>
      <c r="T234" s="7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133</v>
      </c>
      <c r="AU234" s="19" t="s">
        <v>84</v>
      </c>
    </row>
    <row r="235" s="13" customFormat="1">
      <c r="A235" s="13"/>
      <c r="B235" s="185"/>
      <c r="C235" s="13"/>
      <c r="D235" s="178" t="s">
        <v>135</v>
      </c>
      <c r="E235" s="186" t="s">
        <v>3</v>
      </c>
      <c r="F235" s="187" t="s">
        <v>487</v>
      </c>
      <c r="G235" s="13"/>
      <c r="H235" s="188">
        <v>4.5</v>
      </c>
      <c r="I235" s="189"/>
      <c r="J235" s="13"/>
      <c r="K235" s="13"/>
      <c r="L235" s="185"/>
      <c r="M235" s="190"/>
      <c r="N235" s="191"/>
      <c r="O235" s="191"/>
      <c r="P235" s="191"/>
      <c r="Q235" s="191"/>
      <c r="R235" s="191"/>
      <c r="S235" s="191"/>
      <c r="T235" s="19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6" t="s">
        <v>135</v>
      </c>
      <c r="AU235" s="186" t="s">
        <v>84</v>
      </c>
      <c r="AV235" s="13" t="s">
        <v>84</v>
      </c>
      <c r="AW235" s="13" t="s">
        <v>35</v>
      </c>
      <c r="AX235" s="13" t="s">
        <v>82</v>
      </c>
      <c r="AY235" s="186" t="s">
        <v>122</v>
      </c>
    </row>
    <row r="236" s="2" customFormat="1" ht="33" customHeight="1">
      <c r="A236" s="38"/>
      <c r="B236" s="164"/>
      <c r="C236" s="165" t="s">
        <v>488</v>
      </c>
      <c r="D236" s="165" t="s">
        <v>124</v>
      </c>
      <c r="E236" s="166" t="s">
        <v>489</v>
      </c>
      <c r="F236" s="167" t="s">
        <v>490</v>
      </c>
      <c r="G236" s="168" t="s">
        <v>281</v>
      </c>
      <c r="H236" s="169">
        <v>7</v>
      </c>
      <c r="I236" s="170"/>
      <c r="J236" s="171">
        <f>ROUND(I236*H236,2)</f>
        <v>0</v>
      </c>
      <c r="K236" s="167" t="s">
        <v>128</v>
      </c>
      <c r="L236" s="39"/>
      <c r="M236" s="172" t="s">
        <v>3</v>
      </c>
      <c r="N236" s="173" t="s">
        <v>45</v>
      </c>
      <c r="O236" s="72"/>
      <c r="P236" s="174">
        <f>O236*H236</f>
        <v>0</v>
      </c>
      <c r="Q236" s="174">
        <v>0.00040000000000000002</v>
      </c>
      <c r="R236" s="174">
        <f>Q236*H236</f>
        <v>0.0028</v>
      </c>
      <c r="S236" s="174">
        <v>0</v>
      </c>
      <c r="T236" s="17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6" t="s">
        <v>129</v>
      </c>
      <c r="AT236" s="176" t="s">
        <v>124</v>
      </c>
      <c r="AU236" s="176" t="s">
        <v>84</v>
      </c>
      <c r="AY236" s="19" t="s">
        <v>122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9" t="s">
        <v>82</v>
      </c>
      <c r="BK236" s="177">
        <f>ROUND(I236*H236,2)</f>
        <v>0</v>
      </c>
      <c r="BL236" s="19" t="s">
        <v>129</v>
      </c>
      <c r="BM236" s="176" t="s">
        <v>491</v>
      </c>
    </row>
    <row r="237" s="2" customFormat="1">
      <c r="A237" s="38"/>
      <c r="B237" s="39"/>
      <c r="C237" s="38"/>
      <c r="D237" s="178" t="s">
        <v>131</v>
      </c>
      <c r="E237" s="38"/>
      <c r="F237" s="179" t="s">
        <v>492</v>
      </c>
      <c r="G237" s="38"/>
      <c r="H237" s="38"/>
      <c r="I237" s="180"/>
      <c r="J237" s="38"/>
      <c r="K237" s="38"/>
      <c r="L237" s="39"/>
      <c r="M237" s="181"/>
      <c r="N237" s="182"/>
      <c r="O237" s="72"/>
      <c r="P237" s="72"/>
      <c r="Q237" s="72"/>
      <c r="R237" s="72"/>
      <c r="S237" s="72"/>
      <c r="T237" s="7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131</v>
      </c>
      <c r="AU237" s="19" t="s">
        <v>84</v>
      </c>
    </row>
    <row r="238" s="2" customFormat="1">
      <c r="A238" s="38"/>
      <c r="B238" s="39"/>
      <c r="C238" s="38"/>
      <c r="D238" s="183" t="s">
        <v>133</v>
      </c>
      <c r="E238" s="38"/>
      <c r="F238" s="184" t="s">
        <v>493</v>
      </c>
      <c r="G238" s="38"/>
      <c r="H238" s="38"/>
      <c r="I238" s="180"/>
      <c r="J238" s="38"/>
      <c r="K238" s="38"/>
      <c r="L238" s="39"/>
      <c r="M238" s="181"/>
      <c r="N238" s="182"/>
      <c r="O238" s="72"/>
      <c r="P238" s="72"/>
      <c r="Q238" s="72"/>
      <c r="R238" s="72"/>
      <c r="S238" s="72"/>
      <c r="T238" s="7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133</v>
      </c>
      <c r="AU238" s="19" t="s">
        <v>84</v>
      </c>
    </row>
    <row r="239" s="13" customFormat="1">
      <c r="A239" s="13"/>
      <c r="B239" s="185"/>
      <c r="C239" s="13"/>
      <c r="D239" s="178" t="s">
        <v>135</v>
      </c>
      <c r="E239" s="186" t="s">
        <v>3</v>
      </c>
      <c r="F239" s="187" t="s">
        <v>172</v>
      </c>
      <c r="G239" s="13"/>
      <c r="H239" s="188">
        <v>7</v>
      </c>
      <c r="I239" s="189"/>
      <c r="J239" s="13"/>
      <c r="K239" s="13"/>
      <c r="L239" s="185"/>
      <c r="M239" s="190"/>
      <c r="N239" s="191"/>
      <c r="O239" s="191"/>
      <c r="P239" s="191"/>
      <c r="Q239" s="191"/>
      <c r="R239" s="191"/>
      <c r="S239" s="191"/>
      <c r="T239" s="19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6" t="s">
        <v>135</v>
      </c>
      <c r="AU239" s="186" t="s">
        <v>84</v>
      </c>
      <c r="AV239" s="13" t="s">
        <v>84</v>
      </c>
      <c r="AW239" s="13" t="s">
        <v>35</v>
      </c>
      <c r="AX239" s="13" t="s">
        <v>82</v>
      </c>
      <c r="AY239" s="186" t="s">
        <v>122</v>
      </c>
    </row>
    <row r="240" s="2" customFormat="1" ht="16.5" customHeight="1">
      <c r="A240" s="38"/>
      <c r="B240" s="164"/>
      <c r="C240" s="202" t="s">
        <v>494</v>
      </c>
      <c r="D240" s="202" t="s">
        <v>294</v>
      </c>
      <c r="E240" s="203" t="s">
        <v>495</v>
      </c>
      <c r="F240" s="204" t="s">
        <v>496</v>
      </c>
      <c r="G240" s="205" t="s">
        <v>281</v>
      </c>
      <c r="H240" s="206">
        <v>3.0299999999999998</v>
      </c>
      <c r="I240" s="207"/>
      <c r="J240" s="208">
        <f>ROUND(I240*H240,2)</f>
        <v>0</v>
      </c>
      <c r="K240" s="204" t="s">
        <v>128</v>
      </c>
      <c r="L240" s="209"/>
      <c r="M240" s="210" t="s">
        <v>3</v>
      </c>
      <c r="N240" s="211" t="s">
        <v>45</v>
      </c>
      <c r="O240" s="72"/>
      <c r="P240" s="174">
        <f>O240*H240</f>
        <v>0</v>
      </c>
      <c r="Q240" s="174">
        <v>1.024</v>
      </c>
      <c r="R240" s="174">
        <f>Q240*H240</f>
        <v>3.1027199999999997</v>
      </c>
      <c r="S240" s="174">
        <v>0</v>
      </c>
      <c r="T240" s="17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6" t="s">
        <v>180</v>
      </c>
      <c r="AT240" s="176" t="s">
        <v>294</v>
      </c>
      <c r="AU240" s="176" t="s">
        <v>84</v>
      </c>
      <c r="AY240" s="19" t="s">
        <v>122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9" t="s">
        <v>82</v>
      </c>
      <c r="BK240" s="177">
        <f>ROUND(I240*H240,2)</f>
        <v>0</v>
      </c>
      <c r="BL240" s="19" t="s">
        <v>129</v>
      </c>
      <c r="BM240" s="176" t="s">
        <v>497</v>
      </c>
    </row>
    <row r="241" s="2" customFormat="1">
      <c r="A241" s="38"/>
      <c r="B241" s="39"/>
      <c r="C241" s="38"/>
      <c r="D241" s="178" t="s">
        <v>131</v>
      </c>
      <c r="E241" s="38"/>
      <c r="F241" s="179" t="s">
        <v>496</v>
      </c>
      <c r="G241" s="38"/>
      <c r="H241" s="38"/>
      <c r="I241" s="180"/>
      <c r="J241" s="38"/>
      <c r="K241" s="38"/>
      <c r="L241" s="39"/>
      <c r="M241" s="181"/>
      <c r="N241" s="182"/>
      <c r="O241" s="72"/>
      <c r="P241" s="72"/>
      <c r="Q241" s="72"/>
      <c r="R241" s="72"/>
      <c r="S241" s="72"/>
      <c r="T241" s="7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131</v>
      </c>
      <c r="AU241" s="19" t="s">
        <v>84</v>
      </c>
    </row>
    <row r="242" s="13" customFormat="1">
      <c r="A242" s="13"/>
      <c r="B242" s="185"/>
      <c r="C242" s="13"/>
      <c r="D242" s="178" t="s">
        <v>135</v>
      </c>
      <c r="E242" s="186" t="s">
        <v>3</v>
      </c>
      <c r="F242" s="187" t="s">
        <v>142</v>
      </c>
      <c r="G242" s="13"/>
      <c r="H242" s="188">
        <v>3</v>
      </c>
      <c r="I242" s="189"/>
      <c r="J242" s="13"/>
      <c r="K242" s="13"/>
      <c r="L242" s="185"/>
      <c r="M242" s="190"/>
      <c r="N242" s="191"/>
      <c r="O242" s="191"/>
      <c r="P242" s="191"/>
      <c r="Q242" s="191"/>
      <c r="R242" s="191"/>
      <c r="S242" s="191"/>
      <c r="T242" s="19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6" t="s">
        <v>135</v>
      </c>
      <c r="AU242" s="186" t="s">
        <v>84</v>
      </c>
      <c r="AV242" s="13" t="s">
        <v>84</v>
      </c>
      <c r="AW242" s="13" t="s">
        <v>35</v>
      </c>
      <c r="AX242" s="13" t="s">
        <v>82</v>
      </c>
      <c r="AY242" s="186" t="s">
        <v>122</v>
      </c>
    </row>
    <row r="243" s="13" customFormat="1">
      <c r="A243" s="13"/>
      <c r="B243" s="185"/>
      <c r="C243" s="13"/>
      <c r="D243" s="178" t="s">
        <v>135</v>
      </c>
      <c r="E243" s="13"/>
      <c r="F243" s="187" t="s">
        <v>498</v>
      </c>
      <c r="G243" s="13"/>
      <c r="H243" s="188">
        <v>3.0299999999999998</v>
      </c>
      <c r="I243" s="189"/>
      <c r="J243" s="13"/>
      <c r="K243" s="13"/>
      <c r="L243" s="185"/>
      <c r="M243" s="190"/>
      <c r="N243" s="191"/>
      <c r="O243" s="191"/>
      <c r="P243" s="191"/>
      <c r="Q243" s="191"/>
      <c r="R243" s="191"/>
      <c r="S243" s="191"/>
      <c r="T243" s="19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6" t="s">
        <v>135</v>
      </c>
      <c r="AU243" s="186" t="s">
        <v>84</v>
      </c>
      <c r="AV243" s="13" t="s">
        <v>84</v>
      </c>
      <c r="AW243" s="13" t="s">
        <v>4</v>
      </c>
      <c r="AX243" s="13" t="s">
        <v>82</v>
      </c>
      <c r="AY243" s="186" t="s">
        <v>122</v>
      </c>
    </row>
    <row r="244" s="2" customFormat="1" ht="16.5" customHeight="1">
      <c r="A244" s="38"/>
      <c r="B244" s="164"/>
      <c r="C244" s="165" t="s">
        <v>499</v>
      </c>
      <c r="D244" s="165" t="s">
        <v>124</v>
      </c>
      <c r="E244" s="166" t="s">
        <v>500</v>
      </c>
      <c r="F244" s="167" t="s">
        <v>501</v>
      </c>
      <c r="G244" s="168" t="s">
        <v>297</v>
      </c>
      <c r="H244" s="169">
        <v>1</v>
      </c>
      <c r="I244" s="170"/>
      <c r="J244" s="171">
        <f>ROUND(I244*H244,2)</f>
        <v>0</v>
      </c>
      <c r="K244" s="167" t="s">
        <v>128</v>
      </c>
      <c r="L244" s="39"/>
      <c r="M244" s="172" t="s">
        <v>3</v>
      </c>
      <c r="N244" s="173" t="s">
        <v>45</v>
      </c>
      <c r="O244" s="72"/>
      <c r="P244" s="174">
        <f>O244*H244</f>
        <v>0</v>
      </c>
      <c r="Q244" s="174">
        <v>0.54513999999999996</v>
      </c>
      <c r="R244" s="174">
        <f>Q244*H244</f>
        <v>0.54513999999999996</v>
      </c>
      <c r="S244" s="174">
        <v>0</v>
      </c>
      <c r="T244" s="17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76" t="s">
        <v>129</v>
      </c>
      <c r="AT244" s="176" t="s">
        <v>124</v>
      </c>
      <c r="AU244" s="176" t="s">
        <v>84</v>
      </c>
      <c r="AY244" s="19" t="s">
        <v>122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9" t="s">
        <v>82</v>
      </c>
      <c r="BK244" s="177">
        <f>ROUND(I244*H244,2)</f>
        <v>0</v>
      </c>
      <c r="BL244" s="19" t="s">
        <v>129</v>
      </c>
      <c r="BM244" s="176" t="s">
        <v>502</v>
      </c>
    </row>
    <row r="245" s="2" customFormat="1">
      <c r="A245" s="38"/>
      <c r="B245" s="39"/>
      <c r="C245" s="38"/>
      <c r="D245" s="178" t="s">
        <v>131</v>
      </c>
      <c r="E245" s="38"/>
      <c r="F245" s="179" t="s">
        <v>503</v>
      </c>
      <c r="G245" s="38"/>
      <c r="H245" s="38"/>
      <c r="I245" s="180"/>
      <c r="J245" s="38"/>
      <c r="K245" s="38"/>
      <c r="L245" s="39"/>
      <c r="M245" s="181"/>
      <c r="N245" s="182"/>
      <c r="O245" s="72"/>
      <c r="P245" s="72"/>
      <c r="Q245" s="72"/>
      <c r="R245" s="72"/>
      <c r="S245" s="72"/>
      <c r="T245" s="73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131</v>
      </c>
      <c r="AU245" s="19" t="s">
        <v>84</v>
      </c>
    </row>
    <row r="246" s="2" customFormat="1">
      <c r="A246" s="38"/>
      <c r="B246" s="39"/>
      <c r="C246" s="38"/>
      <c r="D246" s="183" t="s">
        <v>133</v>
      </c>
      <c r="E246" s="38"/>
      <c r="F246" s="184" t="s">
        <v>504</v>
      </c>
      <c r="G246" s="38"/>
      <c r="H246" s="38"/>
      <c r="I246" s="180"/>
      <c r="J246" s="38"/>
      <c r="K246" s="38"/>
      <c r="L246" s="39"/>
      <c r="M246" s="181"/>
      <c r="N246" s="182"/>
      <c r="O246" s="72"/>
      <c r="P246" s="72"/>
      <c r="Q246" s="72"/>
      <c r="R246" s="72"/>
      <c r="S246" s="72"/>
      <c r="T246" s="7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133</v>
      </c>
      <c r="AU246" s="19" t="s">
        <v>84</v>
      </c>
    </row>
    <row r="247" s="13" customFormat="1">
      <c r="A247" s="13"/>
      <c r="B247" s="185"/>
      <c r="C247" s="13"/>
      <c r="D247" s="178" t="s">
        <v>135</v>
      </c>
      <c r="E247" s="186" t="s">
        <v>3</v>
      </c>
      <c r="F247" s="187" t="s">
        <v>82</v>
      </c>
      <c r="G247" s="13"/>
      <c r="H247" s="188">
        <v>1</v>
      </c>
      <c r="I247" s="189"/>
      <c r="J247" s="13"/>
      <c r="K247" s="13"/>
      <c r="L247" s="185"/>
      <c r="M247" s="190"/>
      <c r="N247" s="191"/>
      <c r="O247" s="191"/>
      <c r="P247" s="191"/>
      <c r="Q247" s="191"/>
      <c r="R247" s="191"/>
      <c r="S247" s="191"/>
      <c r="T247" s="19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6" t="s">
        <v>135</v>
      </c>
      <c r="AU247" s="186" t="s">
        <v>84</v>
      </c>
      <c r="AV247" s="13" t="s">
        <v>84</v>
      </c>
      <c r="AW247" s="13" t="s">
        <v>35</v>
      </c>
      <c r="AX247" s="13" t="s">
        <v>82</v>
      </c>
      <c r="AY247" s="186" t="s">
        <v>122</v>
      </c>
    </row>
    <row r="248" s="2" customFormat="1" ht="24.15" customHeight="1">
      <c r="A248" s="38"/>
      <c r="B248" s="164"/>
      <c r="C248" s="165" t="s">
        <v>219</v>
      </c>
      <c r="D248" s="165" t="s">
        <v>124</v>
      </c>
      <c r="E248" s="166" t="s">
        <v>310</v>
      </c>
      <c r="F248" s="167" t="s">
        <v>311</v>
      </c>
      <c r="G248" s="168" t="s">
        <v>145</v>
      </c>
      <c r="H248" s="169">
        <v>6.0499999999999998</v>
      </c>
      <c r="I248" s="170"/>
      <c r="J248" s="171">
        <f>ROUND(I248*H248,2)</f>
        <v>0</v>
      </c>
      <c r="K248" s="167" t="s">
        <v>128</v>
      </c>
      <c r="L248" s="39"/>
      <c r="M248" s="172" t="s">
        <v>3</v>
      </c>
      <c r="N248" s="173" t="s">
        <v>45</v>
      </c>
      <c r="O248" s="72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6" t="s">
        <v>129</v>
      </c>
      <c r="AT248" s="176" t="s">
        <v>124</v>
      </c>
      <c r="AU248" s="176" t="s">
        <v>84</v>
      </c>
      <c r="AY248" s="19" t="s">
        <v>122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9" t="s">
        <v>82</v>
      </c>
      <c r="BK248" s="177">
        <f>ROUND(I248*H248,2)</f>
        <v>0</v>
      </c>
      <c r="BL248" s="19" t="s">
        <v>129</v>
      </c>
      <c r="BM248" s="176" t="s">
        <v>505</v>
      </c>
    </row>
    <row r="249" s="2" customFormat="1">
      <c r="A249" s="38"/>
      <c r="B249" s="39"/>
      <c r="C249" s="38"/>
      <c r="D249" s="178" t="s">
        <v>131</v>
      </c>
      <c r="E249" s="38"/>
      <c r="F249" s="179" t="s">
        <v>313</v>
      </c>
      <c r="G249" s="38"/>
      <c r="H249" s="38"/>
      <c r="I249" s="180"/>
      <c r="J249" s="38"/>
      <c r="K249" s="38"/>
      <c r="L249" s="39"/>
      <c r="M249" s="181"/>
      <c r="N249" s="182"/>
      <c r="O249" s="72"/>
      <c r="P249" s="72"/>
      <c r="Q249" s="72"/>
      <c r="R249" s="72"/>
      <c r="S249" s="72"/>
      <c r="T249" s="7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131</v>
      </c>
      <c r="AU249" s="19" t="s">
        <v>84</v>
      </c>
    </row>
    <row r="250" s="2" customFormat="1">
      <c r="A250" s="38"/>
      <c r="B250" s="39"/>
      <c r="C250" s="38"/>
      <c r="D250" s="183" t="s">
        <v>133</v>
      </c>
      <c r="E250" s="38"/>
      <c r="F250" s="184" t="s">
        <v>314</v>
      </c>
      <c r="G250" s="38"/>
      <c r="H250" s="38"/>
      <c r="I250" s="180"/>
      <c r="J250" s="38"/>
      <c r="K250" s="38"/>
      <c r="L250" s="39"/>
      <c r="M250" s="181"/>
      <c r="N250" s="182"/>
      <c r="O250" s="72"/>
      <c r="P250" s="72"/>
      <c r="Q250" s="72"/>
      <c r="R250" s="72"/>
      <c r="S250" s="72"/>
      <c r="T250" s="7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133</v>
      </c>
      <c r="AU250" s="19" t="s">
        <v>84</v>
      </c>
    </row>
    <row r="251" s="13" customFormat="1">
      <c r="A251" s="13"/>
      <c r="B251" s="185"/>
      <c r="C251" s="13"/>
      <c r="D251" s="178" t="s">
        <v>135</v>
      </c>
      <c r="E251" s="186" t="s">
        <v>3</v>
      </c>
      <c r="F251" s="187" t="s">
        <v>506</v>
      </c>
      <c r="G251" s="13"/>
      <c r="H251" s="188">
        <v>6.0499999999999998</v>
      </c>
      <c r="I251" s="189"/>
      <c r="J251" s="13"/>
      <c r="K251" s="13"/>
      <c r="L251" s="185"/>
      <c r="M251" s="190"/>
      <c r="N251" s="191"/>
      <c r="O251" s="191"/>
      <c r="P251" s="191"/>
      <c r="Q251" s="191"/>
      <c r="R251" s="191"/>
      <c r="S251" s="191"/>
      <c r="T251" s="19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6" t="s">
        <v>135</v>
      </c>
      <c r="AU251" s="186" t="s">
        <v>84</v>
      </c>
      <c r="AV251" s="13" t="s">
        <v>84</v>
      </c>
      <c r="AW251" s="13" t="s">
        <v>35</v>
      </c>
      <c r="AX251" s="13" t="s">
        <v>82</v>
      </c>
      <c r="AY251" s="186" t="s">
        <v>122</v>
      </c>
    </row>
    <row r="252" s="2" customFormat="1" ht="21.75" customHeight="1">
      <c r="A252" s="38"/>
      <c r="B252" s="164"/>
      <c r="C252" s="165" t="s">
        <v>226</v>
      </c>
      <c r="D252" s="165" t="s">
        <v>124</v>
      </c>
      <c r="E252" s="166" t="s">
        <v>317</v>
      </c>
      <c r="F252" s="167" t="s">
        <v>318</v>
      </c>
      <c r="G252" s="168" t="s">
        <v>127</v>
      </c>
      <c r="H252" s="169">
        <v>14.029999999999999</v>
      </c>
      <c r="I252" s="170"/>
      <c r="J252" s="171">
        <f>ROUND(I252*H252,2)</f>
        <v>0</v>
      </c>
      <c r="K252" s="167" t="s">
        <v>128</v>
      </c>
      <c r="L252" s="39"/>
      <c r="M252" s="172" t="s">
        <v>3</v>
      </c>
      <c r="N252" s="173" t="s">
        <v>45</v>
      </c>
      <c r="O252" s="72"/>
      <c r="P252" s="174">
        <f>O252*H252</f>
        <v>0</v>
      </c>
      <c r="Q252" s="174">
        <v>0.0045999999999999999</v>
      </c>
      <c r="R252" s="174">
        <f>Q252*H252</f>
        <v>0.064537999999999998</v>
      </c>
      <c r="S252" s="174">
        <v>0</v>
      </c>
      <c r="T252" s="17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6" t="s">
        <v>129</v>
      </c>
      <c r="AT252" s="176" t="s">
        <v>124</v>
      </c>
      <c r="AU252" s="176" t="s">
        <v>84</v>
      </c>
      <c r="AY252" s="19" t="s">
        <v>122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9" t="s">
        <v>82</v>
      </c>
      <c r="BK252" s="177">
        <f>ROUND(I252*H252,2)</f>
        <v>0</v>
      </c>
      <c r="BL252" s="19" t="s">
        <v>129</v>
      </c>
      <c r="BM252" s="176" t="s">
        <v>507</v>
      </c>
    </row>
    <row r="253" s="2" customFormat="1">
      <c r="A253" s="38"/>
      <c r="B253" s="39"/>
      <c r="C253" s="38"/>
      <c r="D253" s="178" t="s">
        <v>131</v>
      </c>
      <c r="E253" s="38"/>
      <c r="F253" s="179" t="s">
        <v>320</v>
      </c>
      <c r="G253" s="38"/>
      <c r="H253" s="38"/>
      <c r="I253" s="180"/>
      <c r="J253" s="38"/>
      <c r="K253" s="38"/>
      <c r="L253" s="39"/>
      <c r="M253" s="181"/>
      <c r="N253" s="182"/>
      <c r="O253" s="72"/>
      <c r="P253" s="72"/>
      <c r="Q253" s="72"/>
      <c r="R253" s="72"/>
      <c r="S253" s="72"/>
      <c r="T253" s="7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131</v>
      </c>
      <c r="AU253" s="19" t="s">
        <v>84</v>
      </c>
    </row>
    <row r="254" s="2" customFormat="1">
      <c r="A254" s="38"/>
      <c r="B254" s="39"/>
      <c r="C254" s="38"/>
      <c r="D254" s="183" t="s">
        <v>133</v>
      </c>
      <c r="E254" s="38"/>
      <c r="F254" s="184" t="s">
        <v>321</v>
      </c>
      <c r="G254" s="38"/>
      <c r="H254" s="38"/>
      <c r="I254" s="180"/>
      <c r="J254" s="38"/>
      <c r="K254" s="38"/>
      <c r="L254" s="39"/>
      <c r="M254" s="181"/>
      <c r="N254" s="182"/>
      <c r="O254" s="72"/>
      <c r="P254" s="72"/>
      <c r="Q254" s="72"/>
      <c r="R254" s="72"/>
      <c r="S254" s="72"/>
      <c r="T254" s="7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133</v>
      </c>
      <c r="AU254" s="19" t="s">
        <v>84</v>
      </c>
    </row>
    <row r="255" s="13" customFormat="1">
      <c r="A255" s="13"/>
      <c r="B255" s="185"/>
      <c r="C255" s="13"/>
      <c r="D255" s="178" t="s">
        <v>135</v>
      </c>
      <c r="E255" s="186" t="s">
        <v>3</v>
      </c>
      <c r="F255" s="187" t="s">
        <v>508</v>
      </c>
      <c r="G255" s="13"/>
      <c r="H255" s="188">
        <v>14.029999999999999</v>
      </c>
      <c r="I255" s="189"/>
      <c r="J255" s="13"/>
      <c r="K255" s="13"/>
      <c r="L255" s="185"/>
      <c r="M255" s="190"/>
      <c r="N255" s="191"/>
      <c r="O255" s="191"/>
      <c r="P255" s="191"/>
      <c r="Q255" s="191"/>
      <c r="R255" s="191"/>
      <c r="S255" s="191"/>
      <c r="T255" s="19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6" t="s">
        <v>135</v>
      </c>
      <c r="AU255" s="186" t="s">
        <v>84</v>
      </c>
      <c r="AV255" s="13" t="s">
        <v>84</v>
      </c>
      <c r="AW255" s="13" t="s">
        <v>35</v>
      </c>
      <c r="AX255" s="13" t="s">
        <v>82</v>
      </c>
      <c r="AY255" s="186" t="s">
        <v>122</v>
      </c>
    </row>
    <row r="256" s="2" customFormat="1" ht="24.15" customHeight="1">
      <c r="A256" s="38"/>
      <c r="B256" s="164"/>
      <c r="C256" s="165" t="s">
        <v>233</v>
      </c>
      <c r="D256" s="165" t="s">
        <v>124</v>
      </c>
      <c r="E256" s="166" t="s">
        <v>324</v>
      </c>
      <c r="F256" s="167" t="s">
        <v>325</v>
      </c>
      <c r="G256" s="168" t="s">
        <v>127</v>
      </c>
      <c r="H256" s="169">
        <v>14.029999999999999</v>
      </c>
      <c r="I256" s="170"/>
      <c r="J256" s="171">
        <f>ROUND(I256*H256,2)</f>
        <v>0</v>
      </c>
      <c r="K256" s="167" t="s">
        <v>128</v>
      </c>
      <c r="L256" s="39"/>
      <c r="M256" s="172" t="s">
        <v>3</v>
      </c>
      <c r="N256" s="173" t="s">
        <v>45</v>
      </c>
      <c r="O256" s="72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76" t="s">
        <v>129</v>
      </c>
      <c r="AT256" s="176" t="s">
        <v>124</v>
      </c>
      <c r="AU256" s="176" t="s">
        <v>84</v>
      </c>
      <c r="AY256" s="19" t="s">
        <v>122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9" t="s">
        <v>82</v>
      </c>
      <c r="BK256" s="177">
        <f>ROUND(I256*H256,2)</f>
        <v>0</v>
      </c>
      <c r="BL256" s="19" t="s">
        <v>129</v>
      </c>
      <c r="BM256" s="176" t="s">
        <v>509</v>
      </c>
    </row>
    <row r="257" s="2" customFormat="1">
      <c r="A257" s="38"/>
      <c r="B257" s="39"/>
      <c r="C257" s="38"/>
      <c r="D257" s="178" t="s">
        <v>131</v>
      </c>
      <c r="E257" s="38"/>
      <c r="F257" s="179" t="s">
        <v>327</v>
      </c>
      <c r="G257" s="38"/>
      <c r="H257" s="38"/>
      <c r="I257" s="180"/>
      <c r="J257" s="38"/>
      <c r="K257" s="38"/>
      <c r="L257" s="39"/>
      <c r="M257" s="181"/>
      <c r="N257" s="182"/>
      <c r="O257" s="72"/>
      <c r="P257" s="72"/>
      <c r="Q257" s="72"/>
      <c r="R257" s="72"/>
      <c r="S257" s="72"/>
      <c r="T257" s="7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131</v>
      </c>
      <c r="AU257" s="19" t="s">
        <v>84</v>
      </c>
    </row>
    <row r="258" s="2" customFormat="1">
      <c r="A258" s="38"/>
      <c r="B258" s="39"/>
      <c r="C258" s="38"/>
      <c r="D258" s="183" t="s">
        <v>133</v>
      </c>
      <c r="E258" s="38"/>
      <c r="F258" s="184" t="s">
        <v>328</v>
      </c>
      <c r="G258" s="38"/>
      <c r="H258" s="38"/>
      <c r="I258" s="180"/>
      <c r="J258" s="38"/>
      <c r="K258" s="38"/>
      <c r="L258" s="39"/>
      <c r="M258" s="181"/>
      <c r="N258" s="182"/>
      <c r="O258" s="72"/>
      <c r="P258" s="72"/>
      <c r="Q258" s="72"/>
      <c r="R258" s="72"/>
      <c r="S258" s="72"/>
      <c r="T258" s="7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133</v>
      </c>
      <c r="AU258" s="19" t="s">
        <v>84</v>
      </c>
    </row>
    <row r="259" s="12" customFormat="1" ht="22.8" customHeight="1">
      <c r="A259" s="12"/>
      <c r="B259" s="151"/>
      <c r="C259" s="12"/>
      <c r="D259" s="152" t="s">
        <v>73</v>
      </c>
      <c r="E259" s="162" t="s">
        <v>188</v>
      </c>
      <c r="F259" s="162" t="s">
        <v>330</v>
      </c>
      <c r="G259" s="12"/>
      <c r="H259" s="12"/>
      <c r="I259" s="154"/>
      <c r="J259" s="163">
        <f>BK259</f>
        <v>0</v>
      </c>
      <c r="K259" s="12"/>
      <c r="L259" s="151"/>
      <c r="M259" s="156"/>
      <c r="N259" s="157"/>
      <c r="O259" s="157"/>
      <c r="P259" s="158">
        <f>SUM(P260:P274)</f>
        <v>0</v>
      </c>
      <c r="Q259" s="157"/>
      <c r="R259" s="158">
        <f>SUM(R260:R274)</f>
        <v>0.198654</v>
      </c>
      <c r="S259" s="157"/>
      <c r="T259" s="159">
        <f>SUM(T260:T274)</f>
        <v>16.280000000000001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2" t="s">
        <v>82</v>
      </c>
      <c r="AT259" s="160" t="s">
        <v>73</v>
      </c>
      <c r="AU259" s="160" t="s">
        <v>82</v>
      </c>
      <c r="AY259" s="152" t="s">
        <v>122</v>
      </c>
      <c r="BK259" s="161">
        <f>SUM(BK260:BK274)</f>
        <v>0</v>
      </c>
    </row>
    <row r="260" s="2" customFormat="1" ht="24.15" customHeight="1">
      <c r="A260" s="38"/>
      <c r="B260" s="164"/>
      <c r="C260" s="165" t="s">
        <v>510</v>
      </c>
      <c r="D260" s="165" t="s">
        <v>124</v>
      </c>
      <c r="E260" s="166" t="s">
        <v>511</v>
      </c>
      <c r="F260" s="167" t="s">
        <v>512</v>
      </c>
      <c r="G260" s="168" t="s">
        <v>281</v>
      </c>
      <c r="H260" s="169">
        <v>5.0999999999999996</v>
      </c>
      <c r="I260" s="170"/>
      <c r="J260" s="171">
        <f>ROUND(I260*H260,2)</f>
        <v>0</v>
      </c>
      <c r="K260" s="167" t="s">
        <v>128</v>
      </c>
      <c r="L260" s="39"/>
      <c r="M260" s="172" t="s">
        <v>3</v>
      </c>
      <c r="N260" s="173" t="s">
        <v>45</v>
      </c>
      <c r="O260" s="72"/>
      <c r="P260" s="174">
        <f>O260*H260</f>
        <v>0</v>
      </c>
      <c r="Q260" s="174">
        <v>0.00029999999999999997</v>
      </c>
      <c r="R260" s="174">
        <f>Q260*H260</f>
        <v>0.0015299999999999997</v>
      </c>
      <c r="S260" s="174">
        <v>0</v>
      </c>
      <c r="T260" s="17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6" t="s">
        <v>129</v>
      </c>
      <c r="AT260" s="176" t="s">
        <v>124</v>
      </c>
      <c r="AU260" s="176" t="s">
        <v>84</v>
      </c>
      <c r="AY260" s="19" t="s">
        <v>122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9" t="s">
        <v>82</v>
      </c>
      <c r="BK260" s="177">
        <f>ROUND(I260*H260,2)</f>
        <v>0</v>
      </c>
      <c r="BL260" s="19" t="s">
        <v>129</v>
      </c>
      <c r="BM260" s="176" t="s">
        <v>513</v>
      </c>
    </row>
    <row r="261" s="2" customFormat="1">
      <c r="A261" s="38"/>
      <c r="B261" s="39"/>
      <c r="C261" s="38"/>
      <c r="D261" s="178" t="s">
        <v>131</v>
      </c>
      <c r="E261" s="38"/>
      <c r="F261" s="179" t="s">
        <v>512</v>
      </c>
      <c r="G261" s="38"/>
      <c r="H261" s="38"/>
      <c r="I261" s="180"/>
      <c r="J261" s="38"/>
      <c r="K261" s="38"/>
      <c r="L261" s="39"/>
      <c r="M261" s="181"/>
      <c r="N261" s="182"/>
      <c r="O261" s="72"/>
      <c r="P261" s="72"/>
      <c r="Q261" s="72"/>
      <c r="R261" s="72"/>
      <c r="S261" s="72"/>
      <c r="T261" s="7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131</v>
      </c>
      <c r="AU261" s="19" t="s">
        <v>84</v>
      </c>
    </row>
    <row r="262" s="2" customFormat="1">
      <c r="A262" s="38"/>
      <c r="B262" s="39"/>
      <c r="C262" s="38"/>
      <c r="D262" s="183" t="s">
        <v>133</v>
      </c>
      <c r="E262" s="38"/>
      <c r="F262" s="184" t="s">
        <v>514</v>
      </c>
      <c r="G262" s="38"/>
      <c r="H262" s="38"/>
      <c r="I262" s="180"/>
      <c r="J262" s="38"/>
      <c r="K262" s="38"/>
      <c r="L262" s="39"/>
      <c r="M262" s="181"/>
      <c r="N262" s="182"/>
      <c r="O262" s="72"/>
      <c r="P262" s="72"/>
      <c r="Q262" s="72"/>
      <c r="R262" s="72"/>
      <c r="S262" s="72"/>
      <c r="T262" s="7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133</v>
      </c>
      <c r="AU262" s="19" t="s">
        <v>84</v>
      </c>
    </row>
    <row r="263" s="2" customFormat="1" ht="33" customHeight="1">
      <c r="A263" s="38"/>
      <c r="B263" s="164"/>
      <c r="C263" s="165" t="s">
        <v>323</v>
      </c>
      <c r="D263" s="165" t="s">
        <v>124</v>
      </c>
      <c r="E263" s="166" t="s">
        <v>515</v>
      </c>
      <c r="F263" s="167" t="s">
        <v>516</v>
      </c>
      <c r="G263" s="168" t="s">
        <v>127</v>
      </c>
      <c r="H263" s="169">
        <v>19.600000000000001</v>
      </c>
      <c r="I263" s="170"/>
      <c r="J263" s="171">
        <f>ROUND(I263*H263,2)</f>
        <v>0</v>
      </c>
      <c r="K263" s="167" t="s">
        <v>3</v>
      </c>
      <c r="L263" s="39"/>
      <c r="M263" s="172" t="s">
        <v>3</v>
      </c>
      <c r="N263" s="173" t="s">
        <v>45</v>
      </c>
      <c r="O263" s="72"/>
      <c r="P263" s="174">
        <f>O263*H263</f>
        <v>0</v>
      </c>
      <c r="Q263" s="174">
        <v>0.00068999999999999997</v>
      </c>
      <c r="R263" s="174">
        <f>Q263*H263</f>
        <v>0.013524</v>
      </c>
      <c r="S263" s="174">
        <v>0</v>
      </c>
      <c r="T263" s="17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6" t="s">
        <v>129</v>
      </c>
      <c r="AT263" s="176" t="s">
        <v>124</v>
      </c>
      <c r="AU263" s="176" t="s">
        <v>84</v>
      </c>
      <c r="AY263" s="19" t="s">
        <v>122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9" t="s">
        <v>82</v>
      </c>
      <c r="BK263" s="177">
        <f>ROUND(I263*H263,2)</f>
        <v>0</v>
      </c>
      <c r="BL263" s="19" t="s">
        <v>129</v>
      </c>
      <c r="BM263" s="176" t="s">
        <v>517</v>
      </c>
    </row>
    <row r="264" s="2" customFormat="1">
      <c r="A264" s="38"/>
      <c r="B264" s="39"/>
      <c r="C264" s="38"/>
      <c r="D264" s="178" t="s">
        <v>131</v>
      </c>
      <c r="E264" s="38"/>
      <c r="F264" s="179" t="s">
        <v>516</v>
      </c>
      <c r="G264" s="38"/>
      <c r="H264" s="38"/>
      <c r="I264" s="180"/>
      <c r="J264" s="38"/>
      <c r="K264" s="38"/>
      <c r="L264" s="39"/>
      <c r="M264" s="181"/>
      <c r="N264" s="182"/>
      <c r="O264" s="72"/>
      <c r="P264" s="72"/>
      <c r="Q264" s="72"/>
      <c r="R264" s="72"/>
      <c r="S264" s="72"/>
      <c r="T264" s="7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131</v>
      </c>
      <c r="AU264" s="19" t="s">
        <v>84</v>
      </c>
    </row>
    <row r="265" s="13" customFormat="1">
      <c r="A265" s="13"/>
      <c r="B265" s="185"/>
      <c r="C265" s="13"/>
      <c r="D265" s="178" t="s">
        <v>135</v>
      </c>
      <c r="E265" s="186" t="s">
        <v>3</v>
      </c>
      <c r="F265" s="187" t="s">
        <v>518</v>
      </c>
      <c r="G265" s="13"/>
      <c r="H265" s="188">
        <v>19.600000000000001</v>
      </c>
      <c r="I265" s="189"/>
      <c r="J265" s="13"/>
      <c r="K265" s="13"/>
      <c r="L265" s="185"/>
      <c r="M265" s="190"/>
      <c r="N265" s="191"/>
      <c r="O265" s="191"/>
      <c r="P265" s="191"/>
      <c r="Q265" s="191"/>
      <c r="R265" s="191"/>
      <c r="S265" s="191"/>
      <c r="T265" s="19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6" t="s">
        <v>135</v>
      </c>
      <c r="AU265" s="186" t="s">
        <v>84</v>
      </c>
      <c r="AV265" s="13" t="s">
        <v>84</v>
      </c>
      <c r="AW265" s="13" t="s">
        <v>35</v>
      </c>
      <c r="AX265" s="13" t="s">
        <v>82</v>
      </c>
      <c r="AY265" s="186" t="s">
        <v>122</v>
      </c>
    </row>
    <row r="266" s="2" customFormat="1" ht="21.75" customHeight="1">
      <c r="A266" s="38"/>
      <c r="B266" s="164"/>
      <c r="C266" s="202" t="s">
        <v>519</v>
      </c>
      <c r="D266" s="202" t="s">
        <v>294</v>
      </c>
      <c r="E266" s="203" t="s">
        <v>520</v>
      </c>
      <c r="F266" s="204" t="s">
        <v>521</v>
      </c>
      <c r="G266" s="205" t="s">
        <v>281</v>
      </c>
      <c r="H266" s="206">
        <v>5.0999999999999996</v>
      </c>
      <c r="I266" s="207"/>
      <c r="J266" s="208">
        <f>ROUND(I266*H266,2)</f>
        <v>0</v>
      </c>
      <c r="K266" s="204" t="s">
        <v>3</v>
      </c>
      <c r="L266" s="209"/>
      <c r="M266" s="210" t="s">
        <v>3</v>
      </c>
      <c r="N266" s="211" t="s">
        <v>45</v>
      </c>
      <c r="O266" s="72"/>
      <c r="P266" s="174">
        <f>O266*H266</f>
        <v>0</v>
      </c>
      <c r="Q266" s="174">
        <v>0.035999999999999997</v>
      </c>
      <c r="R266" s="174">
        <f>Q266*H266</f>
        <v>0.18359999999999999</v>
      </c>
      <c r="S266" s="174">
        <v>0</v>
      </c>
      <c r="T266" s="17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6" t="s">
        <v>180</v>
      </c>
      <c r="AT266" s="176" t="s">
        <v>294</v>
      </c>
      <c r="AU266" s="176" t="s">
        <v>84</v>
      </c>
      <c r="AY266" s="19" t="s">
        <v>122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9" t="s">
        <v>82</v>
      </c>
      <c r="BK266" s="177">
        <f>ROUND(I266*H266,2)</f>
        <v>0</v>
      </c>
      <c r="BL266" s="19" t="s">
        <v>129</v>
      </c>
      <c r="BM266" s="176" t="s">
        <v>522</v>
      </c>
    </row>
    <row r="267" s="2" customFormat="1">
      <c r="A267" s="38"/>
      <c r="B267" s="39"/>
      <c r="C267" s="38"/>
      <c r="D267" s="178" t="s">
        <v>131</v>
      </c>
      <c r="E267" s="38"/>
      <c r="F267" s="179" t="s">
        <v>521</v>
      </c>
      <c r="G267" s="38"/>
      <c r="H267" s="38"/>
      <c r="I267" s="180"/>
      <c r="J267" s="38"/>
      <c r="K267" s="38"/>
      <c r="L267" s="39"/>
      <c r="M267" s="181"/>
      <c r="N267" s="182"/>
      <c r="O267" s="72"/>
      <c r="P267" s="72"/>
      <c r="Q267" s="72"/>
      <c r="R267" s="72"/>
      <c r="S267" s="72"/>
      <c r="T267" s="7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131</v>
      </c>
      <c r="AU267" s="19" t="s">
        <v>84</v>
      </c>
    </row>
    <row r="268" s="13" customFormat="1">
      <c r="A268" s="13"/>
      <c r="B268" s="185"/>
      <c r="C268" s="13"/>
      <c r="D268" s="178" t="s">
        <v>135</v>
      </c>
      <c r="E268" s="186" t="s">
        <v>3</v>
      </c>
      <c r="F268" s="187" t="s">
        <v>523</v>
      </c>
      <c r="G268" s="13"/>
      <c r="H268" s="188">
        <v>5.0999999999999996</v>
      </c>
      <c r="I268" s="189"/>
      <c r="J268" s="13"/>
      <c r="K268" s="13"/>
      <c r="L268" s="185"/>
      <c r="M268" s="190"/>
      <c r="N268" s="191"/>
      <c r="O268" s="191"/>
      <c r="P268" s="191"/>
      <c r="Q268" s="191"/>
      <c r="R268" s="191"/>
      <c r="S268" s="191"/>
      <c r="T268" s="19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6" t="s">
        <v>135</v>
      </c>
      <c r="AU268" s="186" t="s">
        <v>84</v>
      </c>
      <c r="AV268" s="13" t="s">
        <v>84</v>
      </c>
      <c r="AW268" s="13" t="s">
        <v>35</v>
      </c>
      <c r="AX268" s="13" t="s">
        <v>82</v>
      </c>
      <c r="AY268" s="186" t="s">
        <v>122</v>
      </c>
    </row>
    <row r="269" s="2" customFormat="1" ht="24.15" customHeight="1">
      <c r="A269" s="38"/>
      <c r="B269" s="164"/>
      <c r="C269" s="165" t="s">
        <v>241</v>
      </c>
      <c r="D269" s="165" t="s">
        <v>124</v>
      </c>
      <c r="E269" s="166" t="s">
        <v>332</v>
      </c>
      <c r="F269" s="167" t="s">
        <v>333</v>
      </c>
      <c r="G269" s="168" t="s">
        <v>145</v>
      </c>
      <c r="H269" s="169">
        <v>7.4000000000000004</v>
      </c>
      <c r="I269" s="170"/>
      <c r="J269" s="171">
        <f>ROUND(I269*H269,2)</f>
        <v>0</v>
      </c>
      <c r="K269" s="167" t="s">
        <v>128</v>
      </c>
      <c r="L269" s="39"/>
      <c r="M269" s="172" t="s">
        <v>3</v>
      </c>
      <c r="N269" s="173" t="s">
        <v>45</v>
      </c>
      <c r="O269" s="72"/>
      <c r="P269" s="174">
        <f>O269*H269</f>
        <v>0</v>
      </c>
      <c r="Q269" s="174">
        <v>0</v>
      </c>
      <c r="R269" s="174">
        <f>Q269*H269</f>
        <v>0</v>
      </c>
      <c r="S269" s="174">
        <v>2.2000000000000002</v>
      </c>
      <c r="T269" s="175">
        <f>S269*H269</f>
        <v>16.280000000000001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76" t="s">
        <v>129</v>
      </c>
      <c r="AT269" s="176" t="s">
        <v>124</v>
      </c>
      <c r="AU269" s="176" t="s">
        <v>84</v>
      </c>
      <c r="AY269" s="19" t="s">
        <v>122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9" t="s">
        <v>82</v>
      </c>
      <c r="BK269" s="177">
        <f>ROUND(I269*H269,2)</f>
        <v>0</v>
      </c>
      <c r="BL269" s="19" t="s">
        <v>129</v>
      </c>
      <c r="BM269" s="176" t="s">
        <v>524</v>
      </c>
    </row>
    <row r="270" s="2" customFormat="1">
      <c r="A270" s="38"/>
      <c r="B270" s="39"/>
      <c r="C270" s="38"/>
      <c r="D270" s="178" t="s">
        <v>131</v>
      </c>
      <c r="E270" s="38"/>
      <c r="F270" s="179" t="s">
        <v>335</v>
      </c>
      <c r="G270" s="38"/>
      <c r="H270" s="38"/>
      <c r="I270" s="180"/>
      <c r="J270" s="38"/>
      <c r="K270" s="38"/>
      <c r="L270" s="39"/>
      <c r="M270" s="181"/>
      <c r="N270" s="182"/>
      <c r="O270" s="72"/>
      <c r="P270" s="72"/>
      <c r="Q270" s="72"/>
      <c r="R270" s="72"/>
      <c r="S270" s="72"/>
      <c r="T270" s="7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131</v>
      </c>
      <c r="AU270" s="19" t="s">
        <v>84</v>
      </c>
    </row>
    <row r="271" s="2" customFormat="1">
      <c r="A271" s="38"/>
      <c r="B271" s="39"/>
      <c r="C271" s="38"/>
      <c r="D271" s="183" t="s">
        <v>133</v>
      </c>
      <c r="E271" s="38"/>
      <c r="F271" s="184" t="s">
        <v>336</v>
      </c>
      <c r="G271" s="38"/>
      <c r="H271" s="38"/>
      <c r="I271" s="180"/>
      <c r="J271" s="38"/>
      <c r="K271" s="38"/>
      <c r="L271" s="39"/>
      <c r="M271" s="181"/>
      <c r="N271" s="182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133</v>
      </c>
      <c r="AU271" s="19" t="s">
        <v>84</v>
      </c>
    </row>
    <row r="272" s="13" customFormat="1">
      <c r="A272" s="13"/>
      <c r="B272" s="185"/>
      <c r="C272" s="13"/>
      <c r="D272" s="178" t="s">
        <v>135</v>
      </c>
      <c r="E272" s="186" t="s">
        <v>3</v>
      </c>
      <c r="F272" s="187" t="s">
        <v>525</v>
      </c>
      <c r="G272" s="13"/>
      <c r="H272" s="188">
        <v>5</v>
      </c>
      <c r="I272" s="189"/>
      <c r="J272" s="13"/>
      <c r="K272" s="13"/>
      <c r="L272" s="185"/>
      <c r="M272" s="190"/>
      <c r="N272" s="191"/>
      <c r="O272" s="191"/>
      <c r="P272" s="191"/>
      <c r="Q272" s="191"/>
      <c r="R272" s="191"/>
      <c r="S272" s="191"/>
      <c r="T272" s="19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6" t="s">
        <v>135</v>
      </c>
      <c r="AU272" s="186" t="s">
        <v>84</v>
      </c>
      <c r="AV272" s="13" t="s">
        <v>84</v>
      </c>
      <c r="AW272" s="13" t="s">
        <v>35</v>
      </c>
      <c r="AX272" s="13" t="s">
        <v>74</v>
      </c>
      <c r="AY272" s="186" t="s">
        <v>122</v>
      </c>
    </row>
    <row r="273" s="13" customFormat="1">
      <c r="A273" s="13"/>
      <c r="B273" s="185"/>
      <c r="C273" s="13"/>
      <c r="D273" s="178" t="s">
        <v>135</v>
      </c>
      <c r="E273" s="186" t="s">
        <v>3</v>
      </c>
      <c r="F273" s="187" t="s">
        <v>526</v>
      </c>
      <c r="G273" s="13"/>
      <c r="H273" s="188">
        <v>2.3999999999999999</v>
      </c>
      <c r="I273" s="189"/>
      <c r="J273" s="13"/>
      <c r="K273" s="13"/>
      <c r="L273" s="185"/>
      <c r="M273" s="190"/>
      <c r="N273" s="191"/>
      <c r="O273" s="191"/>
      <c r="P273" s="191"/>
      <c r="Q273" s="191"/>
      <c r="R273" s="191"/>
      <c r="S273" s="191"/>
      <c r="T273" s="19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6" t="s">
        <v>135</v>
      </c>
      <c r="AU273" s="186" t="s">
        <v>84</v>
      </c>
      <c r="AV273" s="13" t="s">
        <v>84</v>
      </c>
      <c r="AW273" s="13" t="s">
        <v>35</v>
      </c>
      <c r="AX273" s="13" t="s">
        <v>74</v>
      </c>
      <c r="AY273" s="186" t="s">
        <v>122</v>
      </c>
    </row>
    <row r="274" s="14" customFormat="1">
      <c r="A274" s="14"/>
      <c r="B274" s="193"/>
      <c r="C274" s="14"/>
      <c r="D274" s="178" t="s">
        <v>135</v>
      </c>
      <c r="E274" s="194" t="s">
        <v>3</v>
      </c>
      <c r="F274" s="195" t="s">
        <v>164</v>
      </c>
      <c r="G274" s="14"/>
      <c r="H274" s="196">
        <v>7.4000000000000004</v>
      </c>
      <c r="I274" s="197"/>
      <c r="J274" s="14"/>
      <c r="K274" s="14"/>
      <c r="L274" s="193"/>
      <c r="M274" s="198"/>
      <c r="N274" s="199"/>
      <c r="O274" s="199"/>
      <c r="P274" s="199"/>
      <c r="Q274" s="199"/>
      <c r="R274" s="199"/>
      <c r="S274" s="199"/>
      <c r="T274" s="20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4" t="s">
        <v>135</v>
      </c>
      <c r="AU274" s="194" t="s">
        <v>84</v>
      </c>
      <c r="AV274" s="14" t="s">
        <v>129</v>
      </c>
      <c r="AW274" s="14" t="s">
        <v>35</v>
      </c>
      <c r="AX274" s="14" t="s">
        <v>82</v>
      </c>
      <c r="AY274" s="194" t="s">
        <v>122</v>
      </c>
    </row>
    <row r="275" s="12" customFormat="1" ht="22.8" customHeight="1">
      <c r="A275" s="12"/>
      <c r="B275" s="151"/>
      <c r="C275" s="12"/>
      <c r="D275" s="152" t="s">
        <v>73</v>
      </c>
      <c r="E275" s="162" t="s">
        <v>339</v>
      </c>
      <c r="F275" s="162" t="s">
        <v>340</v>
      </c>
      <c r="G275" s="12"/>
      <c r="H275" s="12"/>
      <c r="I275" s="154"/>
      <c r="J275" s="163">
        <f>BK275</f>
        <v>0</v>
      </c>
      <c r="K275" s="12"/>
      <c r="L275" s="151"/>
      <c r="M275" s="156"/>
      <c r="N275" s="157"/>
      <c r="O275" s="157"/>
      <c r="P275" s="158">
        <f>SUM(P276:P283)</f>
        <v>0</v>
      </c>
      <c r="Q275" s="157"/>
      <c r="R275" s="158">
        <f>SUM(R276:R283)</f>
        <v>0</v>
      </c>
      <c r="S275" s="157"/>
      <c r="T275" s="159">
        <f>SUM(T276:T283)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2" t="s">
        <v>82</v>
      </c>
      <c r="AT275" s="160" t="s">
        <v>73</v>
      </c>
      <c r="AU275" s="160" t="s">
        <v>82</v>
      </c>
      <c r="AY275" s="152" t="s">
        <v>122</v>
      </c>
      <c r="BK275" s="161">
        <f>SUM(BK276:BK283)</f>
        <v>0</v>
      </c>
    </row>
    <row r="276" s="2" customFormat="1" ht="21.75" customHeight="1">
      <c r="A276" s="38"/>
      <c r="B276" s="164"/>
      <c r="C276" s="165" t="s">
        <v>245</v>
      </c>
      <c r="D276" s="165" t="s">
        <v>124</v>
      </c>
      <c r="E276" s="166" t="s">
        <v>527</v>
      </c>
      <c r="F276" s="167" t="s">
        <v>528</v>
      </c>
      <c r="G276" s="168" t="s">
        <v>205</v>
      </c>
      <c r="H276" s="169">
        <v>22.75</v>
      </c>
      <c r="I276" s="170"/>
      <c r="J276" s="171">
        <f>ROUND(I276*H276,2)</f>
        <v>0</v>
      </c>
      <c r="K276" s="167" t="s">
        <v>128</v>
      </c>
      <c r="L276" s="39"/>
      <c r="M276" s="172" t="s">
        <v>3</v>
      </c>
      <c r="N276" s="173" t="s">
        <v>45</v>
      </c>
      <c r="O276" s="72"/>
      <c r="P276" s="174">
        <f>O276*H276</f>
        <v>0</v>
      </c>
      <c r="Q276" s="174">
        <v>0</v>
      </c>
      <c r="R276" s="174">
        <f>Q276*H276</f>
        <v>0</v>
      </c>
      <c r="S276" s="174">
        <v>0</v>
      </c>
      <c r="T276" s="17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6" t="s">
        <v>129</v>
      </c>
      <c r="AT276" s="176" t="s">
        <v>124</v>
      </c>
      <c r="AU276" s="176" t="s">
        <v>84</v>
      </c>
      <c r="AY276" s="19" t="s">
        <v>122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9" t="s">
        <v>82</v>
      </c>
      <c r="BK276" s="177">
        <f>ROUND(I276*H276,2)</f>
        <v>0</v>
      </c>
      <c r="BL276" s="19" t="s">
        <v>129</v>
      </c>
      <c r="BM276" s="176" t="s">
        <v>529</v>
      </c>
    </row>
    <row r="277" s="2" customFormat="1">
      <c r="A277" s="38"/>
      <c r="B277" s="39"/>
      <c r="C277" s="38"/>
      <c r="D277" s="178" t="s">
        <v>131</v>
      </c>
      <c r="E277" s="38"/>
      <c r="F277" s="179" t="s">
        <v>530</v>
      </c>
      <c r="G277" s="38"/>
      <c r="H277" s="38"/>
      <c r="I277" s="180"/>
      <c r="J277" s="38"/>
      <c r="K277" s="38"/>
      <c r="L277" s="39"/>
      <c r="M277" s="181"/>
      <c r="N277" s="182"/>
      <c r="O277" s="72"/>
      <c r="P277" s="72"/>
      <c r="Q277" s="72"/>
      <c r="R277" s="72"/>
      <c r="S277" s="72"/>
      <c r="T277" s="7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131</v>
      </c>
      <c r="AU277" s="19" t="s">
        <v>84</v>
      </c>
    </row>
    <row r="278" s="2" customFormat="1">
      <c r="A278" s="38"/>
      <c r="B278" s="39"/>
      <c r="C278" s="38"/>
      <c r="D278" s="183" t="s">
        <v>133</v>
      </c>
      <c r="E278" s="38"/>
      <c r="F278" s="184" t="s">
        <v>531</v>
      </c>
      <c r="G278" s="38"/>
      <c r="H278" s="38"/>
      <c r="I278" s="180"/>
      <c r="J278" s="38"/>
      <c r="K278" s="38"/>
      <c r="L278" s="39"/>
      <c r="M278" s="181"/>
      <c r="N278" s="182"/>
      <c r="O278" s="72"/>
      <c r="P278" s="72"/>
      <c r="Q278" s="72"/>
      <c r="R278" s="72"/>
      <c r="S278" s="72"/>
      <c r="T278" s="73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133</v>
      </c>
      <c r="AU278" s="19" t="s">
        <v>84</v>
      </c>
    </row>
    <row r="279" s="13" customFormat="1">
      <c r="A279" s="13"/>
      <c r="B279" s="185"/>
      <c r="C279" s="13"/>
      <c r="D279" s="178" t="s">
        <v>135</v>
      </c>
      <c r="E279" s="186" t="s">
        <v>3</v>
      </c>
      <c r="F279" s="187" t="s">
        <v>532</v>
      </c>
      <c r="G279" s="13"/>
      <c r="H279" s="188">
        <v>22.75</v>
      </c>
      <c r="I279" s="189"/>
      <c r="J279" s="13"/>
      <c r="K279" s="13"/>
      <c r="L279" s="185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135</v>
      </c>
      <c r="AU279" s="186" t="s">
        <v>84</v>
      </c>
      <c r="AV279" s="13" t="s">
        <v>84</v>
      </c>
      <c r="AW279" s="13" t="s">
        <v>35</v>
      </c>
      <c r="AX279" s="13" t="s">
        <v>82</v>
      </c>
      <c r="AY279" s="186" t="s">
        <v>122</v>
      </c>
    </row>
    <row r="280" s="2" customFormat="1" ht="24.15" customHeight="1">
      <c r="A280" s="38"/>
      <c r="B280" s="164"/>
      <c r="C280" s="165" t="s">
        <v>253</v>
      </c>
      <c r="D280" s="165" t="s">
        <v>124</v>
      </c>
      <c r="E280" s="166" t="s">
        <v>533</v>
      </c>
      <c r="F280" s="167" t="s">
        <v>534</v>
      </c>
      <c r="G280" s="168" t="s">
        <v>205</v>
      </c>
      <c r="H280" s="169">
        <v>22.75</v>
      </c>
      <c r="I280" s="170"/>
      <c r="J280" s="171">
        <f>ROUND(I280*H280,2)</f>
        <v>0</v>
      </c>
      <c r="K280" s="167" t="s">
        <v>128</v>
      </c>
      <c r="L280" s="39"/>
      <c r="M280" s="172" t="s">
        <v>3</v>
      </c>
      <c r="N280" s="173" t="s">
        <v>45</v>
      </c>
      <c r="O280" s="72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6" t="s">
        <v>129</v>
      </c>
      <c r="AT280" s="176" t="s">
        <v>124</v>
      </c>
      <c r="AU280" s="176" t="s">
        <v>84</v>
      </c>
      <c r="AY280" s="19" t="s">
        <v>122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9" t="s">
        <v>82</v>
      </c>
      <c r="BK280" s="177">
        <f>ROUND(I280*H280,2)</f>
        <v>0</v>
      </c>
      <c r="BL280" s="19" t="s">
        <v>129</v>
      </c>
      <c r="BM280" s="176" t="s">
        <v>535</v>
      </c>
    </row>
    <row r="281" s="2" customFormat="1">
      <c r="A281" s="38"/>
      <c r="B281" s="39"/>
      <c r="C281" s="38"/>
      <c r="D281" s="178" t="s">
        <v>131</v>
      </c>
      <c r="E281" s="38"/>
      <c r="F281" s="179" t="s">
        <v>536</v>
      </c>
      <c r="G281" s="38"/>
      <c r="H281" s="38"/>
      <c r="I281" s="180"/>
      <c r="J281" s="38"/>
      <c r="K281" s="38"/>
      <c r="L281" s="39"/>
      <c r="M281" s="181"/>
      <c r="N281" s="182"/>
      <c r="O281" s="72"/>
      <c r="P281" s="72"/>
      <c r="Q281" s="72"/>
      <c r="R281" s="72"/>
      <c r="S281" s="72"/>
      <c r="T281" s="7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131</v>
      </c>
      <c r="AU281" s="19" t="s">
        <v>84</v>
      </c>
    </row>
    <row r="282" s="2" customFormat="1">
      <c r="A282" s="38"/>
      <c r="B282" s="39"/>
      <c r="C282" s="38"/>
      <c r="D282" s="183" t="s">
        <v>133</v>
      </c>
      <c r="E282" s="38"/>
      <c r="F282" s="184" t="s">
        <v>537</v>
      </c>
      <c r="G282" s="38"/>
      <c r="H282" s="38"/>
      <c r="I282" s="180"/>
      <c r="J282" s="38"/>
      <c r="K282" s="38"/>
      <c r="L282" s="39"/>
      <c r="M282" s="181"/>
      <c r="N282" s="182"/>
      <c r="O282" s="72"/>
      <c r="P282" s="72"/>
      <c r="Q282" s="72"/>
      <c r="R282" s="72"/>
      <c r="S282" s="72"/>
      <c r="T282" s="7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133</v>
      </c>
      <c r="AU282" s="19" t="s">
        <v>84</v>
      </c>
    </row>
    <row r="283" s="13" customFormat="1">
      <c r="A283" s="13"/>
      <c r="B283" s="185"/>
      <c r="C283" s="13"/>
      <c r="D283" s="178" t="s">
        <v>135</v>
      </c>
      <c r="E283" s="186" t="s">
        <v>3</v>
      </c>
      <c r="F283" s="187" t="s">
        <v>538</v>
      </c>
      <c r="G283" s="13"/>
      <c r="H283" s="188">
        <v>22.75</v>
      </c>
      <c r="I283" s="189"/>
      <c r="J283" s="13"/>
      <c r="K283" s="13"/>
      <c r="L283" s="185"/>
      <c r="M283" s="190"/>
      <c r="N283" s="191"/>
      <c r="O283" s="191"/>
      <c r="P283" s="191"/>
      <c r="Q283" s="191"/>
      <c r="R283" s="191"/>
      <c r="S283" s="191"/>
      <c r="T283" s="19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6" t="s">
        <v>135</v>
      </c>
      <c r="AU283" s="186" t="s">
        <v>84</v>
      </c>
      <c r="AV283" s="13" t="s">
        <v>84</v>
      </c>
      <c r="AW283" s="13" t="s">
        <v>35</v>
      </c>
      <c r="AX283" s="13" t="s">
        <v>82</v>
      </c>
      <c r="AY283" s="186" t="s">
        <v>122</v>
      </c>
    </row>
    <row r="284" s="12" customFormat="1" ht="22.8" customHeight="1">
      <c r="A284" s="12"/>
      <c r="B284" s="151"/>
      <c r="C284" s="12"/>
      <c r="D284" s="152" t="s">
        <v>73</v>
      </c>
      <c r="E284" s="162" t="s">
        <v>353</v>
      </c>
      <c r="F284" s="162" t="s">
        <v>354</v>
      </c>
      <c r="G284" s="12"/>
      <c r="H284" s="12"/>
      <c r="I284" s="154"/>
      <c r="J284" s="163">
        <f>BK284</f>
        <v>0</v>
      </c>
      <c r="K284" s="12"/>
      <c r="L284" s="151"/>
      <c r="M284" s="156"/>
      <c r="N284" s="157"/>
      <c r="O284" s="157"/>
      <c r="P284" s="158">
        <f>SUM(P285:P287)</f>
        <v>0</v>
      </c>
      <c r="Q284" s="157"/>
      <c r="R284" s="158">
        <f>SUM(R285:R287)</f>
        <v>0</v>
      </c>
      <c r="S284" s="157"/>
      <c r="T284" s="159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2" t="s">
        <v>82</v>
      </c>
      <c r="AT284" s="160" t="s">
        <v>73</v>
      </c>
      <c r="AU284" s="160" t="s">
        <v>82</v>
      </c>
      <c r="AY284" s="152" t="s">
        <v>122</v>
      </c>
      <c r="BK284" s="161">
        <f>SUM(BK285:BK287)</f>
        <v>0</v>
      </c>
    </row>
    <row r="285" s="2" customFormat="1" ht="24.15" customHeight="1">
      <c r="A285" s="38"/>
      <c r="B285" s="164"/>
      <c r="C285" s="165" t="s">
        <v>539</v>
      </c>
      <c r="D285" s="165" t="s">
        <v>124</v>
      </c>
      <c r="E285" s="166" t="s">
        <v>356</v>
      </c>
      <c r="F285" s="167" t="s">
        <v>357</v>
      </c>
      <c r="G285" s="168" t="s">
        <v>205</v>
      </c>
      <c r="H285" s="169">
        <v>18.231999999999999</v>
      </c>
      <c r="I285" s="170"/>
      <c r="J285" s="171">
        <f>ROUND(I285*H285,2)</f>
        <v>0</v>
      </c>
      <c r="K285" s="167" t="s">
        <v>128</v>
      </c>
      <c r="L285" s="39"/>
      <c r="M285" s="172" t="s">
        <v>3</v>
      </c>
      <c r="N285" s="173" t="s">
        <v>45</v>
      </c>
      <c r="O285" s="72"/>
      <c r="P285" s="174">
        <f>O285*H285</f>
        <v>0</v>
      </c>
      <c r="Q285" s="174">
        <v>0</v>
      </c>
      <c r="R285" s="174">
        <f>Q285*H285</f>
        <v>0</v>
      </c>
      <c r="S285" s="174">
        <v>0</v>
      </c>
      <c r="T285" s="17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76" t="s">
        <v>129</v>
      </c>
      <c r="AT285" s="176" t="s">
        <v>124</v>
      </c>
      <c r="AU285" s="176" t="s">
        <v>84</v>
      </c>
      <c r="AY285" s="19" t="s">
        <v>122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9" t="s">
        <v>82</v>
      </c>
      <c r="BK285" s="177">
        <f>ROUND(I285*H285,2)</f>
        <v>0</v>
      </c>
      <c r="BL285" s="19" t="s">
        <v>129</v>
      </c>
      <c r="BM285" s="176" t="s">
        <v>540</v>
      </c>
    </row>
    <row r="286" s="2" customFormat="1">
      <c r="A286" s="38"/>
      <c r="B286" s="39"/>
      <c r="C286" s="38"/>
      <c r="D286" s="178" t="s">
        <v>131</v>
      </c>
      <c r="E286" s="38"/>
      <c r="F286" s="179" t="s">
        <v>359</v>
      </c>
      <c r="G286" s="38"/>
      <c r="H286" s="38"/>
      <c r="I286" s="180"/>
      <c r="J286" s="38"/>
      <c r="K286" s="38"/>
      <c r="L286" s="39"/>
      <c r="M286" s="181"/>
      <c r="N286" s="182"/>
      <c r="O286" s="72"/>
      <c r="P286" s="72"/>
      <c r="Q286" s="72"/>
      <c r="R286" s="72"/>
      <c r="S286" s="72"/>
      <c r="T286" s="7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131</v>
      </c>
      <c r="AU286" s="19" t="s">
        <v>84</v>
      </c>
    </row>
    <row r="287" s="2" customFormat="1">
      <c r="A287" s="38"/>
      <c r="B287" s="39"/>
      <c r="C287" s="38"/>
      <c r="D287" s="183" t="s">
        <v>133</v>
      </c>
      <c r="E287" s="38"/>
      <c r="F287" s="184" t="s">
        <v>360</v>
      </c>
      <c r="G287" s="38"/>
      <c r="H287" s="38"/>
      <c r="I287" s="180"/>
      <c r="J287" s="38"/>
      <c r="K287" s="38"/>
      <c r="L287" s="39"/>
      <c r="M287" s="181"/>
      <c r="N287" s="182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133</v>
      </c>
      <c r="AU287" s="19" t="s">
        <v>84</v>
      </c>
    </row>
    <row r="288" s="12" customFormat="1" ht="25.92" customHeight="1">
      <c r="A288" s="12"/>
      <c r="B288" s="151"/>
      <c r="C288" s="12"/>
      <c r="D288" s="152" t="s">
        <v>73</v>
      </c>
      <c r="E288" s="153" t="s">
        <v>541</v>
      </c>
      <c r="F288" s="153" t="s">
        <v>542</v>
      </c>
      <c r="G288" s="12"/>
      <c r="H288" s="12"/>
      <c r="I288" s="154"/>
      <c r="J288" s="155">
        <f>BK288</f>
        <v>0</v>
      </c>
      <c r="K288" s="12"/>
      <c r="L288" s="151"/>
      <c r="M288" s="156"/>
      <c r="N288" s="157"/>
      <c r="O288" s="157"/>
      <c r="P288" s="158">
        <f>P289</f>
        <v>0</v>
      </c>
      <c r="Q288" s="157"/>
      <c r="R288" s="158">
        <f>R289</f>
        <v>0.00087000000000000011</v>
      </c>
      <c r="S288" s="157"/>
      <c r="T288" s="159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2" t="s">
        <v>84</v>
      </c>
      <c r="AT288" s="160" t="s">
        <v>73</v>
      </c>
      <c r="AU288" s="160" t="s">
        <v>74</v>
      </c>
      <c r="AY288" s="152" t="s">
        <v>122</v>
      </c>
      <c r="BK288" s="161">
        <f>BK289</f>
        <v>0</v>
      </c>
    </row>
    <row r="289" s="12" customFormat="1" ht="22.8" customHeight="1">
      <c r="A289" s="12"/>
      <c r="B289" s="151"/>
      <c r="C289" s="12"/>
      <c r="D289" s="152" t="s">
        <v>73</v>
      </c>
      <c r="E289" s="162" t="s">
        <v>543</v>
      </c>
      <c r="F289" s="162" t="s">
        <v>544</v>
      </c>
      <c r="G289" s="12"/>
      <c r="H289" s="12"/>
      <c r="I289" s="154"/>
      <c r="J289" s="163">
        <f>BK289</f>
        <v>0</v>
      </c>
      <c r="K289" s="12"/>
      <c r="L289" s="151"/>
      <c r="M289" s="156"/>
      <c r="N289" s="157"/>
      <c r="O289" s="157"/>
      <c r="P289" s="158">
        <f>SUM(P290:P295)</f>
        <v>0</v>
      </c>
      <c r="Q289" s="157"/>
      <c r="R289" s="158">
        <f>SUM(R290:R295)</f>
        <v>0.00087000000000000011</v>
      </c>
      <c r="S289" s="157"/>
      <c r="T289" s="159">
        <f>SUM(T290:T295)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2" t="s">
        <v>84</v>
      </c>
      <c r="AT289" s="160" t="s">
        <v>73</v>
      </c>
      <c r="AU289" s="160" t="s">
        <v>82</v>
      </c>
      <c r="AY289" s="152" t="s">
        <v>122</v>
      </c>
      <c r="BK289" s="161">
        <f>SUM(BK290:BK295)</f>
        <v>0</v>
      </c>
    </row>
    <row r="290" s="2" customFormat="1" ht="24.15" customHeight="1">
      <c r="A290" s="38"/>
      <c r="B290" s="164"/>
      <c r="C290" s="165" t="s">
        <v>545</v>
      </c>
      <c r="D290" s="165" t="s">
        <v>124</v>
      </c>
      <c r="E290" s="166" t="s">
        <v>546</v>
      </c>
      <c r="F290" s="167" t="s">
        <v>547</v>
      </c>
      <c r="G290" s="168" t="s">
        <v>127</v>
      </c>
      <c r="H290" s="169">
        <v>3</v>
      </c>
      <c r="I290" s="170"/>
      <c r="J290" s="171">
        <f>ROUND(I290*H290,2)</f>
        <v>0</v>
      </c>
      <c r="K290" s="167" t="s">
        <v>128</v>
      </c>
      <c r="L290" s="39"/>
      <c r="M290" s="172" t="s">
        <v>3</v>
      </c>
      <c r="N290" s="173" t="s">
        <v>45</v>
      </c>
      <c r="O290" s="72"/>
      <c r="P290" s="174">
        <f>O290*H290</f>
        <v>0</v>
      </c>
      <c r="Q290" s="174">
        <v>0.00017000000000000001</v>
      </c>
      <c r="R290" s="174">
        <f>Q290*H290</f>
        <v>0.00051000000000000004</v>
      </c>
      <c r="S290" s="174">
        <v>0</v>
      </c>
      <c r="T290" s="17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6" t="s">
        <v>241</v>
      </c>
      <c r="AT290" s="176" t="s">
        <v>124</v>
      </c>
      <c r="AU290" s="176" t="s">
        <v>84</v>
      </c>
      <c r="AY290" s="19" t="s">
        <v>122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9" t="s">
        <v>82</v>
      </c>
      <c r="BK290" s="177">
        <f>ROUND(I290*H290,2)</f>
        <v>0</v>
      </c>
      <c r="BL290" s="19" t="s">
        <v>241</v>
      </c>
      <c r="BM290" s="176" t="s">
        <v>548</v>
      </c>
    </row>
    <row r="291" s="2" customFormat="1">
      <c r="A291" s="38"/>
      <c r="B291" s="39"/>
      <c r="C291" s="38"/>
      <c r="D291" s="178" t="s">
        <v>131</v>
      </c>
      <c r="E291" s="38"/>
      <c r="F291" s="179" t="s">
        <v>549</v>
      </c>
      <c r="G291" s="38"/>
      <c r="H291" s="38"/>
      <c r="I291" s="180"/>
      <c r="J291" s="38"/>
      <c r="K291" s="38"/>
      <c r="L291" s="39"/>
      <c r="M291" s="181"/>
      <c r="N291" s="182"/>
      <c r="O291" s="72"/>
      <c r="P291" s="72"/>
      <c r="Q291" s="72"/>
      <c r="R291" s="72"/>
      <c r="S291" s="72"/>
      <c r="T291" s="7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131</v>
      </c>
      <c r="AU291" s="19" t="s">
        <v>84</v>
      </c>
    </row>
    <row r="292" s="2" customFormat="1">
      <c r="A292" s="38"/>
      <c r="B292" s="39"/>
      <c r="C292" s="38"/>
      <c r="D292" s="183" t="s">
        <v>133</v>
      </c>
      <c r="E292" s="38"/>
      <c r="F292" s="184" t="s">
        <v>550</v>
      </c>
      <c r="G292" s="38"/>
      <c r="H292" s="38"/>
      <c r="I292" s="180"/>
      <c r="J292" s="38"/>
      <c r="K292" s="38"/>
      <c r="L292" s="39"/>
      <c r="M292" s="181"/>
      <c r="N292" s="182"/>
      <c r="O292" s="72"/>
      <c r="P292" s="72"/>
      <c r="Q292" s="72"/>
      <c r="R292" s="72"/>
      <c r="S292" s="72"/>
      <c r="T292" s="7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133</v>
      </c>
      <c r="AU292" s="19" t="s">
        <v>84</v>
      </c>
    </row>
    <row r="293" s="2" customFormat="1" ht="24.15" customHeight="1">
      <c r="A293" s="38"/>
      <c r="B293" s="164"/>
      <c r="C293" s="165" t="s">
        <v>551</v>
      </c>
      <c r="D293" s="165" t="s">
        <v>124</v>
      </c>
      <c r="E293" s="166" t="s">
        <v>552</v>
      </c>
      <c r="F293" s="167" t="s">
        <v>553</v>
      </c>
      <c r="G293" s="168" t="s">
        <v>127</v>
      </c>
      <c r="H293" s="169">
        <v>3</v>
      </c>
      <c r="I293" s="170"/>
      <c r="J293" s="171">
        <f>ROUND(I293*H293,2)</f>
        <v>0</v>
      </c>
      <c r="K293" s="167" t="s">
        <v>128</v>
      </c>
      <c r="L293" s="39"/>
      <c r="M293" s="172" t="s">
        <v>3</v>
      </c>
      <c r="N293" s="173" t="s">
        <v>45</v>
      </c>
      <c r="O293" s="72"/>
      <c r="P293" s="174">
        <f>O293*H293</f>
        <v>0</v>
      </c>
      <c r="Q293" s="174">
        <v>0.00012</v>
      </c>
      <c r="R293" s="174">
        <f>Q293*H293</f>
        <v>0.00036000000000000002</v>
      </c>
      <c r="S293" s="174">
        <v>0</v>
      </c>
      <c r="T293" s="17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6" t="s">
        <v>241</v>
      </c>
      <c r="AT293" s="176" t="s">
        <v>124</v>
      </c>
      <c r="AU293" s="176" t="s">
        <v>84</v>
      </c>
      <c r="AY293" s="19" t="s">
        <v>122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9" t="s">
        <v>82</v>
      </c>
      <c r="BK293" s="177">
        <f>ROUND(I293*H293,2)</f>
        <v>0</v>
      </c>
      <c r="BL293" s="19" t="s">
        <v>241</v>
      </c>
      <c r="BM293" s="176" t="s">
        <v>554</v>
      </c>
    </row>
    <row r="294" s="2" customFormat="1">
      <c r="A294" s="38"/>
      <c r="B294" s="39"/>
      <c r="C294" s="38"/>
      <c r="D294" s="178" t="s">
        <v>131</v>
      </c>
      <c r="E294" s="38"/>
      <c r="F294" s="179" t="s">
        <v>555</v>
      </c>
      <c r="G294" s="38"/>
      <c r="H294" s="38"/>
      <c r="I294" s="180"/>
      <c r="J294" s="38"/>
      <c r="K294" s="38"/>
      <c r="L294" s="39"/>
      <c r="M294" s="181"/>
      <c r="N294" s="182"/>
      <c r="O294" s="72"/>
      <c r="P294" s="72"/>
      <c r="Q294" s="72"/>
      <c r="R294" s="72"/>
      <c r="S294" s="72"/>
      <c r="T294" s="7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131</v>
      </c>
      <c r="AU294" s="19" t="s">
        <v>84</v>
      </c>
    </row>
    <row r="295" s="2" customFormat="1">
      <c r="A295" s="38"/>
      <c r="B295" s="39"/>
      <c r="C295" s="38"/>
      <c r="D295" s="183" t="s">
        <v>133</v>
      </c>
      <c r="E295" s="38"/>
      <c r="F295" s="184" t="s">
        <v>556</v>
      </c>
      <c r="G295" s="38"/>
      <c r="H295" s="38"/>
      <c r="I295" s="180"/>
      <c r="J295" s="38"/>
      <c r="K295" s="38"/>
      <c r="L295" s="39"/>
      <c r="M295" s="212"/>
      <c r="N295" s="213"/>
      <c r="O295" s="214"/>
      <c r="P295" s="214"/>
      <c r="Q295" s="214"/>
      <c r="R295" s="214"/>
      <c r="S295" s="214"/>
      <c r="T295" s="21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133</v>
      </c>
      <c r="AU295" s="19" t="s">
        <v>84</v>
      </c>
    </row>
    <row r="296" s="2" customFormat="1" ht="6.96" customHeight="1">
      <c r="A296" s="38"/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39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autoFilter ref="C89:K2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11251201"/>
    <hyperlink ref="F99" r:id="rId2" display="https://podminky.urs.cz/item/CS_URS_2024_01/112155315"/>
    <hyperlink ref="F103" r:id="rId3" display="https://podminky.urs.cz/item/CS_URS_2024_01/115001105"/>
    <hyperlink ref="F107" r:id="rId4" display="https://podminky.urs.cz/item/CS_URS_2024_01/115101201"/>
    <hyperlink ref="F111" r:id="rId5" display="https://podminky.urs.cz/item/CS_URS_2024_01/131251102"/>
    <hyperlink ref="F115" r:id="rId6" display="https://podminky.urs.cz/item/CS_URS_2024_01/132251251"/>
    <hyperlink ref="F120" r:id="rId7" display="https://podminky.urs.cz/item/CS_URS_2024_01/132254101"/>
    <hyperlink ref="F124" r:id="rId8" display="https://podminky.urs.cz/item/CS_URS_2024_01/174152103"/>
    <hyperlink ref="F128" r:id="rId9" display="https://podminky.urs.cz/item/CS_URS_2024_01/182151111"/>
    <hyperlink ref="F133" r:id="rId10" display="https://podminky.urs.cz/item/CS_URS_2024_01/321213345"/>
    <hyperlink ref="F137" r:id="rId11" display="https://podminky.urs.cz/item/CS_URS_2024_01/321311116"/>
    <hyperlink ref="F141" r:id="rId12" display="https://podminky.urs.cz/item/CS_URS_2024_01/321311116"/>
    <hyperlink ref="F148" r:id="rId13" display="https://podminky.urs.cz/item/CS_URS_2024_01/321351010"/>
    <hyperlink ref="F152" r:id="rId14" display="https://podminky.urs.cz/item/CS_URS_2024_01/321351010"/>
    <hyperlink ref="F164" r:id="rId15" display="https://podminky.urs.cz/item/CS_URS_2024_01/321352010"/>
    <hyperlink ref="F168" r:id="rId16" display="https://podminky.urs.cz/item/CS_URS_2024_01/321352010"/>
    <hyperlink ref="F173" r:id="rId17" display="https://podminky.urs.cz/item/CS_URS_2024_01/321361101"/>
    <hyperlink ref="F177" r:id="rId18" display="https://podminky.urs.cz/item/CS_URS_2024_01/321368211"/>
    <hyperlink ref="F181" r:id="rId19" display="https://podminky.urs.cz/item/CS_URS_2024_01/321368211"/>
    <hyperlink ref="F185" r:id="rId20" display="https://podminky.urs.cz/item/CS_URS_2024_01/321368211"/>
    <hyperlink ref="F195" r:id="rId21" display="https://podminky.urs.cz/item/CS_URS_2024_01/451313521"/>
    <hyperlink ref="F200" r:id="rId22" display="https://podminky.urs.cz/item/CS_URS_2024_01/452311171"/>
    <hyperlink ref="F204" r:id="rId23" display="https://podminky.urs.cz/item/CS_URS_2024_01/452351111"/>
    <hyperlink ref="F208" r:id="rId24" display="https://podminky.urs.cz/item/CS_URS_2024_01/452351112"/>
    <hyperlink ref="F212" r:id="rId25" display="https://podminky.urs.cz/item/CS_URS_2024_01/452368211"/>
    <hyperlink ref="F216" r:id="rId26" display="https://podminky.urs.cz/item/CS_URS_2024_01/457312811"/>
    <hyperlink ref="F220" r:id="rId27" display="https://podminky.urs.cz/item/CS_URS_2024_01/465210122"/>
    <hyperlink ref="F224" r:id="rId28" display="https://podminky.urs.cz/item/CS_URS_2024_01/465512227"/>
    <hyperlink ref="F229" r:id="rId29" display="https://podminky.urs.cz/item/CS_URS_2024_01/564851011"/>
    <hyperlink ref="F234" r:id="rId30" display="https://podminky.urs.cz/item/CS_URS_2024_01/810471811"/>
    <hyperlink ref="F238" r:id="rId31" display="https://podminky.urs.cz/item/CS_URS_2024_01/812472121"/>
    <hyperlink ref="F246" r:id="rId32" display="https://podminky.urs.cz/item/CS_URS_2024_01/817474111"/>
    <hyperlink ref="F250" r:id="rId33" display="https://podminky.urs.cz/item/CS_URS_2024_01/899623181"/>
    <hyperlink ref="F254" r:id="rId34" display="https://podminky.urs.cz/item/CS_URS_2024_01/899643121"/>
    <hyperlink ref="F258" r:id="rId35" display="https://podminky.urs.cz/item/CS_URS_2024_01/899643122"/>
    <hyperlink ref="F262" r:id="rId36" display="https://podminky.urs.cz/item/CS_URS_2024_01/911121111"/>
    <hyperlink ref="F271" r:id="rId37" display="https://podminky.urs.cz/item/CS_URS_2024_01/981513116"/>
    <hyperlink ref="F278" r:id="rId38" display="https://podminky.urs.cz/item/CS_URS_2024_01/997221551"/>
    <hyperlink ref="F282" r:id="rId39" display="https://podminky.urs.cz/item/CS_URS_2024_01/997221559"/>
    <hyperlink ref="F287" r:id="rId40" display="https://podminky.urs.cz/item/CS_URS_2024_01/998274101"/>
    <hyperlink ref="F292" r:id="rId41" display="https://podminky.urs.cz/item/CS_URS_2024_01/783314201"/>
    <hyperlink ref="F295" r:id="rId42" display="https://podminky.urs.cz/item/CS_URS_2024_01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</row>
    <row r="4" s="1" customFormat="1" ht="24.96" customHeight="1">
      <c r="B4" s="22"/>
      <c r="D4" s="23" t="s">
        <v>91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PROPUSTKY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92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557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7. 4. 2024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26</v>
      </c>
      <c r="J20" s="27" t="s">
        <v>33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36</v>
      </c>
      <c r="E23" s="38"/>
      <c r="F23" s="38"/>
      <c r="G23" s="38"/>
      <c r="H23" s="38"/>
      <c r="I23" s="32" t="s">
        <v>26</v>
      </c>
      <c r="J23" s="27" t="s">
        <v>33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37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40</v>
      </c>
      <c r="E30" s="38"/>
      <c r="F30" s="38"/>
      <c r="G30" s="38"/>
      <c r="H30" s="38"/>
      <c r="I30" s="38"/>
      <c r="J30" s="90">
        <f>ROUND(J83,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42</v>
      </c>
      <c r="G32" s="38"/>
      <c r="H32" s="38"/>
      <c r="I32" s="43" t="s">
        <v>41</v>
      </c>
      <c r="J32" s="43" t="s">
        <v>43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44</v>
      </c>
      <c r="E33" s="32" t="s">
        <v>45</v>
      </c>
      <c r="F33" s="122">
        <f>ROUND((SUM(BE83:BE113)),  2)</f>
        <v>0</v>
      </c>
      <c r="G33" s="38"/>
      <c r="H33" s="38"/>
      <c r="I33" s="123">
        <v>0.20999999999999999</v>
      </c>
      <c r="J33" s="122">
        <f>ROUND(((SUM(BE83:BE113))*I33),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46</v>
      </c>
      <c r="F34" s="122">
        <f>ROUND((SUM(BF83:BF113)),  2)</f>
        <v>0</v>
      </c>
      <c r="G34" s="38"/>
      <c r="H34" s="38"/>
      <c r="I34" s="123">
        <v>0.12</v>
      </c>
      <c r="J34" s="122">
        <f>ROUND(((SUM(BF83:BF113))*I34),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47</v>
      </c>
      <c r="F35" s="122">
        <f>ROUND((SUM(BG83:BG113)),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48</v>
      </c>
      <c r="F36" s="122">
        <f>ROUND((SUM(BH83:BH113)),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49</v>
      </c>
      <c r="F37" s="122">
        <f>ROUND((SUM(BI83:BI113)),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50</v>
      </c>
      <c r="E39" s="76"/>
      <c r="F39" s="76"/>
      <c r="G39" s="126" t="s">
        <v>51</v>
      </c>
      <c r="H39" s="127" t="s">
        <v>52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PROPUSTKY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2024-03- PROPUSTKY - VEDLEJŠÍ NÁKLADY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k.ú. Havřice , k.ú. Těšov</v>
      </c>
      <c r="G52" s="38"/>
      <c r="H52" s="38"/>
      <c r="I52" s="32" t="s">
        <v>23</v>
      </c>
      <c r="J52" s="64" t="str">
        <f>IF(J12="","",J12)</f>
        <v>7. 4. 2024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Město Uherský Brod </v>
      </c>
      <c r="G54" s="38"/>
      <c r="H54" s="38"/>
      <c r="I54" s="32" t="s">
        <v>32</v>
      </c>
      <c r="J54" s="36" t="str">
        <f>E21</f>
        <v xml:space="preserve">Horký Tomáš 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36</v>
      </c>
      <c r="J55" s="36" t="str">
        <f>E24</f>
        <v xml:space="preserve">Tomáš Horký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95</v>
      </c>
      <c r="D57" s="124"/>
      <c r="E57" s="124"/>
      <c r="F57" s="124"/>
      <c r="G57" s="124"/>
      <c r="H57" s="124"/>
      <c r="I57" s="124"/>
      <c r="J57" s="131" t="s">
        <v>96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72</v>
      </c>
      <c r="D59" s="38"/>
      <c r="E59" s="38"/>
      <c r="F59" s="38"/>
      <c r="G59" s="38"/>
      <c r="H59" s="38"/>
      <c r="I59" s="38"/>
      <c r="J59" s="90">
        <f>J83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97</v>
      </c>
    </row>
    <row r="60" s="9" customFormat="1" ht="24.96" customHeight="1">
      <c r="A60" s="9"/>
      <c r="B60" s="133"/>
      <c r="C60" s="9"/>
      <c r="D60" s="134" t="s">
        <v>558</v>
      </c>
      <c r="E60" s="135"/>
      <c r="F60" s="135"/>
      <c r="G60" s="135"/>
      <c r="H60" s="135"/>
      <c r="I60" s="135"/>
      <c r="J60" s="136">
        <f>J84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559</v>
      </c>
      <c r="E61" s="139"/>
      <c r="F61" s="139"/>
      <c r="G61" s="139"/>
      <c r="H61" s="139"/>
      <c r="I61" s="139"/>
      <c r="J61" s="140">
        <f>J85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560</v>
      </c>
      <c r="E62" s="139"/>
      <c r="F62" s="139"/>
      <c r="G62" s="139"/>
      <c r="H62" s="139"/>
      <c r="I62" s="139"/>
      <c r="J62" s="140">
        <f>J101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561</v>
      </c>
      <c r="E63" s="139"/>
      <c r="F63" s="139"/>
      <c r="G63" s="139"/>
      <c r="H63" s="139"/>
      <c r="I63" s="139"/>
      <c r="J63" s="140">
        <f>J109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38"/>
      <c r="E70" s="38"/>
      <c r="F70" s="38"/>
      <c r="G70" s="38"/>
      <c r="H70" s="38"/>
      <c r="I70" s="38"/>
      <c r="J70" s="38"/>
      <c r="K70" s="3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38"/>
      <c r="D73" s="38"/>
      <c r="E73" s="115" t="str">
        <f>E7</f>
        <v>PROPUSTKY</v>
      </c>
      <c r="F73" s="32"/>
      <c r="G73" s="32"/>
      <c r="H73" s="32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92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62" t="str">
        <f>E9</f>
        <v>2024-03- PROPUSTKY - VEDLEJŠÍ NÁKLADY</v>
      </c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38"/>
      <c r="E77" s="38"/>
      <c r="F77" s="27" t="str">
        <f>F12</f>
        <v>k.ú. Havřice , k.ú. Těšov</v>
      </c>
      <c r="G77" s="38"/>
      <c r="H77" s="38"/>
      <c r="I77" s="32" t="s">
        <v>23</v>
      </c>
      <c r="J77" s="64" t="str">
        <f>IF(J12="","",J12)</f>
        <v>7. 4. 2024</v>
      </c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38"/>
      <c r="E79" s="38"/>
      <c r="F79" s="27" t="str">
        <f>E15</f>
        <v xml:space="preserve">Město Uherský Brod </v>
      </c>
      <c r="G79" s="38"/>
      <c r="H79" s="38"/>
      <c r="I79" s="32" t="s">
        <v>32</v>
      </c>
      <c r="J79" s="36" t="str">
        <f>E21</f>
        <v xml:space="preserve">Horký Tomáš 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38"/>
      <c r="E80" s="38"/>
      <c r="F80" s="27" t="str">
        <f>IF(E18="","",E18)</f>
        <v>Vyplň údaj</v>
      </c>
      <c r="G80" s="38"/>
      <c r="H80" s="38"/>
      <c r="I80" s="32" t="s">
        <v>36</v>
      </c>
      <c r="J80" s="36" t="str">
        <f>E24</f>
        <v xml:space="preserve">Tomáš Horký 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41"/>
      <c r="B82" s="142"/>
      <c r="C82" s="143" t="s">
        <v>108</v>
      </c>
      <c r="D82" s="144" t="s">
        <v>59</v>
      </c>
      <c r="E82" s="144" t="s">
        <v>55</v>
      </c>
      <c r="F82" s="144" t="s">
        <v>56</v>
      </c>
      <c r="G82" s="144" t="s">
        <v>109</v>
      </c>
      <c r="H82" s="144" t="s">
        <v>110</v>
      </c>
      <c r="I82" s="144" t="s">
        <v>111</v>
      </c>
      <c r="J82" s="144" t="s">
        <v>96</v>
      </c>
      <c r="K82" s="145" t="s">
        <v>112</v>
      </c>
      <c r="L82" s="146"/>
      <c r="M82" s="80" t="s">
        <v>3</v>
      </c>
      <c r="N82" s="81" t="s">
        <v>44</v>
      </c>
      <c r="O82" s="81" t="s">
        <v>113</v>
      </c>
      <c r="P82" s="81" t="s">
        <v>114</v>
      </c>
      <c r="Q82" s="81" t="s">
        <v>115</v>
      </c>
      <c r="R82" s="81" t="s">
        <v>116</v>
      </c>
      <c r="S82" s="81" t="s">
        <v>117</v>
      </c>
      <c r="T82" s="82" t="s">
        <v>118</v>
      </c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="2" customFormat="1" ht="22.8" customHeight="1">
      <c r="A83" s="38"/>
      <c r="B83" s="39"/>
      <c r="C83" s="87" t="s">
        <v>119</v>
      </c>
      <c r="D83" s="38"/>
      <c r="E83" s="38"/>
      <c r="F83" s="38"/>
      <c r="G83" s="38"/>
      <c r="H83" s="38"/>
      <c r="I83" s="38"/>
      <c r="J83" s="147">
        <f>BK83</f>
        <v>0</v>
      </c>
      <c r="K83" s="38"/>
      <c r="L83" s="39"/>
      <c r="M83" s="83"/>
      <c r="N83" s="68"/>
      <c r="O83" s="84"/>
      <c r="P83" s="148">
        <f>P84</f>
        <v>0</v>
      </c>
      <c r="Q83" s="84"/>
      <c r="R83" s="148">
        <f>R84</f>
        <v>0</v>
      </c>
      <c r="S83" s="84"/>
      <c r="T83" s="149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9" t="s">
        <v>73</v>
      </c>
      <c r="AU83" s="19" t="s">
        <v>97</v>
      </c>
      <c r="BK83" s="150">
        <f>BK84</f>
        <v>0</v>
      </c>
    </row>
    <row r="84" s="12" customFormat="1" ht="25.92" customHeight="1">
      <c r="A84" s="12"/>
      <c r="B84" s="151"/>
      <c r="C84" s="12"/>
      <c r="D84" s="152" t="s">
        <v>73</v>
      </c>
      <c r="E84" s="153" t="s">
        <v>562</v>
      </c>
      <c r="F84" s="153" t="s">
        <v>563</v>
      </c>
      <c r="G84" s="12"/>
      <c r="H84" s="12"/>
      <c r="I84" s="154"/>
      <c r="J84" s="155">
        <f>BK84</f>
        <v>0</v>
      </c>
      <c r="K84" s="12"/>
      <c r="L84" s="151"/>
      <c r="M84" s="156"/>
      <c r="N84" s="157"/>
      <c r="O84" s="157"/>
      <c r="P84" s="158">
        <f>P85+P101+P109</f>
        <v>0</v>
      </c>
      <c r="Q84" s="157"/>
      <c r="R84" s="158">
        <f>R85+R101+R109</f>
        <v>0</v>
      </c>
      <c r="S84" s="157"/>
      <c r="T84" s="159">
        <f>T85+T101+T109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2" t="s">
        <v>155</v>
      </c>
      <c r="AT84" s="160" t="s">
        <v>73</v>
      </c>
      <c r="AU84" s="160" t="s">
        <v>74</v>
      </c>
      <c r="AY84" s="152" t="s">
        <v>122</v>
      </c>
      <c r="BK84" s="161">
        <f>BK85+BK101+BK109</f>
        <v>0</v>
      </c>
    </row>
    <row r="85" s="12" customFormat="1" ht="22.8" customHeight="1">
      <c r="A85" s="12"/>
      <c r="B85" s="151"/>
      <c r="C85" s="12"/>
      <c r="D85" s="152" t="s">
        <v>73</v>
      </c>
      <c r="E85" s="162" t="s">
        <v>564</v>
      </c>
      <c r="F85" s="162" t="s">
        <v>565</v>
      </c>
      <c r="G85" s="12"/>
      <c r="H85" s="12"/>
      <c r="I85" s="154"/>
      <c r="J85" s="163">
        <f>BK85</f>
        <v>0</v>
      </c>
      <c r="K85" s="12"/>
      <c r="L85" s="151"/>
      <c r="M85" s="156"/>
      <c r="N85" s="157"/>
      <c r="O85" s="157"/>
      <c r="P85" s="158">
        <f>SUM(P86:P100)</f>
        <v>0</v>
      </c>
      <c r="Q85" s="157"/>
      <c r="R85" s="158">
        <f>SUM(R86:R100)</f>
        <v>0</v>
      </c>
      <c r="S85" s="157"/>
      <c r="T85" s="159">
        <f>SUM(T86:T100)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155</v>
      </c>
      <c r="AT85" s="160" t="s">
        <v>73</v>
      </c>
      <c r="AU85" s="160" t="s">
        <v>82</v>
      </c>
      <c r="AY85" s="152" t="s">
        <v>122</v>
      </c>
      <c r="BK85" s="161">
        <f>SUM(BK86:BK100)</f>
        <v>0</v>
      </c>
    </row>
    <row r="86" s="2" customFormat="1" ht="16.5" customHeight="1">
      <c r="A86" s="38"/>
      <c r="B86" s="164"/>
      <c r="C86" s="165" t="s">
        <v>82</v>
      </c>
      <c r="D86" s="165" t="s">
        <v>124</v>
      </c>
      <c r="E86" s="166" t="s">
        <v>566</v>
      </c>
      <c r="F86" s="167" t="s">
        <v>567</v>
      </c>
      <c r="G86" s="168" t="s">
        <v>568</v>
      </c>
      <c r="H86" s="169">
        <v>1</v>
      </c>
      <c r="I86" s="170"/>
      <c r="J86" s="171">
        <f>ROUND(I86*H86,2)</f>
        <v>0</v>
      </c>
      <c r="K86" s="167" t="s">
        <v>569</v>
      </c>
      <c r="L86" s="39"/>
      <c r="M86" s="172" t="s">
        <v>3</v>
      </c>
      <c r="N86" s="173" t="s">
        <v>45</v>
      </c>
      <c r="O86" s="72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6" t="s">
        <v>570</v>
      </c>
      <c r="AT86" s="176" t="s">
        <v>124</v>
      </c>
      <c r="AU86" s="176" t="s">
        <v>84</v>
      </c>
      <c r="AY86" s="19" t="s">
        <v>122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9" t="s">
        <v>82</v>
      </c>
      <c r="BK86" s="177">
        <f>ROUND(I86*H86,2)</f>
        <v>0</v>
      </c>
      <c r="BL86" s="19" t="s">
        <v>570</v>
      </c>
      <c r="BM86" s="176" t="s">
        <v>571</v>
      </c>
    </row>
    <row r="87" s="2" customFormat="1">
      <c r="A87" s="38"/>
      <c r="B87" s="39"/>
      <c r="C87" s="38"/>
      <c r="D87" s="178" t="s">
        <v>131</v>
      </c>
      <c r="E87" s="38"/>
      <c r="F87" s="179" t="s">
        <v>567</v>
      </c>
      <c r="G87" s="38"/>
      <c r="H87" s="38"/>
      <c r="I87" s="180"/>
      <c r="J87" s="38"/>
      <c r="K87" s="38"/>
      <c r="L87" s="39"/>
      <c r="M87" s="181"/>
      <c r="N87" s="182"/>
      <c r="O87" s="72"/>
      <c r="P87" s="72"/>
      <c r="Q87" s="72"/>
      <c r="R87" s="72"/>
      <c r="S87" s="72"/>
      <c r="T87" s="73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131</v>
      </c>
      <c r="AU87" s="19" t="s">
        <v>84</v>
      </c>
    </row>
    <row r="88" s="2" customFormat="1">
      <c r="A88" s="38"/>
      <c r="B88" s="39"/>
      <c r="C88" s="38"/>
      <c r="D88" s="183" t="s">
        <v>133</v>
      </c>
      <c r="E88" s="38"/>
      <c r="F88" s="184" t="s">
        <v>572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133</v>
      </c>
      <c r="AU88" s="19" t="s">
        <v>84</v>
      </c>
    </row>
    <row r="89" s="2" customFormat="1">
      <c r="A89" s="38"/>
      <c r="B89" s="39"/>
      <c r="C89" s="38"/>
      <c r="D89" s="178" t="s">
        <v>209</v>
      </c>
      <c r="E89" s="38"/>
      <c r="F89" s="201" t="s">
        <v>573</v>
      </c>
      <c r="G89" s="38"/>
      <c r="H89" s="38"/>
      <c r="I89" s="180"/>
      <c r="J89" s="38"/>
      <c r="K89" s="38"/>
      <c r="L89" s="39"/>
      <c r="M89" s="181"/>
      <c r="N89" s="182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209</v>
      </c>
      <c r="AU89" s="19" t="s">
        <v>84</v>
      </c>
    </row>
    <row r="90" s="13" customFormat="1">
      <c r="A90" s="13"/>
      <c r="B90" s="185"/>
      <c r="C90" s="13"/>
      <c r="D90" s="178" t="s">
        <v>135</v>
      </c>
      <c r="E90" s="186" t="s">
        <v>3</v>
      </c>
      <c r="F90" s="187" t="s">
        <v>82</v>
      </c>
      <c r="G90" s="13"/>
      <c r="H90" s="188">
        <v>1</v>
      </c>
      <c r="I90" s="189"/>
      <c r="J90" s="13"/>
      <c r="K90" s="13"/>
      <c r="L90" s="185"/>
      <c r="M90" s="190"/>
      <c r="N90" s="191"/>
      <c r="O90" s="191"/>
      <c r="P90" s="191"/>
      <c r="Q90" s="191"/>
      <c r="R90" s="191"/>
      <c r="S90" s="191"/>
      <c r="T90" s="19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86" t="s">
        <v>135</v>
      </c>
      <c r="AU90" s="186" t="s">
        <v>84</v>
      </c>
      <c r="AV90" s="13" t="s">
        <v>84</v>
      </c>
      <c r="AW90" s="13" t="s">
        <v>35</v>
      </c>
      <c r="AX90" s="13" t="s">
        <v>82</v>
      </c>
      <c r="AY90" s="186" t="s">
        <v>122</v>
      </c>
    </row>
    <row r="91" s="2" customFormat="1" ht="16.5" customHeight="1">
      <c r="A91" s="38"/>
      <c r="B91" s="164"/>
      <c r="C91" s="165" t="s">
        <v>84</v>
      </c>
      <c r="D91" s="165" t="s">
        <v>124</v>
      </c>
      <c r="E91" s="166" t="s">
        <v>574</v>
      </c>
      <c r="F91" s="167" t="s">
        <v>567</v>
      </c>
      <c r="G91" s="168" t="s">
        <v>568</v>
      </c>
      <c r="H91" s="169">
        <v>1</v>
      </c>
      <c r="I91" s="170"/>
      <c r="J91" s="171">
        <f>ROUND(I91*H91,2)</f>
        <v>0</v>
      </c>
      <c r="K91" s="167" t="s">
        <v>569</v>
      </c>
      <c r="L91" s="39"/>
      <c r="M91" s="172" t="s">
        <v>3</v>
      </c>
      <c r="N91" s="173" t="s">
        <v>45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570</v>
      </c>
      <c r="AT91" s="176" t="s">
        <v>124</v>
      </c>
      <c r="AU91" s="176" t="s">
        <v>84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82</v>
      </c>
      <c r="BK91" s="177">
        <f>ROUND(I91*H91,2)</f>
        <v>0</v>
      </c>
      <c r="BL91" s="19" t="s">
        <v>570</v>
      </c>
      <c r="BM91" s="176" t="s">
        <v>575</v>
      </c>
    </row>
    <row r="92" s="2" customFormat="1">
      <c r="A92" s="38"/>
      <c r="B92" s="39"/>
      <c r="C92" s="38"/>
      <c r="D92" s="178" t="s">
        <v>131</v>
      </c>
      <c r="E92" s="38"/>
      <c r="F92" s="179" t="s">
        <v>567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131</v>
      </c>
      <c r="AU92" s="19" t="s">
        <v>84</v>
      </c>
    </row>
    <row r="93" s="2" customFormat="1">
      <c r="A93" s="38"/>
      <c r="B93" s="39"/>
      <c r="C93" s="38"/>
      <c r="D93" s="183" t="s">
        <v>133</v>
      </c>
      <c r="E93" s="38"/>
      <c r="F93" s="184" t="s">
        <v>576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133</v>
      </c>
      <c r="AU93" s="19" t="s">
        <v>84</v>
      </c>
    </row>
    <row r="94" s="2" customFormat="1">
      <c r="A94" s="38"/>
      <c r="B94" s="39"/>
      <c r="C94" s="38"/>
      <c r="D94" s="178" t="s">
        <v>209</v>
      </c>
      <c r="E94" s="38"/>
      <c r="F94" s="201" t="s">
        <v>577</v>
      </c>
      <c r="G94" s="38"/>
      <c r="H94" s="38"/>
      <c r="I94" s="180"/>
      <c r="J94" s="38"/>
      <c r="K94" s="38"/>
      <c r="L94" s="39"/>
      <c r="M94" s="181"/>
      <c r="N94" s="182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209</v>
      </c>
      <c r="AU94" s="19" t="s">
        <v>84</v>
      </c>
    </row>
    <row r="95" s="13" customFormat="1">
      <c r="A95" s="13"/>
      <c r="B95" s="185"/>
      <c r="C95" s="13"/>
      <c r="D95" s="178" t="s">
        <v>135</v>
      </c>
      <c r="E95" s="186" t="s">
        <v>3</v>
      </c>
      <c r="F95" s="187" t="s">
        <v>82</v>
      </c>
      <c r="G95" s="13"/>
      <c r="H95" s="188">
        <v>1</v>
      </c>
      <c r="I95" s="189"/>
      <c r="J95" s="13"/>
      <c r="K95" s="13"/>
      <c r="L95" s="185"/>
      <c r="M95" s="190"/>
      <c r="N95" s="191"/>
      <c r="O95" s="191"/>
      <c r="P95" s="191"/>
      <c r="Q95" s="191"/>
      <c r="R95" s="191"/>
      <c r="S95" s="191"/>
      <c r="T95" s="19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6" t="s">
        <v>135</v>
      </c>
      <c r="AU95" s="186" t="s">
        <v>84</v>
      </c>
      <c r="AV95" s="13" t="s">
        <v>84</v>
      </c>
      <c r="AW95" s="13" t="s">
        <v>35</v>
      </c>
      <c r="AX95" s="13" t="s">
        <v>82</v>
      </c>
      <c r="AY95" s="186" t="s">
        <v>122</v>
      </c>
    </row>
    <row r="96" s="2" customFormat="1" ht="16.5" customHeight="1">
      <c r="A96" s="38"/>
      <c r="B96" s="164"/>
      <c r="C96" s="165" t="s">
        <v>142</v>
      </c>
      <c r="D96" s="165" t="s">
        <v>124</v>
      </c>
      <c r="E96" s="166" t="s">
        <v>578</v>
      </c>
      <c r="F96" s="167" t="s">
        <v>579</v>
      </c>
      <c r="G96" s="168" t="s">
        <v>568</v>
      </c>
      <c r="H96" s="169">
        <v>1</v>
      </c>
      <c r="I96" s="170"/>
      <c r="J96" s="171">
        <f>ROUND(I96*H96,2)</f>
        <v>0</v>
      </c>
      <c r="K96" s="167" t="s">
        <v>569</v>
      </c>
      <c r="L96" s="39"/>
      <c r="M96" s="172" t="s">
        <v>3</v>
      </c>
      <c r="N96" s="173" t="s">
        <v>45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570</v>
      </c>
      <c r="AT96" s="176" t="s">
        <v>124</v>
      </c>
      <c r="AU96" s="176" t="s">
        <v>84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82</v>
      </c>
      <c r="BK96" s="177">
        <f>ROUND(I96*H96,2)</f>
        <v>0</v>
      </c>
      <c r="BL96" s="19" t="s">
        <v>570</v>
      </c>
      <c r="BM96" s="176" t="s">
        <v>580</v>
      </c>
    </row>
    <row r="97" s="2" customFormat="1">
      <c r="A97" s="38"/>
      <c r="B97" s="39"/>
      <c r="C97" s="38"/>
      <c r="D97" s="178" t="s">
        <v>131</v>
      </c>
      <c r="E97" s="38"/>
      <c r="F97" s="179" t="s">
        <v>579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131</v>
      </c>
      <c r="AU97" s="19" t="s">
        <v>84</v>
      </c>
    </row>
    <row r="98" s="2" customFormat="1">
      <c r="A98" s="38"/>
      <c r="B98" s="39"/>
      <c r="C98" s="38"/>
      <c r="D98" s="183" t="s">
        <v>133</v>
      </c>
      <c r="E98" s="38"/>
      <c r="F98" s="184" t="s">
        <v>581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133</v>
      </c>
      <c r="AU98" s="19" t="s">
        <v>84</v>
      </c>
    </row>
    <row r="99" s="2" customFormat="1">
      <c r="A99" s="38"/>
      <c r="B99" s="39"/>
      <c r="C99" s="38"/>
      <c r="D99" s="178" t="s">
        <v>209</v>
      </c>
      <c r="E99" s="38"/>
      <c r="F99" s="201" t="s">
        <v>582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209</v>
      </c>
      <c r="AU99" s="19" t="s">
        <v>84</v>
      </c>
    </row>
    <row r="100" s="13" customFormat="1">
      <c r="A100" s="13"/>
      <c r="B100" s="185"/>
      <c r="C100" s="13"/>
      <c r="D100" s="178" t="s">
        <v>135</v>
      </c>
      <c r="E100" s="186" t="s">
        <v>3</v>
      </c>
      <c r="F100" s="187" t="s">
        <v>82</v>
      </c>
      <c r="G100" s="13"/>
      <c r="H100" s="188">
        <v>1</v>
      </c>
      <c r="I100" s="189"/>
      <c r="J100" s="13"/>
      <c r="K100" s="13"/>
      <c r="L100" s="185"/>
      <c r="M100" s="190"/>
      <c r="N100" s="191"/>
      <c r="O100" s="191"/>
      <c r="P100" s="191"/>
      <c r="Q100" s="191"/>
      <c r="R100" s="191"/>
      <c r="S100" s="191"/>
      <c r="T100" s="19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135</v>
      </c>
      <c r="AU100" s="186" t="s">
        <v>84</v>
      </c>
      <c r="AV100" s="13" t="s">
        <v>84</v>
      </c>
      <c r="AW100" s="13" t="s">
        <v>35</v>
      </c>
      <c r="AX100" s="13" t="s">
        <v>82</v>
      </c>
      <c r="AY100" s="186" t="s">
        <v>122</v>
      </c>
    </row>
    <row r="101" s="12" customFormat="1" ht="22.8" customHeight="1">
      <c r="A101" s="12"/>
      <c r="B101" s="151"/>
      <c r="C101" s="12"/>
      <c r="D101" s="152" t="s">
        <v>73</v>
      </c>
      <c r="E101" s="162" t="s">
        <v>583</v>
      </c>
      <c r="F101" s="162" t="s">
        <v>584</v>
      </c>
      <c r="G101" s="12"/>
      <c r="H101" s="12"/>
      <c r="I101" s="154"/>
      <c r="J101" s="163">
        <f>BK101</f>
        <v>0</v>
      </c>
      <c r="K101" s="12"/>
      <c r="L101" s="151"/>
      <c r="M101" s="156"/>
      <c r="N101" s="157"/>
      <c r="O101" s="157"/>
      <c r="P101" s="158">
        <f>SUM(P102:P108)</f>
        <v>0</v>
      </c>
      <c r="Q101" s="157"/>
      <c r="R101" s="158">
        <f>SUM(R102:R108)</f>
        <v>0</v>
      </c>
      <c r="S101" s="157"/>
      <c r="T101" s="159">
        <f>SUM(T102:T108)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2" t="s">
        <v>155</v>
      </c>
      <c r="AT101" s="160" t="s">
        <v>73</v>
      </c>
      <c r="AU101" s="160" t="s">
        <v>82</v>
      </c>
      <c r="AY101" s="152" t="s">
        <v>122</v>
      </c>
      <c r="BK101" s="161">
        <f>SUM(BK102:BK108)</f>
        <v>0</v>
      </c>
    </row>
    <row r="102" s="2" customFormat="1" ht="16.5" customHeight="1">
      <c r="A102" s="38"/>
      <c r="B102" s="164"/>
      <c r="C102" s="165" t="s">
        <v>129</v>
      </c>
      <c r="D102" s="165" t="s">
        <v>124</v>
      </c>
      <c r="E102" s="166" t="s">
        <v>585</v>
      </c>
      <c r="F102" s="167" t="s">
        <v>586</v>
      </c>
      <c r="G102" s="168" t="s">
        <v>568</v>
      </c>
      <c r="H102" s="169">
        <v>1</v>
      </c>
      <c r="I102" s="170"/>
      <c r="J102" s="171">
        <f>ROUND(I102*H102,2)</f>
        <v>0</v>
      </c>
      <c r="K102" s="167" t="s">
        <v>569</v>
      </c>
      <c r="L102" s="39"/>
      <c r="M102" s="172" t="s">
        <v>3</v>
      </c>
      <c r="N102" s="173" t="s">
        <v>45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570</v>
      </c>
      <c r="AT102" s="176" t="s">
        <v>124</v>
      </c>
      <c r="AU102" s="176" t="s">
        <v>84</v>
      </c>
      <c r="AY102" s="19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82</v>
      </c>
      <c r="BK102" s="177">
        <f>ROUND(I102*H102,2)</f>
        <v>0</v>
      </c>
      <c r="BL102" s="19" t="s">
        <v>570</v>
      </c>
      <c r="BM102" s="176" t="s">
        <v>587</v>
      </c>
    </row>
    <row r="103" s="2" customFormat="1">
      <c r="A103" s="38"/>
      <c r="B103" s="39"/>
      <c r="C103" s="38"/>
      <c r="D103" s="178" t="s">
        <v>131</v>
      </c>
      <c r="E103" s="38"/>
      <c r="F103" s="179" t="s">
        <v>586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131</v>
      </c>
      <c r="AU103" s="19" t="s">
        <v>84</v>
      </c>
    </row>
    <row r="104" s="2" customFormat="1">
      <c r="A104" s="38"/>
      <c r="B104" s="39"/>
      <c r="C104" s="38"/>
      <c r="D104" s="183" t="s">
        <v>133</v>
      </c>
      <c r="E104" s="38"/>
      <c r="F104" s="184" t="s">
        <v>588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133</v>
      </c>
      <c r="AU104" s="19" t="s">
        <v>84</v>
      </c>
    </row>
    <row r="105" s="2" customFormat="1" ht="16.5" customHeight="1">
      <c r="A105" s="38"/>
      <c r="B105" s="164"/>
      <c r="C105" s="165" t="s">
        <v>155</v>
      </c>
      <c r="D105" s="165" t="s">
        <v>124</v>
      </c>
      <c r="E105" s="166" t="s">
        <v>589</v>
      </c>
      <c r="F105" s="167" t="s">
        <v>590</v>
      </c>
      <c r="G105" s="168" t="s">
        <v>568</v>
      </c>
      <c r="H105" s="169">
        <v>1</v>
      </c>
      <c r="I105" s="170"/>
      <c r="J105" s="171">
        <f>ROUND(I105*H105,2)</f>
        <v>0</v>
      </c>
      <c r="K105" s="167" t="s">
        <v>569</v>
      </c>
      <c r="L105" s="39"/>
      <c r="M105" s="172" t="s">
        <v>3</v>
      </c>
      <c r="N105" s="173" t="s">
        <v>45</v>
      </c>
      <c r="O105" s="72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6" t="s">
        <v>570</v>
      </c>
      <c r="AT105" s="176" t="s">
        <v>124</v>
      </c>
      <c r="AU105" s="176" t="s">
        <v>84</v>
      </c>
      <c r="AY105" s="19" t="s">
        <v>122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9" t="s">
        <v>82</v>
      </c>
      <c r="BK105" s="177">
        <f>ROUND(I105*H105,2)</f>
        <v>0</v>
      </c>
      <c r="BL105" s="19" t="s">
        <v>570</v>
      </c>
      <c r="BM105" s="176" t="s">
        <v>591</v>
      </c>
    </row>
    <row r="106" s="2" customFormat="1">
      <c r="A106" s="38"/>
      <c r="B106" s="39"/>
      <c r="C106" s="38"/>
      <c r="D106" s="178" t="s">
        <v>131</v>
      </c>
      <c r="E106" s="38"/>
      <c r="F106" s="179" t="s">
        <v>590</v>
      </c>
      <c r="G106" s="38"/>
      <c r="H106" s="38"/>
      <c r="I106" s="180"/>
      <c r="J106" s="38"/>
      <c r="K106" s="38"/>
      <c r="L106" s="39"/>
      <c r="M106" s="181"/>
      <c r="N106" s="182"/>
      <c r="O106" s="72"/>
      <c r="P106" s="72"/>
      <c r="Q106" s="72"/>
      <c r="R106" s="72"/>
      <c r="S106" s="72"/>
      <c r="T106" s="73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9" t="s">
        <v>131</v>
      </c>
      <c r="AU106" s="19" t="s">
        <v>84</v>
      </c>
    </row>
    <row r="107" s="2" customFormat="1">
      <c r="A107" s="38"/>
      <c r="B107" s="39"/>
      <c r="C107" s="38"/>
      <c r="D107" s="183" t="s">
        <v>133</v>
      </c>
      <c r="E107" s="38"/>
      <c r="F107" s="184" t="s">
        <v>592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133</v>
      </c>
      <c r="AU107" s="19" t="s">
        <v>84</v>
      </c>
    </row>
    <row r="108" s="2" customFormat="1">
      <c r="A108" s="38"/>
      <c r="B108" s="39"/>
      <c r="C108" s="38"/>
      <c r="D108" s="178" t="s">
        <v>209</v>
      </c>
      <c r="E108" s="38"/>
      <c r="F108" s="201" t="s">
        <v>593</v>
      </c>
      <c r="G108" s="38"/>
      <c r="H108" s="38"/>
      <c r="I108" s="180"/>
      <c r="J108" s="38"/>
      <c r="K108" s="38"/>
      <c r="L108" s="39"/>
      <c r="M108" s="181"/>
      <c r="N108" s="182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209</v>
      </c>
      <c r="AU108" s="19" t="s">
        <v>84</v>
      </c>
    </row>
    <row r="109" s="12" customFormat="1" ht="22.8" customHeight="1">
      <c r="A109" s="12"/>
      <c r="B109" s="151"/>
      <c r="C109" s="12"/>
      <c r="D109" s="152" t="s">
        <v>73</v>
      </c>
      <c r="E109" s="162" t="s">
        <v>594</v>
      </c>
      <c r="F109" s="162" t="s">
        <v>595</v>
      </c>
      <c r="G109" s="12"/>
      <c r="H109" s="12"/>
      <c r="I109" s="154"/>
      <c r="J109" s="163">
        <f>BK109</f>
        <v>0</v>
      </c>
      <c r="K109" s="12"/>
      <c r="L109" s="151"/>
      <c r="M109" s="156"/>
      <c r="N109" s="157"/>
      <c r="O109" s="157"/>
      <c r="P109" s="158">
        <f>SUM(P110:P113)</f>
        <v>0</v>
      </c>
      <c r="Q109" s="157"/>
      <c r="R109" s="158">
        <f>SUM(R110:R113)</f>
        <v>0</v>
      </c>
      <c r="S109" s="157"/>
      <c r="T109" s="159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52" t="s">
        <v>155</v>
      </c>
      <c r="AT109" s="160" t="s">
        <v>73</v>
      </c>
      <c r="AU109" s="160" t="s">
        <v>82</v>
      </c>
      <c r="AY109" s="152" t="s">
        <v>122</v>
      </c>
      <c r="BK109" s="161">
        <f>SUM(BK110:BK113)</f>
        <v>0</v>
      </c>
    </row>
    <row r="110" s="2" customFormat="1" ht="16.5" customHeight="1">
      <c r="A110" s="38"/>
      <c r="B110" s="164"/>
      <c r="C110" s="165" t="s">
        <v>172</v>
      </c>
      <c r="D110" s="165" t="s">
        <v>124</v>
      </c>
      <c r="E110" s="166" t="s">
        <v>596</v>
      </c>
      <c r="F110" s="167" t="s">
        <v>597</v>
      </c>
      <c r="G110" s="168" t="s">
        <v>568</v>
      </c>
      <c r="H110" s="169">
        <v>1</v>
      </c>
      <c r="I110" s="170"/>
      <c r="J110" s="171">
        <f>ROUND(I110*H110,2)</f>
        <v>0</v>
      </c>
      <c r="K110" s="167" t="s">
        <v>569</v>
      </c>
      <c r="L110" s="39"/>
      <c r="M110" s="172" t="s">
        <v>3</v>
      </c>
      <c r="N110" s="173" t="s">
        <v>45</v>
      </c>
      <c r="O110" s="72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570</v>
      </c>
      <c r="AT110" s="176" t="s">
        <v>124</v>
      </c>
      <c r="AU110" s="176" t="s">
        <v>84</v>
      </c>
      <c r="AY110" s="19" t="s">
        <v>122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82</v>
      </c>
      <c r="BK110" s="177">
        <f>ROUND(I110*H110,2)</f>
        <v>0</v>
      </c>
      <c r="BL110" s="19" t="s">
        <v>570</v>
      </c>
      <c r="BM110" s="176" t="s">
        <v>598</v>
      </c>
    </row>
    <row r="111" s="2" customFormat="1">
      <c r="A111" s="38"/>
      <c r="B111" s="39"/>
      <c r="C111" s="38"/>
      <c r="D111" s="178" t="s">
        <v>131</v>
      </c>
      <c r="E111" s="38"/>
      <c r="F111" s="179" t="s">
        <v>597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131</v>
      </c>
      <c r="AU111" s="19" t="s">
        <v>84</v>
      </c>
    </row>
    <row r="112" s="2" customFormat="1">
      <c r="A112" s="38"/>
      <c r="B112" s="39"/>
      <c r="C112" s="38"/>
      <c r="D112" s="183" t="s">
        <v>133</v>
      </c>
      <c r="E112" s="38"/>
      <c r="F112" s="184" t="s">
        <v>599</v>
      </c>
      <c r="G112" s="38"/>
      <c r="H112" s="38"/>
      <c r="I112" s="180"/>
      <c r="J112" s="38"/>
      <c r="K112" s="38"/>
      <c r="L112" s="39"/>
      <c r="M112" s="181"/>
      <c r="N112" s="182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133</v>
      </c>
      <c r="AU112" s="19" t="s">
        <v>84</v>
      </c>
    </row>
    <row r="113" s="2" customFormat="1">
      <c r="A113" s="38"/>
      <c r="B113" s="39"/>
      <c r="C113" s="38"/>
      <c r="D113" s="178" t="s">
        <v>209</v>
      </c>
      <c r="E113" s="38"/>
      <c r="F113" s="201" t="s">
        <v>600</v>
      </c>
      <c r="G113" s="38"/>
      <c r="H113" s="38"/>
      <c r="I113" s="180"/>
      <c r="J113" s="38"/>
      <c r="K113" s="38"/>
      <c r="L113" s="39"/>
      <c r="M113" s="212"/>
      <c r="N113" s="213"/>
      <c r="O113" s="214"/>
      <c r="P113" s="214"/>
      <c r="Q113" s="214"/>
      <c r="R113" s="214"/>
      <c r="S113" s="214"/>
      <c r="T113" s="21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209</v>
      </c>
      <c r="AU113" s="19" t="s">
        <v>84</v>
      </c>
    </row>
    <row r="114" s="2" customFormat="1" ht="6.96" customHeight="1">
      <c r="A114" s="38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39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autoFilter ref="C82:K1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1/012002000"/>
    <hyperlink ref="F93" r:id="rId2" display="https://podminky.urs.cz/item/CS_URS_2021_01/012002000.1"/>
    <hyperlink ref="F98" r:id="rId3" display="https://podminky.urs.cz/item/CS_URS_2021_01/013002000"/>
    <hyperlink ref="F104" r:id="rId4" display="https://podminky.urs.cz/item/CS_URS_2021_01/032002000"/>
    <hyperlink ref="F107" r:id="rId5" display="https://podminky.urs.cz/item/CS_URS_2021_01/034503000"/>
    <hyperlink ref="F112" r:id="rId6" display="https://podminky.urs.cz/item/CS_URS_2021_01/09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6" customWidth="1"/>
    <col min="2" max="2" width="1.667969" style="216" customWidth="1"/>
    <col min="3" max="4" width="5" style="216" customWidth="1"/>
    <col min="5" max="5" width="11.66016" style="216" customWidth="1"/>
    <col min="6" max="6" width="9.160156" style="216" customWidth="1"/>
    <col min="7" max="7" width="5" style="216" customWidth="1"/>
    <col min="8" max="8" width="77.83203" style="216" customWidth="1"/>
    <col min="9" max="10" width="20" style="216" customWidth="1"/>
    <col min="11" max="11" width="1.667969" style="216" customWidth="1"/>
  </cols>
  <sheetData>
    <row r="1" s="1" customFormat="1" ht="37.5" customHeight="1"/>
    <row r="2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="15" customFormat="1" ht="45" customHeight="1">
      <c r="B3" s="220"/>
      <c r="C3" s="221" t="s">
        <v>601</v>
      </c>
      <c r="D3" s="221"/>
      <c r="E3" s="221"/>
      <c r="F3" s="221"/>
      <c r="G3" s="221"/>
      <c r="H3" s="221"/>
      <c r="I3" s="221"/>
      <c r="J3" s="221"/>
      <c r="K3" s="222"/>
    </row>
    <row r="4" s="1" customFormat="1" ht="25.5" customHeight="1">
      <c r="B4" s="223"/>
      <c r="C4" s="224" t="s">
        <v>602</v>
      </c>
      <c r="D4" s="224"/>
      <c r="E4" s="224"/>
      <c r="F4" s="224"/>
      <c r="G4" s="224"/>
      <c r="H4" s="224"/>
      <c r="I4" s="224"/>
      <c r="J4" s="224"/>
      <c r="K4" s="225"/>
    </row>
    <row r="5" s="1" customFormat="1" ht="5.25" customHeight="1">
      <c r="B5" s="223"/>
      <c r="C5" s="226"/>
      <c r="D5" s="226"/>
      <c r="E5" s="226"/>
      <c r="F5" s="226"/>
      <c r="G5" s="226"/>
      <c r="H5" s="226"/>
      <c r="I5" s="226"/>
      <c r="J5" s="226"/>
      <c r="K5" s="225"/>
    </row>
    <row r="6" s="1" customFormat="1" ht="15" customHeight="1">
      <c r="B6" s="223"/>
      <c r="C6" s="227" t="s">
        <v>603</v>
      </c>
      <c r="D6" s="227"/>
      <c r="E6" s="227"/>
      <c r="F6" s="227"/>
      <c r="G6" s="227"/>
      <c r="H6" s="227"/>
      <c r="I6" s="227"/>
      <c r="J6" s="227"/>
      <c r="K6" s="225"/>
    </row>
    <row r="7" s="1" customFormat="1" ht="15" customHeight="1">
      <c r="B7" s="228"/>
      <c r="C7" s="227" t="s">
        <v>604</v>
      </c>
      <c r="D7" s="227"/>
      <c r="E7" s="227"/>
      <c r="F7" s="227"/>
      <c r="G7" s="227"/>
      <c r="H7" s="227"/>
      <c r="I7" s="227"/>
      <c r="J7" s="227"/>
      <c r="K7" s="225"/>
    </row>
    <row r="8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="1" customFormat="1" ht="15" customHeight="1">
      <c r="B9" s="228"/>
      <c r="C9" s="227" t="s">
        <v>605</v>
      </c>
      <c r="D9" s="227"/>
      <c r="E9" s="227"/>
      <c r="F9" s="227"/>
      <c r="G9" s="227"/>
      <c r="H9" s="227"/>
      <c r="I9" s="227"/>
      <c r="J9" s="227"/>
      <c r="K9" s="225"/>
    </row>
    <row r="10" s="1" customFormat="1" ht="15" customHeight="1">
      <c r="B10" s="228"/>
      <c r="C10" s="227"/>
      <c r="D10" s="227" t="s">
        <v>606</v>
      </c>
      <c r="E10" s="227"/>
      <c r="F10" s="227"/>
      <c r="G10" s="227"/>
      <c r="H10" s="227"/>
      <c r="I10" s="227"/>
      <c r="J10" s="227"/>
      <c r="K10" s="225"/>
    </row>
    <row r="11" s="1" customFormat="1" ht="15" customHeight="1">
      <c r="B11" s="228"/>
      <c r="C11" s="229"/>
      <c r="D11" s="227" t="s">
        <v>607</v>
      </c>
      <c r="E11" s="227"/>
      <c r="F11" s="227"/>
      <c r="G11" s="227"/>
      <c r="H11" s="227"/>
      <c r="I11" s="227"/>
      <c r="J11" s="227"/>
      <c r="K11" s="225"/>
    </row>
    <row r="12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="1" customFormat="1" ht="15" customHeight="1">
      <c r="B13" s="228"/>
      <c r="C13" s="229"/>
      <c r="D13" s="230" t="s">
        <v>608</v>
      </c>
      <c r="E13" s="227"/>
      <c r="F13" s="227"/>
      <c r="G13" s="227"/>
      <c r="H13" s="227"/>
      <c r="I13" s="227"/>
      <c r="J13" s="227"/>
      <c r="K13" s="225"/>
    </row>
    <row r="14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="1" customFormat="1" ht="15" customHeight="1">
      <c r="B15" s="228"/>
      <c r="C15" s="229"/>
      <c r="D15" s="227" t="s">
        <v>609</v>
      </c>
      <c r="E15" s="227"/>
      <c r="F15" s="227"/>
      <c r="G15" s="227"/>
      <c r="H15" s="227"/>
      <c r="I15" s="227"/>
      <c r="J15" s="227"/>
      <c r="K15" s="225"/>
    </row>
    <row r="16" s="1" customFormat="1" ht="15" customHeight="1">
      <c r="B16" s="228"/>
      <c r="C16" s="229"/>
      <c r="D16" s="227" t="s">
        <v>610</v>
      </c>
      <c r="E16" s="227"/>
      <c r="F16" s="227"/>
      <c r="G16" s="227"/>
      <c r="H16" s="227"/>
      <c r="I16" s="227"/>
      <c r="J16" s="227"/>
      <c r="K16" s="225"/>
    </row>
    <row r="17" s="1" customFormat="1" ht="15" customHeight="1">
      <c r="B17" s="228"/>
      <c r="C17" s="229"/>
      <c r="D17" s="227" t="s">
        <v>611</v>
      </c>
      <c r="E17" s="227"/>
      <c r="F17" s="227"/>
      <c r="G17" s="227"/>
      <c r="H17" s="227"/>
      <c r="I17" s="227"/>
      <c r="J17" s="227"/>
      <c r="K17" s="225"/>
    </row>
    <row r="18" s="1" customFormat="1" ht="15" customHeight="1">
      <c r="B18" s="228"/>
      <c r="C18" s="229"/>
      <c r="D18" s="229"/>
      <c r="E18" s="231" t="s">
        <v>81</v>
      </c>
      <c r="F18" s="227" t="s">
        <v>612</v>
      </c>
      <c r="G18" s="227"/>
      <c r="H18" s="227"/>
      <c r="I18" s="227"/>
      <c r="J18" s="227"/>
      <c r="K18" s="225"/>
    </row>
    <row r="19" s="1" customFormat="1" ht="15" customHeight="1">
      <c r="B19" s="228"/>
      <c r="C19" s="229"/>
      <c r="D19" s="229"/>
      <c r="E19" s="231" t="s">
        <v>613</v>
      </c>
      <c r="F19" s="227" t="s">
        <v>614</v>
      </c>
      <c r="G19" s="227"/>
      <c r="H19" s="227"/>
      <c r="I19" s="227"/>
      <c r="J19" s="227"/>
      <c r="K19" s="225"/>
    </row>
    <row r="20" s="1" customFormat="1" ht="15" customHeight="1">
      <c r="B20" s="228"/>
      <c r="C20" s="229"/>
      <c r="D20" s="229"/>
      <c r="E20" s="231" t="s">
        <v>615</v>
      </c>
      <c r="F20" s="227" t="s">
        <v>616</v>
      </c>
      <c r="G20" s="227"/>
      <c r="H20" s="227"/>
      <c r="I20" s="227"/>
      <c r="J20" s="227"/>
      <c r="K20" s="225"/>
    </row>
    <row r="21" s="1" customFormat="1" ht="15" customHeight="1">
      <c r="B21" s="228"/>
      <c r="C21" s="229"/>
      <c r="D21" s="229"/>
      <c r="E21" s="231" t="s">
        <v>617</v>
      </c>
      <c r="F21" s="227" t="s">
        <v>618</v>
      </c>
      <c r="G21" s="227"/>
      <c r="H21" s="227"/>
      <c r="I21" s="227"/>
      <c r="J21" s="227"/>
      <c r="K21" s="225"/>
    </row>
    <row r="22" s="1" customFormat="1" ht="15" customHeight="1">
      <c r="B22" s="228"/>
      <c r="C22" s="229"/>
      <c r="D22" s="229"/>
      <c r="E22" s="231" t="s">
        <v>619</v>
      </c>
      <c r="F22" s="227" t="s">
        <v>620</v>
      </c>
      <c r="G22" s="227"/>
      <c r="H22" s="227"/>
      <c r="I22" s="227"/>
      <c r="J22" s="227"/>
      <c r="K22" s="225"/>
    </row>
    <row r="23" s="1" customFormat="1" ht="15" customHeight="1">
      <c r="B23" s="228"/>
      <c r="C23" s="229"/>
      <c r="D23" s="229"/>
      <c r="E23" s="231" t="s">
        <v>621</v>
      </c>
      <c r="F23" s="227" t="s">
        <v>622</v>
      </c>
      <c r="G23" s="227"/>
      <c r="H23" s="227"/>
      <c r="I23" s="227"/>
      <c r="J23" s="227"/>
      <c r="K23" s="225"/>
    </row>
    <row r="24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="1" customFormat="1" ht="15" customHeight="1">
      <c r="B25" s="228"/>
      <c r="C25" s="227" t="s">
        <v>623</v>
      </c>
      <c r="D25" s="227"/>
      <c r="E25" s="227"/>
      <c r="F25" s="227"/>
      <c r="G25" s="227"/>
      <c r="H25" s="227"/>
      <c r="I25" s="227"/>
      <c r="J25" s="227"/>
      <c r="K25" s="225"/>
    </row>
    <row r="26" s="1" customFormat="1" ht="15" customHeight="1">
      <c r="B26" s="228"/>
      <c r="C26" s="227" t="s">
        <v>624</v>
      </c>
      <c r="D26" s="227"/>
      <c r="E26" s="227"/>
      <c r="F26" s="227"/>
      <c r="G26" s="227"/>
      <c r="H26" s="227"/>
      <c r="I26" s="227"/>
      <c r="J26" s="227"/>
      <c r="K26" s="225"/>
    </row>
    <row r="27" s="1" customFormat="1" ht="15" customHeight="1">
      <c r="B27" s="228"/>
      <c r="C27" s="227"/>
      <c r="D27" s="227" t="s">
        <v>625</v>
      </c>
      <c r="E27" s="227"/>
      <c r="F27" s="227"/>
      <c r="G27" s="227"/>
      <c r="H27" s="227"/>
      <c r="I27" s="227"/>
      <c r="J27" s="227"/>
      <c r="K27" s="225"/>
    </row>
    <row r="28" s="1" customFormat="1" ht="15" customHeight="1">
      <c r="B28" s="228"/>
      <c r="C28" s="229"/>
      <c r="D28" s="227" t="s">
        <v>626</v>
      </c>
      <c r="E28" s="227"/>
      <c r="F28" s="227"/>
      <c r="G28" s="227"/>
      <c r="H28" s="227"/>
      <c r="I28" s="227"/>
      <c r="J28" s="227"/>
      <c r="K28" s="225"/>
    </row>
    <row r="29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="1" customFormat="1" ht="15" customHeight="1">
      <c r="B30" s="228"/>
      <c r="C30" s="229"/>
      <c r="D30" s="227" t="s">
        <v>627</v>
      </c>
      <c r="E30" s="227"/>
      <c r="F30" s="227"/>
      <c r="G30" s="227"/>
      <c r="H30" s="227"/>
      <c r="I30" s="227"/>
      <c r="J30" s="227"/>
      <c r="K30" s="225"/>
    </row>
    <row r="31" s="1" customFormat="1" ht="15" customHeight="1">
      <c r="B31" s="228"/>
      <c r="C31" s="229"/>
      <c r="D31" s="227" t="s">
        <v>628</v>
      </c>
      <c r="E31" s="227"/>
      <c r="F31" s="227"/>
      <c r="G31" s="227"/>
      <c r="H31" s="227"/>
      <c r="I31" s="227"/>
      <c r="J31" s="227"/>
      <c r="K31" s="225"/>
    </row>
    <row r="32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="1" customFormat="1" ht="15" customHeight="1">
      <c r="B33" s="228"/>
      <c r="C33" s="229"/>
      <c r="D33" s="227" t="s">
        <v>629</v>
      </c>
      <c r="E33" s="227"/>
      <c r="F33" s="227"/>
      <c r="G33" s="227"/>
      <c r="H33" s="227"/>
      <c r="I33" s="227"/>
      <c r="J33" s="227"/>
      <c r="K33" s="225"/>
    </row>
    <row r="34" s="1" customFormat="1" ht="15" customHeight="1">
      <c r="B34" s="228"/>
      <c r="C34" s="229"/>
      <c r="D34" s="227" t="s">
        <v>630</v>
      </c>
      <c r="E34" s="227"/>
      <c r="F34" s="227"/>
      <c r="G34" s="227"/>
      <c r="H34" s="227"/>
      <c r="I34" s="227"/>
      <c r="J34" s="227"/>
      <c r="K34" s="225"/>
    </row>
    <row r="35" s="1" customFormat="1" ht="15" customHeight="1">
      <c r="B35" s="228"/>
      <c r="C35" s="229"/>
      <c r="D35" s="227" t="s">
        <v>631</v>
      </c>
      <c r="E35" s="227"/>
      <c r="F35" s="227"/>
      <c r="G35" s="227"/>
      <c r="H35" s="227"/>
      <c r="I35" s="227"/>
      <c r="J35" s="227"/>
      <c r="K35" s="225"/>
    </row>
    <row r="36" s="1" customFormat="1" ht="15" customHeight="1">
      <c r="B36" s="228"/>
      <c r="C36" s="229"/>
      <c r="D36" s="227"/>
      <c r="E36" s="230" t="s">
        <v>108</v>
      </c>
      <c r="F36" s="227"/>
      <c r="G36" s="227" t="s">
        <v>632</v>
      </c>
      <c r="H36" s="227"/>
      <c r="I36" s="227"/>
      <c r="J36" s="227"/>
      <c r="K36" s="225"/>
    </row>
    <row r="37" s="1" customFormat="1" ht="30.75" customHeight="1">
      <c r="B37" s="228"/>
      <c r="C37" s="229"/>
      <c r="D37" s="227"/>
      <c r="E37" s="230" t="s">
        <v>633</v>
      </c>
      <c r="F37" s="227"/>
      <c r="G37" s="227" t="s">
        <v>634</v>
      </c>
      <c r="H37" s="227"/>
      <c r="I37" s="227"/>
      <c r="J37" s="227"/>
      <c r="K37" s="225"/>
    </row>
    <row r="38" s="1" customFormat="1" ht="15" customHeight="1">
      <c r="B38" s="228"/>
      <c r="C38" s="229"/>
      <c r="D38" s="227"/>
      <c r="E38" s="230" t="s">
        <v>55</v>
      </c>
      <c r="F38" s="227"/>
      <c r="G38" s="227" t="s">
        <v>635</v>
      </c>
      <c r="H38" s="227"/>
      <c r="I38" s="227"/>
      <c r="J38" s="227"/>
      <c r="K38" s="225"/>
    </row>
    <row r="39" s="1" customFormat="1" ht="15" customHeight="1">
      <c r="B39" s="228"/>
      <c r="C39" s="229"/>
      <c r="D39" s="227"/>
      <c r="E39" s="230" t="s">
        <v>56</v>
      </c>
      <c r="F39" s="227"/>
      <c r="G39" s="227" t="s">
        <v>636</v>
      </c>
      <c r="H39" s="227"/>
      <c r="I39" s="227"/>
      <c r="J39" s="227"/>
      <c r="K39" s="225"/>
    </row>
    <row r="40" s="1" customFormat="1" ht="15" customHeight="1">
      <c r="B40" s="228"/>
      <c r="C40" s="229"/>
      <c r="D40" s="227"/>
      <c r="E40" s="230" t="s">
        <v>109</v>
      </c>
      <c r="F40" s="227"/>
      <c r="G40" s="227" t="s">
        <v>637</v>
      </c>
      <c r="H40" s="227"/>
      <c r="I40" s="227"/>
      <c r="J40" s="227"/>
      <c r="K40" s="225"/>
    </row>
    <row r="41" s="1" customFormat="1" ht="15" customHeight="1">
      <c r="B41" s="228"/>
      <c r="C41" s="229"/>
      <c r="D41" s="227"/>
      <c r="E41" s="230" t="s">
        <v>110</v>
      </c>
      <c r="F41" s="227"/>
      <c r="G41" s="227" t="s">
        <v>638</v>
      </c>
      <c r="H41" s="227"/>
      <c r="I41" s="227"/>
      <c r="J41" s="227"/>
      <c r="K41" s="225"/>
    </row>
    <row r="42" s="1" customFormat="1" ht="15" customHeight="1">
      <c r="B42" s="228"/>
      <c r="C42" s="229"/>
      <c r="D42" s="227"/>
      <c r="E42" s="230" t="s">
        <v>639</v>
      </c>
      <c r="F42" s="227"/>
      <c r="G42" s="227" t="s">
        <v>640</v>
      </c>
      <c r="H42" s="227"/>
      <c r="I42" s="227"/>
      <c r="J42" s="227"/>
      <c r="K42" s="225"/>
    </row>
    <row r="43" s="1" customFormat="1" ht="15" customHeight="1">
      <c r="B43" s="228"/>
      <c r="C43" s="229"/>
      <c r="D43" s="227"/>
      <c r="E43" s="230"/>
      <c r="F43" s="227"/>
      <c r="G43" s="227" t="s">
        <v>641</v>
      </c>
      <c r="H43" s="227"/>
      <c r="I43" s="227"/>
      <c r="J43" s="227"/>
      <c r="K43" s="225"/>
    </row>
    <row r="44" s="1" customFormat="1" ht="15" customHeight="1">
      <c r="B44" s="228"/>
      <c r="C44" s="229"/>
      <c r="D44" s="227"/>
      <c r="E44" s="230" t="s">
        <v>642</v>
      </c>
      <c r="F44" s="227"/>
      <c r="G44" s="227" t="s">
        <v>643</v>
      </c>
      <c r="H44" s="227"/>
      <c r="I44" s="227"/>
      <c r="J44" s="227"/>
      <c r="K44" s="225"/>
    </row>
    <row r="45" s="1" customFormat="1" ht="15" customHeight="1">
      <c r="B45" s="228"/>
      <c r="C45" s="229"/>
      <c r="D45" s="227"/>
      <c r="E45" s="230" t="s">
        <v>112</v>
      </c>
      <c r="F45" s="227"/>
      <c r="G45" s="227" t="s">
        <v>644</v>
      </c>
      <c r="H45" s="227"/>
      <c r="I45" s="227"/>
      <c r="J45" s="227"/>
      <c r="K45" s="225"/>
    </row>
    <row r="46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="1" customFormat="1" ht="15" customHeight="1">
      <c r="B47" s="228"/>
      <c r="C47" s="229"/>
      <c r="D47" s="227" t="s">
        <v>645</v>
      </c>
      <c r="E47" s="227"/>
      <c r="F47" s="227"/>
      <c r="G47" s="227"/>
      <c r="H47" s="227"/>
      <c r="I47" s="227"/>
      <c r="J47" s="227"/>
      <c r="K47" s="225"/>
    </row>
    <row r="48" s="1" customFormat="1" ht="15" customHeight="1">
      <c r="B48" s="228"/>
      <c r="C48" s="229"/>
      <c r="D48" s="229"/>
      <c r="E48" s="227" t="s">
        <v>646</v>
      </c>
      <c r="F48" s="227"/>
      <c r="G48" s="227"/>
      <c r="H48" s="227"/>
      <c r="I48" s="227"/>
      <c r="J48" s="227"/>
      <c r="K48" s="225"/>
    </row>
    <row r="49" s="1" customFormat="1" ht="15" customHeight="1">
      <c r="B49" s="228"/>
      <c r="C49" s="229"/>
      <c r="D49" s="229"/>
      <c r="E49" s="227" t="s">
        <v>647</v>
      </c>
      <c r="F49" s="227"/>
      <c r="G49" s="227"/>
      <c r="H49" s="227"/>
      <c r="I49" s="227"/>
      <c r="J49" s="227"/>
      <c r="K49" s="225"/>
    </row>
    <row r="50" s="1" customFormat="1" ht="15" customHeight="1">
      <c r="B50" s="228"/>
      <c r="C50" s="229"/>
      <c r="D50" s="229"/>
      <c r="E50" s="227" t="s">
        <v>648</v>
      </c>
      <c r="F50" s="227"/>
      <c r="G50" s="227"/>
      <c r="H50" s="227"/>
      <c r="I50" s="227"/>
      <c r="J50" s="227"/>
      <c r="K50" s="225"/>
    </row>
    <row r="51" s="1" customFormat="1" ht="15" customHeight="1">
      <c r="B51" s="228"/>
      <c r="C51" s="229"/>
      <c r="D51" s="227" t="s">
        <v>649</v>
      </c>
      <c r="E51" s="227"/>
      <c r="F51" s="227"/>
      <c r="G51" s="227"/>
      <c r="H51" s="227"/>
      <c r="I51" s="227"/>
      <c r="J51" s="227"/>
      <c r="K51" s="225"/>
    </row>
    <row r="52" s="1" customFormat="1" ht="25.5" customHeight="1">
      <c r="B52" s="223"/>
      <c r="C52" s="224" t="s">
        <v>650</v>
      </c>
      <c r="D52" s="224"/>
      <c r="E52" s="224"/>
      <c r="F52" s="224"/>
      <c r="G52" s="224"/>
      <c r="H52" s="224"/>
      <c r="I52" s="224"/>
      <c r="J52" s="224"/>
      <c r="K52" s="225"/>
    </row>
    <row r="53" s="1" customFormat="1" ht="5.25" customHeight="1">
      <c r="B53" s="223"/>
      <c r="C53" s="226"/>
      <c r="D53" s="226"/>
      <c r="E53" s="226"/>
      <c r="F53" s="226"/>
      <c r="G53" s="226"/>
      <c r="H53" s="226"/>
      <c r="I53" s="226"/>
      <c r="J53" s="226"/>
      <c r="K53" s="225"/>
    </row>
    <row r="54" s="1" customFormat="1" ht="15" customHeight="1">
      <c r="B54" s="223"/>
      <c r="C54" s="227" t="s">
        <v>651</v>
      </c>
      <c r="D54" s="227"/>
      <c r="E54" s="227"/>
      <c r="F54" s="227"/>
      <c r="G54" s="227"/>
      <c r="H54" s="227"/>
      <c r="I54" s="227"/>
      <c r="J54" s="227"/>
      <c r="K54" s="225"/>
    </row>
    <row r="55" s="1" customFormat="1" ht="15" customHeight="1">
      <c r="B55" s="223"/>
      <c r="C55" s="227" t="s">
        <v>652</v>
      </c>
      <c r="D55" s="227"/>
      <c r="E55" s="227"/>
      <c r="F55" s="227"/>
      <c r="G55" s="227"/>
      <c r="H55" s="227"/>
      <c r="I55" s="227"/>
      <c r="J55" s="227"/>
      <c r="K55" s="225"/>
    </row>
    <row r="56" s="1" customFormat="1" ht="12.75" customHeight="1">
      <c r="B56" s="223"/>
      <c r="C56" s="227"/>
      <c r="D56" s="227"/>
      <c r="E56" s="227"/>
      <c r="F56" s="227"/>
      <c r="G56" s="227"/>
      <c r="H56" s="227"/>
      <c r="I56" s="227"/>
      <c r="J56" s="227"/>
      <c r="K56" s="225"/>
    </row>
    <row r="57" s="1" customFormat="1" ht="15" customHeight="1">
      <c r="B57" s="223"/>
      <c r="C57" s="227" t="s">
        <v>653</v>
      </c>
      <c r="D57" s="227"/>
      <c r="E57" s="227"/>
      <c r="F57" s="227"/>
      <c r="G57" s="227"/>
      <c r="H57" s="227"/>
      <c r="I57" s="227"/>
      <c r="J57" s="227"/>
      <c r="K57" s="225"/>
    </row>
    <row r="58" s="1" customFormat="1" ht="15" customHeight="1">
      <c r="B58" s="223"/>
      <c r="C58" s="229"/>
      <c r="D58" s="227" t="s">
        <v>654</v>
      </c>
      <c r="E58" s="227"/>
      <c r="F58" s="227"/>
      <c r="G58" s="227"/>
      <c r="H58" s="227"/>
      <c r="I58" s="227"/>
      <c r="J58" s="227"/>
      <c r="K58" s="225"/>
    </row>
    <row r="59" s="1" customFormat="1" ht="15" customHeight="1">
      <c r="B59" s="223"/>
      <c r="C59" s="229"/>
      <c r="D59" s="227" t="s">
        <v>655</v>
      </c>
      <c r="E59" s="227"/>
      <c r="F59" s="227"/>
      <c r="G59" s="227"/>
      <c r="H59" s="227"/>
      <c r="I59" s="227"/>
      <c r="J59" s="227"/>
      <c r="K59" s="225"/>
    </row>
    <row r="60" s="1" customFormat="1" ht="15" customHeight="1">
      <c r="B60" s="223"/>
      <c r="C60" s="229"/>
      <c r="D60" s="227" t="s">
        <v>656</v>
      </c>
      <c r="E60" s="227"/>
      <c r="F60" s="227"/>
      <c r="G60" s="227"/>
      <c r="H60" s="227"/>
      <c r="I60" s="227"/>
      <c r="J60" s="227"/>
      <c r="K60" s="225"/>
    </row>
    <row r="61" s="1" customFormat="1" ht="15" customHeight="1">
      <c r="B61" s="223"/>
      <c r="C61" s="229"/>
      <c r="D61" s="227" t="s">
        <v>657</v>
      </c>
      <c r="E61" s="227"/>
      <c r="F61" s="227"/>
      <c r="G61" s="227"/>
      <c r="H61" s="227"/>
      <c r="I61" s="227"/>
      <c r="J61" s="227"/>
      <c r="K61" s="225"/>
    </row>
    <row r="62" s="1" customFormat="1" ht="15" customHeight="1">
      <c r="B62" s="223"/>
      <c r="C62" s="229"/>
      <c r="D62" s="232" t="s">
        <v>658</v>
      </c>
      <c r="E62" s="232"/>
      <c r="F62" s="232"/>
      <c r="G62" s="232"/>
      <c r="H62" s="232"/>
      <c r="I62" s="232"/>
      <c r="J62" s="232"/>
      <c r="K62" s="225"/>
    </row>
    <row r="63" s="1" customFormat="1" ht="15" customHeight="1">
      <c r="B63" s="223"/>
      <c r="C63" s="229"/>
      <c r="D63" s="227" t="s">
        <v>659</v>
      </c>
      <c r="E63" s="227"/>
      <c r="F63" s="227"/>
      <c r="G63" s="227"/>
      <c r="H63" s="227"/>
      <c r="I63" s="227"/>
      <c r="J63" s="227"/>
      <c r="K63" s="225"/>
    </row>
    <row r="64" s="1" customFormat="1" ht="12.75" customHeight="1">
      <c r="B64" s="223"/>
      <c r="C64" s="229"/>
      <c r="D64" s="229"/>
      <c r="E64" s="233"/>
      <c r="F64" s="229"/>
      <c r="G64" s="229"/>
      <c r="H64" s="229"/>
      <c r="I64" s="229"/>
      <c r="J64" s="229"/>
      <c r="K64" s="225"/>
    </row>
    <row r="65" s="1" customFormat="1" ht="15" customHeight="1">
      <c r="B65" s="223"/>
      <c r="C65" s="229"/>
      <c r="D65" s="227" t="s">
        <v>660</v>
      </c>
      <c r="E65" s="227"/>
      <c r="F65" s="227"/>
      <c r="G65" s="227"/>
      <c r="H65" s="227"/>
      <c r="I65" s="227"/>
      <c r="J65" s="227"/>
      <c r="K65" s="225"/>
    </row>
    <row r="66" s="1" customFormat="1" ht="15" customHeight="1">
      <c r="B66" s="223"/>
      <c r="C66" s="229"/>
      <c r="D66" s="232" t="s">
        <v>661</v>
      </c>
      <c r="E66" s="232"/>
      <c r="F66" s="232"/>
      <c r="G66" s="232"/>
      <c r="H66" s="232"/>
      <c r="I66" s="232"/>
      <c r="J66" s="232"/>
      <c r="K66" s="225"/>
    </row>
    <row r="67" s="1" customFormat="1" ht="15" customHeight="1">
      <c r="B67" s="223"/>
      <c r="C67" s="229"/>
      <c r="D67" s="227" t="s">
        <v>662</v>
      </c>
      <c r="E67" s="227"/>
      <c r="F67" s="227"/>
      <c r="G67" s="227"/>
      <c r="H67" s="227"/>
      <c r="I67" s="227"/>
      <c r="J67" s="227"/>
      <c r="K67" s="225"/>
    </row>
    <row r="68" s="1" customFormat="1" ht="15" customHeight="1">
      <c r="B68" s="223"/>
      <c r="C68" s="229"/>
      <c r="D68" s="227" t="s">
        <v>663</v>
      </c>
      <c r="E68" s="227"/>
      <c r="F68" s="227"/>
      <c r="G68" s="227"/>
      <c r="H68" s="227"/>
      <c r="I68" s="227"/>
      <c r="J68" s="227"/>
      <c r="K68" s="225"/>
    </row>
    <row r="69" s="1" customFormat="1" ht="15" customHeight="1">
      <c r="B69" s="223"/>
      <c r="C69" s="229"/>
      <c r="D69" s="227" t="s">
        <v>664</v>
      </c>
      <c r="E69" s="227"/>
      <c r="F69" s="227"/>
      <c r="G69" s="227"/>
      <c r="H69" s="227"/>
      <c r="I69" s="227"/>
      <c r="J69" s="227"/>
      <c r="K69" s="225"/>
    </row>
    <row r="70" s="1" customFormat="1" ht="15" customHeight="1">
      <c r="B70" s="223"/>
      <c r="C70" s="229"/>
      <c r="D70" s="227" t="s">
        <v>665</v>
      </c>
      <c r="E70" s="227"/>
      <c r="F70" s="227"/>
      <c r="G70" s="227"/>
      <c r="H70" s="227"/>
      <c r="I70" s="227"/>
      <c r="J70" s="227"/>
      <c r="K70" s="225"/>
    </row>
    <row r="7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="1" customFormat="1" ht="45" customHeight="1">
      <c r="B75" s="242"/>
      <c r="C75" s="243" t="s">
        <v>666</v>
      </c>
      <c r="D75" s="243"/>
      <c r="E75" s="243"/>
      <c r="F75" s="243"/>
      <c r="G75" s="243"/>
      <c r="H75" s="243"/>
      <c r="I75" s="243"/>
      <c r="J75" s="243"/>
      <c r="K75" s="244"/>
    </row>
    <row r="76" s="1" customFormat="1" ht="17.25" customHeight="1">
      <c r="B76" s="242"/>
      <c r="C76" s="245" t="s">
        <v>667</v>
      </c>
      <c r="D76" s="245"/>
      <c r="E76" s="245"/>
      <c r="F76" s="245" t="s">
        <v>668</v>
      </c>
      <c r="G76" s="246"/>
      <c r="H76" s="245" t="s">
        <v>56</v>
      </c>
      <c r="I76" s="245" t="s">
        <v>59</v>
      </c>
      <c r="J76" s="245" t="s">
        <v>669</v>
      </c>
      <c r="K76" s="244"/>
    </row>
    <row r="77" s="1" customFormat="1" ht="17.25" customHeight="1">
      <c r="B77" s="242"/>
      <c r="C77" s="247" t="s">
        <v>670</v>
      </c>
      <c r="D77" s="247"/>
      <c r="E77" s="247"/>
      <c r="F77" s="248" t="s">
        <v>671</v>
      </c>
      <c r="G77" s="249"/>
      <c r="H77" s="247"/>
      <c r="I77" s="247"/>
      <c r="J77" s="247" t="s">
        <v>672</v>
      </c>
      <c r="K77" s="244"/>
    </row>
    <row r="78" s="1" customFormat="1" ht="5.25" customHeight="1">
      <c r="B78" s="242"/>
      <c r="C78" s="250"/>
      <c r="D78" s="250"/>
      <c r="E78" s="250"/>
      <c r="F78" s="250"/>
      <c r="G78" s="251"/>
      <c r="H78" s="250"/>
      <c r="I78" s="250"/>
      <c r="J78" s="250"/>
      <c r="K78" s="244"/>
    </row>
    <row r="79" s="1" customFormat="1" ht="15" customHeight="1">
      <c r="B79" s="242"/>
      <c r="C79" s="230" t="s">
        <v>55</v>
      </c>
      <c r="D79" s="252"/>
      <c r="E79" s="252"/>
      <c r="F79" s="253" t="s">
        <v>673</v>
      </c>
      <c r="G79" s="254"/>
      <c r="H79" s="230" t="s">
        <v>674</v>
      </c>
      <c r="I79" s="230" t="s">
        <v>675</v>
      </c>
      <c r="J79" s="230">
        <v>20</v>
      </c>
      <c r="K79" s="244"/>
    </row>
    <row r="80" s="1" customFormat="1" ht="15" customHeight="1">
      <c r="B80" s="242"/>
      <c r="C80" s="230" t="s">
        <v>676</v>
      </c>
      <c r="D80" s="230"/>
      <c r="E80" s="230"/>
      <c r="F80" s="253" t="s">
        <v>673</v>
      </c>
      <c r="G80" s="254"/>
      <c r="H80" s="230" t="s">
        <v>677</v>
      </c>
      <c r="I80" s="230" t="s">
        <v>675</v>
      </c>
      <c r="J80" s="230">
        <v>120</v>
      </c>
      <c r="K80" s="244"/>
    </row>
    <row r="81" s="1" customFormat="1" ht="15" customHeight="1">
      <c r="B81" s="255"/>
      <c r="C81" s="230" t="s">
        <v>678</v>
      </c>
      <c r="D81" s="230"/>
      <c r="E81" s="230"/>
      <c r="F81" s="253" t="s">
        <v>679</v>
      </c>
      <c r="G81" s="254"/>
      <c r="H81" s="230" t="s">
        <v>680</v>
      </c>
      <c r="I81" s="230" t="s">
        <v>675</v>
      </c>
      <c r="J81" s="230">
        <v>50</v>
      </c>
      <c r="K81" s="244"/>
    </row>
    <row r="82" s="1" customFormat="1" ht="15" customHeight="1">
      <c r="B82" s="255"/>
      <c r="C82" s="230" t="s">
        <v>681</v>
      </c>
      <c r="D82" s="230"/>
      <c r="E82" s="230"/>
      <c r="F82" s="253" t="s">
        <v>673</v>
      </c>
      <c r="G82" s="254"/>
      <c r="H82" s="230" t="s">
        <v>682</v>
      </c>
      <c r="I82" s="230" t="s">
        <v>683</v>
      </c>
      <c r="J82" s="230"/>
      <c r="K82" s="244"/>
    </row>
    <row r="83" s="1" customFormat="1" ht="15" customHeight="1">
      <c r="B83" s="255"/>
      <c r="C83" s="256" t="s">
        <v>684</v>
      </c>
      <c r="D83" s="256"/>
      <c r="E83" s="256"/>
      <c r="F83" s="257" t="s">
        <v>679</v>
      </c>
      <c r="G83" s="256"/>
      <c r="H83" s="256" t="s">
        <v>685</v>
      </c>
      <c r="I83" s="256" t="s">
        <v>675</v>
      </c>
      <c r="J83" s="256">
        <v>15</v>
      </c>
      <c r="K83" s="244"/>
    </row>
    <row r="84" s="1" customFormat="1" ht="15" customHeight="1">
      <c r="B84" s="255"/>
      <c r="C84" s="256" t="s">
        <v>686</v>
      </c>
      <c r="D84" s="256"/>
      <c r="E84" s="256"/>
      <c r="F84" s="257" t="s">
        <v>679</v>
      </c>
      <c r="G84" s="256"/>
      <c r="H84" s="256" t="s">
        <v>687</v>
      </c>
      <c r="I84" s="256" t="s">
        <v>675</v>
      </c>
      <c r="J84" s="256">
        <v>15</v>
      </c>
      <c r="K84" s="244"/>
    </row>
    <row r="85" s="1" customFormat="1" ht="15" customHeight="1">
      <c r="B85" s="255"/>
      <c r="C85" s="256" t="s">
        <v>688</v>
      </c>
      <c r="D85" s="256"/>
      <c r="E85" s="256"/>
      <c r="F85" s="257" t="s">
        <v>679</v>
      </c>
      <c r="G85" s="256"/>
      <c r="H85" s="256" t="s">
        <v>689</v>
      </c>
      <c r="I85" s="256" t="s">
        <v>675</v>
      </c>
      <c r="J85" s="256">
        <v>20</v>
      </c>
      <c r="K85" s="244"/>
    </row>
    <row r="86" s="1" customFormat="1" ht="15" customHeight="1">
      <c r="B86" s="255"/>
      <c r="C86" s="256" t="s">
        <v>690</v>
      </c>
      <c r="D86" s="256"/>
      <c r="E86" s="256"/>
      <c r="F86" s="257" t="s">
        <v>679</v>
      </c>
      <c r="G86" s="256"/>
      <c r="H86" s="256" t="s">
        <v>691</v>
      </c>
      <c r="I86" s="256" t="s">
        <v>675</v>
      </c>
      <c r="J86" s="256">
        <v>20</v>
      </c>
      <c r="K86" s="244"/>
    </row>
    <row r="87" s="1" customFormat="1" ht="15" customHeight="1">
      <c r="B87" s="255"/>
      <c r="C87" s="230" t="s">
        <v>692</v>
      </c>
      <c r="D87" s="230"/>
      <c r="E87" s="230"/>
      <c r="F87" s="253" t="s">
        <v>679</v>
      </c>
      <c r="G87" s="254"/>
      <c r="H87" s="230" t="s">
        <v>693</v>
      </c>
      <c r="I87" s="230" t="s">
        <v>675</v>
      </c>
      <c r="J87" s="230">
        <v>50</v>
      </c>
      <c r="K87" s="244"/>
    </row>
    <row r="88" s="1" customFormat="1" ht="15" customHeight="1">
      <c r="B88" s="255"/>
      <c r="C88" s="230" t="s">
        <v>694</v>
      </c>
      <c r="D88" s="230"/>
      <c r="E88" s="230"/>
      <c r="F88" s="253" t="s">
        <v>679</v>
      </c>
      <c r="G88" s="254"/>
      <c r="H88" s="230" t="s">
        <v>695</v>
      </c>
      <c r="I88" s="230" t="s">
        <v>675</v>
      </c>
      <c r="J88" s="230">
        <v>20</v>
      </c>
      <c r="K88" s="244"/>
    </row>
    <row r="89" s="1" customFormat="1" ht="15" customHeight="1">
      <c r="B89" s="255"/>
      <c r="C89" s="230" t="s">
        <v>696</v>
      </c>
      <c r="D89" s="230"/>
      <c r="E89" s="230"/>
      <c r="F89" s="253" t="s">
        <v>679</v>
      </c>
      <c r="G89" s="254"/>
      <c r="H89" s="230" t="s">
        <v>697</v>
      </c>
      <c r="I89" s="230" t="s">
        <v>675</v>
      </c>
      <c r="J89" s="230">
        <v>20</v>
      </c>
      <c r="K89" s="244"/>
    </row>
    <row r="90" s="1" customFormat="1" ht="15" customHeight="1">
      <c r="B90" s="255"/>
      <c r="C90" s="230" t="s">
        <v>698</v>
      </c>
      <c r="D90" s="230"/>
      <c r="E90" s="230"/>
      <c r="F90" s="253" t="s">
        <v>679</v>
      </c>
      <c r="G90" s="254"/>
      <c r="H90" s="230" t="s">
        <v>699</v>
      </c>
      <c r="I90" s="230" t="s">
        <v>675</v>
      </c>
      <c r="J90" s="230">
        <v>50</v>
      </c>
      <c r="K90" s="244"/>
    </row>
    <row r="91" s="1" customFormat="1" ht="15" customHeight="1">
      <c r="B91" s="255"/>
      <c r="C91" s="230" t="s">
        <v>700</v>
      </c>
      <c r="D91" s="230"/>
      <c r="E91" s="230"/>
      <c r="F91" s="253" t="s">
        <v>679</v>
      </c>
      <c r="G91" s="254"/>
      <c r="H91" s="230" t="s">
        <v>700</v>
      </c>
      <c r="I91" s="230" t="s">
        <v>675</v>
      </c>
      <c r="J91" s="230">
        <v>50</v>
      </c>
      <c r="K91" s="244"/>
    </row>
    <row r="92" s="1" customFormat="1" ht="15" customHeight="1">
      <c r="B92" s="255"/>
      <c r="C92" s="230" t="s">
        <v>701</v>
      </c>
      <c r="D92" s="230"/>
      <c r="E92" s="230"/>
      <c r="F92" s="253" t="s">
        <v>679</v>
      </c>
      <c r="G92" s="254"/>
      <c r="H92" s="230" t="s">
        <v>702</v>
      </c>
      <c r="I92" s="230" t="s">
        <v>675</v>
      </c>
      <c r="J92" s="230">
        <v>255</v>
      </c>
      <c r="K92" s="244"/>
    </row>
    <row r="93" s="1" customFormat="1" ht="15" customHeight="1">
      <c r="B93" s="255"/>
      <c r="C93" s="230" t="s">
        <v>703</v>
      </c>
      <c r="D93" s="230"/>
      <c r="E93" s="230"/>
      <c r="F93" s="253" t="s">
        <v>673</v>
      </c>
      <c r="G93" s="254"/>
      <c r="H93" s="230" t="s">
        <v>704</v>
      </c>
      <c r="I93" s="230" t="s">
        <v>705</v>
      </c>
      <c r="J93" s="230"/>
      <c r="K93" s="244"/>
    </row>
    <row r="94" s="1" customFormat="1" ht="15" customHeight="1">
      <c r="B94" s="255"/>
      <c r="C94" s="230" t="s">
        <v>706</v>
      </c>
      <c r="D94" s="230"/>
      <c r="E94" s="230"/>
      <c r="F94" s="253" t="s">
        <v>673</v>
      </c>
      <c r="G94" s="254"/>
      <c r="H94" s="230" t="s">
        <v>707</v>
      </c>
      <c r="I94" s="230" t="s">
        <v>708</v>
      </c>
      <c r="J94" s="230"/>
      <c r="K94" s="244"/>
    </row>
    <row r="95" s="1" customFormat="1" ht="15" customHeight="1">
      <c r="B95" s="255"/>
      <c r="C95" s="230" t="s">
        <v>709</v>
      </c>
      <c r="D95" s="230"/>
      <c r="E95" s="230"/>
      <c r="F95" s="253" t="s">
        <v>673</v>
      </c>
      <c r="G95" s="254"/>
      <c r="H95" s="230" t="s">
        <v>709</v>
      </c>
      <c r="I95" s="230" t="s">
        <v>708</v>
      </c>
      <c r="J95" s="230"/>
      <c r="K95" s="244"/>
    </row>
    <row r="96" s="1" customFormat="1" ht="15" customHeight="1">
      <c r="B96" s="255"/>
      <c r="C96" s="230" t="s">
        <v>40</v>
      </c>
      <c r="D96" s="230"/>
      <c r="E96" s="230"/>
      <c r="F96" s="253" t="s">
        <v>673</v>
      </c>
      <c r="G96" s="254"/>
      <c r="H96" s="230" t="s">
        <v>710</v>
      </c>
      <c r="I96" s="230" t="s">
        <v>708</v>
      </c>
      <c r="J96" s="230"/>
      <c r="K96" s="244"/>
    </row>
    <row r="97" s="1" customFormat="1" ht="15" customHeight="1">
      <c r="B97" s="255"/>
      <c r="C97" s="230" t="s">
        <v>50</v>
      </c>
      <c r="D97" s="230"/>
      <c r="E97" s="230"/>
      <c r="F97" s="253" t="s">
        <v>673</v>
      </c>
      <c r="G97" s="254"/>
      <c r="H97" s="230" t="s">
        <v>711</v>
      </c>
      <c r="I97" s="230" t="s">
        <v>708</v>
      </c>
      <c r="J97" s="230"/>
      <c r="K97" s="244"/>
    </row>
    <row r="98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="1" customFormat="1" ht="45" customHeight="1">
      <c r="B102" s="242"/>
      <c r="C102" s="243" t="s">
        <v>712</v>
      </c>
      <c r="D102" s="243"/>
      <c r="E102" s="243"/>
      <c r="F102" s="243"/>
      <c r="G102" s="243"/>
      <c r="H102" s="243"/>
      <c r="I102" s="243"/>
      <c r="J102" s="243"/>
      <c r="K102" s="244"/>
    </row>
    <row r="103" s="1" customFormat="1" ht="17.25" customHeight="1">
      <c r="B103" s="242"/>
      <c r="C103" s="245" t="s">
        <v>667</v>
      </c>
      <c r="D103" s="245"/>
      <c r="E103" s="245"/>
      <c r="F103" s="245" t="s">
        <v>668</v>
      </c>
      <c r="G103" s="246"/>
      <c r="H103" s="245" t="s">
        <v>56</v>
      </c>
      <c r="I103" s="245" t="s">
        <v>59</v>
      </c>
      <c r="J103" s="245" t="s">
        <v>669</v>
      </c>
      <c r="K103" s="244"/>
    </row>
    <row r="104" s="1" customFormat="1" ht="17.25" customHeight="1">
      <c r="B104" s="242"/>
      <c r="C104" s="247" t="s">
        <v>670</v>
      </c>
      <c r="D104" s="247"/>
      <c r="E104" s="247"/>
      <c r="F104" s="248" t="s">
        <v>671</v>
      </c>
      <c r="G104" s="249"/>
      <c r="H104" s="247"/>
      <c r="I104" s="247"/>
      <c r="J104" s="247" t="s">
        <v>672</v>
      </c>
      <c r="K104" s="244"/>
    </row>
    <row r="105" s="1" customFormat="1" ht="5.25" customHeight="1">
      <c r="B105" s="242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="1" customFormat="1" ht="15" customHeight="1">
      <c r="B106" s="242"/>
      <c r="C106" s="230" t="s">
        <v>55</v>
      </c>
      <c r="D106" s="252"/>
      <c r="E106" s="252"/>
      <c r="F106" s="253" t="s">
        <v>673</v>
      </c>
      <c r="G106" s="230"/>
      <c r="H106" s="230" t="s">
        <v>713</v>
      </c>
      <c r="I106" s="230" t="s">
        <v>675</v>
      </c>
      <c r="J106" s="230">
        <v>20</v>
      </c>
      <c r="K106" s="244"/>
    </row>
    <row r="107" s="1" customFormat="1" ht="15" customHeight="1">
      <c r="B107" s="242"/>
      <c r="C107" s="230" t="s">
        <v>676</v>
      </c>
      <c r="D107" s="230"/>
      <c r="E107" s="230"/>
      <c r="F107" s="253" t="s">
        <v>673</v>
      </c>
      <c r="G107" s="230"/>
      <c r="H107" s="230" t="s">
        <v>713</v>
      </c>
      <c r="I107" s="230" t="s">
        <v>675</v>
      </c>
      <c r="J107" s="230">
        <v>120</v>
      </c>
      <c r="K107" s="244"/>
    </row>
    <row r="108" s="1" customFormat="1" ht="15" customHeight="1">
      <c r="B108" s="255"/>
      <c r="C108" s="230" t="s">
        <v>678</v>
      </c>
      <c r="D108" s="230"/>
      <c r="E108" s="230"/>
      <c r="F108" s="253" t="s">
        <v>679</v>
      </c>
      <c r="G108" s="230"/>
      <c r="H108" s="230" t="s">
        <v>713</v>
      </c>
      <c r="I108" s="230" t="s">
        <v>675</v>
      </c>
      <c r="J108" s="230">
        <v>50</v>
      </c>
      <c r="K108" s="244"/>
    </row>
    <row r="109" s="1" customFormat="1" ht="15" customHeight="1">
      <c r="B109" s="255"/>
      <c r="C109" s="230" t="s">
        <v>681</v>
      </c>
      <c r="D109" s="230"/>
      <c r="E109" s="230"/>
      <c r="F109" s="253" t="s">
        <v>673</v>
      </c>
      <c r="G109" s="230"/>
      <c r="H109" s="230" t="s">
        <v>713</v>
      </c>
      <c r="I109" s="230" t="s">
        <v>683</v>
      </c>
      <c r="J109" s="230"/>
      <c r="K109" s="244"/>
    </row>
    <row r="110" s="1" customFormat="1" ht="15" customHeight="1">
      <c r="B110" s="255"/>
      <c r="C110" s="230" t="s">
        <v>692</v>
      </c>
      <c r="D110" s="230"/>
      <c r="E110" s="230"/>
      <c r="F110" s="253" t="s">
        <v>679</v>
      </c>
      <c r="G110" s="230"/>
      <c r="H110" s="230" t="s">
        <v>713</v>
      </c>
      <c r="I110" s="230" t="s">
        <v>675</v>
      </c>
      <c r="J110" s="230">
        <v>50</v>
      </c>
      <c r="K110" s="244"/>
    </row>
    <row r="111" s="1" customFormat="1" ht="15" customHeight="1">
      <c r="B111" s="255"/>
      <c r="C111" s="230" t="s">
        <v>700</v>
      </c>
      <c r="D111" s="230"/>
      <c r="E111" s="230"/>
      <c r="F111" s="253" t="s">
        <v>679</v>
      </c>
      <c r="G111" s="230"/>
      <c r="H111" s="230" t="s">
        <v>713</v>
      </c>
      <c r="I111" s="230" t="s">
        <v>675</v>
      </c>
      <c r="J111" s="230">
        <v>50</v>
      </c>
      <c r="K111" s="244"/>
    </row>
    <row r="112" s="1" customFormat="1" ht="15" customHeight="1">
      <c r="B112" s="255"/>
      <c r="C112" s="230" t="s">
        <v>698</v>
      </c>
      <c r="D112" s="230"/>
      <c r="E112" s="230"/>
      <c r="F112" s="253" t="s">
        <v>679</v>
      </c>
      <c r="G112" s="230"/>
      <c r="H112" s="230" t="s">
        <v>713</v>
      </c>
      <c r="I112" s="230" t="s">
        <v>675</v>
      </c>
      <c r="J112" s="230">
        <v>50</v>
      </c>
      <c r="K112" s="244"/>
    </row>
    <row r="113" s="1" customFormat="1" ht="15" customHeight="1">
      <c r="B113" s="255"/>
      <c r="C113" s="230" t="s">
        <v>55</v>
      </c>
      <c r="D113" s="230"/>
      <c r="E113" s="230"/>
      <c r="F113" s="253" t="s">
        <v>673</v>
      </c>
      <c r="G113" s="230"/>
      <c r="H113" s="230" t="s">
        <v>714</v>
      </c>
      <c r="I113" s="230" t="s">
        <v>675</v>
      </c>
      <c r="J113" s="230">
        <v>20</v>
      </c>
      <c r="K113" s="244"/>
    </row>
    <row r="114" s="1" customFormat="1" ht="15" customHeight="1">
      <c r="B114" s="255"/>
      <c r="C114" s="230" t="s">
        <v>715</v>
      </c>
      <c r="D114" s="230"/>
      <c r="E114" s="230"/>
      <c r="F114" s="253" t="s">
        <v>673</v>
      </c>
      <c r="G114" s="230"/>
      <c r="H114" s="230" t="s">
        <v>716</v>
      </c>
      <c r="I114" s="230" t="s">
        <v>675</v>
      </c>
      <c r="J114" s="230">
        <v>120</v>
      </c>
      <c r="K114" s="244"/>
    </row>
    <row r="115" s="1" customFormat="1" ht="15" customHeight="1">
      <c r="B115" s="255"/>
      <c r="C115" s="230" t="s">
        <v>40</v>
      </c>
      <c r="D115" s="230"/>
      <c r="E115" s="230"/>
      <c r="F115" s="253" t="s">
        <v>673</v>
      </c>
      <c r="G115" s="230"/>
      <c r="H115" s="230" t="s">
        <v>717</v>
      </c>
      <c r="I115" s="230" t="s">
        <v>708</v>
      </c>
      <c r="J115" s="230"/>
      <c r="K115" s="244"/>
    </row>
    <row r="116" s="1" customFormat="1" ht="15" customHeight="1">
      <c r="B116" s="255"/>
      <c r="C116" s="230" t="s">
        <v>50</v>
      </c>
      <c r="D116" s="230"/>
      <c r="E116" s="230"/>
      <c r="F116" s="253" t="s">
        <v>673</v>
      </c>
      <c r="G116" s="230"/>
      <c r="H116" s="230" t="s">
        <v>718</v>
      </c>
      <c r="I116" s="230" t="s">
        <v>708</v>
      </c>
      <c r="J116" s="230"/>
      <c r="K116" s="244"/>
    </row>
    <row r="117" s="1" customFormat="1" ht="15" customHeight="1">
      <c r="B117" s="255"/>
      <c r="C117" s="230" t="s">
        <v>59</v>
      </c>
      <c r="D117" s="230"/>
      <c r="E117" s="230"/>
      <c r="F117" s="253" t="s">
        <v>673</v>
      </c>
      <c r="G117" s="230"/>
      <c r="H117" s="230" t="s">
        <v>719</v>
      </c>
      <c r="I117" s="230" t="s">
        <v>720</v>
      </c>
      <c r="J117" s="230"/>
      <c r="K117" s="244"/>
    </row>
    <row r="118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="1" customFormat="1" ht="45" customHeight="1">
      <c r="B122" s="271"/>
      <c r="C122" s="221" t="s">
        <v>721</v>
      </c>
      <c r="D122" s="221"/>
      <c r="E122" s="221"/>
      <c r="F122" s="221"/>
      <c r="G122" s="221"/>
      <c r="H122" s="221"/>
      <c r="I122" s="221"/>
      <c r="J122" s="221"/>
      <c r="K122" s="272"/>
    </row>
    <row r="123" s="1" customFormat="1" ht="17.25" customHeight="1">
      <c r="B123" s="273"/>
      <c r="C123" s="245" t="s">
        <v>667</v>
      </c>
      <c r="D123" s="245"/>
      <c r="E123" s="245"/>
      <c r="F123" s="245" t="s">
        <v>668</v>
      </c>
      <c r="G123" s="246"/>
      <c r="H123" s="245" t="s">
        <v>56</v>
      </c>
      <c r="I123" s="245" t="s">
        <v>59</v>
      </c>
      <c r="J123" s="245" t="s">
        <v>669</v>
      </c>
      <c r="K123" s="274"/>
    </row>
    <row r="124" s="1" customFormat="1" ht="17.25" customHeight="1">
      <c r="B124" s="273"/>
      <c r="C124" s="247" t="s">
        <v>670</v>
      </c>
      <c r="D124" s="247"/>
      <c r="E124" s="247"/>
      <c r="F124" s="248" t="s">
        <v>671</v>
      </c>
      <c r="G124" s="249"/>
      <c r="H124" s="247"/>
      <c r="I124" s="247"/>
      <c r="J124" s="247" t="s">
        <v>672</v>
      </c>
      <c r="K124" s="274"/>
    </row>
    <row r="125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="1" customFormat="1" ht="15" customHeight="1">
      <c r="B126" s="275"/>
      <c r="C126" s="230" t="s">
        <v>676</v>
      </c>
      <c r="D126" s="252"/>
      <c r="E126" s="252"/>
      <c r="F126" s="253" t="s">
        <v>673</v>
      </c>
      <c r="G126" s="230"/>
      <c r="H126" s="230" t="s">
        <v>713</v>
      </c>
      <c r="I126" s="230" t="s">
        <v>675</v>
      </c>
      <c r="J126" s="230">
        <v>120</v>
      </c>
      <c r="K126" s="278"/>
    </row>
    <row r="127" s="1" customFormat="1" ht="15" customHeight="1">
      <c r="B127" s="275"/>
      <c r="C127" s="230" t="s">
        <v>722</v>
      </c>
      <c r="D127" s="230"/>
      <c r="E127" s="230"/>
      <c r="F127" s="253" t="s">
        <v>673</v>
      </c>
      <c r="G127" s="230"/>
      <c r="H127" s="230" t="s">
        <v>723</v>
      </c>
      <c r="I127" s="230" t="s">
        <v>675</v>
      </c>
      <c r="J127" s="230" t="s">
        <v>724</v>
      </c>
      <c r="K127" s="278"/>
    </row>
    <row r="128" s="1" customFormat="1" ht="15" customHeight="1">
      <c r="B128" s="275"/>
      <c r="C128" s="230" t="s">
        <v>621</v>
      </c>
      <c r="D128" s="230"/>
      <c r="E128" s="230"/>
      <c r="F128" s="253" t="s">
        <v>673</v>
      </c>
      <c r="G128" s="230"/>
      <c r="H128" s="230" t="s">
        <v>725</v>
      </c>
      <c r="I128" s="230" t="s">
        <v>675</v>
      </c>
      <c r="J128" s="230" t="s">
        <v>724</v>
      </c>
      <c r="K128" s="278"/>
    </row>
    <row r="129" s="1" customFormat="1" ht="15" customHeight="1">
      <c r="B129" s="275"/>
      <c r="C129" s="230" t="s">
        <v>684</v>
      </c>
      <c r="D129" s="230"/>
      <c r="E129" s="230"/>
      <c r="F129" s="253" t="s">
        <v>679</v>
      </c>
      <c r="G129" s="230"/>
      <c r="H129" s="230" t="s">
        <v>685</v>
      </c>
      <c r="I129" s="230" t="s">
        <v>675</v>
      </c>
      <c r="J129" s="230">
        <v>15</v>
      </c>
      <c r="K129" s="278"/>
    </row>
    <row r="130" s="1" customFormat="1" ht="15" customHeight="1">
      <c r="B130" s="275"/>
      <c r="C130" s="256" t="s">
        <v>686</v>
      </c>
      <c r="D130" s="256"/>
      <c r="E130" s="256"/>
      <c r="F130" s="257" t="s">
        <v>679</v>
      </c>
      <c r="G130" s="256"/>
      <c r="H130" s="256" t="s">
        <v>687</v>
      </c>
      <c r="I130" s="256" t="s">
        <v>675</v>
      </c>
      <c r="J130" s="256">
        <v>15</v>
      </c>
      <c r="K130" s="278"/>
    </row>
    <row r="131" s="1" customFormat="1" ht="15" customHeight="1">
      <c r="B131" s="275"/>
      <c r="C131" s="256" t="s">
        <v>688</v>
      </c>
      <c r="D131" s="256"/>
      <c r="E131" s="256"/>
      <c r="F131" s="257" t="s">
        <v>679</v>
      </c>
      <c r="G131" s="256"/>
      <c r="H131" s="256" t="s">
        <v>689</v>
      </c>
      <c r="I131" s="256" t="s">
        <v>675</v>
      </c>
      <c r="J131" s="256">
        <v>20</v>
      </c>
      <c r="K131" s="278"/>
    </row>
    <row r="132" s="1" customFormat="1" ht="15" customHeight="1">
      <c r="B132" s="275"/>
      <c r="C132" s="256" t="s">
        <v>690</v>
      </c>
      <c r="D132" s="256"/>
      <c r="E132" s="256"/>
      <c r="F132" s="257" t="s">
        <v>679</v>
      </c>
      <c r="G132" s="256"/>
      <c r="H132" s="256" t="s">
        <v>691</v>
      </c>
      <c r="I132" s="256" t="s">
        <v>675</v>
      </c>
      <c r="J132" s="256">
        <v>20</v>
      </c>
      <c r="K132" s="278"/>
    </row>
    <row r="133" s="1" customFormat="1" ht="15" customHeight="1">
      <c r="B133" s="275"/>
      <c r="C133" s="230" t="s">
        <v>678</v>
      </c>
      <c r="D133" s="230"/>
      <c r="E133" s="230"/>
      <c r="F133" s="253" t="s">
        <v>679</v>
      </c>
      <c r="G133" s="230"/>
      <c r="H133" s="230" t="s">
        <v>713</v>
      </c>
      <c r="I133" s="230" t="s">
        <v>675</v>
      </c>
      <c r="J133" s="230">
        <v>50</v>
      </c>
      <c r="K133" s="278"/>
    </row>
    <row r="134" s="1" customFormat="1" ht="15" customHeight="1">
      <c r="B134" s="275"/>
      <c r="C134" s="230" t="s">
        <v>692</v>
      </c>
      <c r="D134" s="230"/>
      <c r="E134" s="230"/>
      <c r="F134" s="253" t="s">
        <v>679</v>
      </c>
      <c r="G134" s="230"/>
      <c r="H134" s="230" t="s">
        <v>713</v>
      </c>
      <c r="I134" s="230" t="s">
        <v>675</v>
      </c>
      <c r="J134" s="230">
        <v>50</v>
      </c>
      <c r="K134" s="278"/>
    </row>
    <row r="135" s="1" customFormat="1" ht="15" customHeight="1">
      <c r="B135" s="275"/>
      <c r="C135" s="230" t="s">
        <v>698</v>
      </c>
      <c r="D135" s="230"/>
      <c r="E135" s="230"/>
      <c r="F135" s="253" t="s">
        <v>679</v>
      </c>
      <c r="G135" s="230"/>
      <c r="H135" s="230" t="s">
        <v>713</v>
      </c>
      <c r="I135" s="230" t="s">
        <v>675</v>
      </c>
      <c r="J135" s="230">
        <v>50</v>
      </c>
      <c r="K135" s="278"/>
    </row>
    <row r="136" s="1" customFormat="1" ht="15" customHeight="1">
      <c r="B136" s="275"/>
      <c r="C136" s="230" t="s">
        <v>700</v>
      </c>
      <c r="D136" s="230"/>
      <c r="E136" s="230"/>
      <c r="F136" s="253" t="s">
        <v>679</v>
      </c>
      <c r="G136" s="230"/>
      <c r="H136" s="230" t="s">
        <v>713</v>
      </c>
      <c r="I136" s="230" t="s">
        <v>675</v>
      </c>
      <c r="J136" s="230">
        <v>50</v>
      </c>
      <c r="K136" s="278"/>
    </row>
    <row r="137" s="1" customFormat="1" ht="15" customHeight="1">
      <c r="B137" s="275"/>
      <c r="C137" s="230" t="s">
        <v>701</v>
      </c>
      <c r="D137" s="230"/>
      <c r="E137" s="230"/>
      <c r="F137" s="253" t="s">
        <v>679</v>
      </c>
      <c r="G137" s="230"/>
      <c r="H137" s="230" t="s">
        <v>726</v>
      </c>
      <c r="I137" s="230" t="s">
        <v>675</v>
      </c>
      <c r="J137" s="230">
        <v>255</v>
      </c>
      <c r="K137" s="278"/>
    </row>
    <row r="138" s="1" customFormat="1" ht="15" customHeight="1">
      <c r="B138" s="275"/>
      <c r="C138" s="230" t="s">
        <v>703</v>
      </c>
      <c r="D138" s="230"/>
      <c r="E138" s="230"/>
      <c r="F138" s="253" t="s">
        <v>673</v>
      </c>
      <c r="G138" s="230"/>
      <c r="H138" s="230" t="s">
        <v>727</v>
      </c>
      <c r="I138" s="230" t="s">
        <v>705</v>
      </c>
      <c r="J138" s="230"/>
      <c r="K138" s="278"/>
    </row>
    <row r="139" s="1" customFormat="1" ht="15" customHeight="1">
      <c r="B139" s="275"/>
      <c r="C139" s="230" t="s">
        <v>706</v>
      </c>
      <c r="D139" s="230"/>
      <c r="E139" s="230"/>
      <c r="F139" s="253" t="s">
        <v>673</v>
      </c>
      <c r="G139" s="230"/>
      <c r="H139" s="230" t="s">
        <v>728</v>
      </c>
      <c r="I139" s="230" t="s">
        <v>708</v>
      </c>
      <c r="J139" s="230"/>
      <c r="K139" s="278"/>
    </row>
    <row r="140" s="1" customFormat="1" ht="15" customHeight="1">
      <c r="B140" s="275"/>
      <c r="C140" s="230" t="s">
        <v>709</v>
      </c>
      <c r="D140" s="230"/>
      <c r="E140" s="230"/>
      <c r="F140" s="253" t="s">
        <v>673</v>
      </c>
      <c r="G140" s="230"/>
      <c r="H140" s="230" t="s">
        <v>709</v>
      </c>
      <c r="I140" s="230" t="s">
        <v>708</v>
      </c>
      <c r="J140" s="230"/>
      <c r="K140" s="278"/>
    </row>
    <row r="141" s="1" customFormat="1" ht="15" customHeight="1">
      <c r="B141" s="275"/>
      <c r="C141" s="230" t="s">
        <v>40</v>
      </c>
      <c r="D141" s="230"/>
      <c r="E141" s="230"/>
      <c r="F141" s="253" t="s">
        <v>673</v>
      </c>
      <c r="G141" s="230"/>
      <c r="H141" s="230" t="s">
        <v>729</v>
      </c>
      <c r="I141" s="230" t="s">
        <v>708</v>
      </c>
      <c r="J141" s="230"/>
      <c r="K141" s="278"/>
    </row>
    <row r="142" s="1" customFormat="1" ht="15" customHeight="1">
      <c r="B142" s="275"/>
      <c r="C142" s="230" t="s">
        <v>730</v>
      </c>
      <c r="D142" s="230"/>
      <c r="E142" s="230"/>
      <c r="F142" s="253" t="s">
        <v>673</v>
      </c>
      <c r="G142" s="230"/>
      <c r="H142" s="230" t="s">
        <v>731</v>
      </c>
      <c r="I142" s="230" t="s">
        <v>708</v>
      </c>
      <c r="J142" s="230"/>
      <c r="K142" s="278"/>
    </row>
    <row r="143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="1" customFormat="1" ht="45" customHeight="1">
      <c r="B147" s="242"/>
      <c r="C147" s="243" t="s">
        <v>732</v>
      </c>
      <c r="D147" s="243"/>
      <c r="E147" s="243"/>
      <c r="F147" s="243"/>
      <c r="G147" s="243"/>
      <c r="H147" s="243"/>
      <c r="I147" s="243"/>
      <c r="J147" s="243"/>
      <c r="K147" s="244"/>
    </row>
    <row r="148" s="1" customFormat="1" ht="17.25" customHeight="1">
      <c r="B148" s="242"/>
      <c r="C148" s="245" t="s">
        <v>667</v>
      </c>
      <c r="D148" s="245"/>
      <c r="E148" s="245"/>
      <c r="F148" s="245" t="s">
        <v>668</v>
      </c>
      <c r="G148" s="246"/>
      <c r="H148" s="245" t="s">
        <v>56</v>
      </c>
      <c r="I148" s="245" t="s">
        <v>59</v>
      </c>
      <c r="J148" s="245" t="s">
        <v>669</v>
      </c>
      <c r="K148" s="244"/>
    </row>
    <row r="149" s="1" customFormat="1" ht="17.25" customHeight="1">
      <c r="B149" s="242"/>
      <c r="C149" s="247" t="s">
        <v>670</v>
      </c>
      <c r="D149" s="247"/>
      <c r="E149" s="247"/>
      <c r="F149" s="248" t="s">
        <v>671</v>
      </c>
      <c r="G149" s="249"/>
      <c r="H149" s="247"/>
      <c r="I149" s="247"/>
      <c r="J149" s="247" t="s">
        <v>672</v>
      </c>
      <c r="K149" s="244"/>
    </row>
    <row r="150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="1" customFormat="1" ht="15" customHeight="1">
      <c r="B151" s="255"/>
      <c r="C151" s="282" t="s">
        <v>676</v>
      </c>
      <c r="D151" s="230"/>
      <c r="E151" s="230"/>
      <c r="F151" s="283" t="s">
        <v>673</v>
      </c>
      <c r="G151" s="230"/>
      <c r="H151" s="282" t="s">
        <v>713</v>
      </c>
      <c r="I151" s="282" t="s">
        <v>675</v>
      </c>
      <c r="J151" s="282">
        <v>120</v>
      </c>
      <c r="K151" s="278"/>
    </row>
    <row r="152" s="1" customFormat="1" ht="15" customHeight="1">
      <c r="B152" s="255"/>
      <c r="C152" s="282" t="s">
        <v>722</v>
      </c>
      <c r="D152" s="230"/>
      <c r="E152" s="230"/>
      <c r="F152" s="283" t="s">
        <v>673</v>
      </c>
      <c r="G152" s="230"/>
      <c r="H152" s="282" t="s">
        <v>733</v>
      </c>
      <c r="I152" s="282" t="s">
        <v>675</v>
      </c>
      <c r="J152" s="282" t="s">
        <v>724</v>
      </c>
      <c r="K152" s="278"/>
    </row>
    <row r="153" s="1" customFormat="1" ht="15" customHeight="1">
      <c r="B153" s="255"/>
      <c r="C153" s="282" t="s">
        <v>621</v>
      </c>
      <c r="D153" s="230"/>
      <c r="E153" s="230"/>
      <c r="F153" s="283" t="s">
        <v>673</v>
      </c>
      <c r="G153" s="230"/>
      <c r="H153" s="282" t="s">
        <v>734</v>
      </c>
      <c r="I153" s="282" t="s">
        <v>675</v>
      </c>
      <c r="J153" s="282" t="s">
        <v>724</v>
      </c>
      <c r="K153" s="278"/>
    </row>
    <row r="154" s="1" customFormat="1" ht="15" customHeight="1">
      <c r="B154" s="255"/>
      <c r="C154" s="282" t="s">
        <v>678</v>
      </c>
      <c r="D154" s="230"/>
      <c r="E154" s="230"/>
      <c r="F154" s="283" t="s">
        <v>679</v>
      </c>
      <c r="G154" s="230"/>
      <c r="H154" s="282" t="s">
        <v>713</v>
      </c>
      <c r="I154" s="282" t="s">
        <v>675</v>
      </c>
      <c r="J154" s="282">
        <v>50</v>
      </c>
      <c r="K154" s="278"/>
    </row>
    <row r="155" s="1" customFormat="1" ht="15" customHeight="1">
      <c r="B155" s="255"/>
      <c r="C155" s="282" t="s">
        <v>681</v>
      </c>
      <c r="D155" s="230"/>
      <c r="E155" s="230"/>
      <c r="F155" s="283" t="s">
        <v>673</v>
      </c>
      <c r="G155" s="230"/>
      <c r="H155" s="282" t="s">
        <v>713</v>
      </c>
      <c r="I155" s="282" t="s">
        <v>683</v>
      </c>
      <c r="J155" s="282"/>
      <c r="K155" s="278"/>
    </row>
    <row r="156" s="1" customFormat="1" ht="15" customHeight="1">
      <c r="B156" s="255"/>
      <c r="C156" s="282" t="s">
        <v>692</v>
      </c>
      <c r="D156" s="230"/>
      <c r="E156" s="230"/>
      <c r="F156" s="283" t="s">
        <v>679</v>
      </c>
      <c r="G156" s="230"/>
      <c r="H156" s="282" t="s">
        <v>713</v>
      </c>
      <c r="I156" s="282" t="s">
        <v>675</v>
      </c>
      <c r="J156" s="282">
        <v>50</v>
      </c>
      <c r="K156" s="278"/>
    </row>
    <row r="157" s="1" customFormat="1" ht="15" customHeight="1">
      <c r="B157" s="255"/>
      <c r="C157" s="282" t="s">
        <v>700</v>
      </c>
      <c r="D157" s="230"/>
      <c r="E157" s="230"/>
      <c r="F157" s="283" t="s">
        <v>679</v>
      </c>
      <c r="G157" s="230"/>
      <c r="H157" s="282" t="s">
        <v>713</v>
      </c>
      <c r="I157" s="282" t="s">
        <v>675</v>
      </c>
      <c r="J157" s="282">
        <v>50</v>
      </c>
      <c r="K157" s="278"/>
    </row>
    <row r="158" s="1" customFormat="1" ht="15" customHeight="1">
      <c r="B158" s="255"/>
      <c r="C158" s="282" t="s">
        <v>698</v>
      </c>
      <c r="D158" s="230"/>
      <c r="E158" s="230"/>
      <c r="F158" s="283" t="s">
        <v>679</v>
      </c>
      <c r="G158" s="230"/>
      <c r="H158" s="282" t="s">
        <v>713</v>
      </c>
      <c r="I158" s="282" t="s">
        <v>675</v>
      </c>
      <c r="J158" s="282">
        <v>50</v>
      </c>
      <c r="K158" s="278"/>
    </row>
    <row r="159" s="1" customFormat="1" ht="15" customHeight="1">
      <c r="B159" s="255"/>
      <c r="C159" s="282" t="s">
        <v>95</v>
      </c>
      <c r="D159" s="230"/>
      <c r="E159" s="230"/>
      <c r="F159" s="283" t="s">
        <v>673</v>
      </c>
      <c r="G159" s="230"/>
      <c r="H159" s="282" t="s">
        <v>735</v>
      </c>
      <c r="I159" s="282" t="s">
        <v>675</v>
      </c>
      <c r="J159" s="282" t="s">
        <v>736</v>
      </c>
      <c r="K159" s="278"/>
    </row>
    <row r="160" s="1" customFormat="1" ht="15" customHeight="1">
      <c r="B160" s="255"/>
      <c r="C160" s="282" t="s">
        <v>737</v>
      </c>
      <c r="D160" s="230"/>
      <c r="E160" s="230"/>
      <c r="F160" s="283" t="s">
        <v>673</v>
      </c>
      <c r="G160" s="230"/>
      <c r="H160" s="282" t="s">
        <v>738</v>
      </c>
      <c r="I160" s="282" t="s">
        <v>708</v>
      </c>
      <c r="J160" s="282"/>
      <c r="K160" s="278"/>
    </row>
    <row r="16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="1" customFormat="1" ht="45" customHeight="1">
      <c r="B165" s="220"/>
      <c r="C165" s="221" t="s">
        <v>739</v>
      </c>
      <c r="D165" s="221"/>
      <c r="E165" s="221"/>
      <c r="F165" s="221"/>
      <c r="G165" s="221"/>
      <c r="H165" s="221"/>
      <c r="I165" s="221"/>
      <c r="J165" s="221"/>
      <c r="K165" s="222"/>
    </row>
    <row r="166" s="1" customFormat="1" ht="17.25" customHeight="1">
      <c r="B166" s="220"/>
      <c r="C166" s="245" t="s">
        <v>667</v>
      </c>
      <c r="D166" s="245"/>
      <c r="E166" s="245"/>
      <c r="F166" s="245" t="s">
        <v>668</v>
      </c>
      <c r="G166" s="287"/>
      <c r="H166" s="288" t="s">
        <v>56</v>
      </c>
      <c r="I166" s="288" t="s">
        <v>59</v>
      </c>
      <c r="J166" s="245" t="s">
        <v>669</v>
      </c>
      <c r="K166" s="222"/>
    </row>
    <row r="167" s="1" customFormat="1" ht="17.25" customHeight="1">
      <c r="B167" s="223"/>
      <c r="C167" s="247" t="s">
        <v>670</v>
      </c>
      <c r="D167" s="247"/>
      <c r="E167" s="247"/>
      <c r="F167" s="248" t="s">
        <v>671</v>
      </c>
      <c r="G167" s="289"/>
      <c r="H167" s="290"/>
      <c r="I167" s="290"/>
      <c r="J167" s="247" t="s">
        <v>672</v>
      </c>
      <c r="K167" s="225"/>
    </row>
    <row r="168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="1" customFormat="1" ht="15" customHeight="1">
      <c r="B169" s="255"/>
      <c r="C169" s="230" t="s">
        <v>676</v>
      </c>
      <c r="D169" s="230"/>
      <c r="E169" s="230"/>
      <c r="F169" s="253" t="s">
        <v>673</v>
      </c>
      <c r="G169" s="230"/>
      <c r="H169" s="230" t="s">
        <v>713</v>
      </c>
      <c r="I169" s="230" t="s">
        <v>675</v>
      </c>
      <c r="J169" s="230">
        <v>120</v>
      </c>
      <c r="K169" s="278"/>
    </row>
    <row r="170" s="1" customFormat="1" ht="15" customHeight="1">
      <c r="B170" s="255"/>
      <c r="C170" s="230" t="s">
        <v>722</v>
      </c>
      <c r="D170" s="230"/>
      <c r="E170" s="230"/>
      <c r="F170" s="253" t="s">
        <v>673</v>
      </c>
      <c r="G170" s="230"/>
      <c r="H170" s="230" t="s">
        <v>723</v>
      </c>
      <c r="I170" s="230" t="s">
        <v>675</v>
      </c>
      <c r="J170" s="230" t="s">
        <v>724</v>
      </c>
      <c r="K170" s="278"/>
    </row>
    <row r="171" s="1" customFormat="1" ht="15" customHeight="1">
      <c r="B171" s="255"/>
      <c r="C171" s="230" t="s">
        <v>621</v>
      </c>
      <c r="D171" s="230"/>
      <c r="E171" s="230"/>
      <c r="F171" s="253" t="s">
        <v>673</v>
      </c>
      <c r="G171" s="230"/>
      <c r="H171" s="230" t="s">
        <v>740</v>
      </c>
      <c r="I171" s="230" t="s">
        <v>675</v>
      </c>
      <c r="J171" s="230" t="s">
        <v>724</v>
      </c>
      <c r="K171" s="278"/>
    </row>
    <row r="172" s="1" customFormat="1" ht="15" customHeight="1">
      <c r="B172" s="255"/>
      <c r="C172" s="230" t="s">
        <v>678</v>
      </c>
      <c r="D172" s="230"/>
      <c r="E172" s="230"/>
      <c r="F172" s="253" t="s">
        <v>679</v>
      </c>
      <c r="G172" s="230"/>
      <c r="H172" s="230" t="s">
        <v>740</v>
      </c>
      <c r="I172" s="230" t="s">
        <v>675</v>
      </c>
      <c r="J172" s="230">
        <v>50</v>
      </c>
      <c r="K172" s="278"/>
    </row>
    <row r="173" s="1" customFormat="1" ht="15" customHeight="1">
      <c r="B173" s="255"/>
      <c r="C173" s="230" t="s">
        <v>681</v>
      </c>
      <c r="D173" s="230"/>
      <c r="E173" s="230"/>
      <c r="F173" s="253" t="s">
        <v>673</v>
      </c>
      <c r="G173" s="230"/>
      <c r="H173" s="230" t="s">
        <v>740</v>
      </c>
      <c r="I173" s="230" t="s">
        <v>683</v>
      </c>
      <c r="J173" s="230"/>
      <c r="K173" s="278"/>
    </row>
    <row r="174" s="1" customFormat="1" ht="15" customHeight="1">
      <c r="B174" s="255"/>
      <c r="C174" s="230" t="s">
        <v>692</v>
      </c>
      <c r="D174" s="230"/>
      <c r="E174" s="230"/>
      <c r="F174" s="253" t="s">
        <v>679</v>
      </c>
      <c r="G174" s="230"/>
      <c r="H174" s="230" t="s">
        <v>740</v>
      </c>
      <c r="I174" s="230" t="s">
        <v>675</v>
      </c>
      <c r="J174" s="230">
        <v>50</v>
      </c>
      <c r="K174" s="278"/>
    </row>
    <row r="175" s="1" customFormat="1" ht="15" customHeight="1">
      <c r="B175" s="255"/>
      <c r="C175" s="230" t="s">
        <v>700</v>
      </c>
      <c r="D175" s="230"/>
      <c r="E175" s="230"/>
      <c r="F175" s="253" t="s">
        <v>679</v>
      </c>
      <c r="G175" s="230"/>
      <c r="H175" s="230" t="s">
        <v>740</v>
      </c>
      <c r="I175" s="230" t="s">
        <v>675</v>
      </c>
      <c r="J175" s="230">
        <v>50</v>
      </c>
      <c r="K175" s="278"/>
    </row>
    <row r="176" s="1" customFormat="1" ht="15" customHeight="1">
      <c r="B176" s="255"/>
      <c r="C176" s="230" t="s">
        <v>698</v>
      </c>
      <c r="D176" s="230"/>
      <c r="E176" s="230"/>
      <c r="F176" s="253" t="s">
        <v>679</v>
      </c>
      <c r="G176" s="230"/>
      <c r="H176" s="230" t="s">
        <v>740</v>
      </c>
      <c r="I176" s="230" t="s">
        <v>675</v>
      </c>
      <c r="J176" s="230">
        <v>50</v>
      </c>
      <c r="K176" s="278"/>
    </row>
    <row r="177" s="1" customFormat="1" ht="15" customHeight="1">
      <c r="B177" s="255"/>
      <c r="C177" s="230" t="s">
        <v>108</v>
      </c>
      <c r="D177" s="230"/>
      <c r="E177" s="230"/>
      <c r="F177" s="253" t="s">
        <v>673</v>
      </c>
      <c r="G177" s="230"/>
      <c r="H177" s="230" t="s">
        <v>741</v>
      </c>
      <c r="I177" s="230" t="s">
        <v>742</v>
      </c>
      <c r="J177" s="230"/>
      <c r="K177" s="278"/>
    </row>
    <row r="178" s="1" customFormat="1" ht="15" customHeight="1">
      <c r="B178" s="255"/>
      <c r="C178" s="230" t="s">
        <v>59</v>
      </c>
      <c r="D178" s="230"/>
      <c r="E178" s="230"/>
      <c r="F178" s="253" t="s">
        <v>673</v>
      </c>
      <c r="G178" s="230"/>
      <c r="H178" s="230" t="s">
        <v>743</v>
      </c>
      <c r="I178" s="230" t="s">
        <v>744</v>
      </c>
      <c r="J178" s="230">
        <v>1</v>
      </c>
      <c r="K178" s="278"/>
    </row>
    <row r="179" s="1" customFormat="1" ht="15" customHeight="1">
      <c r="B179" s="255"/>
      <c r="C179" s="230" t="s">
        <v>55</v>
      </c>
      <c r="D179" s="230"/>
      <c r="E179" s="230"/>
      <c r="F179" s="253" t="s">
        <v>673</v>
      </c>
      <c r="G179" s="230"/>
      <c r="H179" s="230" t="s">
        <v>745</v>
      </c>
      <c r="I179" s="230" t="s">
        <v>675</v>
      </c>
      <c r="J179" s="230">
        <v>20</v>
      </c>
      <c r="K179" s="278"/>
    </row>
    <row r="180" s="1" customFormat="1" ht="15" customHeight="1">
      <c r="B180" s="255"/>
      <c r="C180" s="230" t="s">
        <v>56</v>
      </c>
      <c r="D180" s="230"/>
      <c r="E180" s="230"/>
      <c r="F180" s="253" t="s">
        <v>673</v>
      </c>
      <c r="G180" s="230"/>
      <c r="H180" s="230" t="s">
        <v>746</v>
      </c>
      <c r="I180" s="230" t="s">
        <v>675</v>
      </c>
      <c r="J180" s="230">
        <v>255</v>
      </c>
      <c r="K180" s="278"/>
    </row>
    <row r="181" s="1" customFormat="1" ht="15" customHeight="1">
      <c r="B181" s="255"/>
      <c r="C181" s="230" t="s">
        <v>109</v>
      </c>
      <c r="D181" s="230"/>
      <c r="E181" s="230"/>
      <c r="F181" s="253" t="s">
        <v>673</v>
      </c>
      <c r="G181" s="230"/>
      <c r="H181" s="230" t="s">
        <v>637</v>
      </c>
      <c r="I181" s="230" t="s">
        <v>675</v>
      </c>
      <c r="J181" s="230">
        <v>10</v>
      </c>
      <c r="K181" s="278"/>
    </row>
    <row r="182" s="1" customFormat="1" ht="15" customHeight="1">
      <c r="B182" s="255"/>
      <c r="C182" s="230" t="s">
        <v>110</v>
      </c>
      <c r="D182" s="230"/>
      <c r="E182" s="230"/>
      <c r="F182" s="253" t="s">
        <v>673</v>
      </c>
      <c r="G182" s="230"/>
      <c r="H182" s="230" t="s">
        <v>747</v>
      </c>
      <c r="I182" s="230" t="s">
        <v>708</v>
      </c>
      <c r="J182" s="230"/>
      <c r="K182" s="278"/>
    </row>
    <row r="183" s="1" customFormat="1" ht="15" customHeight="1">
      <c r="B183" s="255"/>
      <c r="C183" s="230" t="s">
        <v>748</v>
      </c>
      <c r="D183" s="230"/>
      <c r="E183" s="230"/>
      <c r="F183" s="253" t="s">
        <v>673</v>
      </c>
      <c r="G183" s="230"/>
      <c r="H183" s="230" t="s">
        <v>749</v>
      </c>
      <c r="I183" s="230" t="s">
        <v>708</v>
      </c>
      <c r="J183" s="230"/>
      <c r="K183" s="278"/>
    </row>
    <row r="184" s="1" customFormat="1" ht="15" customHeight="1">
      <c r="B184" s="255"/>
      <c r="C184" s="230" t="s">
        <v>737</v>
      </c>
      <c r="D184" s="230"/>
      <c r="E184" s="230"/>
      <c r="F184" s="253" t="s">
        <v>673</v>
      </c>
      <c r="G184" s="230"/>
      <c r="H184" s="230" t="s">
        <v>750</v>
      </c>
      <c r="I184" s="230" t="s">
        <v>708</v>
      </c>
      <c r="J184" s="230"/>
      <c r="K184" s="278"/>
    </row>
    <row r="185" s="1" customFormat="1" ht="15" customHeight="1">
      <c r="B185" s="255"/>
      <c r="C185" s="230" t="s">
        <v>112</v>
      </c>
      <c r="D185" s="230"/>
      <c r="E185" s="230"/>
      <c r="F185" s="253" t="s">
        <v>679</v>
      </c>
      <c r="G185" s="230"/>
      <c r="H185" s="230" t="s">
        <v>751</v>
      </c>
      <c r="I185" s="230" t="s">
        <v>675</v>
      </c>
      <c r="J185" s="230">
        <v>50</v>
      </c>
      <c r="K185" s="278"/>
    </row>
    <row r="186" s="1" customFormat="1" ht="15" customHeight="1">
      <c r="B186" s="255"/>
      <c r="C186" s="230" t="s">
        <v>752</v>
      </c>
      <c r="D186" s="230"/>
      <c r="E186" s="230"/>
      <c r="F186" s="253" t="s">
        <v>679</v>
      </c>
      <c r="G186" s="230"/>
      <c r="H186" s="230" t="s">
        <v>753</v>
      </c>
      <c r="I186" s="230" t="s">
        <v>754</v>
      </c>
      <c r="J186" s="230"/>
      <c r="K186" s="278"/>
    </row>
    <row r="187" s="1" customFormat="1" ht="15" customHeight="1">
      <c r="B187" s="255"/>
      <c r="C187" s="230" t="s">
        <v>755</v>
      </c>
      <c r="D187" s="230"/>
      <c r="E187" s="230"/>
      <c r="F187" s="253" t="s">
        <v>679</v>
      </c>
      <c r="G187" s="230"/>
      <c r="H187" s="230" t="s">
        <v>756</v>
      </c>
      <c r="I187" s="230" t="s">
        <v>754</v>
      </c>
      <c r="J187" s="230"/>
      <c r="K187" s="278"/>
    </row>
    <row r="188" s="1" customFormat="1" ht="15" customHeight="1">
      <c r="B188" s="255"/>
      <c r="C188" s="230" t="s">
        <v>757</v>
      </c>
      <c r="D188" s="230"/>
      <c r="E188" s="230"/>
      <c r="F188" s="253" t="s">
        <v>679</v>
      </c>
      <c r="G188" s="230"/>
      <c r="H188" s="230" t="s">
        <v>758</v>
      </c>
      <c r="I188" s="230" t="s">
        <v>754</v>
      </c>
      <c r="J188" s="230"/>
      <c r="K188" s="278"/>
    </row>
    <row r="189" s="1" customFormat="1" ht="15" customHeight="1">
      <c r="B189" s="255"/>
      <c r="C189" s="291" t="s">
        <v>759</v>
      </c>
      <c r="D189" s="230"/>
      <c r="E189" s="230"/>
      <c r="F189" s="253" t="s">
        <v>679</v>
      </c>
      <c r="G189" s="230"/>
      <c r="H189" s="230" t="s">
        <v>760</v>
      </c>
      <c r="I189" s="230" t="s">
        <v>761</v>
      </c>
      <c r="J189" s="292" t="s">
        <v>762</v>
      </c>
      <c r="K189" s="278"/>
    </row>
    <row r="190" s="16" customFormat="1" ht="15" customHeight="1">
      <c r="B190" s="293"/>
      <c r="C190" s="294" t="s">
        <v>763</v>
      </c>
      <c r="D190" s="295"/>
      <c r="E190" s="295"/>
      <c r="F190" s="296" t="s">
        <v>679</v>
      </c>
      <c r="G190" s="295"/>
      <c r="H190" s="295" t="s">
        <v>764</v>
      </c>
      <c r="I190" s="295" t="s">
        <v>761</v>
      </c>
      <c r="J190" s="297" t="s">
        <v>762</v>
      </c>
      <c r="K190" s="298"/>
    </row>
    <row r="191" s="1" customFormat="1" ht="15" customHeight="1">
      <c r="B191" s="255"/>
      <c r="C191" s="291" t="s">
        <v>44</v>
      </c>
      <c r="D191" s="230"/>
      <c r="E191" s="230"/>
      <c r="F191" s="253" t="s">
        <v>673</v>
      </c>
      <c r="G191" s="230"/>
      <c r="H191" s="227" t="s">
        <v>765</v>
      </c>
      <c r="I191" s="230" t="s">
        <v>766</v>
      </c>
      <c r="J191" s="230"/>
      <c r="K191" s="278"/>
    </row>
    <row r="192" s="1" customFormat="1" ht="15" customHeight="1">
      <c r="B192" s="255"/>
      <c r="C192" s="291" t="s">
        <v>767</v>
      </c>
      <c r="D192" s="230"/>
      <c r="E192" s="230"/>
      <c r="F192" s="253" t="s">
        <v>673</v>
      </c>
      <c r="G192" s="230"/>
      <c r="H192" s="230" t="s">
        <v>768</v>
      </c>
      <c r="I192" s="230" t="s">
        <v>708</v>
      </c>
      <c r="J192" s="230"/>
      <c r="K192" s="278"/>
    </row>
    <row r="193" s="1" customFormat="1" ht="15" customHeight="1">
      <c r="B193" s="255"/>
      <c r="C193" s="291" t="s">
        <v>769</v>
      </c>
      <c r="D193" s="230"/>
      <c r="E193" s="230"/>
      <c r="F193" s="253" t="s">
        <v>673</v>
      </c>
      <c r="G193" s="230"/>
      <c r="H193" s="230" t="s">
        <v>770</v>
      </c>
      <c r="I193" s="230" t="s">
        <v>708</v>
      </c>
      <c r="J193" s="230"/>
      <c r="K193" s="278"/>
    </row>
    <row r="194" s="1" customFormat="1" ht="15" customHeight="1">
      <c r="B194" s="255"/>
      <c r="C194" s="291" t="s">
        <v>771</v>
      </c>
      <c r="D194" s="230"/>
      <c r="E194" s="230"/>
      <c r="F194" s="253" t="s">
        <v>679</v>
      </c>
      <c r="G194" s="230"/>
      <c r="H194" s="230" t="s">
        <v>772</v>
      </c>
      <c r="I194" s="230" t="s">
        <v>708</v>
      </c>
      <c r="J194" s="230"/>
      <c r="K194" s="278"/>
    </row>
    <row r="195" s="1" customFormat="1" ht="15" customHeight="1">
      <c r="B195" s="284"/>
      <c r="C195" s="299"/>
      <c r="D195" s="264"/>
      <c r="E195" s="264"/>
      <c r="F195" s="264"/>
      <c r="G195" s="264"/>
      <c r="H195" s="264"/>
      <c r="I195" s="264"/>
      <c r="J195" s="264"/>
      <c r="K195" s="285"/>
    </row>
    <row r="196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="1" customFormat="1" ht="18.75" customHeight="1">
      <c r="B197" s="266"/>
      <c r="C197" s="276"/>
      <c r="D197" s="276"/>
      <c r="E197" s="276"/>
      <c r="F197" s="286"/>
      <c r="G197" s="276"/>
      <c r="H197" s="276"/>
      <c r="I197" s="276"/>
      <c r="J197" s="276"/>
      <c r="K197" s="266"/>
    </row>
    <row r="198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="1" customFormat="1" ht="13.5">
      <c r="B199" s="217"/>
      <c r="C199" s="218"/>
      <c r="D199" s="218"/>
      <c r="E199" s="218"/>
      <c r="F199" s="218"/>
      <c r="G199" s="218"/>
      <c r="H199" s="218"/>
      <c r="I199" s="218"/>
      <c r="J199" s="218"/>
      <c r="K199" s="219"/>
    </row>
    <row r="200" s="1" customFormat="1" ht="21">
      <c r="B200" s="220"/>
      <c r="C200" s="221" t="s">
        <v>773</v>
      </c>
      <c r="D200" s="221"/>
      <c r="E200" s="221"/>
      <c r="F200" s="221"/>
      <c r="G200" s="221"/>
      <c r="H200" s="221"/>
      <c r="I200" s="221"/>
      <c r="J200" s="221"/>
      <c r="K200" s="222"/>
    </row>
    <row r="201" s="1" customFormat="1" ht="25.5" customHeight="1">
      <c r="B201" s="220"/>
      <c r="C201" s="300" t="s">
        <v>774</v>
      </c>
      <c r="D201" s="300"/>
      <c r="E201" s="300"/>
      <c r="F201" s="300" t="s">
        <v>775</v>
      </c>
      <c r="G201" s="301"/>
      <c r="H201" s="300" t="s">
        <v>776</v>
      </c>
      <c r="I201" s="300"/>
      <c r="J201" s="300"/>
      <c r="K201" s="222"/>
    </row>
    <row r="202" s="1" customFormat="1" ht="5.25" customHeight="1">
      <c r="B202" s="255"/>
      <c r="C202" s="250"/>
      <c r="D202" s="250"/>
      <c r="E202" s="250"/>
      <c r="F202" s="250"/>
      <c r="G202" s="276"/>
      <c r="H202" s="250"/>
      <c r="I202" s="250"/>
      <c r="J202" s="250"/>
      <c r="K202" s="278"/>
    </row>
    <row r="203" s="1" customFormat="1" ht="15" customHeight="1">
      <c r="B203" s="255"/>
      <c r="C203" s="230" t="s">
        <v>766</v>
      </c>
      <c r="D203" s="230"/>
      <c r="E203" s="230"/>
      <c r="F203" s="253" t="s">
        <v>45</v>
      </c>
      <c r="G203" s="230"/>
      <c r="H203" s="230" t="s">
        <v>777</v>
      </c>
      <c r="I203" s="230"/>
      <c r="J203" s="230"/>
      <c r="K203" s="278"/>
    </row>
    <row r="204" s="1" customFormat="1" ht="15" customHeight="1">
      <c r="B204" s="255"/>
      <c r="C204" s="230"/>
      <c r="D204" s="230"/>
      <c r="E204" s="230"/>
      <c r="F204" s="253" t="s">
        <v>46</v>
      </c>
      <c r="G204" s="230"/>
      <c r="H204" s="230" t="s">
        <v>778</v>
      </c>
      <c r="I204" s="230"/>
      <c r="J204" s="230"/>
      <c r="K204" s="278"/>
    </row>
    <row r="205" s="1" customFormat="1" ht="15" customHeight="1">
      <c r="B205" s="255"/>
      <c r="C205" s="230"/>
      <c r="D205" s="230"/>
      <c r="E205" s="230"/>
      <c r="F205" s="253" t="s">
        <v>49</v>
      </c>
      <c r="G205" s="230"/>
      <c r="H205" s="230" t="s">
        <v>779</v>
      </c>
      <c r="I205" s="230"/>
      <c r="J205" s="230"/>
      <c r="K205" s="278"/>
    </row>
    <row r="206" s="1" customFormat="1" ht="15" customHeight="1">
      <c r="B206" s="255"/>
      <c r="C206" s="230"/>
      <c r="D206" s="230"/>
      <c r="E206" s="230"/>
      <c r="F206" s="253" t="s">
        <v>47</v>
      </c>
      <c r="G206" s="230"/>
      <c r="H206" s="230" t="s">
        <v>780</v>
      </c>
      <c r="I206" s="230"/>
      <c r="J206" s="230"/>
      <c r="K206" s="278"/>
    </row>
    <row r="207" s="1" customFormat="1" ht="15" customHeight="1">
      <c r="B207" s="255"/>
      <c r="C207" s="230"/>
      <c r="D207" s="230"/>
      <c r="E207" s="230"/>
      <c r="F207" s="253" t="s">
        <v>48</v>
      </c>
      <c r="G207" s="230"/>
      <c r="H207" s="230" t="s">
        <v>781</v>
      </c>
      <c r="I207" s="230"/>
      <c r="J207" s="230"/>
      <c r="K207" s="278"/>
    </row>
    <row r="208" s="1" customFormat="1" ht="15" customHeight="1">
      <c r="B208" s="255"/>
      <c r="C208" s="230"/>
      <c r="D208" s="230"/>
      <c r="E208" s="230"/>
      <c r="F208" s="253"/>
      <c r="G208" s="230"/>
      <c r="H208" s="230"/>
      <c r="I208" s="230"/>
      <c r="J208" s="230"/>
      <c r="K208" s="278"/>
    </row>
    <row r="209" s="1" customFormat="1" ht="15" customHeight="1">
      <c r="B209" s="255"/>
      <c r="C209" s="230" t="s">
        <v>720</v>
      </c>
      <c r="D209" s="230"/>
      <c r="E209" s="230"/>
      <c r="F209" s="253" t="s">
        <v>81</v>
      </c>
      <c r="G209" s="230"/>
      <c r="H209" s="230" t="s">
        <v>782</v>
      </c>
      <c r="I209" s="230"/>
      <c r="J209" s="230"/>
      <c r="K209" s="278"/>
    </row>
    <row r="210" s="1" customFormat="1" ht="15" customHeight="1">
      <c r="B210" s="255"/>
      <c r="C210" s="230"/>
      <c r="D210" s="230"/>
      <c r="E210" s="230"/>
      <c r="F210" s="253" t="s">
        <v>615</v>
      </c>
      <c r="G210" s="230"/>
      <c r="H210" s="230" t="s">
        <v>616</v>
      </c>
      <c r="I210" s="230"/>
      <c r="J210" s="230"/>
      <c r="K210" s="278"/>
    </row>
    <row r="211" s="1" customFormat="1" ht="15" customHeight="1">
      <c r="B211" s="255"/>
      <c r="C211" s="230"/>
      <c r="D211" s="230"/>
      <c r="E211" s="230"/>
      <c r="F211" s="253" t="s">
        <v>613</v>
      </c>
      <c r="G211" s="230"/>
      <c r="H211" s="230" t="s">
        <v>783</v>
      </c>
      <c r="I211" s="230"/>
      <c r="J211" s="230"/>
      <c r="K211" s="278"/>
    </row>
    <row r="212" s="1" customFormat="1" ht="15" customHeight="1">
      <c r="B212" s="302"/>
      <c r="C212" s="230"/>
      <c r="D212" s="230"/>
      <c r="E212" s="230"/>
      <c r="F212" s="253" t="s">
        <v>617</v>
      </c>
      <c r="G212" s="291"/>
      <c r="H212" s="282" t="s">
        <v>618</v>
      </c>
      <c r="I212" s="282"/>
      <c r="J212" s="282"/>
      <c r="K212" s="303"/>
    </row>
    <row r="213" s="1" customFormat="1" ht="15" customHeight="1">
      <c r="B213" s="302"/>
      <c r="C213" s="230"/>
      <c r="D213" s="230"/>
      <c r="E213" s="230"/>
      <c r="F213" s="253" t="s">
        <v>619</v>
      </c>
      <c r="G213" s="291"/>
      <c r="H213" s="282" t="s">
        <v>595</v>
      </c>
      <c r="I213" s="282"/>
      <c r="J213" s="282"/>
      <c r="K213" s="303"/>
    </row>
    <row r="214" s="1" customFormat="1" ht="15" customHeight="1">
      <c r="B214" s="302"/>
      <c r="C214" s="230"/>
      <c r="D214" s="230"/>
      <c r="E214" s="230"/>
      <c r="F214" s="253"/>
      <c r="G214" s="291"/>
      <c r="H214" s="282"/>
      <c r="I214" s="282"/>
      <c r="J214" s="282"/>
      <c r="K214" s="303"/>
    </row>
    <row r="215" s="1" customFormat="1" ht="15" customHeight="1">
      <c r="B215" s="302"/>
      <c r="C215" s="230" t="s">
        <v>744</v>
      </c>
      <c r="D215" s="230"/>
      <c r="E215" s="230"/>
      <c r="F215" s="253">
        <v>1</v>
      </c>
      <c r="G215" s="291"/>
      <c r="H215" s="282" t="s">
        <v>784</v>
      </c>
      <c r="I215" s="282"/>
      <c r="J215" s="282"/>
      <c r="K215" s="303"/>
    </row>
    <row r="216" s="1" customFormat="1" ht="15" customHeight="1">
      <c r="B216" s="302"/>
      <c r="C216" s="230"/>
      <c r="D216" s="230"/>
      <c r="E216" s="230"/>
      <c r="F216" s="253">
        <v>2</v>
      </c>
      <c r="G216" s="291"/>
      <c r="H216" s="282" t="s">
        <v>785</v>
      </c>
      <c r="I216" s="282"/>
      <c r="J216" s="282"/>
      <c r="K216" s="303"/>
    </row>
    <row r="217" s="1" customFormat="1" ht="15" customHeight="1">
      <c r="B217" s="302"/>
      <c r="C217" s="230"/>
      <c r="D217" s="230"/>
      <c r="E217" s="230"/>
      <c r="F217" s="253">
        <v>3</v>
      </c>
      <c r="G217" s="291"/>
      <c r="H217" s="282" t="s">
        <v>786</v>
      </c>
      <c r="I217" s="282"/>
      <c r="J217" s="282"/>
      <c r="K217" s="303"/>
    </row>
    <row r="218" s="1" customFormat="1" ht="15" customHeight="1">
      <c r="B218" s="302"/>
      <c r="C218" s="230"/>
      <c r="D218" s="230"/>
      <c r="E218" s="230"/>
      <c r="F218" s="253">
        <v>4</v>
      </c>
      <c r="G218" s="291"/>
      <c r="H218" s="282" t="s">
        <v>787</v>
      </c>
      <c r="I218" s="282"/>
      <c r="J218" s="282"/>
      <c r="K218" s="303"/>
    </row>
    <row r="219" s="1" customFormat="1" ht="12.75" customHeight="1">
      <c r="B219" s="304"/>
      <c r="C219" s="305"/>
      <c r="D219" s="305"/>
      <c r="E219" s="305"/>
      <c r="F219" s="305"/>
      <c r="G219" s="305"/>
      <c r="H219" s="305"/>
      <c r="I219" s="305"/>
      <c r="J219" s="305"/>
      <c r="K219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admin-PC\admin</dc:creator>
  <cp:lastModifiedBy>admin-PC\admin</cp:lastModifiedBy>
  <dcterms:created xsi:type="dcterms:W3CDTF">2025-06-03T06:13:11Z</dcterms:created>
  <dcterms:modified xsi:type="dcterms:W3CDTF">2025-06-03T06:13:19Z</dcterms:modified>
</cp:coreProperties>
</file>