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OVNÍ DOKUMENTY\Pracovní dokumenty 2025\WORKOUTOVÉ HŘIŠTĚ U STADIONU\Workoutové hřiště\"/>
    </mc:Choice>
  </mc:AlternateContent>
  <xr:revisionPtr revIDLastSave="0" documentId="8_{3AA5453B-3DE6-427B-961B-BAFB7F93BED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2-2024 12-202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'12-2024 12-2024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'12-2024 12-2024 Pol'!$A$1:$Y$102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G42" i="1"/>
  <c r="F42" i="1"/>
  <c r="G41" i="1"/>
  <c r="F41" i="1"/>
  <c r="G39" i="1"/>
  <c r="F39" i="1"/>
  <c r="G101" i="12"/>
  <c r="BA99" i="12"/>
  <c r="BA97" i="12"/>
  <c r="BA96" i="12"/>
  <c r="BA94" i="12"/>
  <c r="BA93" i="12"/>
  <c r="BA91" i="12"/>
  <c r="BA89" i="12"/>
  <c r="BA83" i="12"/>
  <c r="BA82" i="12"/>
  <c r="BA79" i="12"/>
  <c r="BA78" i="12"/>
  <c r="BA42" i="12"/>
  <c r="BA25" i="12"/>
  <c r="G9" i="12"/>
  <c r="AF101" i="12" s="1"/>
  <c r="I9" i="12"/>
  <c r="I8" i="12" s="1"/>
  <c r="K9" i="12"/>
  <c r="O9" i="12"/>
  <c r="O8" i="12" s="1"/>
  <c r="Q9" i="12"/>
  <c r="Q8" i="12" s="1"/>
  <c r="V9" i="12"/>
  <c r="G13" i="12"/>
  <c r="M13" i="12" s="1"/>
  <c r="I13" i="12"/>
  <c r="K13" i="12"/>
  <c r="O13" i="12"/>
  <c r="Q13" i="12"/>
  <c r="V13" i="12"/>
  <c r="V8" i="12" s="1"/>
  <c r="G17" i="12"/>
  <c r="I17" i="12"/>
  <c r="K17" i="12"/>
  <c r="M17" i="12"/>
  <c r="O17" i="12"/>
  <c r="Q17" i="12"/>
  <c r="V17" i="12"/>
  <c r="G21" i="12"/>
  <c r="I21" i="12"/>
  <c r="K21" i="12"/>
  <c r="K8" i="12" s="1"/>
  <c r="M21" i="12"/>
  <c r="O21" i="12"/>
  <c r="Q21" i="12"/>
  <c r="V21" i="12"/>
  <c r="G24" i="12"/>
  <c r="I24" i="12"/>
  <c r="K24" i="12"/>
  <c r="M24" i="12"/>
  <c r="O24" i="12"/>
  <c r="Q24" i="12"/>
  <c r="V24" i="12"/>
  <c r="G28" i="12"/>
  <c r="M28" i="12" s="1"/>
  <c r="I28" i="12"/>
  <c r="K28" i="12"/>
  <c r="O28" i="12"/>
  <c r="Q28" i="12"/>
  <c r="V28" i="12"/>
  <c r="I32" i="12"/>
  <c r="K32" i="12"/>
  <c r="Q32" i="12"/>
  <c r="V32" i="12"/>
  <c r="G33" i="12"/>
  <c r="G32" i="12" s="1"/>
  <c r="I33" i="12"/>
  <c r="K33" i="12"/>
  <c r="O33" i="12"/>
  <c r="O32" i="12" s="1"/>
  <c r="Q33" i="12"/>
  <c r="V33" i="12"/>
  <c r="G36" i="12"/>
  <c r="M36" i="12"/>
  <c r="O36" i="12"/>
  <c r="Q36" i="12"/>
  <c r="V36" i="12"/>
  <c r="G37" i="12"/>
  <c r="I37" i="12"/>
  <c r="I36" i="12" s="1"/>
  <c r="K37" i="12"/>
  <c r="K36" i="12" s="1"/>
  <c r="M37" i="12"/>
  <c r="O37" i="12"/>
  <c r="Q37" i="12"/>
  <c r="V37" i="12"/>
  <c r="I40" i="12"/>
  <c r="K40" i="12"/>
  <c r="M40" i="12"/>
  <c r="O40" i="12"/>
  <c r="G41" i="12"/>
  <c r="G40" i="12" s="1"/>
  <c r="I41" i="12"/>
  <c r="K41" i="12"/>
  <c r="M41" i="12"/>
  <c r="O41" i="12"/>
  <c r="Q41" i="12"/>
  <c r="Q40" i="12" s="1"/>
  <c r="V41" i="12"/>
  <c r="V40" i="12" s="1"/>
  <c r="I43" i="12"/>
  <c r="G44" i="12"/>
  <c r="M44" i="12" s="1"/>
  <c r="I44" i="12"/>
  <c r="K44" i="12"/>
  <c r="O44" i="12"/>
  <c r="O43" i="12" s="1"/>
  <c r="Q44" i="12"/>
  <c r="Q43" i="12" s="1"/>
  <c r="V44" i="12"/>
  <c r="V43" i="12" s="1"/>
  <c r="G46" i="12"/>
  <c r="I46" i="12"/>
  <c r="K46" i="12"/>
  <c r="K43" i="12" s="1"/>
  <c r="M46" i="12"/>
  <c r="O46" i="12"/>
  <c r="Q46" i="12"/>
  <c r="V46" i="12"/>
  <c r="G49" i="12"/>
  <c r="I49" i="12"/>
  <c r="K49" i="12"/>
  <c r="M49" i="12"/>
  <c r="O49" i="12"/>
  <c r="Q49" i="12"/>
  <c r="V49" i="12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Q55" i="12"/>
  <c r="V55" i="12"/>
  <c r="G58" i="12"/>
  <c r="M58" i="12" s="1"/>
  <c r="I58" i="12"/>
  <c r="K58" i="12"/>
  <c r="O58" i="12"/>
  <c r="Q58" i="12"/>
  <c r="V58" i="12"/>
  <c r="G61" i="12"/>
  <c r="G43" i="12" s="1"/>
  <c r="I61" i="12"/>
  <c r="K61" i="12"/>
  <c r="O61" i="12"/>
  <c r="Q61" i="12"/>
  <c r="V61" i="12"/>
  <c r="G64" i="12"/>
  <c r="I64" i="12"/>
  <c r="K64" i="12"/>
  <c r="M64" i="12"/>
  <c r="O64" i="12"/>
  <c r="Q64" i="12"/>
  <c r="V64" i="12"/>
  <c r="G67" i="12"/>
  <c r="I67" i="12"/>
  <c r="K67" i="12"/>
  <c r="M67" i="12"/>
  <c r="O67" i="12"/>
  <c r="Q67" i="12"/>
  <c r="V67" i="12"/>
  <c r="G70" i="12"/>
  <c r="I70" i="12"/>
  <c r="K70" i="12"/>
  <c r="M70" i="12"/>
  <c r="O70" i="12"/>
  <c r="Q70" i="12"/>
  <c r="V70" i="12"/>
  <c r="G73" i="12"/>
  <c r="I73" i="12"/>
  <c r="K73" i="12"/>
  <c r="M73" i="12"/>
  <c r="O73" i="12"/>
  <c r="Q73" i="12"/>
  <c r="V73" i="12"/>
  <c r="I76" i="12"/>
  <c r="G77" i="12"/>
  <c r="M77" i="12" s="1"/>
  <c r="I77" i="12"/>
  <c r="K77" i="12"/>
  <c r="O77" i="12"/>
  <c r="O76" i="12" s="1"/>
  <c r="Q77" i="12"/>
  <c r="Q76" i="12" s="1"/>
  <c r="V77" i="12"/>
  <c r="V76" i="12" s="1"/>
  <c r="G80" i="12"/>
  <c r="I80" i="12"/>
  <c r="K80" i="12"/>
  <c r="K76" i="12" s="1"/>
  <c r="M80" i="12"/>
  <c r="O80" i="12"/>
  <c r="Q80" i="12"/>
  <c r="V80" i="12"/>
  <c r="G84" i="12"/>
  <c r="I84" i="12"/>
  <c r="K84" i="12"/>
  <c r="M84" i="12"/>
  <c r="O84" i="12"/>
  <c r="Q84" i="12"/>
  <c r="V84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2" i="12"/>
  <c r="G76" i="12" s="1"/>
  <c r="I92" i="12"/>
  <c r="K92" i="12"/>
  <c r="O92" i="12"/>
  <c r="Q92" i="12"/>
  <c r="V92" i="12"/>
  <c r="G95" i="12"/>
  <c r="I95" i="12"/>
  <c r="K95" i="12"/>
  <c r="M95" i="12"/>
  <c r="O95" i="12"/>
  <c r="Q95" i="12"/>
  <c r="V95" i="12"/>
  <c r="G98" i="12"/>
  <c r="I98" i="12"/>
  <c r="K98" i="12"/>
  <c r="M98" i="12"/>
  <c r="O98" i="12"/>
  <c r="Q98" i="12"/>
  <c r="V98" i="12"/>
  <c r="AE101" i="12"/>
  <c r="I20" i="1"/>
  <c r="I19" i="1"/>
  <c r="I18" i="1"/>
  <c r="I17" i="1"/>
  <c r="I16" i="1"/>
  <c r="I59" i="1"/>
  <c r="J58" i="1" s="1"/>
  <c r="J55" i="1"/>
  <c r="F43" i="1"/>
  <c r="G23" i="1" s="1"/>
  <c r="A23" i="1" s="1"/>
  <c r="G24" i="1" s="1"/>
  <c r="G43" i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6" i="1" l="1"/>
  <c r="J53" i="1"/>
  <c r="J54" i="1"/>
  <c r="J57" i="1"/>
  <c r="J59" i="1" s="1"/>
  <c r="G28" i="1"/>
  <c r="G25" i="1"/>
  <c r="A25" i="1" s="1"/>
  <c r="A24" i="1"/>
  <c r="H43" i="1"/>
  <c r="G8" i="12"/>
  <c r="M9" i="12"/>
  <c r="M8" i="12" s="1"/>
  <c r="M92" i="12"/>
  <c r="M76" i="12" s="1"/>
  <c r="M61" i="12"/>
  <c r="M43" i="12" s="1"/>
  <c r="M33" i="12"/>
  <c r="M32" i="12" s="1"/>
  <c r="I21" i="1"/>
  <c r="J39" i="1"/>
  <c r="J43" i="1" s="1"/>
  <c r="J42" i="1"/>
  <c r="J41" i="1"/>
  <c r="G26" i="1" l="1"/>
  <c r="A26" i="1"/>
  <c r="A27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 1</author>
  </authors>
  <commentList>
    <comment ref="S6" authorId="0" shapeId="0" xr:uid="{6DD199C4-1E2D-43ED-A910-D30797DEC20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37B644A-2480-41FF-A2AB-20927134B74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<sst xmlns="http://schemas.openxmlformats.org/spreadsheetml/2006/main" count="526" uniqueCount="217">
  <si>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</si>
  <si>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</si>
  <si>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</si>
  <si>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</si>
  <si>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</si>
  <si>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</si>
  <si>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</si>
  <si>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</si>
  <si>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</si>
  <si>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</si>
  <si>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</si>
  <si>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</si>
  <si>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</si>
  <si>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</si>
  <si>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</si>
  <si>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</si>
  <si>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</si>
  <si>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</si>
  <si>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</si>
  <si>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</si>
  <si>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</si>
  <si>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</si>
  <si>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</si>
  <si>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</si>
  <si>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</si>
  <si>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</si>
  <si>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</si>
  <si>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</si>
  <si>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</si>
  <si>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</si>
  <si>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</si>
  <si>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</si>
  <si>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</si>
  <si>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</si>
  <si>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</si>
  <si>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</si>
  <si>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</si>
  <si>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</si>
  <si>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</si>
  <si>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</si>
  <si>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</si>
  <si>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</si>
  <si>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</si>
  <si>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12-2024</t>
  </si>
  <si>
    <t>Workoutové hřiště u zimního stadionu</t>
  </si>
  <si>
    <t>Objekt:</t>
  </si>
  <si>
    <t>Rozpočet:</t>
  </si>
  <si>
    <t>Stavba</t>
  </si>
  <si>
    <t>Stavební objekt</t>
  </si>
  <si>
    <t>Celkem za stavbu</t>
  </si>
  <si>
    <t>CZK</t>
  </si>
  <si>
    <t>#POPS</t>
  </si>
  <si>
    <t>Popis stavby: 12-2024 - Workoutové hřiště u zimního stadionu</t>
  </si>
  <si>
    <t>#POPO</t>
  </si>
  <si>
    <t>Popis objektu: 12-2024 - Workoutové hřiště u zimního stadionu</t>
  </si>
  <si>
    <t>#POPR</t>
  </si>
  <si>
    <t>Popis rozpočtu: 12-2024 - Workoutové hřiště u zimního stadionu</t>
  </si>
  <si>
    <t>Rekapitulace dílů</t>
  </si>
  <si>
    <t>Typ dílu</t>
  </si>
  <si>
    <t>1</t>
  </si>
  <si>
    <t>Zemní práce</t>
  </si>
  <si>
    <t>2</t>
  </si>
  <si>
    <t>Základy a zvláštní zakládání</t>
  </si>
  <si>
    <t>95</t>
  </si>
  <si>
    <t>Dokončovací konstrukce na pozemních stavbách</t>
  </si>
  <si>
    <t>99</t>
  </si>
  <si>
    <t>Staveništní přesun hmot</t>
  </si>
  <si>
    <t>767</t>
  </si>
  <si>
    <t>Konstrukce zámečnické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</si>
  <si>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</si>
  <si>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</si>
  <si>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</si>
  <si>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</si>
  <si>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</si>
  <si>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</si>
  <si>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</si>
  <si>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</si>
  <si>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</si>
  <si>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</si>
  <si>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</si>
  <si>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</si>
  <si>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</si>
  <si>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</si>
  <si>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</si>
  <si>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</si>
  <si>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</si>
  <si>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</si>
  <si>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</si>
  <si>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</si>
  <si>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</si>
  <si>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</si>
  <si>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</si>
  <si>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</si>
  <si>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</si>
  <si>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</si>
  <si>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</si>
  <si>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</si>
  <si>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</si>
  <si>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</si>
  <si>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</si>
  <si>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139601101R00</t>
  </si>
  <si>
    <t>Ruční výkop jam, rýh a šachet v horninách 1 a 2</t>
  </si>
  <si>
    <t>m3</t>
  </si>
  <si>
    <t>800-1</t>
  </si>
  <si>
    <t>RTS 24/ II</t>
  </si>
  <si>
    <t>Práce</t>
  </si>
  <si>
    <t>Běžná</t>
  </si>
  <si>
    <t>POL1_</t>
  </si>
  <si>
    <t>s přehozením na vzdálenost do 5 m nebo s naložením na ruční dopravní prostředek</t>
  </si>
  <si>
    <t>SPI</t>
  </si>
  <si>
    <t>výkopy pro betonové patky : 0,3*0,3*0,8*(3*2+3+2+2*2+2*2+2)</t>
  </si>
  <si>
    <t>VV</t>
  </si>
  <si>
    <t xml:space="preserve">Technický popis záměru : 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</si>
  <si>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</si>
  <si>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</si>
  <si>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</si>
  <si>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výkopy pro betonové patky - rozprostření výkopku v okolí : 0,3*0,3*0,8*(3*2+3+2+2*2+2*2+2)</t>
  </si>
  <si>
    <t>162201210R00</t>
  </si>
  <si>
    <t>Vodorovné přemístění výkopku nošením příplatek za každých dalších 10 m  z horniny 1 až 4, kolečkem</t>
  </si>
  <si>
    <t>167101201R00</t>
  </si>
  <si>
    <t>Nakládání, skládání, překládání neulehlého výkopku nakládání, skládání, překládání neulehléno výkopku nebo zeminy - ručně  z horniny 1 až 4</t>
  </si>
  <si>
    <t>181301103R00</t>
  </si>
  <si>
    <t>Rozprostření a urovnání ornice v rovině v souvislé ploše do 500 m2, tloušťka vrstvy přes 150 do 200 mm</t>
  </si>
  <si>
    <t>m2</t>
  </si>
  <si>
    <t>s případným nutným přemístěním hromad nebo dočasných skládek na místo potřeby ze vzdálenosti do 30 m, v rovině nebo ve svahu do 1 : 5,</t>
  </si>
  <si>
    <t>výkopy pro betonové patky - rozprostření výkopku v okolí : 0,3*0,3*0,8*(3*2+3+2+2*2+2*2+2)/0,15</t>
  </si>
  <si>
    <t>182001121R00</t>
  </si>
  <si>
    <t>Plošná úprava terénu při nerovnostech terénu přes 100 do 150 mm, v rovině nebo na svahu do 1:5</t>
  </si>
  <si>
    <t>823-1</t>
  </si>
  <si>
    <t>s urovnáním povrchu, bez doplnění ornice, v hornině 1 až 4,</t>
  </si>
  <si>
    <t>odhad úpravy plochy prostoru workoutového hřiště : (20+15)*3</t>
  </si>
  <si>
    <t>275313621R00</t>
  </si>
  <si>
    <t>Beton základových patek prostý třídy C 20/25</t>
  </si>
  <si>
    <t>801-1</t>
  </si>
  <si>
    <t>betonové patky pro workoutové prvky : 0,3*0,3*0,8*(3*2+3+2+2*2+2*2+2)</t>
  </si>
  <si>
    <t>953981101R00</t>
  </si>
  <si>
    <t>Chemické kotvy do betonu, do cihelného zdiva do betonu, hloubky 80 mm, M 8, ampule pro chemickou kotvu</t>
  </si>
  <si>
    <t>kus</t>
  </si>
  <si>
    <t>801-4</t>
  </si>
  <si>
    <t>kotvení workoutových prvků do betonových patek : 4*(4*2+3+2+2*2+2*2+2)</t>
  </si>
  <si>
    <t>998151111R00</t>
  </si>
  <si>
    <t>Přesun hmot pro oplocení a objekty zvláštní, zděné vodorovně do 50 m výšky do 10 m</t>
  </si>
  <si>
    <t>t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</si>
  <si>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</si>
  <si>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</si>
  <si>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</si>
  <si>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</si>
  <si>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998767201R00</t>
  </si>
  <si>
    <t>Přesun hmot pro kovové stavební doplňk. konstrukce v objektech výšky do 6 m</t>
  </si>
  <si>
    <t>800-767</t>
  </si>
  <si>
    <t>50 m vodorovně</t>
  </si>
  <si>
    <t>767-1D</t>
  </si>
  <si>
    <t>Sestava složená vodorovného žebříku a vodorovného žebříku s podvěsnou hrazdou, dodávka</t>
  </si>
  <si>
    <t xml:space="preserve">ks    </t>
  </si>
  <si>
    <t>Vlastní</t>
  </si>
  <si>
    <t>Indiv</t>
  </si>
  <si>
    <t>sestava vodorový žebřík a vodorovný žebřík s podvěsnou hrazdou : 1</t>
  </si>
  <si>
    <t>767-1M</t>
  </si>
  <si>
    <t>Sestava složená vodorovného žebříku a vodorovného žebříku s podvěsnou hrazdou, montáž</t>
  </si>
  <si>
    <t>767-2D</t>
  </si>
  <si>
    <t>Prvek pro vzpřimování a sedy lehy, dodávka</t>
  </si>
  <si>
    <t>prvek pro vzpřimování a sedy lehy : 1</t>
  </si>
  <si>
    <t>767-2M</t>
  </si>
  <si>
    <t>Prvek pro vzpřimování a sedy lehy, montáž</t>
  </si>
  <si>
    <t>767-3D</t>
  </si>
  <si>
    <t>Prvek kladina, dodávka</t>
  </si>
  <si>
    <t>prvek kladina : 1</t>
  </si>
  <si>
    <t>767-3M</t>
  </si>
  <si>
    <t>Prvek kladina, montáž</t>
  </si>
  <si>
    <t>767-4D</t>
  </si>
  <si>
    <t>Sestava složená z bradel a hrazd, dodávka</t>
  </si>
  <si>
    <t>sestava složená z bradel a hrazd : 1</t>
  </si>
  <si>
    <t>767-4M</t>
  </si>
  <si>
    <t>Sestava složená z bradel a hrazd, montáž</t>
  </si>
  <si>
    <t>767-5D</t>
  </si>
  <si>
    <t>Informační cedule na sloupcích pro provozní řád, dodávka</t>
  </si>
  <si>
    <t>informační cedule na sloupcích pro provozní řád : 1</t>
  </si>
  <si>
    <t>767-5M</t>
  </si>
  <si>
    <t>Informační cedule na sloupcích pro provozní řád, montáž</t>
  </si>
  <si>
    <t>004111020R</t>
  </si>
  <si>
    <t xml:space="preserve">Vypracování projektové dokumentace </t>
  </si>
  <si>
    <t>Soubor</t>
  </si>
  <si>
    <t>VRN</t>
  </si>
  <si>
    <t>POL99_8</t>
  </si>
  <si>
    <t>POP</t>
  </si>
  <si>
    <t>Grafický návrh hřiště obsahující zejména skutečně použité workoutové prvky a sestavy, jejich rozmístění a členění a tento grafický návrh bude před jeho realizací odsouhlasený projektantem a stavebníkem.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</si>
  <si>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</si>
  <si>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</si>
  <si>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</si>
  <si>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Dodavatel hřiště zajistí vytýčení kotvících míst pro jednotlivé sestavy a prvky, aby mohlo být ověřeno, že ukotvení sestav a prvků se nachází ve vzdálenosti min. 3,0 m od stávajících vzrostlých stromů.</t>
  </si>
  <si>
    <t>005121 R</t>
  </si>
  <si>
    <t>Zařízení staveniště</t>
  </si>
  <si>
    <t>Veškeré náklady spojené s vybudováním, provozem a odstraněním zařízení staveniště.</t>
  </si>
  <si>
    <t>005211010R</t>
  </si>
  <si>
    <t>Předání a převzetí staveniště</t>
  </si>
  <si>
    <t>Náklady spojené s účastí zhotovitele na předání a převzetí staveniště.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</si>
  <si>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</si>
  <si>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</si>
  <si>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</si>
  <si>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</si>
  <si>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</si>
  <si>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</si>
  <si>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</si>
  <si>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</si>
  <si>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Náklady spojené s provedením všech technickými normami předepsaných zkoušek a revizí stavebních konstrukcí nebo stavebních prací.</t>
  </si>
  <si>
    <t>Vstupní revizní kontrola vypracovaná v souladu s normovými předpisy (ČSN EN 16630 Trvale instalované fitness vybavení pro venkovní použití – Obecné požadavky a metody zkoušení, ČSN EN 16899 Vybavení pro sport a rekreaci – Vybavení pro parkur – Bezpečnostní požadavky a zkušební metody, ČSN EN 1176 Zařízení a povrch dětského hřiště, ČSN EN 1177 Povrch dětského hřiště tlumící náraz, ČSN EN 15312 Víceúčelová sportovní zařízení s volným přístupem).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</si>
  <si>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</si>
  <si>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</si>
  <si>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</si>
  <si>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Provozní řád workoutového hřiště vypracovaný v souladu s normovými předpisy (ČSN EN 16630 Trvale instalované fitness vybavení pro venkovní použití – Obecné požadavky a metody zkoušení, ČSN EN 16899 Vybavení pro sport a rekreaci – Vybavení pro parkur – Bezpečnostní požadavky a zkušební metody, ČSN EN 1176 Zařízení a povrch dětského hřiště, ČSN EN 1177 Povrch dětského hřiště tlumící náraz, ČSN EN 15312 Víceúčelová sportovní zařízení s volným přístupem).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</si>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</sst>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8" fillId="3" borderId="12" xfId="0" applyFont="1" applyFill="1" applyBorder="1" applyAlignment="1">
      <alignment horizontal="center" vertical="top" shrinkToFit="1"/>
    </xf>
    <xf numFmtId="165" fontId="8" fillId="3" borderId="12" xfId="0" applyNumberFormat="1" applyFont="1" applyFill="1" applyBorder="1" applyAlignment="1">
      <alignment vertical="top" shrinkToFit="1"/>
    </xf>
    <xf numFmtId="4" fontId="8" fillId="3" borderId="12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g4w/RiojCUbnDp7lliWhnud6jNi3NmBLUNw6FSx50ijd+r4LgxUXDzWEA9TvZU3EjgbeJhDpmjufkIyAy7R/cA==" saltValue="WbFLu0JinIZgp3Ip9KkE4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43</v>
      </c>
      <c r="E2" s="115" t="s">
        <v>44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1035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SUMIF(F53:F58,A16,I53:I58)+SUMIF(F53:F58,"PSU",I53:I58)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SUMIF(F53:F58,A17,I53:I58)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SUMIF(F53:F58,A18,I53:I58)</f>
        <v>0</v>
      </c>
      <c r="J18" s="85"/>
    </row>
    <row r="19" spans="1:10" ht="23.25" customHeight="1" x14ac:dyDescent="0.2">
      <c r="A19" s="196" t="s">
        <v>70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SUMIF(F53:F58,A19,I53:I58)</f>
        <v>0</v>
      </c>
      <c r="J19" s="85"/>
    </row>
    <row r="20" spans="1:10" ht="23.25" customHeight="1" x14ac:dyDescent="0.2">
      <c r="A20" s="196" t="s">
        <v>69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SUMIF(F53:F58,A20,I53:I58)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47</v>
      </c>
      <c r="C39" s="147"/>
      <c r="D39" s="147"/>
      <c r="E39" s="147"/>
      <c r="F39" s="148">
        <f>'12-2024 12-2024 Pol'!AE101</f>
        <v>0</v>
      </c>
      <c r="G39" s="149">
        <f>'12-2024 12-2024 Pol'!AF101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48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43</v>
      </c>
      <c r="C41" s="153" t="s">
        <v>44</v>
      </c>
      <c r="D41" s="153"/>
      <c r="E41" s="153"/>
      <c r="F41" s="154">
        <f>'12-2024 12-2024 Pol'!AE101</f>
        <v>0</v>
      </c>
      <c r="G41" s="155">
        <f>'12-2024 12-2024 Pol'!AF101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'12-2024 12-2024 Pol'!AE101</f>
        <v>0</v>
      </c>
      <c r="G42" s="150">
        <f>'12-2024 12-2024 Pol'!AF101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49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50" spans="1:10" ht="15.75" x14ac:dyDescent="0.25">
      <c r="B50" s="175" t="s">
        <v>57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58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59</v>
      </c>
      <c r="C53" s="184" t="s">
        <v>60</v>
      </c>
      <c r="D53" s="185"/>
      <c r="E53" s="185"/>
      <c r="F53" s="192" t="s">
        <v>24</v>
      </c>
      <c r="G53" s="193"/>
      <c r="H53" s="193"/>
      <c r="I53" s="193">
        <f>'12-2024 12-2024 Pol'!G8</f>
        <v>0</v>
      </c>
      <c r="J53" s="189" t="str">
        <f>IF(I59=0,"",I53/I59*100)</f>
        <v/>
      </c>
    </row>
    <row r="54" spans="1:10" ht="36.75" customHeight="1" x14ac:dyDescent="0.2">
      <c r="A54" s="178"/>
      <c r="B54" s="183" t="s">
        <v>61</v>
      </c>
      <c r="C54" s="184" t="s">
        <v>62</v>
      </c>
      <c r="D54" s="185"/>
      <c r="E54" s="185"/>
      <c r="F54" s="192" t="s">
        <v>24</v>
      </c>
      <c r="G54" s="193"/>
      <c r="H54" s="193"/>
      <c r="I54" s="193">
        <f>'12-2024 12-2024 Pol'!G32</f>
        <v>0</v>
      </c>
      <c r="J54" s="189" t="str">
        <f>IF(I59=0,"",I54/I59*100)</f>
        <v/>
      </c>
    </row>
    <row r="55" spans="1:10" ht="36.75" customHeight="1" x14ac:dyDescent="0.2">
      <c r="A55" s="178"/>
      <c r="B55" s="183" t="s">
        <v>63</v>
      </c>
      <c r="C55" s="184" t="s">
        <v>64</v>
      </c>
      <c r="D55" s="185"/>
      <c r="E55" s="185"/>
      <c r="F55" s="192" t="s">
        <v>24</v>
      </c>
      <c r="G55" s="193"/>
      <c r="H55" s="193"/>
      <c r="I55" s="193">
        <f>'12-2024 12-2024 Pol'!G36</f>
        <v>0</v>
      </c>
      <c r="J55" s="189" t="str">
        <f>IF(I59=0,"",I55/I59*100)</f>
        <v/>
      </c>
    </row>
    <row r="56" spans="1:10" ht="36.75" customHeight="1" x14ac:dyDescent="0.2">
      <c r="A56" s="178"/>
      <c r="B56" s="183" t="s">
        <v>65</v>
      </c>
      <c r="C56" s="184" t="s">
        <v>66</v>
      </c>
      <c r="D56" s="185"/>
      <c r="E56" s="185"/>
      <c r="F56" s="192" t="s">
        <v>24</v>
      </c>
      <c r="G56" s="193"/>
      <c r="H56" s="193"/>
      <c r="I56" s="193">
        <f>'12-2024 12-2024 Pol'!G40</f>
        <v>0</v>
      </c>
      <c r="J56" s="189" t="str">
        <f>IF(I59=0,"",I56/I59*100)</f>
        <v/>
      </c>
    </row>
    <row r="57" spans="1:10" ht="36.75" customHeight="1" x14ac:dyDescent="0.2">
      <c r="A57" s="178"/>
      <c r="B57" s="183" t="s">
        <v>67</v>
      </c>
      <c r="C57" s="184" t="s">
        <v>68</v>
      </c>
      <c r="D57" s="185"/>
      <c r="E57" s="185"/>
      <c r="F57" s="192" t="s">
        <v>25</v>
      </c>
      <c r="G57" s="193"/>
      <c r="H57" s="193"/>
      <c r="I57" s="193">
        <f>'12-2024 12-2024 Pol'!G43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69</v>
      </c>
      <c r="C58" s="184" t="s">
        <v>28</v>
      </c>
      <c r="D58" s="185"/>
      <c r="E58" s="185"/>
      <c r="F58" s="192" t="s">
        <v>69</v>
      </c>
      <c r="G58" s="193"/>
      <c r="H58" s="193"/>
      <c r="I58" s="193">
        <f>'12-2024 12-2024 Pol'!G76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SUM(I53:I58)</f>
        <v>0</v>
      </c>
      <c r="J59" s="190">
        <f>SUM(J53:J58)</f>
        <v>0</v>
      </c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</sheetData>
  <sheetProtection algorithmName="SHA-512" hashValue="bBLSd4zLXmiY5appVphBBJEczRdBTj2E+tmkV/e1d+D7uEJGMHdlmEl7e6n6HFTBvQaCZ2K8+L0fWJeBnlvlgg==" saltValue="DYcs3V3Qz9vU6nEgvezgo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rWsfDYmggr8qbzaEP2zdoGb/7Ig3EKQZEfav/pdeOEZeE1tegkuxDL9ZQNvNPX/WpeM8qpziKHyPqGz9jJXFtw==" saltValue="s27S+X06lSo+OxpYuyRSy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3F8C0-DE36-41E2-8758-32928BFFCBA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71</v>
      </c>
      <c r="B1" s="197"/>
      <c r="C1" s="197"/>
      <c r="D1" s="197"/>
      <c r="E1" s="197"/>
      <c r="F1" s="197"/>
      <c r="G1" s="197"/>
      <c r="AG1" t="s">
        <v>72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73</v>
      </c>
    </row>
    <row r="3" spans="1:60" ht="24.95" customHeight="1" x14ac:dyDescent="0.2">
      <c r="A3" s="198" t="s">
        <v>8</v>
      </c>
      <c r="B3" s="49" t="s">
        <v>43</v>
      </c>
      <c r="C3" s="201" t="s">
        <v>44</v>
      </c>
      <c r="D3" s="199"/>
      <c r="E3" s="199"/>
      <c r="F3" s="199"/>
      <c r="G3" s="200"/>
      <c r="AC3" s="176" t="s">
        <v>73</v>
      </c>
      <c r="AG3" t="s">
        <v>74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75</v>
      </c>
    </row>
    <row r="5" spans="1:60" x14ac:dyDescent="0.2">
      <c r="D5" s="10"/>
    </row>
    <row r="6" spans="1:60" ht="38.25" x14ac:dyDescent="0.2">
      <c r="A6" s="208" t="s">
        <v>76</v>
      </c>
      <c r="B6" s="210" t="s">
        <v>77</v>
      </c>
      <c r="C6" s="210" t="s">
        <v>78</v>
      </c>
      <c r="D6" s="209" t="s">
        <v>79</v>
      </c>
      <c r="E6" s="208" t="s">
        <v>80</v>
      </c>
      <c r="F6" s="207" t="s">
        <v>81</v>
      </c>
      <c r="G6" s="208" t="s">
        <v>29</v>
      </c>
      <c r="H6" s="211" t="s">
        <v>30</v>
      </c>
      <c r="I6" s="211" t="s">
        <v>82</v>
      </c>
      <c r="J6" s="211" t="s">
        <v>31</v>
      </c>
      <c r="K6" s="211" t="s">
        <v>83</v>
      </c>
      <c r="L6" s="211" t="s">
        <v>84</v>
      </c>
      <c r="M6" s="211" t="s">
        <v>85</v>
      </c>
      <c r="N6" s="211" t="s">
        <v>86</v>
      </c>
      <c r="O6" s="211" t="s">
        <v>87</v>
      </c>
      <c r="P6" s="211" t="s">
        <v>88</v>
      </c>
      <c r="Q6" s="211" t="s">
        <v>89</v>
      </c>
      <c r="R6" s="211" t="s">
        <v>90</v>
      </c>
      <c r="S6" s="211" t="s">
        <v>91</v>
      </c>
      <c r="T6" s="211" t="s">
        <v>92</v>
      </c>
      <c r="U6" s="211" t="s">
        <v>93</v>
      </c>
      <c r="V6" s="211" t="s">
        <v>94</v>
      </c>
      <c r="W6" s="211" t="s">
        <v>95</v>
      </c>
      <c r="X6" s="211" t="s">
        <v>96</v>
      </c>
      <c r="Y6" s="211" t="s">
        <v>97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8" t="s">
        <v>98</v>
      </c>
      <c r="B8" s="229" t="s">
        <v>59</v>
      </c>
      <c r="C8" s="251" t="s">
        <v>60</v>
      </c>
      <c r="D8" s="230"/>
      <c r="E8" s="231"/>
      <c r="F8" s="232"/>
      <c r="G8" s="232">
        <f>SUMIF(AG9:AG31,"&lt;&gt;NOR",G9:G31)</f>
        <v>0</v>
      </c>
      <c r="H8" s="232"/>
      <c r="I8" s="232">
        <f>SUM(I9:I31)</f>
        <v>0</v>
      </c>
      <c r="J8" s="232"/>
      <c r="K8" s="232">
        <f>SUM(K9:K31)</f>
        <v>0</v>
      </c>
      <c r="L8" s="232"/>
      <c r="M8" s="232">
        <f>SUM(M9:M31)</f>
        <v>0</v>
      </c>
      <c r="N8" s="231"/>
      <c r="O8" s="231">
        <f>SUM(O9:O31)</f>
        <v>0</v>
      </c>
      <c r="P8" s="231"/>
      <c r="Q8" s="231">
        <f>SUM(Q9:Q31)</f>
        <v>0</v>
      </c>
      <c r="R8" s="232"/>
      <c r="S8" s="232"/>
      <c r="T8" s="233"/>
      <c r="U8" s="227"/>
      <c r="V8" s="227">
        <f>SUM(V9:V31)</f>
        <v>24.15</v>
      </c>
      <c r="W8" s="227"/>
      <c r="X8" s="227"/>
      <c r="Y8" s="227"/>
      <c r="AG8" t="s">
        <v>99</v>
      </c>
    </row>
    <row r="9" spans="1:60" outlineLevel="1" x14ac:dyDescent="0.2">
      <c r="A9" s="238">
        <v>1</v>
      </c>
      <c r="B9" s="239" t="s">
        <v>100</v>
      </c>
      <c r="C9" s="252" t="s">
        <v>101</v>
      </c>
      <c r="D9" s="240" t="s">
        <v>102</v>
      </c>
      <c r="E9" s="241">
        <v>1.512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 t="s">
        <v>103</v>
      </c>
      <c r="S9" s="243" t="s">
        <v>104</v>
      </c>
      <c r="T9" s="244" t="s">
        <v>104</v>
      </c>
      <c r="U9" s="223">
        <v>2.335</v>
      </c>
      <c r="V9" s="223">
        <f>ROUND(E9*U9,2)</f>
        <v>3.53</v>
      </c>
      <c r="W9" s="223"/>
      <c r="X9" s="223" t="s">
        <v>105</v>
      </c>
      <c r="Y9" s="223" t="s">
        <v>106</v>
      </c>
      <c r="Z9" s="212"/>
      <c r="AA9" s="212"/>
      <c r="AB9" s="212"/>
      <c r="AC9" s="212"/>
      <c r="AD9" s="212"/>
      <c r="AE9" s="212"/>
      <c r="AF9" s="212"/>
      <c r="AG9" s="212" t="s">
        <v>107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3" t="s">
        <v>108</v>
      </c>
      <c r="D10" s="245"/>
      <c r="E10" s="245"/>
      <c r="F10" s="245"/>
      <c r="G10" s="245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109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4" t="s">
        <v>110</v>
      </c>
      <c r="D11" s="225"/>
      <c r="E11" s="226">
        <v>1.512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2"/>
      <c r="AA11" s="212"/>
      <c r="AB11" s="212"/>
      <c r="AC11" s="212"/>
      <c r="AD11" s="212"/>
      <c r="AE11" s="212"/>
      <c r="AF11" s="212"/>
      <c r="AG11" s="212" t="s">
        <v>111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4" t="s">
        <v>112</v>
      </c>
      <c r="D12" s="225"/>
      <c r="E12" s="226"/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111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38">
        <v>2</v>
      </c>
      <c r="B13" s="239" t="s">
        <v>113</v>
      </c>
      <c r="C13" s="252" t="s">
        <v>114</v>
      </c>
      <c r="D13" s="240" t="s">
        <v>102</v>
      </c>
      <c r="E13" s="241">
        <v>1.512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 t="s">
        <v>103</v>
      </c>
      <c r="S13" s="243" t="s">
        <v>104</v>
      </c>
      <c r="T13" s="244" t="s">
        <v>104</v>
      </c>
      <c r="U13" s="223">
        <v>0.66800000000000004</v>
      </c>
      <c r="V13" s="223">
        <f>ROUND(E13*U13,2)</f>
        <v>1.01</v>
      </c>
      <c r="W13" s="223"/>
      <c r="X13" s="223" t="s">
        <v>105</v>
      </c>
      <c r="Y13" s="223" t="s">
        <v>106</v>
      </c>
      <c r="Z13" s="212"/>
      <c r="AA13" s="212"/>
      <c r="AB13" s="212"/>
      <c r="AC13" s="212"/>
      <c r="AD13" s="212"/>
      <c r="AE13" s="212"/>
      <c r="AF13" s="212"/>
      <c r="AG13" s="212" t="s">
        <v>107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53" t="s">
        <v>115</v>
      </c>
      <c r="D14" s="245"/>
      <c r="E14" s="245"/>
      <c r="F14" s="245"/>
      <c r="G14" s="245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2"/>
      <c r="AA14" s="212"/>
      <c r="AB14" s="212"/>
      <c r="AC14" s="212"/>
      <c r="AD14" s="212"/>
      <c r="AE14" s="212"/>
      <c r="AF14" s="212"/>
      <c r="AG14" s="212" t="s">
        <v>109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2" x14ac:dyDescent="0.2">
      <c r="A15" s="219"/>
      <c r="B15" s="220"/>
      <c r="C15" s="254" t="s">
        <v>116</v>
      </c>
      <c r="D15" s="225"/>
      <c r="E15" s="226">
        <v>1.512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2"/>
      <c r="AA15" s="212"/>
      <c r="AB15" s="212"/>
      <c r="AC15" s="212"/>
      <c r="AD15" s="212"/>
      <c r="AE15" s="212"/>
      <c r="AF15" s="212"/>
      <c r="AG15" s="212" t="s">
        <v>111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54" t="s">
        <v>112</v>
      </c>
      <c r="D16" s="225"/>
      <c r="E16" s="226"/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2"/>
      <c r="AA16" s="212"/>
      <c r="AB16" s="212"/>
      <c r="AC16" s="212"/>
      <c r="AD16" s="212"/>
      <c r="AE16" s="212"/>
      <c r="AF16" s="212"/>
      <c r="AG16" s="212" t="s">
        <v>111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38">
        <v>3</v>
      </c>
      <c r="B17" s="239" t="s">
        <v>117</v>
      </c>
      <c r="C17" s="252" t="s">
        <v>118</v>
      </c>
      <c r="D17" s="240" t="s">
        <v>102</v>
      </c>
      <c r="E17" s="241">
        <v>1.512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 t="s">
        <v>103</v>
      </c>
      <c r="S17" s="243" t="s">
        <v>104</v>
      </c>
      <c r="T17" s="244" t="s">
        <v>104</v>
      </c>
      <c r="U17" s="223">
        <v>0.59099999999999997</v>
      </c>
      <c r="V17" s="223">
        <f>ROUND(E17*U17,2)</f>
        <v>0.89</v>
      </c>
      <c r="W17" s="223"/>
      <c r="X17" s="223" t="s">
        <v>105</v>
      </c>
      <c r="Y17" s="223" t="s">
        <v>106</v>
      </c>
      <c r="Z17" s="212"/>
      <c r="AA17" s="212"/>
      <c r="AB17" s="212"/>
      <c r="AC17" s="212"/>
      <c r="AD17" s="212"/>
      <c r="AE17" s="212"/>
      <c r="AF17" s="212"/>
      <c r="AG17" s="212" t="s">
        <v>107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3" t="s">
        <v>115</v>
      </c>
      <c r="D18" s="245"/>
      <c r="E18" s="245"/>
      <c r="F18" s="245"/>
      <c r="G18" s="245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2"/>
      <c r="AA18" s="212"/>
      <c r="AB18" s="212"/>
      <c r="AC18" s="212"/>
      <c r="AD18" s="212"/>
      <c r="AE18" s="212"/>
      <c r="AF18" s="212"/>
      <c r="AG18" s="212" t="s">
        <v>109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2" x14ac:dyDescent="0.2">
      <c r="A19" s="219"/>
      <c r="B19" s="220"/>
      <c r="C19" s="254" t="s">
        <v>116</v>
      </c>
      <c r="D19" s="225"/>
      <c r="E19" s="226">
        <v>1.512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111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19"/>
      <c r="B20" s="220"/>
      <c r="C20" s="254" t="s">
        <v>112</v>
      </c>
      <c r="D20" s="225"/>
      <c r="E20" s="226"/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2"/>
      <c r="AA20" s="212"/>
      <c r="AB20" s="212"/>
      <c r="AC20" s="212"/>
      <c r="AD20" s="212"/>
      <c r="AE20" s="212"/>
      <c r="AF20" s="212"/>
      <c r="AG20" s="212" t="s">
        <v>111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38">
        <v>4</v>
      </c>
      <c r="B21" s="239" t="s">
        <v>119</v>
      </c>
      <c r="C21" s="252" t="s">
        <v>120</v>
      </c>
      <c r="D21" s="240" t="s">
        <v>102</v>
      </c>
      <c r="E21" s="241">
        <v>1.512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1">
        <v>0</v>
      </c>
      <c r="O21" s="241">
        <f>ROUND(E21*N21,2)</f>
        <v>0</v>
      </c>
      <c r="P21" s="241">
        <v>0</v>
      </c>
      <c r="Q21" s="241">
        <f>ROUND(E21*P21,2)</f>
        <v>0</v>
      </c>
      <c r="R21" s="243" t="s">
        <v>103</v>
      </c>
      <c r="S21" s="243" t="s">
        <v>104</v>
      </c>
      <c r="T21" s="244" t="s">
        <v>104</v>
      </c>
      <c r="U21" s="223">
        <v>1.9379999999999999</v>
      </c>
      <c r="V21" s="223">
        <f>ROUND(E21*U21,2)</f>
        <v>2.93</v>
      </c>
      <c r="W21" s="223"/>
      <c r="X21" s="223" t="s">
        <v>105</v>
      </c>
      <c r="Y21" s="223" t="s">
        <v>106</v>
      </c>
      <c r="Z21" s="212"/>
      <c r="AA21" s="212"/>
      <c r="AB21" s="212"/>
      <c r="AC21" s="212"/>
      <c r="AD21" s="212"/>
      <c r="AE21" s="212"/>
      <c r="AF21" s="212"/>
      <c r="AG21" s="212" t="s">
        <v>107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2" x14ac:dyDescent="0.2">
      <c r="A22" s="219"/>
      <c r="B22" s="220"/>
      <c r="C22" s="254" t="s">
        <v>116</v>
      </c>
      <c r="D22" s="225"/>
      <c r="E22" s="226">
        <v>1.512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2"/>
      <c r="AA22" s="212"/>
      <c r="AB22" s="212"/>
      <c r="AC22" s="212"/>
      <c r="AD22" s="212"/>
      <c r="AE22" s="212"/>
      <c r="AF22" s="212"/>
      <c r="AG22" s="212" t="s">
        <v>111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54" t="s">
        <v>112</v>
      </c>
      <c r="D23" s="225"/>
      <c r="E23" s="226"/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2"/>
      <c r="AA23" s="212"/>
      <c r="AB23" s="212"/>
      <c r="AC23" s="212"/>
      <c r="AD23" s="212"/>
      <c r="AE23" s="212"/>
      <c r="AF23" s="212"/>
      <c r="AG23" s="212" t="s">
        <v>111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38">
        <v>5</v>
      </c>
      <c r="B24" s="239" t="s">
        <v>121</v>
      </c>
      <c r="C24" s="252" t="s">
        <v>122</v>
      </c>
      <c r="D24" s="240" t="s">
        <v>123</v>
      </c>
      <c r="E24" s="241">
        <v>10.08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 t="s">
        <v>103</v>
      </c>
      <c r="S24" s="243" t="s">
        <v>104</v>
      </c>
      <c r="T24" s="244" t="s">
        <v>104</v>
      </c>
      <c r="U24" s="223">
        <v>0.254</v>
      </c>
      <c r="V24" s="223">
        <f>ROUND(E24*U24,2)</f>
        <v>2.56</v>
      </c>
      <c r="W24" s="223"/>
      <c r="X24" s="223" t="s">
        <v>105</v>
      </c>
      <c r="Y24" s="223" t="s">
        <v>106</v>
      </c>
      <c r="Z24" s="212"/>
      <c r="AA24" s="212"/>
      <c r="AB24" s="212"/>
      <c r="AC24" s="212"/>
      <c r="AD24" s="212"/>
      <c r="AE24" s="212"/>
      <c r="AF24" s="212"/>
      <c r="AG24" s="212" t="s">
        <v>107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2" x14ac:dyDescent="0.2">
      <c r="A25" s="219"/>
      <c r="B25" s="220"/>
      <c r="C25" s="253" t="s">
        <v>124</v>
      </c>
      <c r="D25" s="245"/>
      <c r="E25" s="245"/>
      <c r="F25" s="245"/>
      <c r="G25" s="245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2"/>
      <c r="AA25" s="212"/>
      <c r="AB25" s="212"/>
      <c r="AC25" s="212"/>
      <c r="AD25" s="212"/>
      <c r="AE25" s="212"/>
      <c r="AF25" s="212"/>
      <c r="AG25" s="212" t="s">
        <v>109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46" t="str">
        <f>C25</f>
        <v>s případným nutným přemístěním hromad nebo dočasných skládek na místo potřeby ze vzdálenosti do 30 m, v rovině nebo ve svahu do 1 : 5,</v>
      </c>
      <c r="BB25" s="212"/>
      <c r="BC25" s="212"/>
      <c r="BD25" s="212"/>
      <c r="BE25" s="212"/>
      <c r="BF25" s="212"/>
      <c r="BG25" s="212"/>
      <c r="BH25" s="212"/>
    </row>
    <row r="26" spans="1:60" ht="22.5" outlineLevel="2" x14ac:dyDescent="0.2">
      <c r="A26" s="219"/>
      <c r="B26" s="220"/>
      <c r="C26" s="254" t="s">
        <v>125</v>
      </c>
      <c r="D26" s="225"/>
      <c r="E26" s="226">
        <v>10.08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111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19"/>
      <c r="B27" s="220"/>
      <c r="C27" s="254" t="s">
        <v>112</v>
      </c>
      <c r="D27" s="225"/>
      <c r="E27" s="226"/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2"/>
      <c r="AA27" s="212"/>
      <c r="AB27" s="212"/>
      <c r="AC27" s="212"/>
      <c r="AD27" s="212"/>
      <c r="AE27" s="212"/>
      <c r="AF27" s="212"/>
      <c r="AG27" s="212" t="s">
        <v>111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38">
        <v>6</v>
      </c>
      <c r="B28" s="239" t="s">
        <v>126</v>
      </c>
      <c r="C28" s="252" t="s">
        <v>127</v>
      </c>
      <c r="D28" s="240" t="s">
        <v>123</v>
      </c>
      <c r="E28" s="241">
        <v>105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21</v>
      </c>
      <c r="M28" s="243">
        <f>G28*(1+L28/100)</f>
        <v>0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3" t="s">
        <v>128</v>
      </c>
      <c r="S28" s="243" t="s">
        <v>104</v>
      </c>
      <c r="T28" s="244" t="s">
        <v>104</v>
      </c>
      <c r="U28" s="223">
        <v>0.126</v>
      </c>
      <c r="V28" s="223">
        <f>ROUND(E28*U28,2)</f>
        <v>13.23</v>
      </c>
      <c r="W28" s="223"/>
      <c r="X28" s="223" t="s">
        <v>105</v>
      </c>
      <c r="Y28" s="223" t="s">
        <v>106</v>
      </c>
      <c r="Z28" s="212"/>
      <c r="AA28" s="212"/>
      <c r="AB28" s="212"/>
      <c r="AC28" s="212"/>
      <c r="AD28" s="212"/>
      <c r="AE28" s="212"/>
      <c r="AF28" s="212"/>
      <c r="AG28" s="212" t="s">
        <v>107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53" t="s">
        <v>129</v>
      </c>
      <c r="D29" s="245"/>
      <c r="E29" s="245"/>
      <c r="F29" s="245"/>
      <c r="G29" s="245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2"/>
      <c r="AA29" s="212"/>
      <c r="AB29" s="212"/>
      <c r="AC29" s="212"/>
      <c r="AD29" s="212"/>
      <c r="AE29" s="212"/>
      <c r="AF29" s="212"/>
      <c r="AG29" s="212" t="s">
        <v>109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54" t="s">
        <v>130</v>
      </c>
      <c r="D30" s="225"/>
      <c r="E30" s="226">
        <v>105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2"/>
      <c r="AA30" s="212"/>
      <c r="AB30" s="212"/>
      <c r="AC30" s="212"/>
      <c r="AD30" s="212"/>
      <c r="AE30" s="212"/>
      <c r="AF30" s="212"/>
      <c r="AG30" s="212" t="s">
        <v>111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19"/>
      <c r="B31" s="220"/>
      <c r="C31" s="254" t="s">
        <v>112</v>
      </c>
      <c r="D31" s="225"/>
      <c r="E31" s="226"/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111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228" t="s">
        <v>98</v>
      </c>
      <c r="B32" s="229" t="s">
        <v>61</v>
      </c>
      <c r="C32" s="251" t="s">
        <v>62</v>
      </c>
      <c r="D32" s="230"/>
      <c r="E32" s="231"/>
      <c r="F32" s="232"/>
      <c r="G32" s="232">
        <f>SUMIF(AG33:AG35,"&lt;&gt;NOR",G33:G35)</f>
        <v>0</v>
      </c>
      <c r="H32" s="232"/>
      <c r="I32" s="232">
        <f>SUM(I33:I35)</f>
        <v>0</v>
      </c>
      <c r="J32" s="232"/>
      <c r="K32" s="232">
        <f>SUM(K33:K35)</f>
        <v>0</v>
      </c>
      <c r="L32" s="232"/>
      <c r="M32" s="232">
        <f>SUM(M33:M35)</f>
        <v>0</v>
      </c>
      <c r="N32" s="231"/>
      <c r="O32" s="231">
        <f>SUM(O33:O35)</f>
        <v>3.82</v>
      </c>
      <c r="P32" s="231"/>
      <c r="Q32" s="231">
        <f>SUM(Q33:Q35)</f>
        <v>0</v>
      </c>
      <c r="R32" s="232"/>
      <c r="S32" s="232"/>
      <c r="T32" s="233"/>
      <c r="U32" s="227"/>
      <c r="V32" s="227">
        <f>SUM(V33:V35)</f>
        <v>0.72</v>
      </c>
      <c r="W32" s="227"/>
      <c r="X32" s="227"/>
      <c r="Y32" s="227"/>
      <c r="AG32" t="s">
        <v>99</v>
      </c>
    </row>
    <row r="33" spans="1:60" outlineLevel="1" x14ac:dyDescent="0.2">
      <c r="A33" s="238">
        <v>7</v>
      </c>
      <c r="B33" s="239" t="s">
        <v>131</v>
      </c>
      <c r="C33" s="252" t="s">
        <v>132</v>
      </c>
      <c r="D33" s="240" t="s">
        <v>102</v>
      </c>
      <c r="E33" s="241">
        <v>1.512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1">
        <v>2.5249999999999999</v>
      </c>
      <c r="O33" s="241">
        <f>ROUND(E33*N33,2)</f>
        <v>3.82</v>
      </c>
      <c r="P33" s="241">
        <v>0</v>
      </c>
      <c r="Q33" s="241">
        <f>ROUND(E33*P33,2)</f>
        <v>0</v>
      </c>
      <c r="R33" s="243" t="s">
        <v>133</v>
      </c>
      <c r="S33" s="243" t="s">
        <v>104</v>
      </c>
      <c r="T33" s="244" t="s">
        <v>104</v>
      </c>
      <c r="U33" s="223">
        <v>0.47699999999999998</v>
      </c>
      <c r="V33" s="223">
        <f>ROUND(E33*U33,2)</f>
        <v>0.72</v>
      </c>
      <c r="W33" s="223"/>
      <c r="X33" s="223" t="s">
        <v>105</v>
      </c>
      <c r="Y33" s="223" t="s">
        <v>106</v>
      </c>
      <c r="Z33" s="212"/>
      <c r="AA33" s="212"/>
      <c r="AB33" s="212"/>
      <c r="AC33" s="212"/>
      <c r="AD33" s="212"/>
      <c r="AE33" s="212"/>
      <c r="AF33" s="212"/>
      <c r="AG33" s="212" t="s">
        <v>107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54" t="s">
        <v>134</v>
      </c>
      <c r="D34" s="225"/>
      <c r="E34" s="226">
        <v>1.512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111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54" t="s">
        <v>112</v>
      </c>
      <c r="D35" s="225"/>
      <c r="E35" s="226"/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2"/>
      <c r="AA35" s="212"/>
      <c r="AB35" s="212"/>
      <c r="AC35" s="212"/>
      <c r="AD35" s="212"/>
      <c r="AE35" s="212"/>
      <c r="AF35" s="212"/>
      <c r="AG35" s="212" t="s">
        <v>111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2">
      <c r="A36" s="228" t="s">
        <v>98</v>
      </c>
      <c r="B36" s="229" t="s">
        <v>63</v>
      </c>
      <c r="C36" s="251" t="s">
        <v>64</v>
      </c>
      <c r="D36" s="230"/>
      <c r="E36" s="231"/>
      <c r="F36" s="232"/>
      <c r="G36" s="232">
        <f>SUMIF(AG37:AG39,"&lt;&gt;NOR",G37:G39)</f>
        <v>0</v>
      </c>
      <c r="H36" s="232"/>
      <c r="I36" s="232">
        <f>SUM(I37:I39)</f>
        <v>0</v>
      </c>
      <c r="J36" s="232"/>
      <c r="K36" s="232">
        <f>SUM(K37:K39)</f>
        <v>0</v>
      </c>
      <c r="L36" s="232"/>
      <c r="M36" s="232">
        <f>SUM(M37:M39)</f>
        <v>0</v>
      </c>
      <c r="N36" s="231"/>
      <c r="O36" s="231">
        <f>SUM(O37:O39)</f>
        <v>0</v>
      </c>
      <c r="P36" s="231"/>
      <c r="Q36" s="231">
        <f>SUM(Q37:Q39)</f>
        <v>0</v>
      </c>
      <c r="R36" s="232"/>
      <c r="S36" s="232"/>
      <c r="T36" s="233"/>
      <c r="U36" s="227"/>
      <c r="V36" s="227">
        <f>SUM(V37:V39)</f>
        <v>11.5</v>
      </c>
      <c r="W36" s="227"/>
      <c r="X36" s="227"/>
      <c r="Y36" s="227"/>
      <c r="AG36" t="s">
        <v>99</v>
      </c>
    </row>
    <row r="37" spans="1:60" ht="22.5" outlineLevel="1" x14ac:dyDescent="0.2">
      <c r="A37" s="238">
        <v>8</v>
      </c>
      <c r="B37" s="239" t="s">
        <v>135</v>
      </c>
      <c r="C37" s="252" t="s">
        <v>136</v>
      </c>
      <c r="D37" s="240" t="s">
        <v>137</v>
      </c>
      <c r="E37" s="241">
        <v>92</v>
      </c>
      <c r="F37" s="242"/>
      <c r="G37" s="243">
        <f>ROUND(E37*F37,2)</f>
        <v>0</v>
      </c>
      <c r="H37" s="242"/>
      <c r="I37" s="243">
        <f>ROUND(E37*H37,2)</f>
        <v>0</v>
      </c>
      <c r="J37" s="242"/>
      <c r="K37" s="243">
        <f>ROUND(E37*J37,2)</f>
        <v>0</v>
      </c>
      <c r="L37" s="243">
        <v>21</v>
      </c>
      <c r="M37" s="243">
        <f>G37*(1+L37/100)</f>
        <v>0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3" t="s">
        <v>138</v>
      </c>
      <c r="S37" s="243" t="s">
        <v>104</v>
      </c>
      <c r="T37" s="244" t="s">
        <v>104</v>
      </c>
      <c r="U37" s="223">
        <v>0.125</v>
      </c>
      <c r="V37" s="223">
        <f>ROUND(E37*U37,2)</f>
        <v>11.5</v>
      </c>
      <c r="W37" s="223"/>
      <c r="X37" s="223" t="s">
        <v>105</v>
      </c>
      <c r="Y37" s="223" t="s">
        <v>106</v>
      </c>
      <c r="Z37" s="212"/>
      <c r="AA37" s="212"/>
      <c r="AB37" s="212"/>
      <c r="AC37" s="212"/>
      <c r="AD37" s="212"/>
      <c r="AE37" s="212"/>
      <c r="AF37" s="212"/>
      <c r="AG37" s="212" t="s">
        <v>107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54" t="s">
        <v>139</v>
      </c>
      <c r="D38" s="225"/>
      <c r="E38" s="226">
        <v>92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111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54" t="s">
        <v>112</v>
      </c>
      <c r="D39" s="225"/>
      <c r="E39" s="226"/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111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">
      <c r="A40" s="228" t="s">
        <v>98</v>
      </c>
      <c r="B40" s="229" t="s">
        <v>65</v>
      </c>
      <c r="C40" s="251" t="s">
        <v>66</v>
      </c>
      <c r="D40" s="230"/>
      <c r="E40" s="231"/>
      <c r="F40" s="232"/>
      <c r="G40" s="232">
        <f>SUMIF(AG41:AG42,"&lt;&gt;NOR",G41:G42)</f>
        <v>0</v>
      </c>
      <c r="H40" s="232"/>
      <c r="I40" s="232">
        <f>SUM(I41:I42)</f>
        <v>0</v>
      </c>
      <c r="J40" s="232"/>
      <c r="K40" s="232">
        <f>SUM(K41:K42)</f>
        <v>0</v>
      </c>
      <c r="L40" s="232"/>
      <c r="M40" s="232">
        <f>SUM(M41:M42)</f>
        <v>0</v>
      </c>
      <c r="N40" s="231"/>
      <c r="O40" s="231">
        <f>SUM(O41:O42)</f>
        <v>0</v>
      </c>
      <c r="P40" s="231"/>
      <c r="Q40" s="231">
        <f>SUM(Q41:Q42)</f>
        <v>0</v>
      </c>
      <c r="R40" s="232"/>
      <c r="S40" s="232"/>
      <c r="T40" s="233"/>
      <c r="U40" s="227"/>
      <c r="V40" s="227">
        <f>SUM(V41:V42)</f>
        <v>4.3600000000000003</v>
      </c>
      <c r="W40" s="227"/>
      <c r="X40" s="227"/>
      <c r="Y40" s="227"/>
      <c r="AG40" t="s">
        <v>99</v>
      </c>
    </row>
    <row r="41" spans="1:60" outlineLevel="1" x14ac:dyDescent="0.2">
      <c r="A41" s="238">
        <v>9</v>
      </c>
      <c r="B41" s="239" t="s">
        <v>140</v>
      </c>
      <c r="C41" s="252" t="s">
        <v>141</v>
      </c>
      <c r="D41" s="240" t="s">
        <v>142</v>
      </c>
      <c r="E41" s="241">
        <v>3.8178000000000001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21</v>
      </c>
      <c r="M41" s="243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3" t="s">
        <v>143</v>
      </c>
      <c r="S41" s="243" t="s">
        <v>104</v>
      </c>
      <c r="T41" s="244" t="s">
        <v>104</v>
      </c>
      <c r="U41" s="223">
        <v>1.1419999999999999</v>
      </c>
      <c r="V41" s="223">
        <f>ROUND(E41*U41,2)</f>
        <v>4.3600000000000003</v>
      </c>
      <c r="W41" s="223"/>
      <c r="X41" s="223" t="s">
        <v>144</v>
      </c>
      <c r="Y41" s="223" t="s">
        <v>106</v>
      </c>
      <c r="Z41" s="212"/>
      <c r="AA41" s="212"/>
      <c r="AB41" s="212"/>
      <c r="AC41" s="212"/>
      <c r="AD41" s="212"/>
      <c r="AE41" s="212"/>
      <c r="AF41" s="212"/>
      <c r="AG41" s="212" t="s">
        <v>145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2" x14ac:dyDescent="0.2">
      <c r="A42" s="219"/>
      <c r="B42" s="220"/>
      <c r="C42" s="253" t="s">
        <v>146</v>
      </c>
      <c r="D42" s="245"/>
      <c r="E42" s="245"/>
      <c r="F42" s="245"/>
      <c r="G42" s="245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109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46" t="str">
        <f>C42</f>
        <v>na novostavbách a změnách objektů pro oplocení (815 2 JKSo), objekty zvláštní pro chov živočichů (815 3 JKSO), objekty pozemní různé (815 9 JKSO)</v>
      </c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15" t="s">
        <v>98</v>
      </c>
      <c r="B43" s="216" t="s">
        <v>67</v>
      </c>
      <c r="C43" s="255" t="s">
        <v>68</v>
      </c>
      <c r="D43" s="234"/>
      <c r="E43" s="235"/>
      <c r="F43" s="236"/>
      <c r="G43" s="236">
        <f>SUMIF(AG44:AG75,"&lt;&gt;NOR",G44:G75)</f>
        <v>0</v>
      </c>
      <c r="H43" s="236"/>
      <c r="I43" s="236">
        <f>SUM(I44:I75)</f>
        <v>0</v>
      </c>
      <c r="J43" s="236"/>
      <c r="K43" s="236">
        <f>SUM(K44:K75)</f>
        <v>0</v>
      </c>
      <c r="L43" s="236"/>
      <c r="M43" s="236">
        <f>SUM(M44:M75)</f>
        <v>0</v>
      </c>
      <c r="N43" s="235"/>
      <c r="O43" s="235">
        <f>SUM(O44:O75)</f>
        <v>0</v>
      </c>
      <c r="P43" s="235"/>
      <c r="Q43" s="235">
        <f>SUM(Q44:Q75)</f>
        <v>0</v>
      </c>
      <c r="R43" s="236"/>
      <c r="S43" s="236"/>
      <c r="T43" s="237"/>
      <c r="U43" s="227"/>
      <c r="V43" s="227">
        <f>SUM(V44:V75)</f>
        <v>0</v>
      </c>
      <c r="W43" s="227"/>
      <c r="X43" s="227"/>
      <c r="Y43" s="227"/>
      <c r="AG43" t="s">
        <v>99</v>
      </c>
    </row>
    <row r="44" spans="1:60" outlineLevel="1" x14ac:dyDescent="0.2">
      <c r="A44" s="219">
        <v>10</v>
      </c>
      <c r="B44" s="220" t="s">
        <v>147</v>
      </c>
      <c r="C44" s="256" t="s">
        <v>148</v>
      </c>
      <c r="D44" s="221" t="s">
        <v>0</v>
      </c>
      <c r="E44" s="247"/>
      <c r="F44" s="224"/>
      <c r="G44" s="223">
        <f>ROUND(E44*F44,2)</f>
        <v>0</v>
      </c>
      <c r="H44" s="224"/>
      <c r="I44" s="223">
        <f>ROUND(E44*H44,2)</f>
        <v>0</v>
      </c>
      <c r="J44" s="224"/>
      <c r="K44" s="223">
        <f>ROUND(E44*J44,2)</f>
        <v>0</v>
      </c>
      <c r="L44" s="223">
        <v>21</v>
      </c>
      <c r="M44" s="223">
        <f>G44*(1+L44/100)</f>
        <v>0</v>
      </c>
      <c r="N44" s="222">
        <v>0</v>
      </c>
      <c r="O44" s="222">
        <f>ROUND(E44*N44,2)</f>
        <v>0</v>
      </c>
      <c r="P44" s="222">
        <v>0</v>
      </c>
      <c r="Q44" s="222">
        <f>ROUND(E44*P44,2)</f>
        <v>0</v>
      </c>
      <c r="R44" s="223" t="s">
        <v>149</v>
      </c>
      <c r="S44" s="223" t="s">
        <v>104</v>
      </c>
      <c r="T44" s="223" t="s">
        <v>104</v>
      </c>
      <c r="U44" s="223">
        <v>0</v>
      </c>
      <c r="V44" s="223">
        <f>ROUND(E44*U44,2)</f>
        <v>0</v>
      </c>
      <c r="W44" s="223"/>
      <c r="X44" s="223" t="s">
        <v>144</v>
      </c>
      <c r="Y44" s="223" t="s">
        <v>106</v>
      </c>
      <c r="Z44" s="212"/>
      <c r="AA44" s="212"/>
      <c r="AB44" s="212"/>
      <c r="AC44" s="212"/>
      <c r="AD44" s="212"/>
      <c r="AE44" s="212"/>
      <c r="AF44" s="212"/>
      <c r="AG44" s="212" t="s">
        <v>145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57" t="s">
        <v>150</v>
      </c>
      <c r="D45" s="248"/>
      <c r="E45" s="248"/>
      <c r="F45" s="248"/>
      <c r="G45" s="248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2"/>
      <c r="AA45" s="212"/>
      <c r="AB45" s="212"/>
      <c r="AC45" s="212"/>
      <c r="AD45" s="212"/>
      <c r="AE45" s="212"/>
      <c r="AF45" s="212"/>
      <c r="AG45" s="212" t="s">
        <v>109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38">
        <v>11</v>
      </c>
      <c r="B46" s="239" t="s">
        <v>151</v>
      </c>
      <c r="C46" s="252" t="s">
        <v>152</v>
      </c>
      <c r="D46" s="240" t="s">
        <v>153</v>
      </c>
      <c r="E46" s="241">
        <v>1</v>
      </c>
      <c r="F46" s="242"/>
      <c r="G46" s="243">
        <f>ROUND(E46*F46,2)</f>
        <v>0</v>
      </c>
      <c r="H46" s="242"/>
      <c r="I46" s="243">
        <f>ROUND(E46*H46,2)</f>
        <v>0</v>
      </c>
      <c r="J46" s="242"/>
      <c r="K46" s="243">
        <f>ROUND(E46*J46,2)</f>
        <v>0</v>
      </c>
      <c r="L46" s="243">
        <v>21</v>
      </c>
      <c r="M46" s="243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3"/>
      <c r="S46" s="243" t="s">
        <v>154</v>
      </c>
      <c r="T46" s="244" t="s">
        <v>155</v>
      </c>
      <c r="U46" s="223">
        <v>0</v>
      </c>
      <c r="V46" s="223">
        <f>ROUND(E46*U46,2)</f>
        <v>0</v>
      </c>
      <c r="W46" s="223"/>
      <c r="X46" s="223" t="s">
        <v>105</v>
      </c>
      <c r="Y46" s="223" t="s">
        <v>106</v>
      </c>
      <c r="Z46" s="212"/>
      <c r="AA46" s="212"/>
      <c r="AB46" s="212"/>
      <c r="AC46" s="212"/>
      <c r="AD46" s="212"/>
      <c r="AE46" s="212"/>
      <c r="AF46" s="212"/>
      <c r="AG46" s="212" t="s">
        <v>107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54" t="s">
        <v>156</v>
      </c>
      <c r="D47" s="225"/>
      <c r="E47" s="226">
        <v>1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2"/>
      <c r="AA47" s="212"/>
      <c r="AB47" s="212"/>
      <c r="AC47" s="212"/>
      <c r="AD47" s="212"/>
      <c r="AE47" s="212"/>
      <c r="AF47" s="212"/>
      <c r="AG47" s="212" t="s">
        <v>111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54" t="s">
        <v>112</v>
      </c>
      <c r="D48" s="225"/>
      <c r="E48" s="226"/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2"/>
      <c r="AA48" s="212"/>
      <c r="AB48" s="212"/>
      <c r="AC48" s="212"/>
      <c r="AD48" s="212"/>
      <c r="AE48" s="212"/>
      <c r="AF48" s="212"/>
      <c r="AG48" s="212" t="s">
        <v>111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38">
        <v>12</v>
      </c>
      <c r="B49" s="239" t="s">
        <v>157</v>
      </c>
      <c r="C49" s="252" t="s">
        <v>158</v>
      </c>
      <c r="D49" s="240" t="s">
        <v>153</v>
      </c>
      <c r="E49" s="241">
        <v>1</v>
      </c>
      <c r="F49" s="242"/>
      <c r="G49" s="243">
        <f>ROUND(E49*F49,2)</f>
        <v>0</v>
      </c>
      <c r="H49" s="242"/>
      <c r="I49" s="243">
        <f>ROUND(E49*H49,2)</f>
        <v>0</v>
      </c>
      <c r="J49" s="242"/>
      <c r="K49" s="243">
        <f>ROUND(E49*J49,2)</f>
        <v>0</v>
      </c>
      <c r="L49" s="243">
        <v>21</v>
      </c>
      <c r="M49" s="243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3"/>
      <c r="S49" s="243" t="s">
        <v>154</v>
      </c>
      <c r="T49" s="244" t="s">
        <v>155</v>
      </c>
      <c r="U49" s="223">
        <v>0</v>
      </c>
      <c r="V49" s="223">
        <f>ROUND(E49*U49,2)</f>
        <v>0</v>
      </c>
      <c r="W49" s="223"/>
      <c r="X49" s="223" t="s">
        <v>105</v>
      </c>
      <c r="Y49" s="223" t="s">
        <v>106</v>
      </c>
      <c r="Z49" s="212"/>
      <c r="AA49" s="212"/>
      <c r="AB49" s="212"/>
      <c r="AC49" s="212"/>
      <c r="AD49" s="212"/>
      <c r="AE49" s="212"/>
      <c r="AF49" s="212"/>
      <c r="AG49" s="212" t="s">
        <v>107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19"/>
      <c r="B50" s="220"/>
      <c r="C50" s="254" t="s">
        <v>156</v>
      </c>
      <c r="D50" s="225"/>
      <c r="E50" s="226">
        <v>1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2"/>
      <c r="AA50" s="212"/>
      <c r="AB50" s="212"/>
      <c r="AC50" s="212"/>
      <c r="AD50" s="212"/>
      <c r="AE50" s="212"/>
      <c r="AF50" s="212"/>
      <c r="AG50" s="212" t="s">
        <v>111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54" t="s">
        <v>112</v>
      </c>
      <c r="D51" s="225"/>
      <c r="E51" s="226"/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111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38">
        <v>13</v>
      </c>
      <c r="B52" s="239" t="s">
        <v>159</v>
      </c>
      <c r="C52" s="252" t="s">
        <v>160</v>
      </c>
      <c r="D52" s="240" t="s">
        <v>153</v>
      </c>
      <c r="E52" s="241">
        <v>1</v>
      </c>
      <c r="F52" s="242"/>
      <c r="G52" s="243">
        <f>ROUND(E52*F52,2)</f>
        <v>0</v>
      </c>
      <c r="H52" s="242"/>
      <c r="I52" s="243">
        <f>ROUND(E52*H52,2)</f>
        <v>0</v>
      </c>
      <c r="J52" s="242"/>
      <c r="K52" s="243">
        <f>ROUND(E52*J52,2)</f>
        <v>0</v>
      </c>
      <c r="L52" s="243">
        <v>21</v>
      </c>
      <c r="M52" s="243">
        <f>G52*(1+L52/100)</f>
        <v>0</v>
      </c>
      <c r="N52" s="241">
        <v>0</v>
      </c>
      <c r="O52" s="241">
        <f>ROUND(E52*N52,2)</f>
        <v>0</v>
      </c>
      <c r="P52" s="241">
        <v>0</v>
      </c>
      <c r="Q52" s="241">
        <f>ROUND(E52*P52,2)</f>
        <v>0</v>
      </c>
      <c r="R52" s="243"/>
      <c r="S52" s="243" t="s">
        <v>154</v>
      </c>
      <c r="T52" s="244" t="s">
        <v>155</v>
      </c>
      <c r="U52" s="223">
        <v>0</v>
      </c>
      <c r="V52" s="223">
        <f>ROUND(E52*U52,2)</f>
        <v>0</v>
      </c>
      <c r="W52" s="223"/>
      <c r="X52" s="223" t="s">
        <v>105</v>
      </c>
      <c r="Y52" s="223" t="s">
        <v>106</v>
      </c>
      <c r="Z52" s="212"/>
      <c r="AA52" s="212"/>
      <c r="AB52" s="212"/>
      <c r="AC52" s="212"/>
      <c r="AD52" s="212"/>
      <c r="AE52" s="212"/>
      <c r="AF52" s="212"/>
      <c r="AG52" s="212" t="s">
        <v>107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4" t="s">
        <v>161</v>
      </c>
      <c r="D53" s="225"/>
      <c r="E53" s="226">
        <v>1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2"/>
      <c r="AA53" s="212"/>
      <c r="AB53" s="212"/>
      <c r="AC53" s="212"/>
      <c r="AD53" s="212"/>
      <c r="AE53" s="212"/>
      <c r="AF53" s="212"/>
      <c r="AG53" s="212" t="s">
        <v>111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54" t="s">
        <v>112</v>
      </c>
      <c r="D54" s="225"/>
      <c r="E54" s="226"/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2"/>
      <c r="AA54" s="212"/>
      <c r="AB54" s="212"/>
      <c r="AC54" s="212"/>
      <c r="AD54" s="212"/>
      <c r="AE54" s="212"/>
      <c r="AF54" s="212"/>
      <c r="AG54" s="212" t="s">
        <v>111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38">
        <v>14</v>
      </c>
      <c r="B55" s="239" t="s">
        <v>162</v>
      </c>
      <c r="C55" s="252" t="s">
        <v>163</v>
      </c>
      <c r="D55" s="240" t="s">
        <v>153</v>
      </c>
      <c r="E55" s="241">
        <v>1</v>
      </c>
      <c r="F55" s="242"/>
      <c r="G55" s="243">
        <f>ROUND(E55*F55,2)</f>
        <v>0</v>
      </c>
      <c r="H55" s="242"/>
      <c r="I55" s="243">
        <f>ROUND(E55*H55,2)</f>
        <v>0</v>
      </c>
      <c r="J55" s="242"/>
      <c r="K55" s="243">
        <f>ROUND(E55*J55,2)</f>
        <v>0</v>
      </c>
      <c r="L55" s="243">
        <v>21</v>
      </c>
      <c r="M55" s="243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3"/>
      <c r="S55" s="243" t="s">
        <v>154</v>
      </c>
      <c r="T55" s="244" t="s">
        <v>155</v>
      </c>
      <c r="U55" s="223">
        <v>0</v>
      </c>
      <c r="V55" s="223">
        <f>ROUND(E55*U55,2)</f>
        <v>0</v>
      </c>
      <c r="W55" s="223"/>
      <c r="X55" s="223" t="s">
        <v>105</v>
      </c>
      <c r="Y55" s="223" t="s">
        <v>106</v>
      </c>
      <c r="Z55" s="212"/>
      <c r="AA55" s="212"/>
      <c r="AB55" s="212"/>
      <c r="AC55" s="212"/>
      <c r="AD55" s="212"/>
      <c r="AE55" s="212"/>
      <c r="AF55" s="212"/>
      <c r="AG55" s="212" t="s">
        <v>107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">
      <c r="A56" s="219"/>
      <c r="B56" s="220"/>
      <c r="C56" s="254" t="s">
        <v>161</v>
      </c>
      <c r="D56" s="225"/>
      <c r="E56" s="226">
        <v>1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2"/>
      <c r="AA56" s="212"/>
      <c r="AB56" s="212"/>
      <c r="AC56" s="212"/>
      <c r="AD56" s="212"/>
      <c r="AE56" s="212"/>
      <c r="AF56" s="212"/>
      <c r="AG56" s="212" t="s">
        <v>111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">
      <c r="A57" s="219"/>
      <c r="B57" s="220"/>
      <c r="C57" s="254" t="s">
        <v>112</v>
      </c>
      <c r="D57" s="225"/>
      <c r="E57" s="226"/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2"/>
      <c r="AA57" s="212"/>
      <c r="AB57" s="212"/>
      <c r="AC57" s="212"/>
      <c r="AD57" s="212"/>
      <c r="AE57" s="212"/>
      <c r="AF57" s="212"/>
      <c r="AG57" s="212" t="s">
        <v>111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38">
        <v>15</v>
      </c>
      <c r="B58" s="239" t="s">
        <v>164</v>
      </c>
      <c r="C58" s="252" t="s">
        <v>165</v>
      </c>
      <c r="D58" s="240" t="s">
        <v>153</v>
      </c>
      <c r="E58" s="241">
        <v>1</v>
      </c>
      <c r="F58" s="242"/>
      <c r="G58" s="243">
        <f>ROUND(E58*F58,2)</f>
        <v>0</v>
      </c>
      <c r="H58" s="242"/>
      <c r="I58" s="243">
        <f>ROUND(E58*H58,2)</f>
        <v>0</v>
      </c>
      <c r="J58" s="242"/>
      <c r="K58" s="243">
        <f>ROUND(E58*J58,2)</f>
        <v>0</v>
      </c>
      <c r="L58" s="243">
        <v>21</v>
      </c>
      <c r="M58" s="243">
        <f>G58*(1+L58/100)</f>
        <v>0</v>
      </c>
      <c r="N58" s="241">
        <v>0</v>
      </c>
      <c r="O58" s="241">
        <f>ROUND(E58*N58,2)</f>
        <v>0</v>
      </c>
      <c r="P58" s="241">
        <v>0</v>
      </c>
      <c r="Q58" s="241">
        <f>ROUND(E58*P58,2)</f>
        <v>0</v>
      </c>
      <c r="R58" s="243"/>
      <c r="S58" s="243" t="s">
        <v>154</v>
      </c>
      <c r="T58" s="244" t="s">
        <v>155</v>
      </c>
      <c r="U58" s="223">
        <v>0</v>
      </c>
      <c r="V58" s="223">
        <f>ROUND(E58*U58,2)</f>
        <v>0</v>
      </c>
      <c r="W58" s="223"/>
      <c r="X58" s="223" t="s">
        <v>105</v>
      </c>
      <c r="Y58" s="223" t="s">
        <v>106</v>
      </c>
      <c r="Z58" s="212"/>
      <c r="AA58" s="212"/>
      <c r="AB58" s="212"/>
      <c r="AC58" s="212"/>
      <c r="AD58" s="212"/>
      <c r="AE58" s="212"/>
      <c r="AF58" s="212"/>
      <c r="AG58" s="212" t="s">
        <v>107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54" t="s">
        <v>166</v>
      </c>
      <c r="D59" s="225"/>
      <c r="E59" s="226">
        <v>1</v>
      </c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2"/>
      <c r="AA59" s="212"/>
      <c r="AB59" s="212"/>
      <c r="AC59" s="212"/>
      <c r="AD59" s="212"/>
      <c r="AE59" s="212"/>
      <c r="AF59" s="212"/>
      <c r="AG59" s="212" t="s">
        <v>111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54" t="s">
        <v>112</v>
      </c>
      <c r="D60" s="225"/>
      <c r="E60" s="226"/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2"/>
      <c r="AA60" s="212"/>
      <c r="AB60" s="212"/>
      <c r="AC60" s="212"/>
      <c r="AD60" s="212"/>
      <c r="AE60" s="212"/>
      <c r="AF60" s="212"/>
      <c r="AG60" s="212" t="s">
        <v>111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38">
        <v>16</v>
      </c>
      <c r="B61" s="239" t="s">
        <v>167</v>
      </c>
      <c r="C61" s="252" t="s">
        <v>168</v>
      </c>
      <c r="D61" s="240" t="s">
        <v>153</v>
      </c>
      <c r="E61" s="241">
        <v>1</v>
      </c>
      <c r="F61" s="242"/>
      <c r="G61" s="243">
        <f>ROUND(E61*F61,2)</f>
        <v>0</v>
      </c>
      <c r="H61" s="242"/>
      <c r="I61" s="243">
        <f>ROUND(E61*H61,2)</f>
        <v>0</v>
      </c>
      <c r="J61" s="242"/>
      <c r="K61" s="243">
        <f>ROUND(E61*J61,2)</f>
        <v>0</v>
      </c>
      <c r="L61" s="243">
        <v>21</v>
      </c>
      <c r="M61" s="243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3"/>
      <c r="S61" s="243" t="s">
        <v>154</v>
      </c>
      <c r="T61" s="244" t="s">
        <v>155</v>
      </c>
      <c r="U61" s="223">
        <v>0</v>
      </c>
      <c r="V61" s="223">
        <f>ROUND(E61*U61,2)</f>
        <v>0</v>
      </c>
      <c r="W61" s="223"/>
      <c r="X61" s="223" t="s">
        <v>105</v>
      </c>
      <c r="Y61" s="223" t="s">
        <v>106</v>
      </c>
      <c r="Z61" s="212"/>
      <c r="AA61" s="212"/>
      <c r="AB61" s="212"/>
      <c r="AC61" s="212"/>
      <c r="AD61" s="212"/>
      <c r="AE61" s="212"/>
      <c r="AF61" s="212"/>
      <c r="AG61" s="212" t="s">
        <v>107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19"/>
      <c r="B62" s="220"/>
      <c r="C62" s="254" t="s">
        <v>166</v>
      </c>
      <c r="D62" s="225"/>
      <c r="E62" s="226">
        <v>1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111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54" t="s">
        <v>112</v>
      </c>
      <c r="D63" s="225"/>
      <c r="E63" s="226"/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2"/>
      <c r="AA63" s="212"/>
      <c r="AB63" s="212"/>
      <c r="AC63" s="212"/>
      <c r="AD63" s="212"/>
      <c r="AE63" s="212"/>
      <c r="AF63" s="212"/>
      <c r="AG63" s="212" t="s">
        <v>111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38">
        <v>17</v>
      </c>
      <c r="B64" s="239" t="s">
        <v>169</v>
      </c>
      <c r="C64" s="252" t="s">
        <v>170</v>
      </c>
      <c r="D64" s="240" t="s">
        <v>153</v>
      </c>
      <c r="E64" s="241">
        <v>1</v>
      </c>
      <c r="F64" s="242"/>
      <c r="G64" s="243">
        <f>ROUND(E64*F64,2)</f>
        <v>0</v>
      </c>
      <c r="H64" s="242"/>
      <c r="I64" s="243">
        <f>ROUND(E64*H64,2)</f>
        <v>0</v>
      </c>
      <c r="J64" s="242"/>
      <c r="K64" s="243">
        <f>ROUND(E64*J64,2)</f>
        <v>0</v>
      </c>
      <c r="L64" s="243">
        <v>21</v>
      </c>
      <c r="M64" s="243">
        <f>G64*(1+L64/100)</f>
        <v>0</v>
      </c>
      <c r="N64" s="241">
        <v>0</v>
      </c>
      <c r="O64" s="241">
        <f>ROUND(E64*N64,2)</f>
        <v>0</v>
      </c>
      <c r="P64" s="241">
        <v>0</v>
      </c>
      <c r="Q64" s="241">
        <f>ROUND(E64*P64,2)</f>
        <v>0</v>
      </c>
      <c r="R64" s="243"/>
      <c r="S64" s="243" t="s">
        <v>154</v>
      </c>
      <c r="T64" s="244" t="s">
        <v>155</v>
      </c>
      <c r="U64" s="223">
        <v>0</v>
      </c>
      <c r="V64" s="223">
        <f>ROUND(E64*U64,2)</f>
        <v>0</v>
      </c>
      <c r="W64" s="223"/>
      <c r="X64" s="223" t="s">
        <v>105</v>
      </c>
      <c r="Y64" s="223" t="s">
        <v>106</v>
      </c>
      <c r="Z64" s="212"/>
      <c r="AA64" s="212"/>
      <c r="AB64" s="212"/>
      <c r="AC64" s="212"/>
      <c r="AD64" s="212"/>
      <c r="AE64" s="212"/>
      <c r="AF64" s="212"/>
      <c r="AG64" s="212" t="s">
        <v>107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54" t="s">
        <v>171</v>
      </c>
      <c r="D65" s="225"/>
      <c r="E65" s="226">
        <v>1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2"/>
      <c r="AA65" s="212"/>
      <c r="AB65" s="212"/>
      <c r="AC65" s="212"/>
      <c r="AD65" s="212"/>
      <c r="AE65" s="212"/>
      <c r="AF65" s="212"/>
      <c r="AG65" s="212" t="s">
        <v>111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54" t="s">
        <v>112</v>
      </c>
      <c r="D66" s="225"/>
      <c r="E66" s="226"/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2"/>
      <c r="AA66" s="212"/>
      <c r="AB66" s="212"/>
      <c r="AC66" s="212"/>
      <c r="AD66" s="212"/>
      <c r="AE66" s="212"/>
      <c r="AF66" s="212"/>
      <c r="AG66" s="212" t="s">
        <v>111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38">
        <v>18</v>
      </c>
      <c r="B67" s="239" t="s">
        <v>172</v>
      </c>
      <c r="C67" s="252" t="s">
        <v>173</v>
      </c>
      <c r="D67" s="240" t="s">
        <v>153</v>
      </c>
      <c r="E67" s="241">
        <v>1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21</v>
      </c>
      <c r="M67" s="243">
        <f>G67*(1+L67/100)</f>
        <v>0</v>
      </c>
      <c r="N67" s="241">
        <v>0</v>
      </c>
      <c r="O67" s="241">
        <f>ROUND(E67*N67,2)</f>
        <v>0</v>
      </c>
      <c r="P67" s="241">
        <v>0</v>
      </c>
      <c r="Q67" s="241">
        <f>ROUND(E67*P67,2)</f>
        <v>0</v>
      </c>
      <c r="R67" s="243"/>
      <c r="S67" s="243" t="s">
        <v>154</v>
      </c>
      <c r="T67" s="244" t="s">
        <v>155</v>
      </c>
      <c r="U67" s="223">
        <v>0</v>
      </c>
      <c r="V67" s="223">
        <f>ROUND(E67*U67,2)</f>
        <v>0</v>
      </c>
      <c r="W67" s="223"/>
      <c r="X67" s="223" t="s">
        <v>105</v>
      </c>
      <c r="Y67" s="223" t="s">
        <v>106</v>
      </c>
      <c r="Z67" s="212"/>
      <c r="AA67" s="212"/>
      <c r="AB67" s="212"/>
      <c r="AC67" s="212"/>
      <c r="AD67" s="212"/>
      <c r="AE67" s="212"/>
      <c r="AF67" s="212"/>
      <c r="AG67" s="212" t="s">
        <v>107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54" t="s">
        <v>171</v>
      </c>
      <c r="D68" s="225"/>
      <c r="E68" s="226">
        <v>1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2"/>
      <c r="AA68" s="212"/>
      <c r="AB68" s="212"/>
      <c r="AC68" s="212"/>
      <c r="AD68" s="212"/>
      <c r="AE68" s="212"/>
      <c r="AF68" s="212"/>
      <c r="AG68" s="212" t="s">
        <v>111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54" t="s">
        <v>112</v>
      </c>
      <c r="D69" s="225"/>
      <c r="E69" s="226"/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2"/>
      <c r="AA69" s="212"/>
      <c r="AB69" s="212"/>
      <c r="AC69" s="212"/>
      <c r="AD69" s="212"/>
      <c r="AE69" s="212"/>
      <c r="AF69" s="212"/>
      <c r="AG69" s="212" t="s">
        <v>111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38">
        <v>19</v>
      </c>
      <c r="B70" s="239" t="s">
        <v>174</v>
      </c>
      <c r="C70" s="252" t="s">
        <v>175</v>
      </c>
      <c r="D70" s="240" t="s">
        <v>153</v>
      </c>
      <c r="E70" s="241">
        <v>1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1">
        <v>0</v>
      </c>
      <c r="O70" s="241">
        <f>ROUND(E70*N70,2)</f>
        <v>0</v>
      </c>
      <c r="P70" s="241">
        <v>0</v>
      </c>
      <c r="Q70" s="241">
        <f>ROUND(E70*P70,2)</f>
        <v>0</v>
      </c>
      <c r="R70" s="243"/>
      <c r="S70" s="243" t="s">
        <v>154</v>
      </c>
      <c r="T70" s="244" t="s">
        <v>155</v>
      </c>
      <c r="U70" s="223">
        <v>0</v>
      </c>
      <c r="V70" s="223">
        <f>ROUND(E70*U70,2)</f>
        <v>0</v>
      </c>
      <c r="W70" s="223"/>
      <c r="X70" s="223" t="s">
        <v>105</v>
      </c>
      <c r="Y70" s="223" t="s">
        <v>106</v>
      </c>
      <c r="Z70" s="212"/>
      <c r="AA70" s="212"/>
      <c r="AB70" s="212"/>
      <c r="AC70" s="212"/>
      <c r="AD70" s="212"/>
      <c r="AE70" s="212"/>
      <c r="AF70" s="212"/>
      <c r="AG70" s="212" t="s">
        <v>107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19"/>
      <c r="B71" s="220"/>
      <c r="C71" s="254" t="s">
        <v>176</v>
      </c>
      <c r="D71" s="225"/>
      <c r="E71" s="226">
        <v>1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2"/>
      <c r="AA71" s="212"/>
      <c r="AB71" s="212"/>
      <c r="AC71" s="212"/>
      <c r="AD71" s="212"/>
      <c r="AE71" s="212"/>
      <c r="AF71" s="212"/>
      <c r="AG71" s="212" t="s">
        <v>111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19"/>
      <c r="B72" s="220"/>
      <c r="C72" s="254" t="s">
        <v>112</v>
      </c>
      <c r="D72" s="225"/>
      <c r="E72" s="226"/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2"/>
      <c r="AA72" s="212"/>
      <c r="AB72" s="212"/>
      <c r="AC72" s="212"/>
      <c r="AD72" s="212"/>
      <c r="AE72" s="212"/>
      <c r="AF72" s="212"/>
      <c r="AG72" s="212" t="s">
        <v>111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38">
        <v>20</v>
      </c>
      <c r="B73" s="239" t="s">
        <v>177</v>
      </c>
      <c r="C73" s="252" t="s">
        <v>178</v>
      </c>
      <c r="D73" s="240" t="s">
        <v>153</v>
      </c>
      <c r="E73" s="241">
        <v>1</v>
      </c>
      <c r="F73" s="242"/>
      <c r="G73" s="243">
        <f>ROUND(E73*F73,2)</f>
        <v>0</v>
      </c>
      <c r="H73" s="242"/>
      <c r="I73" s="243">
        <f>ROUND(E73*H73,2)</f>
        <v>0</v>
      </c>
      <c r="J73" s="242"/>
      <c r="K73" s="243">
        <f>ROUND(E73*J73,2)</f>
        <v>0</v>
      </c>
      <c r="L73" s="243">
        <v>21</v>
      </c>
      <c r="M73" s="243">
        <f>G73*(1+L73/100)</f>
        <v>0</v>
      </c>
      <c r="N73" s="241">
        <v>0</v>
      </c>
      <c r="O73" s="241">
        <f>ROUND(E73*N73,2)</f>
        <v>0</v>
      </c>
      <c r="P73" s="241">
        <v>0</v>
      </c>
      <c r="Q73" s="241">
        <f>ROUND(E73*P73,2)</f>
        <v>0</v>
      </c>
      <c r="R73" s="243"/>
      <c r="S73" s="243" t="s">
        <v>154</v>
      </c>
      <c r="T73" s="244" t="s">
        <v>155</v>
      </c>
      <c r="U73" s="223">
        <v>0</v>
      </c>
      <c r="V73" s="223">
        <f>ROUND(E73*U73,2)</f>
        <v>0</v>
      </c>
      <c r="W73" s="223"/>
      <c r="X73" s="223" t="s">
        <v>105</v>
      </c>
      <c r="Y73" s="223" t="s">
        <v>106</v>
      </c>
      <c r="Z73" s="212"/>
      <c r="AA73" s="212"/>
      <c r="AB73" s="212"/>
      <c r="AC73" s="212"/>
      <c r="AD73" s="212"/>
      <c r="AE73" s="212"/>
      <c r="AF73" s="212"/>
      <c r="AG73" s="212" t="s">
        <v>107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54" t="s">
        <v>176</v>
      </c>
      <c r="D74" s="225"/>
      <c r="E74" s="226">
        <v>1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2"/>
      <c r="AA74" s="212"/>
      <c r="AB74" s="212"/>
      <c r="AC74" s="212"/>
      <c r="AD74" s="212"/>
      <c r="AE74" s="212"/>
      <c r="AF74" s="212"/>
      <c r="AG74" s="212" t="s">
        <v>111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54" t="s">
        <v>112</v>
      </c>
      <c r="D75" s="225"/>
      <c r="E75" s="226"/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2"/>
      <c r="AA75" s="212"/>
      <c r="AB75" s="212"/>
      <c r="AC75" s="212"/>
      <c r="AD75" s="212"/>
      <c r="AE75" s="212"/>
      <c r="AF75" s="212"/>
      <c r="AG75" s="212" t="s">
        <v>111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28" t="s">
        <v>98</v>
      </c>
      <c r="B76" s="229" t="s">
        <v>69</v>
      </c>
      <c r="C76" s="251" t="s">
        <v>28</v>
      </c>
      <c r="D76" s="230"/>
      <c r="E76" s="231"/>
      <c r="F76" s="232"/>
      <c r="G76" s="232">
        <f>SUMIF(AG77:AG99,"&lt;&gt;NOR",G77:G99)</f>
        <v>0</v>
      </c>
      <c r="H76" s="232"/>
      <c r="I76" s="232">
        <f>SUM(I77:I99)</f>
        <v>0</v>
      </c>
      <c r="J76" s="232"/>
      <c r="K76" s="232">
        <f>SUM(K77:K99)</f>
        <v>0</v>
      </c>
      <c r="L76" s="232"/>
      <c r="M76" s="232">
        <f>SUM(M77:M99)</f>
        <v>0</v>
      </c>
      <c r="N76" s="231"/>
      <c r="O76" s="231">
        <f>SUM(O77:O99)</f>
        <v>0</v>
      </c>
      <c r="P76" s="231"/>
      <c r="Q76" s="231">
        <f>SUM(Q77:Q99)</f>
        <v>0</v>
      </c>
      <c r="R76" s="232"/>
      <c r="S76" s="232"/>
      <c r="T76" s="233"/>
      <c r="U76" s="227"/>
      <c r="V76" s="227">
        <f>SUM(V77:V99)</f>
        <v>0</v>
      </c>
      <c r="W76" s="227"/>
      <c r="X76" s="227"/>
      <c r="Y76" s="227"/>
      <c r="AG76" t="s">
        <v>99</v>
      </c>
    </row>
    <row r="77" spans="1:60" outlineLevel="1" x14ac:dyDescent="0.2">
      <c r="A77" s="238">
        <v>21</v>
      </c>
      <c r="B77" s="239" t="s">
        <v>179</v>
      </c>
      <c r="C77" s="252" t="s">
        <v>180</v>
      </c>
      <c r="D77" s="240" t="s">
        <v>181</v>
      </c>
      <c r="E77" s="241">
        <v>1</v>
      </c>
      <c r="F77" s="242"/>
      <c r="G77" s="243">
        <f>ROUND(E77*F77,2)</f>
        <v>0</v>
      </c>
      <c r="H77" s="242"/>
      <c r="I77" s="243">
        <f>ROUND(E77*H77,2)</f>
        <v>0</v>
      </c>
      <c r="J77" s="242"/>
      <c r="K77" s="243">
        <f>ROUND(E77*J77,2)</f>
        <v>0</v>
      </c>
      <c r="L77" s="243">
        <v>21</v>
      </c>
      <c r="M77" s="243">
        <f>G77*(1+L77/100)</f>
        <v>0</v>
      </c>
      <c r="N77" s="241">
        <v>0</v>
      </c>
      <c r="O77" s="241">
        <f>ROUND(E77*N77,2)</f>
        <v>0</v>
      </c>
      <c r="P77" s="241">
        <v>0</v>
      </c>
      <c r="Q77" s="241">
        <f>ROUND(E77*P77,2)</f>
        <v>0</v>
      </c>
      <c r="R77" s="243"/>
      <c r="S77" s="243" t="s">
        <v>104</v>
      </c>
      <c r="T77" s="244" t="s">
        <v>155</v>
      </c>
      <c r="U77" s="223">
        <v>0</v>
      </c>
      <c r="V77" s="223">
        <f>ROUND(E77*U77,2)</f>
        <v>0</v>
      </c>
      <c r="W77" s="223"/>
      <c r="X77" s="223" t="s">
        <v>182</v>
      </c>
      <c r="Y77" s="223" t="s">
        <v>106</v>
      </c>
      <c r="Z77" s="212"/>
      <c r="AA77" s="212"/>
      <c r="AB77" s="212"/>
      <c r="AC77" s="212"/>
      <c r="AD77" s="212"/>
      <c r="AE77" s="212"/>
      <c r="AF77" s="212"/>
      <c r="AG77" s="212" t="s">
        <v>183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2" x14ac:dyDescent="0.2">
      <c r="A78" s="219"/>
      <c r="B78" s="220"/>
      <c r="C78" s="258" t="s">
        <v>214</v>
      </c>
      <c r="D78" s="249"/>
      <c r="E78" s="249"/>
      <c r="F78" s="249"/>
      <c r="G78" s="249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2"/>
      <c r="AA78" s="212"/>
      <c r="AB78" s="212"/>
      <c r="AC78" s="212"/>
      <c r="AD78" s="212"/>
      <c r="AE78" s="212"/>
      <c r="AF78" s="212"/>
      <c r="AG78" s="212" t="s">
        <v>184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46" t="str">
        <f>C78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78" s="212"/>
      <c r="BC78" s="212"/>
      <c r="BD78" s="212"/>
      <c r="BE78" s="212"/>
      <c r="BF78" s="212"/>
      <c r="BG78" s="212"/>
      <c r="BH78" s="212"/>
    </row>
    <row r="79" spans="1:60" ht="22.5" outlineLevel="3" x14ac:dyDescent="0.2">
      <c r="A79" s="219"/>
      <c r="B79" s="220"/>
      <c r="C79" s="259" t="s">
        <v>185</v>
      </c>
      <c r="D79" s="250"/>
      <c r="E79" s="250"/>
      <c r="F79" s="250"/>
      <c r="G79" s="250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2"/>
      <c r="AA79" s="212"/>
      <c r="AB79" s="212"/>
      <c r="AC79" s="212"/>
      <c r="AD79" s="212"/>
      <c r="AE79" s="212"/>
      <c r="AF79" s="212"/>
      <c r="AG79" s="212" t="s">
        <v>184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46" t="str">
        <f>C79</f>
        <v>Grafický návrh hřiště obsahující zejména skutečně použité workoutové prvky a sestavy, jejich rozmístění a členění a tento grafický návrh bude před jeho realizací odsouhlasený projektantem a stavebníkem.</v>
      </c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38">
        <v>22</v>
      </c>
      <c r="B80" s="239" t="s">
        <v>186</v>
      </c>
      <c r="C80" s="252" t="s">
        <v>187</v>
      </c>
      <c r="D80" s="240" t="s">
        <v>181</v>
      </c>
      <c r="E80" s="241">
        <v>1</v>
      </c>
      <c r="F80" s="242"/>
      <c r="G80" s="243">
        <f>ROUND(E80*F80,2)</f>
        <v>0</v>
      </c>
      <c r="H80" s="242"/>
      <c r="I80" s="243">
        <f>ROUND(E80*H80,2)</f>
        <v>0</v>
      </c>
      <c r="J80" s="242"/>
      <c r="K80" s="243">
        <f>ROUND(E80*J80,2)</f>
        <v>0</v>
      </c>
      <c r="L80" s="243">
        <v>21</v>
      </c>
      <c r="M80" s="243">
        <f>G80*(1+L80/100)</f>
        <v>0</v>
      </c>
      <c r="N80" s="241">
        <v>0</v>
      </c>
      <c r="O80" s="241">
        <f>ROUND(E80*N80,2)</f>
        <v>0</v>
      </c>
      <c r="P80" s="241">
        <v>0</v>
      </c>
      <c r="Q80" s="241">
        <f>ROUND(E80*P80,2)</f>
        <v>0</v>
      </c>
      <c r="R80" s="243"/>
      <c r="S80" s="243" t="s">
        <v>104</v>
      </c>
      <c r="T80" s="244" t="s">
        <v>155</v>
      </c>
      <c r="U80" s="223">
        <v>0</v>
      </c>
      <c r="V80" s="223">
        <f>ROUND(E80*U80,2)</f>
        <v>0</v>
      </c>
      <c r="W80" s="223"/>
      <c r="X80" s="223" t="s">
        <v>182</v>
      </c>
      <c r="Y80" s="223" t="s">
        <v>106</v>
      </c>
      <c r="Z80" s="212"/>
      <c r="AA80" s="212"/>
      <c r="AB80" s="212"/>
      <c r="AC80" s="212"/>
      <c r="AD80" s="212"/>
      <c r="AE80" s="212"/>
      <c r="AF80" s="212"/>
      <c r="AG80" s="212" t="s">
        <v>183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58" t="s">
        <v>215</v>
      </c>
      <c r="D81" s="249"/>
      <c r="E81" s="249"/>
      <c r="F81" s="249"/>
      <c r="G81" s="249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2"/>
      <c r="AA81" s="212"/>
      <c r="AB81" s="212"/>
      <c r="AC81" s="212"/>
      <c r="AD81" s="212"/>
      <c r="AE81" s="212"/>
      <c r="AF81" s="212"/>
      <c r="AG81" s="212" t="s">
        <v>184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3" x14ac:dyDescent="0.2">
      <c r="A82" s="219"/>
      <c r="B82" s="220"/>
      <c r="C82" s="259" t="s">
        <v>188</v>
      </c>
      <c r="D82" s="250"/>
      <c r="E82" s="250"/>
      <c r="F82" s="250"/>
      <c r="G82" s="250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2"/>
      <c r="AA82" s="212"/>
      <c r="AB82" s="212"/>
      <c r="AC82" s="212"/>
      <c r="AD82" s="212"/>
      <c r="AE82" s="212"/>
      <c r="AF82" s="212"/>
      <c r="AG82" s="212" t="s">
        <v>184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46" t="str">
        <f>C82</f>
        <v>Vyhotovení protokolu o vytyčení stavby se seznamem souřadnic vytyčených bodů a jejich polohopisnými (S-JTSK) a výškopisnými (Bpv) hodnotami.</v>
      </c>
      <c r="BB82" s="212"/>
      <c r="BC82" s="212"/>
      <c r="BD82" s="212"/>
      <c r="BE82" s="212"/>
      <c r="BF82" s="212"/>
      <c r="BG82" s="212"/>
      <c r="BH82" s="212"/>
    </row>
    <row r="83" spans="1:60" ht="22.5" outlineLevel="3" x14ac:dyDescent="0.2">
      <c r="A83" s="219"/>
      <c r="B83" s="220"/>
      <c r="C83" s="259" t="s">
        <v>189</v>
      </c>
      <c r="D83" s="250"/>
      <c r="E83" s="250"/>
      <c r="F83" s="250"/>
      <c r="G83" s="250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2"/>
      <c r="AA83" s="212"/>
      <c r="AB83" s="212"/>
      <c r="AC83" s="212"/>
      <c r="AD83" s="212"/>
      <c r="AE83" s="212"/>
      <c r="AF83" s="212"/>
      <c r="AG83" s="212" t="s">
        <v>184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46" t="str">
        <f>C83</f>
        <v>Dodavatel hřiště zajistí vytýčení kotvících míst pro jednotlivé sestavy a prvky, aby mohlo být ověřeno, že ukotvení sestav a prvků se nachází ve vzdálenosti min. 3,0 m od stávajících vzrostlých stromů.</v>
      </c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38">
        <v>23</v>
      </c>
      <c r="B84" s="239" t="s">
        <v>190</v>
      </c>
      <c r="C84" s="252" t="s">
        <v>191</v>
      </c>
      <c r="D84" s="240" t="s">
        <v>181</v>
      </c>
      <c r="E84" s="241">
        <v>1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21</v>
      </c>
      <c r="M84" s="243">
        <f>G84*(1+L84/100)</f>
        <v>0</v>
      </c>
      <c r="N84" s="241">
        <v>0</v>
      </c>
      <c r="O84" s="241">
        <f>ROUND(E84*N84,2)</f>
        <v>0</v>
      </c>
      <c r="P84" s="241">
        <v>0</v>
      </c>
      <c r="Q84" s="241">
        <f>ROUND(E84*P84,2)</f>
        <v>0</v>
      </c>
      <c r="R84" s="243"/>
      <c r="S84" s="243" t="s">
        <v>104</v>
      </c>
      <c r="T84" s="244" t="s">
        <v>155</v>
      </c>
      <c r="U84" s="223">
        <v>0</v>
      </c>
      <c r="V84" s="223">
        <f>ROUND(E84*U84,2)</f>
        <v>0</v>
      </c>
      <c r="W84" s="223"/>
      <c r="X84" s="223" t="s">
        <v>182</v>
      </c>
      <c r="Y84" s="223" t="s">
        <v>106</v>
      </c>
      <c r="Z84" s="212"/>
      <c r="AA84" s="212"/>
      <c r="AB84" s="212"/>
      <c r="AC84" s="212"/>
      <c r="AD84" s="212"/>
      <c r="AE84" s="212"/>
      <c r="AF84" s="212"/>
      <c r="AG84" s="212" t="s">
        <v>183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19"/>
      <c r="B85" s="220"/>
      <c r="C85" s="258" t="s">
        <v>192</v>
      </c>
      <c r="D85" s="249"/>
      <c r="E85" s="249"/>
      <c r="F85" s="249"/>
      <c r="G85" s="249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2"/>
      <c r="AA85" s="212"/>
      <c r="AB85" s="212"/>
      <c r="AC85" s="212"/>
      <c r="AD85" s="212"/>
      <c r="AE85" s="212"/>
      <c r="AF85" s="212"/>
      <c r="AG85" s="212" t="s">
        <v>184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38">
        <v>24</v>
      </c>
      <c r="B86" s="239" t="s">
        <v>193</v>
      </c>
      <c r="C86" s="252" t="s">
        <v>194</v>
      </c>
      <c r="D86" s="240" t="s">
        <v>181</v>
      </c>
      <c r="E86" s="241">
        <v>1</v>
      </c>
      <c r="F86" s="242"/>
      <c r="G86" s="243">
        <f>ROUND(E86*F86,2)</f>
        <v>0</v>
      </c>
      <c r="H86" s="242"/>
      <c r="I86" s="243">
        <f>ROUND(E86*H86,2)</f>
        <v>0</v>
      </c>
      <c r="J86" s="242"/>
      <c r="K86" s="243">
        <f>ROUND(E86*J86,2)</f>
        <v>0</v>
      </c>
      <c r="L86" s="243">
        <v>21</v>
      </c>
      <c r="M86" s="243">
        <f>G86*(1+L86/100)</f>
        <v>0</v>
      </c>
      <c r="N86" s="241">
        <v>0</v>
      </c>
      <c r="O86" s="241">
        <f>ROUND(E86*N86,2)</f>
        <v>0</v>
      </c>
      <c r="P86" s="241">
        <v>0</v>
      </c>
      <c r="Q86" s="241">
        <f>ROUND(E86*P86,2)</f>
        <v>0</v>
      </c>
      <c r="R86" s="243"/>
      <c r="S86" s="243" t="s">
        <v>104</v>
      </c>
      <c r="T86" s="244" t="s">
        <v>155</v>
      </c>
      <c r="U86" s="223">
        <v>0</v>
      </c>
      <c r="V86" s="223">
        <f>ROUND(E86*U86,2)</f>
        <v>0</v>
      </c>
      <c r="W86" s="223"/>
      <c r="X86" s="223" t="s">
        <v>182</v>
      </c>
      <c r="Y86" s="223" t="s">
        <v>106</v>
      </c>
      <c r="Z86" s="212"/>
      <c r="AA86" s="212"/>
      <c r="AB86" s="212"/>
      <c r="AC86" s="212"/>
      <c r="AD86" s="212"/>
      <c r="AE86" s="212"/>
      <c r="AF86" s="212"/>
      <c r="AG86" s="212" t="s">
        <v>183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19"/>
      <c r="B87" s="220"/>
      <c r="C87" s="258" t="s">
        <v>195</v>
      </c>
      <c r="D87" s="249"/>
      <c r="E87" s="249"/>
      <c r="F87" s="249"/>
      <c r="G87" s="249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2"/>
      <c r="AA87" s="212"/>
      <c r="AB87" s="212"/>
      <c r="AC87" s="212"/>
      <c r="AD87" s="212"/>
      <c r="AE87" s="212"/>
      <c r="AF87" s="212"/>
      <c r="AG87" s="212" t="s">
        <v>184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38">
        <v>25</v>
      </c>
      <c r="B88" s="239" t="s">
        <v>196</v>
      </c>
      <c r="C88" s="252" t="s">
        <v>197</v>
      </c>
      <c r="D88" s="240" t="s">
        <v>181</v>
      </c>
      <c r="E88" s="241">
        <v>1</v>
      </c>
      <c r="F88" s="242"/>
      <c r="G88" s="243">
        <f>ROUND(E88*F88,2)</f>
        <v>0</v>
      </c>
      <c r="H88" s="242"/>
      <c r="I88" s="243">
        <f>ROUND(E88*H88,2)</f>
        <v>0</v>
      </c>
      <c r="J88" s="242"/>
      <c r="K88" s="243">
        <f>ROUND(E88*J88,2)</f>
        <v>0</v>
      </c>
      <c r="L88" s="243">
        <v>21</v>
      </c>
      <c r="M88" s="243">
        <f>G88*(1+L88/100)</f>
        <v>0</v>
      </c>
      <c r="N88" s="241">
        <v>0</v>
      </c>
      <c r="O88" s="241">
        <f>ROUND(E88*N88,2)</f>
        <v>0</v>
      </c>
      <c r="P88" s="241">
        <v>0</v>
      </c>
      <c r="Q88" s="241">
        <f>ROUND(E88*P88,2)</f>
        <v>0</v>
      </c>
      <c r="R88" s="243"/>
      <c r="S88" s="243" t="s">
        <v>104</v>
      </c>
      <c r="T88" s="244" t="s">
        <v>155</v>
      </c>
      <c r="U88" s="223">
        <v>0</v>
      </c>
      <c r="V88" s="223">
        <f>ROUND(E88*U88,2)</f>
        <v>0</v>
      </c>
      <c r="W88" s="223"/>
      <c r="X88" s="223" t="s">
        <v>182</v>
      </c>
      <c r="Y88" s="223" t="s">
        <v>106</v>
      </c>
      <c r="Z88" s="212"/>
      <c r="AA88" s="212"/>
      <c r="AB88" s="212"/>
      <c r="AC88" s="212"/>
      <c r="AD88" s="212"/>
      <c r="AE88" s="212"/>
      <c r="AF88" s="212"/>
      <c r="AG88" s="212" t="s">
        <v>183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2" x14ac:dyDescent="0.2">
      <c r="A89" s="219"/>
      <c r="B89" s="220"/>
      <c r="C89" s="258" t="s">
        <v>198</v>
      </c>
      <c r="D89" s="249"/>
      <c r="E89" s="249"/>
      <c r="F89" s="249"/>
      <c r="G89" s="249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2"/>
      <c r="AA89" s="212"/>
      <c r="AB89" s="212"/>
      <c r="AC89" s="212"/>
      <c r="AD89" s="212"/>
      <c r="AE89" s="212"/>
      <c r="AF89" s="212"/>
      <c r="AG89" s="212" t="s">
        <v>184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46" t="str">
        <f>C89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38">
        <v>26</v>
      </c>
      <c r="B90" s="239" t="s">
        <v>199</v>
      </c>
      <c r="C90" s="252" t="s">
        <v>200</v>
      </c>
      <c r="D90" s="240" t="s">
        <v>181</v>
      </c>
      <c r="E90" s="241">
        <v>1</v>
      </c>
      <c r="F90" s="242"/>
      <c r="G90" s="243">
        <f>ROUND(E90*F90,2)</f>
        <v>0</v>
      </c>
      <c r="H90" s="242"/>
      <c r="I90" s="243">
        <f>ROUND(E90*H90,2)</f>
        <v>0</v>
      </c>
      <c r="J90" s="242"/>
      <c r="K90" s="243">
        <f>ROUND(E90*J90,2)</f>
        <v>0</v>
      </c>
      <c r="L90" s="243">
        <v>21</v>
      </c>
      <c r="M90" s="243">
        <f>G90*(1+L90/100)</f>
        <v>0</v>
      </c>
      <c r="N90" s="241">
        <v>0</v>
      </c>
      <c r="O90" s="241">
        <f>ROUND(E90*N90,2)</f>
        <v>0</v>
      </c>
      <c r="P90" s="241">
        <v>0</v>
      </c>
      <c r="Q90" s="241">
        <f>ROUND(E90*P90,2)</f>
        <v>0</v>
      </c>
      <c r="R90" s="243"/>
      <c r="S90" s="243" t="s">
        <v>104</v>
      </c>
      <c r="T90" s="244" t="s">
        <v>155</v>
      </c>
      <c r="U90" s="223">
        <v>0</v>
      </c>
      <c r="V90" s="223">
        <f>ROUND(E90*U90,2)</f>
        <v>0</v>
      </c>
      <c r="W90" s="223"/>
      <c r="X90" s="223" t="s">
        <v>182</v>
      </c>
      <c r="Y90" s="223" t="s">
        <v>106</v>
      </c>
      <c r="Z90" s="212"/>
      <c r="AA90" s="212"/>
      <c r="AB90" s="212"/>
      <c r="AC90" s="212"/>
      <c r="AD90" s="212"/>
      <c r="AE90" s="212"/>
      <c r="AF90" s="212"/>
      <c r="AG90" s="212" t="s">
        <v>183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33.75" outlineLevel="2" x14ac:dyDescent="0.2">
      <c r="A91" s="219"/>
      <c r="B91" s="220"/>
      <c r="C91" s="258" t="s">
        <v>201</v>
      </c>
      <c r="D91" s="249"/>
      <c r="E91" s="249"/>
      <c r="F91" s="249"/>
      <c r="G91" s="249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2"/>
      <c r="AA91" s="212"/>
      <c r="AB91" s="212"/>
      <c r="AC91" s="212"/>
      <c r="AD91" s="212"/>
      <c r="AE91" s="212"/>
      <c r="AF91" s="212"/>
      <c r="AG91" s="212" t="s">
        <v>184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46" t="str">
        <f>C91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38">
        <v>27</v>
      </c>
      <c r="B92" s="239" t="s">
        <v>202</v>
      </c>
      <c r="C92" s="252" t="s">
        <v>203</v>
      </c>
      <c r="D92" s="240" t="s">
        <v>181</v>
      </c>
      <c r="E92" s="241">
        <v>1</v>
      </c>
      <c r="F92" s="242"/>
      <c r="G92" s="243">
        <f>ROUND(E92*F92,2)</f>
        <v>0</v>
      </c>
      <c r="H92" s="242"/>
      <c r="I92" s="243">
        <f>ROUND(E92*H92,2)</f>
        <v>0</v>
      </c>
      <c r="J92" s="242"/>
      <c r="K92" s="243">
        <f>ROUND(E92*J92,2)</f>
        <v>0</v>
      </c>
      <c r="L92" s="243">
        <v>21</v>
      </c>
      <c r="M92" s="243">
        <f>G92*(1+L92/100)</f>
        <v>0</v>
      </c>
      <c r="N92" s="241">
        <v>0</v>
      </c>
      <c r="O92" s="241">
        <f>ROUND(E92*N92,2)</f>
        <v>0</v>
      </c>
      <c r="P92" s="241">
        <v>0</v>
      </c>
      <c r="Q92" s="241">
        <f>ROUND(E92*P92,2)</f>
        <v>0</v>
      </c>
      <c r="R92" s="243"/>
      <c r="S92" s="243" t="s">
        <v>104</v>
      </c>
      <c r="T92" s="244" t="s">
        <v>155</v>
      </c>
      <c r="U92" s="223">
        <v>0</v>
      </c>
      <c r="V92" s="223">
        <f>ROUND(E92*U92,2)</f>
        <v>0</v>
      </c>
      <c r="W92" s="223"/>
      <c r="X92" s="223" t="s">
        <v>182</v>
      </c>
      <c r="Y92" s="223" t="s">
        <v>106</v>
      </c>
      <c r="Z92" s="212"/>
      <c r="AA92" s="212"/>
      <c r="AB92" s="212"/>
      <c r="AC92" s="212"/>
      <c r="AD92" s="212"/>
      <c r="AE92" s="212"/>
      <c r="AF92" s="212"/>
      <c r="AG92" s="212" t="s">
        <v>183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58" t="s">
        <v>204</v>
      </c>
      <c r="D93" s="249"/>
      <c r="E93" s="249"/>
      <c r="F93" s="249"/>
      <c r="G93" s="249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2"/>
      <c r="AA93" s="212"/>
      <c r="AB93" s="212"/>
      <c r="AC93" s="212"/>
      <c r="AD93" s="212"/>
      <c r="AE93" s="212"/>
      <c r="AF93" s="212"/>
      <c r="AG93" s="212" t="s">
        <v>184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46" t="str">
        <f>C93</f>
        <v>Náklady spojené s provedením všech technickými normami předepsaných zkoušek a revizí stavebních konstrukcí nebo stavebních prací.</v>
      </c>
      <c r="BB93" s="212"/>
      <c r="BC93" s="212"/>
      <c r="BD93" s="212"/>
      <c r="BE93" s="212"/>
      <c r="BF93" s="212"/>
      <c r="BG93" s="212"/>
      <c r="BH93" s="212"/>
    </row>
    <row r="94" spans="1:60" ht="45" outlineLevel="3" x14ac:dyDescent="0.2">
      <c r="A94" s="219"/>
      <c r="B94" s="220"/>
      <c r="C94" s="259" t="s">
        <v>205</v>
      </c>
      <c r="D94" s="250"/>
      <c r="E94" s="250"/>
      <c r="F94" s="250"/>
      <c r="G94" s="250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2"/>
      <c r="AA94" s="212"/>
      <c r="AB94" s="212"/>
      <c r="AC94" s="212"/>
      <c r="AD94" s="212"/>
      <c r="AE94" s="212"/>
      <c r="AF94" s="212"/>
      <c r="AG94" s="212" t="s">
        <v>184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46" t="str">
        <f>C94</f>
        <v>Vstupní revizní kontrola vypracovaná v souladu s normovými předpisy (ČSN EN 16630 Trvale instalované fitness vybavení pro venkovní použití – Obecné požadavky a metody zkoušení, ČSN EN 16899 Vybavení pro sport a rekreaci – Vybavení pro parkur – Bezpečnostní požadavky a zkušební metody, ČSN EN 1176 Zařízení a povrch dětského hřiště, ČSN EN 1177 Povrch dětského hřiště tlumící náraz, ČSN EN 15312 Víceúčelová sportovní zařízení s volným přístupem).</v>
      </c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38">
        <v>28</v>
      </c>
      <c r="B95" s="239" t="s">
        <v>206</v>
      </c>
      <c r="C95" s="252" t="s">
        <v>207</v>
      </c>
      <c r="D95" s="240" t="s">
        <v>181</v>
      </c>
      <c r="E95" s="241">
        <v>1</v>
      </c>
      <c r="F95" s="242"/>
      <c r="G95" s="243">
        <f>ROUND(E95*F95,2)</f>
        <v>0</v>
      </c>
      <c r="H95" s="242"/>
      <c r="I95" s="243">
        <f>ROUND(E95*H95,2)</f>
        <v>0</v>
      </c>
      <c r="J95" s="242"/>
      <c r="K95" s="243">
        <f>ROUND(E95*J95,2)</f>
        <v>0</v>
      </c>
      <c r="L95" s="243">
        <v>21</v>
      </c>
      <c r="M95" s="243">
        <f>G95*(1+L95/100)</f>
        <v>0</v>
      </c>
      <c r="N95" s="241">
        <v>0</v>
      </c>
      <c r="O95" s="241">
        <f>ROUND(E95*N95,2)</f>
        <v>0</v>
      </c>
      <c r="P95" s="241">
        <v>0</v>
      </c>
      <c r="Q95" s="241">
        <f>ROUND(E95*P95,2)</f>
        <v>0</v>
      </c>
      <c r="R95" s="243"/>
      <c r="S95" s="243" t="s">
        <v>104</v>
      </c>
      <c r="T95" s="244" t="s">
        <v>155</v>
      </c>
      <c r="U95" s="223">
        <v>0</v>
      </c>
      <c r="V95" s="223">
        <f>ROUND(E95*U95,2)</f>
        <v>0</v>
      </c>
      <c r="W95" s="223"/>
      <c r="X95" s="223" t="s">
        <v>182</v>
      </c>
      <c r="Y95" s="223" t="s">
        <v>106</v>
      </c>
      <c r="Z95" s="212"/>
      <c r="AA95" s="212"/>
      <c r="AB95" s="212"/>
      <c r="AC95" s="212"/>
      <c r="AD95" s="212"/>
      <c r="AE95" s="212"/>
      <c r="AF95" s="212"/>
      <c r="AG95" s="212" t="s">
        <v>183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2" x14ac:dyDescent="0.2">
      <c r="A96" s="219"/>
      <c r="B96" s="220"/>
      <c r="C96" s="258" t="s">
        <v>208</v>
      </c>
      <c r="D96" s="249"/>
      <c r="E96" s="249"/>
      <c r="F96" s="249"/>
      <c r="G96" s="249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2"/>
      <c r="AA96" s="212"/>
      <c r="AB96" s="212"/>
      <c r="AC96" s="212"/>
      <c r="AD96" s="212"/>
      <c r="AE96" s="212"/>
      <c r="AF96" s="212"/>
      <c r="AG96" s="212" t="s">
        <v>184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46" t="str">
        <f>C96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96" s="212"/>
      <c r="BC96" s="212"/>
      <c r="BD96" s="212"/>
      <c r="BE96" s="212"/>
      <c r="BF96" s="212"/>
      <c r="BG96" s="212"/>
      <c r="BH96" s="212"/>
    </row>
    <row r="97" spans="1:60" ht="45" outlineLevel="3" x14ac:dyDescent="0.2">
      <c r="A97" s="219"/>
      <c r="B97" s="220"/>
      <c r="C97" s="259" t="s">
        <v>209</v>
      </c>
      <c r="D97" s="250"/>
      <c r="E97" s="250"/>
      <c r="F97" s="250"/>
      <c r="G97" s="250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2"/>
      <c r="AA97" s="212"/>
      <c r="AB97" s="212"/>
      <c r="AC97" s="212"/>
      <c r="AD97" s="212"/>
      <c r="AE97" s="212"/>
      <c r="AF97" s="212"/>
      <c r="AG97" s="212" t="s">
        <v>184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46" t="str">
        <f>C97</f>
        <v>Provozní řád workoutového hřiště vypracovaný v souladu s normovými předpisy (ČSN EN 16630 Trvale instalované fitness vybavení pro venkovní použití – Obecné požadavky a metody zkoušení, ČSN EN 16899 Vybavení pro sport a rekreaci – Vybavení pro parkur – Bezpečnostní požadavky a zkušební metody, ČSN EN 1176 Zařízení a povrch dětského hřiště, ČSN EN 1177 Povrch dětského hřiště tlumící náraz, ČSN EN 15312 Víceúčelová sportovní zařízení s volným přístupem).</v>
      </c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38">
        <v>29</v>
      </c>
      <c r="B98" s="239" t="s">
        <v>210</v>
      </c>
      <c r="C98" s="252" t="s">
        <v>211</v>
      </c>
      <c r="D98" s="240" t="s">
        <v>181</v>
      </c>
      <c r="E98" s="241">
        <v>1</v>
      </c>
      <c r="F98" s="242"/>
      <c r="G98" s="243">
        <f>ROUND(E98*F98,2)</f>
        <v>0</v>
      </c>
      <c r="H98" s="242"/>
      <c r="I98" s="243">
        <f>ROUND(E98*H98,2)</f>
        <v>0</v>
      </c>
      <c r="J98" s="242"/>
      <c r="K98" s="243">
        <f>ROUND(E98*J98,2)</f>
        <v>0</v>
      </c>
      <c r="L98" s="243">
        <v>21</v>
      </c>
      <c r="M98" s="243">
        <f>G98*(1+L98/100)</f>
        <v>0</v>
      </c>
      <c r="N98" s="241">
        <v>0</v>
      </c>
      <c r="O98" s="241">
        <f>ROUND(E98*N98,2)</f>
        <v>0</v>
      </c>
      <c r="P98" s="241">
        <v>0</v>
      </c>
      <c r="Q98" s="241">
        <f>ROUND(E98*P98,2)</f>
        <v>0</v>
      </c>
      <c r="R98" s="243"/>
      <c r="S98" s="243" t="s">
        <v>104</v>
      </c>
      <c r="T98" s="244" t="s">
        <v>155</v>
      </c>
      <c r="U98" s="223">
        <v>0</v>
      </c>
      <c r="V98" s="223">
        <f>ROUND(E98*U98,2)</f>
        <v>0</v>
      </c>
      <c r="W98" s="223"/>
      <c r="X98" s="223" t="s">
        <v>182</v>
      </c>
      <c r="Y98" s="223" t="s">
        <v>106</v>
      </c>
      <c r="Z98" s="212"/>
      <c r="AA98" s="212"/>
      <c r="AB98" s="212"/>
      <c r="AC98" s="212"/>
      <c r="AD98" s="212"/>
      <c r="AE98" s="212"/>
      <c r="AF98" s="212"/>
      <c r="AG98" s="212" t="s">
        <v>183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58" t="s">
        <v>212</v>
      </c>
      <c r="D99" s="249"/>
      <c r="E99" s="249"/>
      <c r="F99" s="249"/>
      <c r="G99" s="249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2"/>
      <c r="AA99" s="212"/>
      <c r="AB99" s="212"/>
      <c r="AC99" s="212"/>
      <c r="AD99" s="212"/>
      <c r="AE99" s="212"/>
      <c r="AF99" s="212"/>
      <c r="AG99" s="212" t="s">
        <v>184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46" t="str">
        <f>C99</f>
        <v>Náklady zhotovitele, které vzniknou v souvislosti s povinnostmi zhotovitele při předání a převzetí díla.</v>
      </c>
      <c r="BB99" s="212"/>
      <c r="BC99" s="212"/>
      <c r="BD99" s="212"/>
      <c r="BE99" s="212"/>
      <c r="BF99" s="212"/>
      <c r="BG99" s="212"/>
      <c r="BH99" s="212"/>
    </row>
    <row r="100" spans="1:60" x14ac:dyDescent="0.2">
      <c r="A100" s="3"/>
      <c r="B100" s="4"/>
      <c r="C100" s="260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AE100">
        <v>12</v>
      </c>
      <c r="AF100">
        <v>21</v>
      </c>
      <c r="AG100" t="s">
        <v>84</v>
      </c>
    </row>
    <row r="101" spans="1:60" x14ac:dyDescent="0.2">
      <c r="A101" s="215"/>
      <c r="B101" s="216" t="s">
        <v>29</v>
      </c>
      <c r="C101" s="255"/>
      <c r="D101" s="217"/>
      <c r="E101" s="218"/>
      <c r="F101" s="218"/>
      <c r="G101" s="237">
        <f>G8+G32+G36+G40+G43+G76</f>
        <v>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AE101">
        <f>SUMIF(L7:L99,AE100,G7:G99)</f>
        <v>0</v>
      </c>
      <c r="AF101">
        <f>SUMIF(L7:L99,AF100,G7:G99)</f>
        <v>0</v>
      </c>
      <c r="AG101" t="s">
        <v>213</v>
      </c>
    </row>
    <row r="102" spans="1:60" x14ac:dyDescent="0.2">
      <c r="C102" s="261"/>
      <c r="D102" s="10"/>
      <c r="AG102" t="s">
        <v>216</v>
      </c>
    </row>
    <row r="103" spans="1:60" x14ac:dyDescent="0.2">
      <c r="D103" s="10"/>
    </row>
    <row r="104" spans="1:60" x14ac:dyDescent="0.2">
      <c r="D104" s="10"/>
    </row>
    <row r="105" spans="1:60" x14ac:dyDescent="0.2">
      <c r="D105" s="10"/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EsBEozno9A8wOcgot4IzJyg1v3zqR3HEgrZ+r3em0iWMasFjdpQqgxAKu4j86ustrN3TQo6eCoimUTmZ00xiQ==" saltValue="OkK92ASKl7YR25+eLzgBgA==" spinCount="100000" sheet="1" formatRows="0"/>
  <mergeCells count="25">
    <mergeCell ref="C99:G99"/>
    <mergeCell ref="C89:G89"/>
    <mergeCell ref="C91:G91"/>
    <mergeCell ref="C93:G93"/>
    <mergeCell ref="C94:G94"/>
    <mergeCell ref="C96:G96"/>
    <mergeCell ref="C97:G97"/>
    <mergeCell ref="C79:G79"/>
    <mergeCell ref="C81:G81"/>
    <mergeCell ref="C82:G82"/>
    <mergeCell ref="C83:G83"/>
    <mergeCell ref="C85:G85"/>
    <mergeCell ref="C87:G87"/>
    <mergeCell ref="C18:G18"/>
    <mergeCell ref="C25:G25"/>
    <mergeCell ref="C29:G29"/>
    <mergeCell ref="C42:G42"/>
    <mergeCell ref="C45:G45"/>
    <mergeCell ref="C78:G78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12-2024 12-2024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'12-2024 12-2024 Pol'!Názvy_tisku</vt:lpstr>
      <vt:lpstr>oadresa</vt:lpstr>
      <vt:lpstr>Stavba!Objednatel</vt:lpstr>
      <vt:lpstr>Stavba!Objekt</vt:lpstr>
      <vt:lpstr>'12-2024 12-2024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Brichta</dc:creator>
  <cp:lastModifiedBy>Petr Brichta</cp:lastModifiedBy>
  <cp:lastPrinted>2019-03-19T12:27:02Z</cp:lastPrinted>
  <dcterms:created xsi:type="dcterms:W3CDTF">2009-04-08T07:15:50Z</dcterms:created>
  <dcterms:modified xsi:type="dcterms:W3CDTF">2025-02-13T12:18:05Z</dcterms:modified>
</cp:coreProperties>
</file>