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22995" windowHeight="5700"/>
  </bookViews>
  <sheets>
    <sheet name="Parametry" sheetId="1" r:id="rId1"/>
    <sheet name="Rekapitulace" sheetId="3" r:id="rId2"/>
    <sheet name="Rozpočet" sheetId="2" r:id="rId3"/>
  </sheets>
  <calcPr calcId="145621"/>
</workbook>
</file>

<file path=xl/calcChain.xml><?xml version="1.0" encoding="utf-8"?>
<calcChain xmlns="http://schemas.openxmlformats.org/spreadsheetml/2006/main">
  <c r="B26" i="3" l="1"/>
  <c r="C26" i="3" s="1"/>
  <c r="C10" i="3"/>
  <c r="C9" i="3"/>
  <c r="B3" i="3"/>
  <c r="B4" i="3" s="1"/>
  <c r="H42" i="2"/>
  <c r="G42" i="2"/>
  <c r="E42" i="2"/>
  <c r="H41" i="2"/>
  <c r="G41" i="2"/>
  <c r="E41" i="2"/>
  <c r="H40" i="2"/>
  <c r="G40" i="2"/>
  <c r="E40" i="2"/>
  <c r="H39" i="2"/>
  <c r="G39" i="2"/>
  <c r="I39" i="2" s="1"/>
  <c r="E39" i="2"/>
  <c r="H36" i="2"/>
  <c r="G36" i="2"/>
  <c r="E36" i="2"/>
  <c r="H35" i="2"/>
  <c r="G35" i="2"/>
  <c r="E35" i="2"/>
  <c r="H34" i="2"/>
  <c r="G34" i="2"/>
  <c r="E34" i="2"/>
  <c r="H32" i="2"/>
  <c r="G32" i="2"/>
  <c r="I32" i="2" s="1"/>
  <c r="E32" i="2"/>
  <c r="H30" i="2"/>
  <c r="G30" i="2"/>
  <c r="E30" i="2"/>
  <c r="H28" i="2"/>
  <c r="G28" i="2"/>
  <c r="E28" i="2"/>
  <c r="H22" i="2"/>
  <c r="G22" i="2"/>
  <c r="E22" i="2"/>
  <c r="H21" i="2"/>
  <c r="G21" i="2"/>
  <c r="E21" i="2"/>
  <c r="H20" i="2"/>
  <c r="G20" i="2"/>
  <c r="E20" i="2"/>
  <c r="H19" i="2"/>
  <c r="G19" i="2"/>
  <c r="E19" i="2"/>
  <c r="H18" i="2"/>
  <c r="G18" i="2"/>
  <c r="E18" i="2"/>
  <c r="H16" i="2"/>
  <c r="G16" i="2"/>
  <c r="E16" i="2"/>
  <c r="H14" i="2"/>
  <c r="G14" i="2"/>
  <c r="E14" i="2"/>
  <c r="I14" i="2" s="1"/>
  <c r="H12" i="2"/>
  <c r="G12" i="2"/>
  <c r="E12" i="2"/>
  <c r="H11" i="2"/>
  <c r="G11" i="2"/>
  <c r="E11" i="2"/>
  <c r="H10" i="2"/>
  <c r="G10" i="2"/>
  <c r="E10" i="2"/>
  <c r="H8" i="2"/>
  <c r="G8" i="2"/>
  <c r="E8" i="2"/>
  <c r="H7" i="2"/>
  <c r="G7" i="2"/>
  <c r="E7" i="2"/>
  <c r="H6" i="2"/>
  <c r="G6" i="2"/>
  <c r="E6" i="2"/>
  <c r="H4" i="2"/>
  <c r="G4" i="2"/>
  <c r="E4" i="2"/>
  <c r="I11" i="2" l="1"/>
  <c r="I30" i="2"/>
  <c r="I36" i="2"/>
  <c r="I19" i="2"/>
  <c r="G43" i="2"/>
  <c r="I35" i="2"/>
  <c r="I41" i="2"/>
  <c r="E43" i="2"/>
  <c r="B33" i="3" s="1"/>
  <c r="I42" i="2"/>
  <c r="I7" i="2"/>
  <c r="I10" i="2"/>
  <c r="I34" i="2"/>
  <c r="I40" i="2"/>
  <c r="E23" i="2"/>
  <c r="B32" i="3" s="1"/>
  <c r="I6" i="2"/>
  <c r="I18" i="2"/>
  <c r="I22" i="2"/>
  <c r="G23" i="2"/>
  <c r="C32" i="3" s="1"/>
  <c r="I16" i="2"/>
  <c r="I21" i="2"/>
  <c r="I28" i="2"/>
  <c r="I43" i="2" s="1"/>
  <c r="I8" i="2"/>
  <c r="I12" i="2"/>
  <c r="I20" i="2"/>
  <c r="I4" i="2"/>
  <c r="C4" i="3"/>
  <c r="C11" i="3"/>
  <c r="B7" i="3"/>
  <c r="C6" i="3" l="1"/>
  <c r="I23" i="2"/>
  <c r="C5" i="3"/>
  <c r="C33" i="3"/>
  <c r="B12" i="3"/>
  <c r="C8" i="3" l="1"/>
  <c r="C7" i="3"/>
  <c r="C15" i="3" s="1"/>
  <c r="C12" i="3" l="1"/>
  <c r="C13" i="3" l="1"/>
  <c r="C20" i="3"/>
  <c r="C19" i="3"/>
  <c r="C14" i="3"/>
  <c r="C21" i="3" l="1"/>
  <c r="C16" i="3"/>
  <c r="C22" i="3" s="1"/>
  <c r="B25" i="3" s="1"/>
  <c r="C25" i="3" s="1"/>
  <c r="C24" i="3" l="1"/>
  <c r="C30" i="3" s="1"/>
  <c r="C29" i="3" l="1"/>
  <c r="C27" i="3"/>
</calcChain>
</file>

<file path=xl/sharedStrings.xml><?xml version="1.0" encoding="utf-8"?>
<sst xmlns="http://schemas.openxmlformats.org/spreadsheetml/2006/main" count="206" uniqueCount="128">
  <si>
    <t>Název</t>
  </si>
  <si>
    <t>Hodnota</t>
  </si>
  <si>
    <t>Nadpis rekapitulace</t>
  </si>
  <si>
    <t>Seznam prací a dodávek elektrotechnických zařízení</t>
  </si>
  <si>
    <t>Akce</t>
  </si>
  <si>
    <t>Doplnění VZT v areálech a budově ředitelství DPO</t>
  </si>
  <si>
    <t>Projekt</t>
  </si>
  <si>
    <t>Investor</t>
  </si>
  <si>
    <t>Dopravní podnik Ostrava a.s.</t>
  </si>
  <si>
    <t>Z. č.</t>
  </si>
  <si>
    <t>21/2018</t>
  </si>
  <si>
    <t>A. č.</t>
  </si>
  <si>
    <t/>
  </si>
  <si>
    <t>Smlouva</t>
  </si>
  <si>
    <t>Vypracoval</t>
  </si>
  <si>
    <t>Stanislav Gajzler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</si>
  <si>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</si>
  <si>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</si>
  <si>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</si>
  <si>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</si>
  <si>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</si>
  <si>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</si>
  <si>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</si>
  <si>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</si>
  <si>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</si>
  <si>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</si>
  <si>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</si>
  <si>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</si>
  <si>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</si>
  <si>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</si>
  <si>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</si>
  <si>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</si>
  <si>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</si>
  <si>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</si>
  <si>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</si>
  <si>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</si>
  <si>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</si>
  <si>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</si>
  <si>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</si>
  <si>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</si>
  <si>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</si>
  <si>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</si>
  <si>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</si>
  <si>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</si>
  <si>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</si>
  <si>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</si>
  <si>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</si>
  <si>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</si>
  <si>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</si>
  <si>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</si>
  <si>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</si>
  <si>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</si>
  <si>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</si>
  <si>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</si>
  <si>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</si>
  <si>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Montážní materiál a práce</t>
  </si>
  <si>
    <t>TRUBKA OHEBNÁ STŘEDNÍ MECHANICKÁ O   DOLNOST</t>
  </si>
  <si>
    <t>1220 d 20   mm, pevně</t>
  </si>
  <si>
    <t>m</t>
  </si>
  <si>
    <t>TRUBKA TUHÁ STŘEDNÍ MECHANICKÁ ODOLNOST ŠEDÁ</t>
  </si>
  <si>
    <t>d 20   mm, pevně</t>
  </si>
  <si>
    <t>Krabice odbočná plastová, šedá, prázdná, IP 54,12 otv.</t>
  </si>
  <si>
    <t>ks</t>
  </si>
  <si>
    <t>KABEL SILOVÝ,IZOLACE PVC</t>
  </si>
  <si>
    <t>CYKY-J 5x1.5 , pevně</t>
  </si>
  <si>
    <t>CYKY-J 3x1.5 , pevně</t>
  </si>
  <si>
    <t>CYKY-J 4x1.5 , pevně</t>
  </si>
  <si>
    <t>KABEL STÍNĚNÝ</t>
  </si>
  <si>
    <t>J-Y(St)Y 2x2x0,8 , pevně</t>
  </si>
  <si>
    <t>VODIČ PRO POSPOJOVÁNÍ</t>
  </si>
  <si>
    <t>CY6 Žlutozelený, pevně</t>
  </si>
  <si>
    <t>SVORKA UZEMŇOVACÍ</t>
  </si>
  <si>
    <t>ZSA16 na potrubí</t>
  </si>
  <si>
    <t>Cu pás.ZS16 20x500x0,5mm</t>
  </si>
  <si>
    <t>-6B-3 Jistič</t>
  </si>
  <si>
    <t>Ks</t>
  </si>
  <si>
    <t>Úprava rozvaděče silnoproudu</t>
  </si>
  <si>
    <t>hod</t>
  </si>
  <si>
    <t>Pomocný montážní materiál</t>
  </si>
  <si>
    <t>Montážní materiál a práce - celkem</t>
  </si>
  <si>
    <t>HZS</t>
  </si>
  <si>
    <t>HODINOVE ZUCTOVACI SAZBY</t>
  </si>
  <si>
    <t xml:space="preserve"> Vyhledani pripojovaciho mista</t>
  </si>
  <si>
    <t>SPOLUPRACE S DODAVATELEM PRI</t>
  </si>
  <si>
    <t xml:space="preserve"> zapojovani a zkouskach</t>
  </si>
  <si>
    <t>KOORDINACE POSTUPU PRACI</t>
  </si>
  <si>
    <t xml:space="preserve"> S ostatnimi profesemi</t>
  </si>
  <si>
    <t xml:space="preserve"> Priprava ke komplexni zkousce</t>
  </si>
  <si>
    <t xml:space="preserve"> Zauceni obsluhy</t>
  </si>
  <si>
    <t xml:space="preserve"> Zkusebni provoz</t>
  </si>
  <si>
    <t>PROVEDENI REVIZNICH ZKOUSEK</t>
  </si>
  <si>
    <t>DLE CSN 331500</t>
  </si>
  <si>
    <t xml:space="preserve"> Spoluprace s reviz.technikem</t>
  </si>
  <si>
    <t xml:space="preserve"> Revizni technik</t>
  </si>
  <si>
    <t>Výrobní dokumentace</t>
  </si>
  <si>
    <t>Dokumentace skutečného stavu</t>
  </si>
  <si>
    <t>HZS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</si>
  <si>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</si>
  <si>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</si>
  <si>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</si>
  <si>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</si>
  <si>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</si>
  <si>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</si>
  <si>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</si>
  <si>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</si>
  <si>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</si>
  <si>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</si>
  <si>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</si>
  <si>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</si>
  <si>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</si>
  <si>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</si>
  <si>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</si>
  <si>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</si>
  <si>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</si>
  <si>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</si>
  <si>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</si>
  <si>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</si>
  <si>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</si>
  <si>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</si>
  <si>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</si>
  <si>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</si>
  <si>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</si>
  <si>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</si>
  <si>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</si>
  <si>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</si>
  <si>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5/2018</t>
  </si>
  <si>
    <t>d 32   mm, pevně</t>
  </si>
  <si>
    <t>D.1.4.4 SILNOPROUDÉ ROZVODY - Úprava VZT lakovacího boxu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</si>
</sst>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ᬀ熉㱸&gt;☸M_x0008_"/>
      <charset val="238"/>
    </font>
    <font>
      <b/>
      <sz val="11"/>
      <color rgb="FF000000"/>
      <name val="敓潧⁥䥕ᬀ熉㱸&gt;☸M_x0008_"/>
      <charset val="238"/>
    </font>
    <font>
      <b/>
      <sz val="10"/>
      <color rgb="FF000000"/>
      <name val="敓潧⁥䥕ᬀ熉㱸&gt;☸M_x0008_"/>
      <charset val="238"/>
    </font>
    <font>
      <b/>
      <sz val="9"/>
      <color rgb="FF000000"/>
      <name val="敓潧⁥䥕ᬀ熉㱸&gt;☸M_x0008_"/>
      <charset val="238"/>
    </font>
    <font>
      <i/>
      <sz val="10"/>
      <color rgb="FF000000"/>
      <name val="敓潧⁥䥕ᬀ熉㱸&gt;☸M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workbookViewId="0">
      <selection activeCell="B7" sqref="B7"/>
    </sheetView>
  </sheetViews>
  <sheetFormatPr defaultRowHeight="15"/>
  <cols>
    <col min="1" max="1" width="28.42578125" style="1" bestFit="1" customWidth="1"/>
    <col min="2" max="2" width="63.42578125" style="1" bestFit="1" customWidth="1"/>
    <col min="3" max="3" width="0" style="8" hidden="1" customWidth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3" t="s">
        <v>3</v>
      </c>
    </row>
    <row r="3" spans="1:2">
      <c r="A3" s="2" t="s">
        <v>4</v>
      </c>
      <c r="B3" s="4" t="s">
        <v>5</v>
      </c>
    </row>
    <row r="4" spans="1:2">
      <c r="A4" s="2" t="s">
        <v>6</v>
      </c>
      <c r="B4" s="4" t="s">
        <v>127</v>
      </c>
    </row>
    <row r="5" spans="1:2">
      <c r="A5" s="2" t="s">
        <v>7</v>
      </c>
      <c r="B5" s="4" t="s">
        <v>8</v>
      </c>
    </row>
    <row r="6" spans="1:2">
      <c r="A6" s="2" t="s">
        <v>9</v>
      </c>
      <c r="B6" s="4" t="s">
        <v>10</v>
      </c>
    </row>
    <row r="7" spans="1:2">
      <c r="A7" s="2" t="s">
        <v>11</v>
      </c>
      <c r="B7" s="4" t="s">
        <v>12</v>
      </c>
    </row>
    <row r="8" spans="1:2">
      <c r="A8" s="2" t="s">
        <v>13</v>
      </c>
      <c r="B8" s="4" t="s">
        <v>12</v>
      </c>
    </row>
    <row r="9" spans="1:2">
      <c r="A9" s="2" t="s">
        <v>14</v>
      </c>
      <c r="B9" s="4" t="s">
        <v>15</v>
      </c>
    </row>
    <row r="10" spans="1:2">
      <c r="A10" s="2" t="s">
        <v>16</v>
      </c>
      <c r="B10" s="4" t="s">
        <v>12</v>
      </c>
    </row>
    <row r="11" spans="1:2">
      <c r="A11" s="2" t="s">
        <v>17</v>
      </c>
      <c r="B11" s="4" t="s">
        <v>125</v>
      </c>
    </row>
    <row r="12" spans="1:2">
      <c r="A12" s="2" t="s">
        <v>18</v>
      </c>
      <c r="B12" s="4" t="s">
        <v>12</v>
      </c>
    </row>
    <row r="13" spans="1:2">
      <c r="A13" s="2" t="s">
        <v>19</v>
      </c>
      <c r="B13" s="4" t="s">
        <v>12</v>
      </c>
    </row>
    <row r="14" spans="1:2">
      <c r="A14" s="2" t="s">
        <v>20</v>
      </c>
      <c r="B14" s="4" t="s">
        <v>21</v>
      </c>
    </row>
    <row r="15" spans="1:2">
      <c r="A15" s="2" t="s">
        <v>12</v>
      </c>
      <c r="B15" s="5" t="s">
        <v>12</v>
      </c>
    </row>
    <row r="16" spans="1:2">
      <c r="A16" s="2" t="s">
        <v>22</v>
      </c>
      <c r="B16" s="6" t="s">
        <v>23</v>
      </c>
    </row>
    <row r="17" spans="1:2">
      <c r="A17" s="2" t="s">
        <v>24</v>
      </c>
      <c r="B17" s="6" t="s">
        <v>25</v>
      </c>
    </row>
    <row r="18" spans="1:2">
      <c r="A18" s="2" t="s">
        <v>26</v>
      </c>
      <c r="B18" s="6" t="s">
        <v>27</v>
      </c>
    </row>
    <row r="19" spans="1:2">
      <c r="A19" s="2" t="s">
        <v>28</v>
      </c>
      <c r="B19" s="6" t="s">
        <v>29</v>
      </c>
    </row>
    <row r="20" spans="1:2">
      <c r="A20" s="2" t="s">
        <v>30</v>
      </c>
      <c r="B20" s="6" t="s">
        <v>29</v>
      </c>
    </row>
    <row r="21" spans="1:2">
      <c r="A21" s="2" t="s">
        <v>31</v>
      </c>
      <c r="B21" s="6" t="s">
        <v>29</v>
      </c>
    </row>
    <row r="22" spans="1:2">
      <c r="A22" s="2" t="s">
        <v>32</v>
      </c>
      <c r="B22" s="6" t="s">
        <v>29</v>
      </c>
    </row>
    <row r="23" spans="1:2">
      <c r="A23" s="2" t="s">
        <v>33</v>
      </c>
      <c r="B23" s="6" t="s">
        <v>29</v>
      </c>
    </row>
    <row r="24" spans="1:2">
      <c r="A24" s="2" t="s">
        <v>34</v>
      </c>
      <c r="B24" s="6" t="s">
        <v>29</v>
      </c>
    </row>
    <row r="25" spans="1:2">
      <c r="A25" s="2" t="s">
        <v>35</v>
      </c>
      <c r="B25" s="6" t="s">
        <v>29</v>
      </c>
    </row>
    <row r="26" spans="1:2">
      <c r="A26" s="2" t="s">
        <v>36</v>
      </c>
      <c r="B26" s="6" t="s">
        <v>37</v>
      </c>
    </row>
    <row r="27" spans="1:2">
      <c r="A27" s="2" t="s">
        <v>38</v>
      </c>
      <c r="B27" s="6" t="s">
        <v>29</v>
      </c>
    </row>
    <row r="28" spans="1:2">
      <c r="A28" s="2" t="s">
        <v>39</v>
      </c>
      <c r="B28" s="6" t="s">
        <v>29</v>
      </c>
    </row>
    <row r="29" spans="1:2">
      <c r="A29" s="2" t="s">
        <v>40</v>
      </c>
      <c r="B29" s="6" t="s">
        <v>29</v>
      </c>
    </row>
    <row r="30" spans="1:2">
      <c r="A30" s="2" t="s">
        <v>41</v>
      </c>
      <c r="B30" s="6" t="s">
        <v>29</v>
      </c>
    </row>
    <row r="31" spans="1:2" ht="24.75">
      <c r="A31" s="7" t="s">
        <v>42</v>
      </c>
      <c r="B31" s="6" t="s">
        <v>43</v>
      </c>
    </row>
    <row r="32" spans="1:2">
      <c r="A32" s="2" t="s">
        <v>44</v>
      </c>
      <c r="B32" s="6" t="s">
        <v>45</v>
      </c>
    </row>
    <row r="33" spans="1:2">
      <c r="A33" s="1" t="s">
        <v>46</v>
      </c>
      <c r="B33" s="1">
        <v>5</v>
      </c>
    </row>
  </sheetData>
  <pageMargins left="0.70866141732283472" right="0.70866141732283472" top="0.78740157480314965" bottom="0.78740157480314965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G32" sqref="G32"/>
    </sheetView>
  </sheetViews>
  <sheetFormatPr defaultRowHeight="15"/>
  <cols>
    <col min="1" max="1" width="39.28515625" style="1" bestFit="1" customWidth="1"/>
    <col min="2" max="2" width="15" style="9" bestFit="1" customWidth="1"/>
    <col min="3" max="3" width="10.140625" style="9" bestFit="1" customWidth="1"/>
    <col min="5" max="5" width="0" style="8" hidden="1" customWidth="1"/>
  </cols>
  <sheetData>
    <row r="1" spans="1:3">
      <c r="A1" s="2" t="s">
        <v>0</v>
      </c>
      <c r="B1" s="10" t="s">
        <v>97</v>
      </c>
      <c r="C1" s="10" t="s">
        <v>98</v>
      </c>
    </row>
    <row r="2" spans="1:3">
      <c r="A2" s="4" t="s">
        <v>99</v>
      </c>
      <c r="B2" s="15"/>
      <c r="C2" s="15"/>
    </row>
    <row r="3" spans="1:3">
      <c r="A3" s="5" t="s">
        <v>100</v>
      </c>
      <c r="B3" s="14">
        <f>0</f>
        <v>0</v>
      </c>
      <c r="C3" s="14"/>
    </row>
    <row r="4" spans="1:3">
      <c r="A4" s="5" t="s">
        <v>101</v>
      </c>
      <c r="B4" s="14">
        <f>B3 * Parametry!B16 / 100</f>
        <v>0</v>
      </c>
      <c r="C4" s="14">
        <f>B3 * Parametry!B17 / 100</f>
        <v>0</v>
      </c>
    </row>
    <row r="5" spans="1:3">
      <c r="A5" s="5" t="s">
        <v>102</v>
      </c>
      <c r="B5" s="14"/>
      <c r="C5" s="14">
        <f>(Rozpočet!E43) + (Rozpočet!E23)</f>
        <v>0</v>
      </c>
    </row>
    <row r="6" spans="1:3">
      <c r="A6" s="5" t="s">
        <v>103</v>
      </c>
      <c r="B6" s="14"/>
      <c r="C6" s="14">
        <f>0 + (Rozpočet!G43) + (Rozpočet!G23)</f>
        <v>0</v>
      </c>
    </row>
    <row r="7" spans="1:3">
      <c r="A7" s="6" t="s">
        <v>104</v>
      </c>
      <c r="B7" s="16">
        <f>B3 + B4</f>
        <v>0</v>
      </c>
      <c r="C7" s="16">
        <f>C3 + C4 + C5 + C6</f>
        <v>0</v>
      </c>
    </row>
    <row r="8" spans="1:3">
      <c r="A8" s="5" t="s">
        <v>105</v>
      </c>
      <c r="B8" s="14"/>
      <c r="C8" s="14">
        <f>(C5 + C6) * Parametry!B18 / 100</f>
        <v>0</v>
      </c>
    </row>
    <row r="9" spans="1:3">
      <c r="A9" s="5" t="s">
        <v>106</v>
      </c>
      <c r="B9" s="14"/>
      <c r="C9" s="14">
        <f>0 + 0</f>
        <v>0</v>
      </c>
    </row>
    <row r="10" spans="1:3">
      <c r="A10" s="5" t="s">
        <v>107</v>
      </c>
      <c r="B10" s="14"/>
      <c r="C10" s="14">
        <f>0 + 0</f>
        <v>0</v>
      </c>
    </row>
    <row r="11" spans="1:3">
      <c r="A11" s="5" t="s">
        <v>108</v>
      </c>
      <c r="B11" s="14"/>
      <c r="C11" s="14">
        <f>(C9 + C10) * Parametry!B19 / 100</f>
        <v>0</v>
      </c>
    </row>
    <row r="12" spans="1:3">
      <c r="A12" s="6" t="s">
        <v>109</v>
      </c>
      <c r="B12" s="16">
        <f>B7</f>
        <v>0</v>
      </c>
      <c r="C12" s="16">
        <f>C7 + C8 + C9 + C10 + C11</f>
        <v>0</v>
      </c>
    </row>
    <row r="13" spans="1:3">
      <c r="A13" s="5" t="s">
        <v>110</v>
      </c>
      <c r="B13" s="14"/>
      <c r="C13" s="14">
        <f>(B12 + C12) * Parametry!B20 / 100</f>
        <v>0</v>
      </c>
    </row>
    <row r="14" spans="1:3">
      <c r="A14" s="5" t="s">
        <v>111</v>
      </c>
      <c r="B14" s="14"/>
      <c r="C14" s="14">
        <f>(B12 + C12) * Parametry!B21 / 100</f>
        <v>0</v>
      </c>
    </row>
    <row r="15" spans="1:3">
      <c r="A15" s="5" t="s">
        <v>112</v>
      </c>
      <c r="B15" s="14"/>
      <c r="C15" s="14">
        <f>(B7 + C7) * Parametry!B22 / 100</f>
        <v>0</v>
      </c>
    </row>
    <row r="16" spans="1:3">
      <c r="A16" s="4" t="s">
        <v>113</v>
      </c>
      <c r="B16" s="15"/>
      <c r="C16" s="15">
        <f>B12 + C12 + C13 + C14 + C15</f>
        <v>0</v>
      </c>
    </row>
    <row r="17" spans="1:3">
      <c r="A17" s="5" t="s">
        <v>12</v>
      </c>
      <c r="B17" s="14"/>
      <c r="C17" s="14"/>
    </row>
    <row r="18" spans="1:3">
      <c r="A18" s="4" t="s">
        <v>114</v>
      </c>
      <c r="B18" s="15"/>
      <c r="C18" s="15"/>
    </row>
    <row r="19" spans="1:3">
      <c r="A19" s="5" t="s">
        <v>115</v>
      </c>
      <c r="B19" s="14"/>
      <c r="C19" s="14">
        <f>C12 * Parametry!B23 / 100</f>
        <v>0</v>
      </c>
    </row>
    <row r="20" spans="1:3">
      <c r="A20" s="5" t="s">
        <v>116</v>
      </c>
      <c r="B20" s="14"/>
      <c r="C20" s="14">
        <f>C12 * Parametry!B24 / 100</f>
        <v>0</v>
      </c>
    </row>
    <row r="21" spans="1:3">
      <c r="A21" s="4" t="s">
        <v>117</v>
      </c>
      <c r="B21" s="15"/>
      <c r="C21" s="15">
        <f>C19 + C20</f>
        <v>0</v>
      </c>
    </row>
    <row r="22" spans="1:3">
      <c r="A22" s="5" t="s">
        <v>118</v>
      </c>
      <c r="B22" s="14"/>
      <c r="C22" s="14">
        <f>Parametry!B25 * Parametry!B28 * (C16 * Parametry!B27)^Parametry!B26</f>
        <v>0</v>
      </c>
    </row>
    <row r="23" spans="1:3">
      <c r="A23" s="5" t="s">
        <v>12</v>
      </c>
      <c r="B23" s="14"/>
      <c r="C23" s="14"/>
    </row>
    <row r="24" spans="1:3">
      <c r="A24" s="3" t="s">
        <v>119</v>
      </c>
      <c r="B24" s="11"/>
      <c r="C24" s="11">
        <f>C16 + C21 + C22</f>
        <v>0</v>
      </c>
    </row>
    <row r="25" spans="1:3">
      <c r="A25" s="5" t="s">
        <v>120</v>
      </c>
      <c r="B25" s="14">
        <f>(SUM(Rozpočet!E27:E42)+SUM(Rozpočet!E3:E22)) + (SUM(Rozpočet!G27:G42)+SUM(Rozpočet!G3:G22)) + B4 + C4 + C8 + C11 + C13 + C14 + C15 + C21 + C22</f>
        <v>0</v>
      </c>
      <c r="C25" s="14">
        <f>B25 * Parametry!B31 / 100</f>
        <v>0</v>
      </c>
    </row>
    <row r="26" spans="1:3">
      <c r="A26" s="5" t="s">
        <v>121</v>
      </c>
      <c r="B26" s="14">
        <f>(SUM(Rozpočet!E27,Rozpočet!E29,Rozpočet!E31,Rozpočet!E33,Rozpočet!E37:E38)+SUM(Rozpočet!E3,Rozpočet!E5,Rozpočet!E9,Rozpočet!E13,Rozpočet!E15,Rozpočet!E17)) + (SUM(Rozpočet!G27,Rozpočet!G29,Rozpočet!G31,Rozpočet!G33,Rozpočet!G37:G38)+SUM(Rozpočet!G3,Rozpočet!G5,Rozpočet!G9,Rozpočet!G13,Rozpočet!G15,Rozpočet!G17))</f>
        <v>0</v>
      </c>
      <c r="C26" s="14">
        <f>B26 * Parametry!B32 / 100</f>
        <v>0</v>
      </c>
    </row>
    <row r="27" spans="1:3">
      <c r="A27" s="3" t="s">
        <v>122</v>
      </c>
      <c r="B27" s="11"/>
      <c r="C27" s="11">
        <f>C24 + C25 + C26</f>
        <v>0</v>
      </c>
    </row>
    <row r="28" spans="1:3">
      <c r="A28" s="5" t="s">
        <v>12</v>
      </c>
      <c r="B28" s="14"/>
      <c r="C28" s="14"/>
    </row>
    <row r="29" spans="1:3">
      <c r="A29" s="5" t="s">
        <v>123</v>
      </c>
      <c r="B29" s="14"/>
      <c r="C29" s="14">
        <f>C24 * Parametry!B29 / 100</f>
        <v>0</v>
      </c>
    </row>
    <row r="30" spans="1:3">
      <c r="A30" s="5" t="s">
        <v>123</v>
      </c>
      <c r="B30" s="14"/>
      <c r="C30" s="14">
        <f>C24 * Parametry!B30 / 100</f>
        <v>0</v>
      </c>
    </row>
    <row r="31" spans="1:3">
      <c r="A31" s="4" t="s">
        <v>124</v>
      </c>
      <c r="B31" s="17" t="s">
        <v>49</v>
      </c>
      <c r="C31" s="17" t="s">
        <v>51</v>
      </c>
    </row>
    <row r="32" spans="1:3">
      <c r="A32" s="5" t="s">
        <v>55</v>
      </c>
      <c r="B32" s="14">
        <f>(Rozpočet!E23)</f>
        <v>0</v>
      </c>
      <c r="C32" s="14">
        <f>(Rozpočet!G23)</f>
        <v>0</v>
      </c>
    </row>
    <row r="33" spans="1:3">
      <c r="A33" s="5" t="s">
        <v>80</v>
      </c>
      <c r="B33" s="14">
        <f>(Rozpočet!E43)</f>
        <v>0</v>
      </c>
      <c r="C33" s="14">
        <f>(Rozpočet!G43)</f>
        <v>0</v>
      </c>
    </row>
    <row r="34" spans="1:3">
      <c r="A34" s="5" t="s">
        <v>12</v>
      </c>
      <c r="B34" s="14"/>
      <c r="C34" s="14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activeCell="I15" sqref="I15"/>
    </sheetView>
  </sheetViews>
  <sheetFormatPr defaultRowHeight="15"/>
  <cols>
    <col min="1" max="1" width="53.85546875" style="1" customWidth="1"/>
    <col min="2" max="2" width="4" style="1" bestFit="1" customWidth="1"/>
    <col min="3" max="3" width="5.42578125" style="9" bestFit="1" customWidth="1"/>
    <col min="4" max="4" width="7.85546875" style="9" bestFit="1" customWidth="1"/>
    <col min="5" max="5" width="13.42578125" style="9" bestFit="1" customWidth="1"/>
    <col min="6" max="6" width="6.42578125" style="9" bestFit="1" customWidth="1"/>
    <col min="7" max="7" width="12.5703125" style="9" bestFit="1" customWidth="1"/>
    <col min="8" max="8" width="7.85546875" style="9" bestFit="1" customWidth="1"/>
    <col min="9" max="9" width="11.42578125" style="9" bestFit="1" customWidth="1"/>
  </cols>
  <sheetData>
    <row r="1" spans="1:9">
      <c r="A1" s="2" t="s">
        <v>0</v>
      </c>
      <c r="B1" s="2" t="s">
        <v>47</v>
      </c>
      <c r="C1" s="10" t="s">
        <v>48</v>
      </c>
      <c r="D1" s="10" t="s">
        <v>49</v>
      </c>
      <c r="E1" s="10" t="s">
        <v>50</v>
      </c>
      <c r="F1" s="10" t="s">
        <v>51</v>
      </c>
      <c r="G1" s="10" t="s">
        <v>52</v>
      </c>
      <c r="H1" s="10" t="s">
        <v>53</v>
      </c>
      <c r="I1" s="10" t="s">
        <v>54</v>
      </c>
    </row>
    <row r="2" spans="1:9">
      <c r="A2" s="3" t="s">
        <v>55</v>
      </c>
      <c r="B2" s="3" t="s">
        <v>12</v>
      </c>
      <c r="C2" s="11"/>
      <c r="D2" s="11"/>
      <c r="E2" s="11"/>
      <c r="F2" s="11"/>
      <c r="G2" s="11"/>
      <c r="H2" s="11"/>
      <c r="I2" s="11"/>
    </row>
    <row r="3" spans="1:9">
      <c r="A3" s="12" t="s">
        <v>56</v>
      </c>
      <c r="B3" s="12" t="s">
        <v>12</v>
      </c>
      <c r="C3" s="13"/>
      <c r="D3" s="13"/>
      <c r="E3" s="13"/>
      <c r="F3" s="13"/>
      <c r="G3" s="13"/>
      <c r="H3" s="13"/>
      <c r="I3" s="13"/>
    </row>
    <row r="4" spans="1:9">
      <c r="A4" s="5" t="s">
        <v>57</v>
      </c>
      <c r="B4" s="5" t="s">
        <v>58</v>
      </c>
      <c r="C4" s="14">
        <v>30</v>
      </c>
      <c r="D4" s="14">
        <v>0</v>
      </c>
      <c r="E4" s="14">
        <f>C4*D4</f>
        <v>0</v>
      </c>
      <c r="F4" s="14">
        <v>0</v>
      </c>
      <c r="G4" s="14">
        <f>C4*F4</f>
        <v>0</v>
      </c>
      <c r="H4" s="14">
        <f>D4+F4</f>
        <v>0</v>
      </c>
      <c r="I4" s="14">
        <f>E4+G4</f>
        <v>0</v>
      </c>
    </row>
    <row r="5" spans="1:9">
      <c r="A5" s="12" t="s">
        <v>59</v>
      </c>
      <c r="B5" s="12" t="s">
        <v>12</v>
      </c>
      <c r="C5" s="13"/>
      <c r="D5" s="13"/>
      <c r="E5" s="13"/>
      <c r="F5" s="13"/>
      <c r="G5" s="13"/>
      <c r="H5" s="13"/>
      <c r="I5" s="13"/>
    </row>
    <row r="6" spans="1:9">
      <c r="A6" s="5" t="s">
        <v>60</v>
      </c>
      <c r="B6" s="5" t="s">
        <v>58</v>
      </c>
      <c r="C6" s="14">
        <v>20</v>
      </c>
      <c r="D6" s="14">
        <v>0</v>
      </c>
      <c r="E6" s="14">
        <f>C6*D6</f>
        <v>0</v>
      </c>
      <c r="F6" s="14">
        <v>0</v>
      </c>
      <c r="G6" s="14">
        <f>C6*F6</f>
        <v>0</v>
      </c>
      <c r="H6" s="14">
        <f t="shared" ref="H6:I8" si="0">D6+F6</f>
        <v>0</v>
      </c>
      <c r="I6" s="14">
        <f t="shared" si="0"/>
        <v>0</v>
      </c>
    </row>
    <row r="7" spans="1:9">
      <c r="A7" s="5" t="s">
        <v>126</v>
      </c>
      <c r="B7" s="5" t="s">
        <v>58</v>
      </c>
      <c r="C7" s="14">
        <v>15</v>
      </c>
      <c r="D7" s="14">
        <v>0</v>
      </c>
      <c r="E7" s="14">
        <f>C7*D7</f>
        <v>0</v>
      </c>
      <c r="F7" s="14">
        <v>0</v>
      </c>
      <c r="G7" s="14">
        <f>C7*F7</f>
        <v>0</v>
      </c>
      <c r="H7" s="14">
        <f t="shared" si="0"/>
        <v>0</v>
      </c>
      <c r="I7" s="14">
        <f t="shared" si="0"/>
        <v>0</v>
      </c>
    </row>
    <row r="8" spans="1:9">
      <c r="A8" s="5" t="s">
        <v>61</v>
      </c>
      <c r="B8" s="5" t="s">
        <v>62</v>
      </c>
      <c r="C8" s="14">
        <v>2</v>
      </c>
      <c r="D8" s="14">
        <v>0</v>
      </c>
      <c r="E8" s="14">
        <f>C8*D8</f>
        <v>0</v>
      </c>
      <c r="F8" s="14">
        <v>0</v>
      </c>
      <c r="G8" s="14">
        <f>C8*F8</f>
        <v>0</v>
      </c>
      <c r="H8" s="14">
        <f t="shared" si="0"/>
        <v>0</v>
      </c>
      <c r="I8" s="14">
        <f t="shared" si="0"/>
        <v>0</v>
      </c>
    </row>
    <row r="9" spans="1:9">
      <c r="A9" s="12" t="s">
        <v>63</v>
      </c>
      <c r="B9" s="12" t="s">
        <v>12</v>
      </c>
      <c r="C9" s="13"/>
      <c r="D9" s="13"/>
      <c r="E9" s="13"/>
      <c r="F9" s="13"/>
      <c r="G9" s="13"/>
      <c r="H9" s="13"/>
      <c r="I9" s="13"/>
    </row>
    <row r="10" spans="1:9">
      <c r="A10" s="5" t="s">
        <v>64</v>
      </c>
      <c r="B10" s="5" t="s">
        <v>58</v>
      </c>
      <c r="C10" s="14">
        <v>15</v>
      </c>
      <c r="D10" s="14">
        <v>0</v>
      </c>
      <c r="E10" s="14">
        <f>C10*D10</f>
        <v>0</v>
      </c>
      <c r="F10" s="14">
        <v>0</v>
      </c>
      <c r="G10" s="14">
        <f>C10*F10</f>
        <v>0</v>
      </c>
      <c r="H10" s="14">
        <f t="shared" ref="H10:I12" si="1">D10+F10</f>
        <v>0</v>
      </c>
      <c r="I10" s="14">
        <f t="shared" si="1"/>
        <v>0</v>
      </c>
    </row>
    <row r="11" spans="1:9">
      <c r="A11" s="5" t="s">
        <v>65</v>
      </c>
      <c r="B11" s="5" t="s">
        <v>58</v>
      </c>
      <c r="C11" s="14">
        <v>15</v>
      </c>
      <c r="D11" s="14">
        <v>0</v>
      </c>
      <c r="E11" s="14">
        <f>C11*D11</f>
        <v>0</v>
      </c>
      <c r="F11" s="14">
        <v>0</v>
      </c>
      <c r="G11" s="14">
        <f>C11*F11</f>
        <v>0</v>
      </c>
      <c r="H11" s="14">
        <f t="shared" si="1"/>
        <v>0</v>
      </c>
      <c r="I11" s="14">
        <f t="shared" si="1"/>
        <v>0</v>
      </c>
    </row>
    <row r="12" spans="1:9">
      <c r="A12" s="5" t="s">
        <v>66</v>
      </c>
      <c r="B12" s="5" t="s">
        <v>58</v>
      </c>
      <c r="C12" s="14">
        <v>20</v>
      </c>
      <c r="D12" s="14">
        <v>0</v>
      </c>
      <c r="E12" s="14">
        <f>C12*D12</f>
        <v>0</v>
      </c>
      <c r="F12" s="14">
        <v>0</v>
      </c>
      <c r="G12" s="14">
        <f>C12*F12</f>
        <v>0</v>
      </c>
      <c r="H12" s="14">
        <f t="shared" si="1"/>
        <v>0</v>
      </c>
      <c r="I12" s="14">
        <f t="shared" si="1"/>
        <v>0</v>
      </c>
    </row>
    <row r="13" spans="1:9">
      <c r="A13" s="12" t="s">
        <v>67</v>
      </c>
      <c r="B13" s="12" t="s">
        <v>12</v>
      </c>
      <c r="C13" s="13"/>
      <c r="D13" s="13"/>
      <c r="E13" s="13"/>
      <c r="F13" s="13"/>
      <c r="G13" s="13"/>
      <c r="H13" s="13"/>
      <c r="I13" s="13"/>
    </row>
    <row r="14" spans="1:9">
      <c r="A14" s="5" t="s">
        <v>68</v>
      </c>
      <c r="B14" s="5" t="s">
        <v>58</v>
      </c>
      <c r="C14" s="14">
        <v>15</v>
      </c>
      <c r="D14" s="14">
        <v>0</v>
      </c>
      <c r="E14" s="14">
        <f>C14*D14</f>
        <v>0</v>
      </c>
      <c r="F14" s="14">
        <v>0</v>
      </c>
      <c r="G14" s="14">
        <f>C14*F14</f>
        <v>0</v>
      </c>
      <c r="H14" s="14">
        <f>D14+F14</f>
        <v>0</v>
      </c>
      <c r="I14" s="14">
        <f>E14+G14</f>
        <v>0</v>
      </c>
    </row>
    <row r="15" spans="1:9">
      <c r="A15" s="12" t="s">
        <v>69</v>
      </c>
      <c r="B15" s="12" t="s">
        <v>12</v>
      </c>
      <c r="C15" s="13"/>
      <c r="D15" s="13"/>
      <c r="E15" s="13"/>
      <c r="F15" s="13"/>
      <c r="G15" s="13"/>
      <c r="H15" s="13"/>
      <c r="I15" s="13"/>
    </row>
    <row r="16" spans="1:9">
      <c r="A16" s="5" t="s">
        <v>70</v>
      </c>
      <c r="B16" s="5" t="s">
        <v>58</v>
      </c>
      <c r="C16" s="14">
        <v>40</v>
      </c>
      <c r="D16" s="14">
        <v>0</v>
      </c>
      <c r="E16" s="14">
        <f>C16*D16</f>
        <v>0</v>
      </c>
      <c r="F16" s="14">
        <v>0</v>
      </c>
      <c r="G16" s="14">
        <f>C16*F16</f>
        <v>0</v>
      </c>
      <c r="H16" s="14">
        <f>D16+F16</f>
        <v>0</v>
      </c>
      <c r="I16" s="14">
        <f>E16+G16</f>
        <v>0</v>
      </c>
    </row>
    <row r="17" spans="1:9">
      <c r="A17" s="12" t="s">
        <v>71</v>
      </c>
      <c r="B17" s="12" t="s">
        <v>12</v>
      </c>
      <c r="C17" s="13"/>
      <c r="D17" s="13"/>
      <c r="E17" s="13"/>
      <c r="F17" s="13"/>
      <c r="G17" s="13"/>
      <c r="H17" s="13"/>
      <c r="I17" s="13"/>
    </row>
    <row r="18" spans="1:9">
      <c r="A18" s="5" t="s">
        <v>72</v>
      </c>
      <c r="B18" s="5" t="s">
        <v>62</v>
      </c>
      <c r="C18" s="14">
        <v>4</v>
      </c>
      <c r="D18" s="14">
        <v>0</v>
      </c>
      <c r="E18" s="14">
        <f>C18*D18</f>
        <v>0</v>
      </c>
      <c r="F18" s="14">
        <v>0</v>
      </c>
      <c r="G18" s="14">
        <f>C18*F18</f>
        <v>0</v>
      </c>
      <c r="H18" s="14">
        <f t="shared" ref="H18:I22" si="2">D18+F18</f>
        <v>0</v>
      </c>
      <c r="I18" s="14">
        <f t="shared" si="2"/>
        <v>0</v>
      </c>
    </row>
    <row r="19" spans="1:9">
      <c r="A19" s="5" t="s">
        <v>73</v>
      </c>
      <c r="B19" s="5" t="s">
        <v>62</v>
      </c>
      <c r="C19" s="14">
        <v>4</v>
      </c>
      <c r="D19" s="14">
        <v>0</v>
      </c>
      <c r="E19" s="14">
        <f>C19*D19</f>
        <v>0</v>
      </c>
      <c r="F19" s="14">
        <v>0</v>
      </c>
      <c r="G19" s="14">
        <f>C19*F19</f>
        <v>0</v>
      </c>
      <c r="H19" s="14">
        <f t="shared" si="2"/>
        <v>0</v>
      </c>
      <c r="I19" s="14">
        <f t="shared" si="2"/>
        <v>0</v>
      </c>
    </row>
    <row r="20" spans="1:9">
      <c r="A20" s="5" t="s">
        <v>74</v>
      </c>
      <c r="B20" s="5" t="s">
        <v>75</v>
      </c>
      <c r="C20" s="14">
        <v>1</v>
      </c>
      <c r="D20" s="14">
        <v>0</v>
      </c>
      <c r="E20" s="14">
        <f>C20*D20</f>
        <v>0</v>
      </c>
      <c r="F20" s="14">
        <v>0</v>
      </c>
      <c r="G20" s="14">
        <f>C20*F20</f>
        <v>0</v>
      </c>
      <c r="H20" s="14">
        <f t="shared" si="2"/>
        <v>0</v>
      </c>
      <c r="I20" s="14">
        <f t="shared" si="2"/>
        <v>0</v>
      </c>
    </row>
    <row r="21" spans="1:9">
      <c r="A21" s="5" t="s">
        <v>76</v>
      </c>
      <c r="B21" s="5" t="s">
        <v>77</v>
      </c>
      <c r="C21" s="14">
        <v>2</v>
      </c>
      <c r="D21" s="14">
        <v>0</v>
      </c>
      <c r="E21" s="14">
        <f>C21*D21</f>
        <v>0</v>
      </c>
      <c r="F21" s="14">
        <v>0</v>
      </c>
      <c r="G21" s="14">
        <f>C21*F21</f>
        <v>0</v>
      </c>
      <c r="H21" s="14">
        <f t="shared" si="2"/>
        <v>0</v>
      </c>
      <c r="I21" s="14">
        <f t="shared" si="2"/>
        <v>0</v>
      </c>
    </row>
    <row r="22" spans="1:9">
      <c r="A22" s="5" t="s">
        <v>78</v>
      </c>
      <c r="B22" s="5" t="s">
        <v>62</v>
      </c>
      <c r="C22" s="14">
        <v>1</v>
      </c>
      <c r="D22" s="14">
        <v>0</v>
      </c>
      <c r="E22" s="14">
        <f>C22*D22</f>
        <v>0</v>
      </c>
      <c r="F22" s="14">
        <v>0</v>
      </c>
      <c r="G22" s="14">
        <f>C22*F22</f>
        <v>0</v>
      </c>
      <c r="H22" s="14">
        <f t="shared" si="2"/>
        <v>0</v>
      </c>
      <c r="I22" s="14">
        <f t="shared" si="2"/>
        <v>0</v>
      </c>
    </row>
    <row r="23" spans="1:9">
      <c r="A23" s="3" t="s">
        <v>79</v>
      </c>
      <c r="B23" s="3" t="s">
        <v>12</v>
      </c>
      <c r="C23" s="11"/>
      <c r="D23" s="11"/>
      <c r="E23" s="11">
        <f>SUM(E3:E22)</f>
        <v>0</v>
      </c>
      <c r="F23" s="11"/>
      <c r="G23" s="11">
        <f>SUM(G3:G22)</f>
        <v>0</v>
      </c>
      <c r="H23" s="11"/>
      <c r="I23" s="11">
        <f>SUM(I3:I22)</f>
        <v>0</v>
      </c>
    </row>
    <row r="24" spans="1:9">
      <c r="A24" s="5" t="s">
        <v>12</v>
      </c>
      <c r="B24" s="5" t="s">
        <v>12</v>
      </c>
      <c r="C24" s="14"/>
      <c r="D24" s="14"/>
      <c r="E24" s="14"/>
      <c r="F24" s="14"/>
      <c r="G24" s="14"/>
      <c r="H24" s="14"/>
      <c r="I24" s="14"/>
    </row>
    <row r="25" spans="1:9">
      <c r="A25" s="5" t="s">
        <v>12</v>
      </c>
      <c r="B25" s="5" t="s">
        <v>12</v>
      </c>
      <c r="C25" s="14"/>
      <c r="D25" s="14"/>
      <c r="E25" s="14"/>
      <c r="F25" s="14"/>
      <c r="G25" s="14"/>
      <c r="H25" s="14"/>
      <c r="I25" s="14"/>
    </row>
    <row r="26" spans="1:9">
      <c r="A26" s="3" t="s">
        <v>80</v>
      </c>
      <c r="B26" s="3" t="s">
        <v>12</v>
      </c>
      <c r="C26" s="11"/>
      <c r="D26" s="11"/>
      <c r="E26" s="11"/>
      <c r="F26" s="11"/>
      <c r="G26" s="11"/>
      <c r="H26" s="11"/>
      <c r="I26" s="11"/>
    </row>
    <row r="27" spans="1:9">
      <c r="A27" s="12" t="s">
        <v>81</v>
      </c>
      <c r="B27" s="12" t="s">
        <v>12</v>
      </c>
      <c r="C27" s="13"/>
      <c r="D27" s="13"/>
      <c r="E27" s="13"/>
      <c r="F27" s="13"/>
      <c r="G27" s="13"/>
      <c r="H27" s="13"/>
      <c r="I27" s="13"/>
    </row>
    <row r="28" spans="1:9">
      <c r="A28" s="5" t="s">
        <v>82</v>
      </c>
      <c r="B28" s="5" t="s">
        <v>77</v>
      </c>
      <c r="C28" s="14">
        <v>2</v>
      </c>
      <c r="D28" s="14">
        <v>0</v>
      </c>
      <c r="E28" s="14">
        <f>C28*D28</f>
        <v>0</v>
      </c>
      <c r="F28" s="14">
        <v>0</v>
      </c>
      <c r="G28" s="14">
        <f>C28*F28</f>
        <v>0</v>
      </c>
      <c r="H28" s="14">
        <f>D28+F28</f>
        <v>0</v>
      </c>
      <c r="I28" s="14">
        <f>E28+G28</f>
        <v>0</v>
      </c>
    </row>
    <row r="29" spans="1:9">
      <c r="A29" s="12" t="s">
        <v>83</v>
      </c>
      <c r="B29" s="12" t="s">
        <v>12</v>
      </c>
      <c r="C29" s="13"/>
      <c r="D29" s="13"/>
      <c r="E29" s="13"/>
      <c r="F29" s="13"/>
      <c r="G29" s="13"/>
      <c r="H29" s="13"/>
      <c r="I29" s="13"/>
    </row>
    <row r="30" spans="1:9">
      <c r="A30" s="5" t="s">
        <v>84</v>
      </c>
      <c r="B30" s="5" t="s">
        <v>77</v>
      </c>
      <c r="C30" s="14">
        <v>2</v>
      </c>
      <c r="D30" s="14">
        <v>0</v>
      </c>
      <c r="E30" s="14">
        <f>C30*D30</f>
        <v>0</v>
      </c>
      <c r="F30" s="14">
        <v>0</v>
      </c>
      <c r="G30" s="14">
        <f>C30*F30</f>
        <v>0</v>
      </c>
      <c r="H30" s="14">
        <f>D30+F30</f>
        <v>0</v>
      </c>
      <c r="I30" s="14">
        <f>E30+G30</f>
        <v>0</v>
      </c>
    </row>
    <row r="31" spans="1:9">
      <c r="A31" s="12" t="s">
        <v>85</v>
      </c>
      <c r="B31" s="12" t="s">
        <v>12</v>
      </c>
      <c r="C31" s="13"/>
      <c r="D31" s="13"/>
      <c r="E31" s="13"/>
      <c r="F31" s="13"/>
      <c r="G31" s="13"/>
      <c r="H31" s="13"/>
      <c r="I31" s="13"/>
    </row>
    <row r="32" spans="1:9">
      <c r="A32" s="5" t="s">
        <v>86</v>
      </c>
      <c r="B32" s="5" t="s">
        <v>77</v>
      </c>
      <c r="C32" s="14">
        <v>3</v>
      </c>
      <c r="D32" s="14">
        <v>0</v>
      </c>
      <c r="E32" s="14">
        <f>C32*D32</f>
        <v>0</v>
      </c>
      <c r="F32" s="14">
        <v>0</v>
      </c>
      <c r="G32" s="14">
        <f>C32*F32</f>
        <v>0</v>
      </c>
      <c r="H32" s="14">
        <f>D32+F32</f>
        <v>0</v>
      </c>
      <c r="I32" s="14">
        <f>E32+G32</f>
        <v>0</v>
      </c>
    </row>
    <row r="33" spans="1:9">
      <c r="A33" s="12" t="s">
        <v>81</v>
      </c>
      <c r="B33" s="12" t="s">
        <v>12</v>
      </c>
      <c r="C33" s="13"/>
      <c r="D33" s="13"/>
      <c r="E33" s="13"/>
      <c r="F33" s="13"/>
      <c r="G33" s="13"/>
      <c r="H33" s="13"/>
      <c r="I33" s="13"/>
    </row>
    <row r="34" spans="1:9">
      <c r="A34" s="5" t="s">
        <v>87</v>
      </c>
      <c r="B34" s="5" t="s">
        <v>77</v>
      </c>
      <c r="C34" s="14">
        <v>3</v>
      </c>
      <c r="D34" s="14">
        <v>0</v>
      </c>
      <c r="E34" s="14">
        <f>C34*D34</f>
        <v>0</v>
      </c>
      <c r="F34" s="14">
        <v>0</v>
      </c>
      <c r="G34" s="14">
        <f>C34*F34</f>
        <v>0</v>
      </c>
      <c r="H34" s="14">
        <f t="shared" ref="H34:I36" si="3">D34+F34</f>
        <v>0</v>
      </c>
      <c r="I34" s="14">
        <f t="shared" si="3"/>
        <v>0</v>
      </c>
    </row>
    <row r="35" spans="1:9">
      <c r="A35" s="5" t="s">
        <v>88</v>
      </c>
      <c r="B35" s="5" t="s">
        <v>77</v>
      </c>
      <c r="C35" s="14">
        <v>2</v>
      </c>
      <c r="D35" s="14">
        <v>0</v>
      </c>
      <c r="E35" s="14">
        <f>C35*D35</f>
        <v>0</v>
      </c>
      <c r="F35" s="14">
        <v>0</v>
      </c>
      <c r="G35" s="14">
        <f>C35*F35</f>
        <v>0</v>
      </c>
      <c r="H35" s="14">
        <f t="shared" si="3"/>
        <v>0</v>
      </c>
      <c r="I35" s="14">
        <f t="shared" si="3"/>
        <v>0</v>
      </c>
    </row>
    <row r="36" spans="1:9">
      <c r="A36" s="5" t="s">
        <v>89</v>
      </c>
      <c r="B36" s="5" t="s">
        <v>77</v>
      </c>
      <c r="C36" s="14">
        <v>8</v>
      </c>
      <c r="D36" s="14">
        <v>0</v>
      </c>
      <c r="E36" s="14">
        <f>C36*D36</f>
        <v>0</v>
      </c>
      <c r="F36" s="14">
        <v>0</v>
      </c>
      <c r="G36" s="14">
        <f>C36*F36</f>
        <v>0</v>
      </c>
      <c r="H36" s="14">
        <f t="shared" si="3"/>
        <v>0</v>
      </c>
      <c r="I36" s="14">
        <f t="shared" si="3"/>
        <v>0</v>
      </c>
    </row>
    <row r="37" spans="1:9">
      <c r="A37" s="12" t="s">
        <v>90</v>
      </c>
      <c r="B37" s="12" t="s">
        <v>12</v>
      </c>
      <c r="C37" s="13"/>
      <c r="D37" s="13"/>
      <c r="E37" s="13"/>
      <c r="F37" s="13"/>
      <c r="G37" s="13"/>
      <c r="H37" s="13"/>
      <c r="I37" s="13"/>
    </row>
    <row r="38" spans="1:9">
      <c r="A38" s="12" t="s">
        <v>91</v>
      </c>
      <c r="B38" s="12" t="s">
        <v>12</v>
      </c>
      <c r="C38" s="13"/>
      <c r="D38" s="13"/>
      <c r="E38" s="13"/>
      <c r="F38" s="13"/>
      <c r="G38" s="13"/>
      <c r="H38" s="13"/>
      <c r="I38" s="13"/>
    </row>
    <row r="39" spans="1:9">
      <c r="A39" s="5" t="s">
        <v>92</v>
      </c>
      <c r="B39" s="5" t="s">
        <v>77</v>
      </c>
      <c r="C39" s="14">
        <v>2</v>
      </c>
      <c r="D39" s="14">
        <v>0</v>
      </c>
      <c r="E39" s="14">
        <f>C39*D39</f>
        <v>0</v>
      </c>
      <c r="F39" s="14">
        <v>0</v>
      </c>
      <c r="G39" s="14">
        <f>C39*F39</f>
        <v>0</v>
      </c>
      <c r="H39" s="14">
        <f t="shared" ref="H39:I42" si="4">D39+F39</f>
        <v>0</v>
      </c>
      <c r="I39" s="14">
        <f t="shared" si="4"/>
        <v>0</v>
      </c>
    </row>
    <row r="40" spans="1:9">
      <c r="A40" s="5" t="s">
        <v>93</v>
      </c>
      <c r="B40" s="5" t="s">
        <v>77</v>
      </c>
      <c r="C40" s="14">
        <v>8</v>
      </c>
      <c r="D40" s="14">
        <v>0</v>
      </c>
      <c r="E40" s="14">
        <f>C40*D40</f>
        <v>0</v>
      </c>
      <c r="F40" s="14">
        <v>0</v>
      </c>
      <c r="G40" s="14">
        <f>C40*F40</f>
        <v>0</v>
      </c>
      <c r="H40" s="14">
        <f t="shared" si="4"/>
        <v>0</v>
      </c>
      <c r="I40" s="14">
        <f t="shared" si="4"/>
        <v>0</v>
      </c>
    </row>
    <row r="41" spans="1:9">
      <c r="A41" s="5" t="s">
        <v>94</v>
      </c>
      <c r="B41" s="5" t="s">
        <v>62</v>
      </c>
      <c r="C41" s="14">
        <v>1</v>
      </c>
      <c r="D41" s="14">
        <v>0</v>
      </c>
      <c r="E41" s="14">
        <f>C41*D41</f>
        <v>0</v>
      </c>
      <c r="F41" s="14">
        <v>0</v>
      </c>
      <c r="G41" s="14">
        <f>C41*F41</f>
        <v>0</v>
      </c>
      <c r="H41" s="14">
        <f t="shared" si="4"/>
        <v>0</v>
      </c>
      <c r="I41" s="14">
        <f t="shared" si="4"/>
        <v>0</v>
      </c>
    </row>
    <row r="42" spans="1:9">
      <c r="A42" s="5" t="s">
        <v>95</v>
      </c>
      <c r="B42" s="5" t="s">
        <v>62</v>
      </c>
      <c r="C42" s="14">
        <v>1</v>
      </c>
      <c r="D42" s="14">
        <v>0</v>
      </c>
      <c r="E42" s="14">
        <f>C42*D42</f>
        <v>0</v>
      </c>
      <c r="F42" s="14">
        <v>0</v>
      </c>
      <c r="G42" s="14">
        <f>C42*F42</f>
        <v>0</v>
      </c>
      <c r="H42" s="14">
        <f t="shared" si="4"/>
        <v>0</v>
      </c>
      <c r="I42" s="14">
        <f t="shared" si="4"/>
        <v>0</v>
      </c>
    </row>
    <row r="43" spans="1:9">
      <c r="A43" s="3" t="s">
        <v>96</v>
      </c>
      <c r="B43" s="3" t="s">
        <v>12</v>
      </c>
      <c r="C43" s="11"/>
      <c r="D43" s="11"/>
      <c r="E43" s="11">
        <f>SUM(E27:E42)</f>
        <v>0</v>
      </c>
      <c r="F43" s="11"/>
      <c r="G43" s="11">
        <f>SUM(G27:G42)</f>
        <v>0</v>
      </c>
      <c r="H43" s="11"/>
      <c r="I43" s="11">
        <f>SUM(I27:I42)</f>
        <v>0</v>
      </c>
    </row>
    <row r="44" spans="1:9">
      <c r="A44" s="5" t="s">
        <v>12</v>
      </c>
      <c r="B44" s="5" t="s">
        <v>12</v>
      </c>
      <c r="C44" s="14"/>
      <c r="D44" s="14"/>
      <c r="E44" s="14"/>
      <c r="F44" s="14"/>
      <c r="G44" s="14"/>
      <c r="H44" s="14"/>
      <c r="I44" s="14"/>
    </row>
    <row r="45" spans="1:9">
      <c r="A45" s="5" t="s">
        <v>12</v>
      </c>
      <c r="B45" s="5" t="s">
        <v>12</v>
      </c>
      <c r="C45" s="14"/>
      <c r="D45" s="14"/>
      <c r="E45" s="14"/>
      <c r="F45" s="14"/>
      <c r="G45" s="14"/>
      <c r="H45" s="14"/>
      <c r="I45" s="14"/>
    </row>
    <row r="46" spans="1:9">
      <c r="A46" s="5" t="s">
        <v>12</v>
      </c>
      <c r="B46" s="5" t="s">
        <v>12</v>
      </c>
      <c r="C46" s="14"/>
      <c r="D46" s="14"/>
      <c r="E46" s="14"/>
      <c r="F46" s="14"/>
      <c r="G46" s="14"/>
      <c r="H46" s="14"/>
      <c r="I46" s="14"/>
    </row>
    <row r="47" spans="1:9">
      <c r="A47" s="5" t="s">
        <v>12</v>
      </c>
      <c r="B47" s="5" t="s">
        <v>12</v>
      </c>
      <c r="C47" s="14"/>
      <c r="D47" s="14"/>
      <c r="E47" s="14"/>
      <c r="F47" s="14"/>
      <c r="G47" s="14"/>
      <c r="H47" s="14"/>
      <c r="I47" s="14"/>
    </row>
    <row r="48" spans="1:9">
      <c r="A48" s="5" t="s">
        <v>12</v>
      </c>
      <c r="B48" s="5" t="s">
        <v>12</v>
      </c>
      <c r="C48" s="14"/>
      <c r="D48" s="14"/>
      <c r="E48" s="14"/>
      <c r="F48" s="14"/>
      <c r="G48" s="14"/>
      <c r="H48" s="14"/>
      <c r="I48" s="14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>FMIB,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Gajzler</dc:creator>
  <cp:lastModifiedBy>Stanislav Gajzler</cp:lastModifiedBy>
  <cp:lastPrinted>2018-05-01T07:17:18Z</cp:lastPrinted>
  <dcterms:created xsi:type="dcterms:W3CDTF">2018-05-01T07:08:55Z</dcterms:created>
  <dcterms:modified xsi:type="dcterms:W3CDTF">2018-05-01T16:39:50Z</dcterms:modified>
</cp:coreProperties>
</file>