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V:\VEŘEJNÉ ZAKÁZKY\ZAKÁZKY rozpracované\ZPVZ - kotelny\02 Výzva + přílohy\"/>
    </mc:Choice>
  </mc:AlternateContent>
  <xr:revisionPtr revIDLastSave="0" documentId="8_{BACD3621-5C88-44E9-9AC1-860632FC378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ouhrn" sheetId="1" r:id="rId1"/>
    <sheet name="1. Monitoring" sheetId="2" r:id="rId2"/>
    <sheet name="2. Obsluha" sheetId="4" r:id="rId3"/>
    <sheet name="3. Pohotovost" sheetId="3" r:id="rId4"/>
    <sheet name="4. Odečty" sheetId="5" r:id="rId5"/>
    <sheet name="Seznam tep. zdrojů" sheetId="6" r:id="rId6"/>
  </sheets>
  <definedNames>
    <definedName name="_xlnm._FilterDatabase" localSheetId="1" hidden="1">'1. Monitoring'!$A$2:$J$65</definedName>
    <definedName name="_xlnm._FilterDatabase" localSheetId="2" hidden="1">'2. Obsluha'!$A$2:$K$63</definedName>
    <definedName name="_xlnm._FilterDatabase" localSheetId="3" hidden="1">'3. Pohotovost'!$A$2:$J$63</definedName>
    <definedName name="_xlnm._FilterDatabase" localSheetId="4" hidden="1">'4. Odečty'!$A$2:$K$63</definedName>
    <definedName name="_xlnm._FilterDatabase" localSheetId="5" hidden="1">'Seznam tep. zdrojů'!$A$2:$R$2</definedName>
    <definedName name="_Hlk124854112" localSheetId="0">Souhrn!$A$5</definedName>
    <definedName name="_Hlk124854278" localSheetId="0">Souhrn!$A$48</definedName>
    <definedName name="_xlnm.Print_Area" localSheetId="5">'Seznam tep. zdrojů'!$A$1:$S$58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3" l="1"/>
  <c r="F16" i="1"/>
  <c r="F42" i="1" l="1"/>
  <c r="J61" i="5" l="1"/>
  <c r="J62" i="5"/>
  <c r="J63" i="5"/>
  <c r="J60" i="5"/>
  <c r="J56" i="5"/>
  <c r="J57" i="5"/>
  <c r="J58" i="5"/>
  <c r="J55" i="5"/>
  <c r="J53" i="5"/>
  <c r="J51" i="5"/>
  <c r="J46" i="5"/>
  <c r="J47" i="5"/>
  <c r="J48" i="5"/>
  <c r="J49" i="5"/>
  <c r="J45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3" i="5"/>
  <c r="K63" i="5" l="1"/>
  <c r="K62" i="5"/>
  <c r="K61" i="5"/>
  <c r="K60" i="5"/>
  <c r="K58" i="5"/>
  <c r="K57" i="5"/>
  <c r="K56" i="5"/>
  <c r="K55" i="5"/>
  <c r="K59" i="5" s="1"/>
  <c r="K53" i="5"/>
  <c r="K54" i="5" s="1"/>
  <c r="K51" i="5"/>
  <c r="K52" i="5" s="1"/>
  <c r="K49" i="5"/>
  <c r="K48" i="5"/>
  <c r="K47" i="5"/>
  <c r="K46" i="5"/>
  <c r="K45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K3" i="5"/>
  <c r="J3" i="4"/>
  <c r="K3" i="4"/>
  <c r="J4" i="4"/>
  <c r="K4" i="4" s="1"/>
  <c r="J5" i="4"/>
  <c r="K5" i="4" s="1"/>
  <c r="J6" i="4"/>
  <c r="K6" i="4" s="1"/>
  <c r="J7" i="4"/>
  <c r="K7" i="4" s="1"/>
  <c r="J8" i="4"/>
  <c r="K8" i="4"/>
  <c r="J9" i="4"/>
  <c r="K9" i="4"/>
  <c r="J10" i="4"/>
  <c r="K10" i="4" s="1"/>
  <c r="J11" i="4"/>
  <c r="K11" i="4"/>
  <c r="J12" i="4"/>
  <c r="K12" i="4" s="1"/>
  <c r="J13" i="4"/>
  <c r="K13" i="4" s="1"/>
  <c r="J14" i="4"/>
  <c r="K14" i="4"/>
  <c r="J15" i="4"/>
  <c r="J16" i="4"/>
  <c r="K16" i="4"/>
  <c r="J17" i="4"/>
  <c r="K17" i="4" s="1"/>
  <c r="J18" i="4"/>
  <c r="K18" i="4" s="1"/>
  <c r="J19" i="4"/>
  <c r="K19" i="4" s="1"/>
  <c r="J20" i="4"/>
  <c r="K20" i="4"/>
  <c r="J21" i="4"/>
  <c r="K21" i="4" s="1"/>
  <c r="J22" i="4"/>
  <c r="K22" i="4" s="1"/>
  <c r="J23" i="4"/>
  <c r="K23" i="4" s="1"/>
  <c r="J24" i="4"/>
  <c r="K24" i="4" s="1"/>
  <c r="J25" i="4"/>
  <c r="K25" i="4" s="1"/>
  <c r="J26" i="4"/>
  <c r="K26" i="4" s="1"/>
  <c r="J27" i="4"/>
  <c r="K27" i="4"/>
  <c r="J28" i="4"/>
  <c r="K28" i="4" s="1"/>
  <c r="J29" i="4"/>
  <c r="K29" i="4" s="1"/>
  <c r="J30" i="4"/>
  <c r="K30" i="4" s="1"/>
  <c r="J31" i="4"/>
  <c r="K31" i="4" s="1"/>
  <c r="J32" i="4"/>
  <c r="K32" i="4" s="1"/>
  <c r="J33" i="4"/>
  <c r="K33" i="4"/>
  <c r="J34" i="4"/>
  <c r="K34" i="4"/>
  <c r="J35" i="4"/>
  <c r="K35" i="4"/>
  <c r="J36" i="4"/>
  <c r="K36" i="4" s="1"/>
  <c r="J37" i="4"/>
  <c r="K37" i="4"/>
  <c r="J38" i="4"/>
  <c r="K38" i="4" s="1"/>
  <c r="J39" i="4"/>
  <c r="K39" i="4" s="1"/>
  <c r="J40" i="4"/>
  <c r="K40" i="4"/>
  <c r="J41" i="4"/>
  <c r="K41" i="4" s="1"/>
  <c r="J42" i="4"/>
  <c r="K42" i="4" s="1"/>
  <c r="J43" i="4"/>
  <c r="K43" i="4" s="1"/>
  <c r="J45" i="4"/>
  <c r="K45" i="4" s="1"/>
  <c r="J46" i="4"/>
  <c r="K46" i="4"/>
  <c r="J47" i="4"/>
  <c r="K47" i="4" s="1"/>
  <c r="J48" i="4"/>
  <c r="K48" i="4" s="1"/>
  <c r="J49" i="4"/>
  <c r="K49" i="4" s="1"/>
  <c r="J51" i="4"/>
  <c r="K51" i="4"/>
  <c r="K52" i="4" s="1"/>
  <c r="J53" i="4"/>
  <c r="K53" i="4" s="1"/>
  <c r="K54" i="4" s="1"/>
  <c r="J55" i="4"/>
  <c r="K55" i="4"/>
  <c r="J56" i="4"/>
  <c r="K56" i="4" s="1"/>
  <c r="J57" i="4"/>
  <c r="K57" i="4" s="1"/>
  <c r="J58" i="4"/>
  <c r="K58" i="4" s="1"/>
  <c r="J60" i="4"/>
  <c r="K60" i="4"/>
  <c r="J61" i="4"/>
  <c r="K61" i="4" s="1"/>
  <c r="J62" i="4"/>
  <c r="K62" i="4" s="1"/>
  <c r="J63" i="4"/>
  <c r="K63" i="4" s="1"/>
  <c r="I63" i="3"/>
  <c r="J63" i="3" s="1"/>
  <c r="I62" i="3"/>
  <c r="J62" i="3" s="1"/>
  <c r="I61" i="3"/>
  <c r="J61" i="3" s="1"/>
  <c r="I60" i="3"/>
  <c r="J60" i="3" s="1"/>
  <c r="J64" i="3" s="1"/>
  <c r="I58" i="3"/>
  <c r="J58" i="3" s="1"/>
  <c r="I57" i="3"/>
  <c r="J57" i="3" s="1"/>
  <c r="I56" i="3"/>
  <c r="J56" i="3" s="1"/>
  <c r="I55" i="3"/>
  <c r="J55" i="3" s="1"/>
  <c r="J59" i="3" s="1"/>
  <c r="I53" i="3"/>
  <c r="J53" i="3" s="1"/>
  <c r="J54" i="3" s="1"/>
  <c r="I51" i="3"/>
  <c r="J51" i="3" s="1"/>
  <c r="J52" i="3" s="1"/>
  <c r="I49" i="3"/>
  <c r="J49" i="3" s="1"/>
  <c r="I48" i="3"/>
  <c r="J48" i="3" s="1"/>
  <c r="I47" i="3"/>
  <c r="J47" i="3" s="1"/>
  <c r="I46" i="3"/>
  <c r="J46" i="3" s="1"/>
  <c r="I45" i="3"/>
  <c r="J45" i="3" s="1"/>
  <c r="I43" i="3"/>
  <c r="J43" i="3" s="1"/>
  <c r="I42" i="3"/>
  <c r="J42" i="3" s="1"/>
  <c r="I41" i="3"/>
  <c r="J41" i="3" s="1"/>
  <c r="I40" i="3"/>
  <c r="J40" i="3" s="1"/>
  <c r="I39" i="3"/>
  <c r="J39" i="3" s="1"/>
  <c r="I38" i="3"/>
  <c r="J38" i="3" s="1"/>
  <c r="I37" i="3"/>
  <c r="J37" i="3" s="1"/>
  <c r="I36" i="3"/>
  <c r="J36" i="3" s="1"/>
  <c r="I35" i="3"/>
  <c r="J35" i="3" s="1"/>
  <c r="I34" i="3"/>
  <c r="J34" i="3" s="1"/>
  <c r="I33" i="3"/>
  <c r="J33" i="3" s="1"/>
  <c r="I32" i="3"/>
  <c r="J32" i="3" s="1"/>
  <c r="I31" i="3"/>
  <c r="J31" i="3" s="1"/>
  <c r="I30" i="3"/>
  <c r="J30" i="3" s="1"/>
  <c r="I29" i="3"/>
  <c r="J29" i="3" s="1"/>
  <c r="I28" i="3"/>
  <c r="J28" i="3" s="1"/>
  <c r="I27" i="3"/>
  <c r="J27" i="3" s="1"/>
  <c r="I26" i="3"/>
  <c r="J26" i="3" s="1"/>
  <c r="I25" i="3"/>
  <c r="J25" i="3" s="1"/>
  <c r="I24" i="3"/>
  <c r="J24" i="3" s="1"/>
  <c r="I23" i="3"/>
  <c r="J23" i="3" s="1"/>
  <c r="I22" i="3"/>
  <c r="J22" i="3" s="1"/>
  <c r="I21" i="3"/>
  <c r="J21" i="3" s="1"/>
  <c r="I20" i="3"/>
  <c r="J20" i="3" s="1"/>
  <c r="I19" i="3"/>
  <c r="J19" i="3" s="1"/>
  <c r="I18" i="3"/>
  <c r="J18" i="3" s="1"/>
  <c r="I17" i="3"/>
  <c r="J17" i="3" s="1"/>
  <c r="I16" i="3"/>
  <c r="J16" i="3" s="1"/>
  <c r="I15" i="3"/>
  <c r="J15" i="3" s="1"/>
  <c r="I14" i="3"/>
  <c r="J14" i="3" s="1"/>
  <c r="I13" i="3"/>
  <c r="J13" i="3" s="1"/>
  <c r="I12" i="3"/>
  <c r="J12" i="3" s="1"/>
  <c r="I11" i="3"/>
  <c r="J11" i="3" s="1"/>
  <c r="I10" i="3"/>
  <c r="J10" i="3" s="1"/>
  <c r="I9" i="3"/>
  <c r="J9" i="3" s="1"/>
  <c r="I8" i="3"/>
  <c r="J8" i="3" s="1"/>
  <c r="I7" i="3"/>
  <c r="J7" i="3" s="1"/>
  <c r="I6" i="3"/>
  <c r="J6" i="3" s="1"/>
  <c r="I5" i="3"/>
  <c r="J5" i="3" s="1"/>
  <c r="I4" i="3"/>
  <c r="J4" i="3" s="1"/>
  <c r="I63" i="2"/>
  <c r="J63" i="2" s="1"/>
  <c r="I62" i="2"/>
  <c r="J62" i="2" s="1"/>
  <c r="I61" i="2"/>
  <c r="J61" i="2" s="1"/>
  <c r="I60" i="2"/>
  <c r="J60" i="2" s="1"/>
  <c r="J64" i="2" s="1"/>
  <c r="I58" i="2"/>
  <c r="J58" i="2" s="1"/>
  <c r="I57" i="2"/>
  <c r="J57" i="2" s="1"/>
  <c r="I56" i="2"/>
  <c r="J56" i="2" s="1"/>
  <c r="I55" i="2"/>
  <c r="J55" i="2" s="1"/>
  <c r="I53" i="2"/>
  <c r="J53" i="2" s="1"/>
  <c r="J54" i="2" s="1"/>
  <c r="I51" i="2"/>
  <c r="J51" i="2" s="1"/>
  <c r="J52" i="2" s="1"/>
  <c r="I49" i="2"/>
  <c r="J49" i="2" s="1"/>
  <c r="I48" i="2"/>
  <c r="J48" i="2" s="1"/>
  <c r="I47" i="2"/>
  <c r="J47" i="2" s="1"/>
  <c r="I46" i="2"/>
  <c r="J46" i="2" s="1"/>
  <c r="I45" i="2"/>
  <c r="J45" i="2" s="1"/>
  <c r="I43" i="2"/>
  <c r="J43" i="2" s="1"/>
  <c r="I42" i="2"/>
  <c r="J42" i="2" s="1"/>
  <c r="I41" i="2"/>
  <c r="J41" i="2" s="1"/>
  <c r="I40" i="2"/>
  <c r="J40" i="2" s="1"/>
  <c r="I39" i="2"/>
  <c r="J39" i="2" s="1"/>
  <c r="I38" i="2"/>
  <c r="J38" i="2" s="1"/>
  <c r="I37" i="2"/>
  <c r="J37" i="2" s="1"/>
  <c r="I36" i="2"/>
  <c r="J36" i="2" s="1"/>
  <c r="I35" i="2"/>
  <c r="J35" i="2" s="1"/>
  <c r="I34" i="2"/>
  <c r="J34" i="2" s="1"/>
  <c r="I33" i="2"/>
  <c r="J33" i="2" s="1"/>
  <c r="I32" i="2"/>
  <c r="J32" i="2" s="1"/>
  <c r="I31" i="2"/>
  <c r="J31" i="2" s="1"/>
  <c r="I30" i="2"/>
  <c r="J30" i="2" s="1"/>
  <c r="I29" i="2"/>
  <c r="J29" i="2" s="1"/>
  <c r="I28" i="2"/>
  <c r="J28" i="2" s="1"/>
  <c r="I27" i="2"/>
  <c r="J27" i="2" s="1"/>
  <c r="I26" i="2"/>
  <c r="J26" i="2" s="1"/>
  <c r="I25" i="2"/>
  <c r="J25" i="2" s="1"/>
  <c r="I24" i="2"/>
  <c r="J24" i="2" s="1"/>
  <c r="I23" i="2"/>
  <c r="J23" i="2" s="1"/>
  <c r="I22" i="2"/>
  <c r="J22" i="2" s="1"/>
  <c r="I21" i="2"/>
  <c r="J21" i="2" s="1"/>
  <c r="I20" i="2"/>
  <c r="J20" i="2" s="1"/>
  <c r="I19" i="2"/>
  <c r="J19" i="2" s="1"/>
  <c r="I18" i="2"/>
  <c r="J18" i="2" s="1"/>
  <c r="I17" i="2"/>
  <c r="J17" i="2" s="1"/>
  <c r="I16" i="2"/>
  <c r="J16" i="2" s="1"/>
  <c r="I15" i="2"/>
  <c r="J15" i="2" s="1"/>
  <c r="I14" i="2"/>
  <c r="J14" i="2" s="1"/>
  <c r="I13" i="2"/>
  <c r="J13" i="2" s="1"/>
  <c r="I12" i="2"/>
  <c r="J12" i="2" s="1"/>
  <c r="I11" i="2"/>
  <c r="J11" i="2" s="1"/>
  <c r="I10" i="2"/>
  <c r="J10" i="2" s="1"/>
  <c r="I9" i="2"/>
  <c r="J9" i="2" s="1"/>
  <c r="I8" i="2"/>
  <c r="J8" i="2" s="1"/>
  <c r="I7" i="2"/>
  <c r="J7" i="2" s="1"/>
  <c r="I6" i="2"/>
  <c r="J6" i="2" s="1"/>
  <c r="I5" i="2"/>
  <c r="J5" i="2" s="1"/>
  <c r="I4" i="2"/>
  <c r="J4" i="2" s="1"/>
  <c r="I3" i="2"/>
  <c r="J59" i="2" l="1"/>
  <c r="J50" i="2"/>
  <c r="K64" i="4"/>
  <c r="K50" i="4"/>
  <c r="K59" i="4"/>
  <c r="J65" i="4"/>
  <c r="K64" i="5"/>
  <c r="K50" i="5"/>
  <c r="J66" i="5"/>
  <c r="F30" i="1" s="1"/>
  <c r="K44" i="5"/>
  <c r="I66" i="2"/>
  <c r="F9" i="1" s="1"/>
  <c r="J50" i="3"/>
  <c r="I66" i="3"/>
  <c r="F23" i="1" s="1"/>
  <c r="K15" i="4"/>
  <c r="K44" i="4" s="1"/>
  <c r="K65" i="4" s="1"/>
  <c r="J3" i="3"/>
  <c r="J3" i="2"/>
  <c r="K66" i="5" l="1"/>
  <c r="J44" i="3"/>
  <c r="J66" i="3" s="1"/>
  <c r="J44" i="2"/>
  <c r="J66" i="2" s="1"/>
</calcChain>
</file>

<file path=xl/sharedStrings.xml><?xml version="1.0" encoding="utf-8"?>
<sst xmlns="http://schemas.openxmlformats.org/spreadsheetml/2006/main" count="1718" uniqueCount="250">
  <si>
    <t>Cena celkem</t>
  </si>
  <si>
    <t>Umístění</t>
  </si>
  <si>
    <t>č.or./č.p.</t>
  </si>
  <si>
    <t>8.března</t>
  </si>
  <si>
    <t>1/264</t>
  </si>
  <si>
    <t>3/265</t>
  </si>
  <si>
    <t>4/272</t>
  </si>
  <si>
    <t>Antošovická</t>
  </si>
  <si>
    <t>107/55</t>
  </si>
  <si>
    <t>84/381</t>
  </si>
  <si>
    <t>Bohumínská</t>
  </si>
  <si>
    <t>138/399</t>
  </si>
  <si>
    <t>176/364</t>
  </si>
  <si>
    <t>Bořivojova</t>
  </si>
  <si>
    <t>45/101</t>
  </si>
  <si>
    <t>Dědičná</t>
  </si>
  <si>
    <t>8/1338</t>
  </si>
  <si>
    <t xml:space="preserve">Heřmanická </t>
  </si>
  <si>
    <t>19A/1857</t>
  </si>
  <si>
    <t>19/1431</t>
  </si>
  <si>
    <t>21/1445</t>
  </si>
  <si>
    <t>23/1446</t>
  </si>
  <si>
    <t>25/1447</t>
  </si>
  <si>
    <t>22/1456</t>
  </si>
  <si>
    <t>Hladnovská</t>
  </si>
  <si>
    <t>49/80</t>
  </si>
  <si>
    <t>Hladnovska</t>
  </si>
  <si>
    <t>Kepkova</t>
  </si>
  <si>
    <t>5/1441</t>
  </si>
  <si>
    <t>7/1440</t>
  </si>
  <si>
    <t xml:space="preserve">Kubínova </t>
  </si>
  <si>
    <t>50/385</t>
  </si>
  <si>
    <t>52/379</t>
  </si>
  <si>
    <t>54/380</t>
  </si>
  <si>
    <t>56/393</t>
  </si>
  <si>
    <t>58/394</t>
  </si>
  <si>
    <t>49/442</t>
  </si>
  <si>
    <t>M.D.Rettigové</t>
  </si>
  <si>
    <t>2/1755</t>
  </si>
  <si>
    <t>M.Henryho</t>
  </si>
  <si>
    <t>2/356</t>
  </si>
  <si>
    <t>4/380</t>
  </si>
  <si>
    <t>Muglinovská</t>
  </si>
  <si>
    <t>82/166</t>
  </si>
  <si>
    <t>97/11</t>
  </si>
  <si>
    <t>nám. J. Gagarina</t>
  </si>
  <si>
    <t>4/1196</t>
  </si>
  <si>
    <t>5/1195</t>
  </si>
  <si>
    <t>6/1194</t>
  </si>
  <si>
    <t>Nová Osada</t>
  </si>
  <si>
    <t>3/1471</t>
  </si>
  <si>
    <t>5/1470</t>
  </si>
  <si>
    <t>4/1466</t>
  </si>
  <si>
    <t>6/1463</t>
  </si>
  <si>
    <t>8/1461</t>
  </si>
  <si>
    <t>10/1459</t>
  </si>
  <si>
    <t>Pláničkova</t>
  </si>
  <si>
    <t>10A/478</t>
  </si>
  <si>
    <t>Plechanovova</t>
  </si>
  <si>
    <t>2/473</t>
  </si>
  <si>
    <t>9/426</t>
  </si>
  <si>
    <t>Požární</t>
  </si>
  <si>
    <t>26/114</t>
  </si>
  <si>
    <t>Stará cesta</t>
  </si>
  <si>
    <t>4/125</t>
  </si>
  <si>
    <t>Stromovka</t>
  </si>
  <si>
    <t>11/1467</t>
  </si>
  <si>
    <t>13/1464</t>
  </si>
  <si>
    <t>15/1462</t>
  </si>
  <si>
    <t>17/1460</t>
  </si>
  <si>
    <t>19/1439</t>
  </si>
  <si>
    <t>Štěpaňákova</t>
  </si>
  <si>
    <t>13/634</t>
  </si>
  <si>
    <t>Těšínská</t>
  </si>
  <si>
    <t>35/138</t>
  </si>
  <si>
    <t>105/415</t>
  </si>
  <si>
    <t>Vančurova</t>
  </si>
  <si>
    <t>4/609</t>
  </si>
  <si>
    <t>Zámostní</t>
  </si>
  <si>
    <t>23/1930</t>
  </si>
  <si>
    <t xml:space="preserve">Koněvova </t>
  </si>
  <si>
    <t>107/155</t>
  </si>
  <si>
    <t>Revize plynových kotelen a souvisejících technologických zařízení</t>
  </si>
  <si>
    <t>Cena v Kč bez DPH</t>
  </si>
  <si>
    <t>Prohlídka plynového spotřebiče (kotle, 1x za rok) – cena za 1 ks</t>
  </si>
  <si>
    <t>Kontrola plynového zařízení (1x za rok) – cena za 1 ks</t>
  </si>
  <si>
    <t>Revize plynového zařízení (1x za 3 roky) – cena za 1 ks</t>
  </si>
  <si>
    <t>Revize elektrického zařízení (1x za 3 roky) – cena za 1 ks</t>
  </si>
  <si>
    <t xml:space="preserve">Kontrola a kalibrace detektorů plynu – cena za 1 ks </t>
  </si>
  <si>
    <t>Odborná prohlídka kotelny dle vyhlášky č. 91/1993 Sb. cena za 1 ks</t>
  </si>
  <si>
    <t>Cena v Kč bez DPH / 1 km</t>
  </si>
  <si>
    <t xml:space="preserve">Dopravné za 1 km </t>
  </si>
  <si>
    <t>10/343</t>
  </si>
  <si>
    <t>981/121</t>
  </si>
  <si>
    <t xml:space="preserve">3. Pohotovostní služba </t>
  </si>
  <si>
    <t>Provozní revize tlakové nádoby stabilní (1x za rok) – cena za 1 ks</t>
  </si>
  <si>
    <t>Práce profesí ústřední topení, zdravotně technická instalace, plyn – cena za 1 hodinu</t>
  </si>
  <si>
    <t>Práce profesí elektro, měření a regulace – cena za 1 hodinu</t>
  </si>
  <si>
    <t>Cena v Kč bez DPH/ 1 hod.</t>
  </si>
  <si>
    <t xml:space="preserve"> </t>
  </si>
  <si>
    <t>Část města</t>
  </si>
  <si>
    <t>Kapitola</t>
  </si>
  <si>
    <t>TUV</t>
  </si>
  <si>
    <t>počet měsíců</t>
  </si>
  <si>
    <t>celkem bez DPH</t>
  </si>
  <si>
    <t>včetně DPH</t>
  </si>
  <si>
    <t>Sl. Ostrava</t>
  </si>
  <si>
    <t>Bytový dům</t>
  </si>
  <si>
    <t>•</t>
  </si>
  <si>
    <t>Muglinov</t>
  </si>
  <si>
    <t>Heřmanice</t>
  </si>
  <si>
    <t>Hrušov</t>
  </si>
  <si>
    <t>Kunčice</t>
  </si>
  <si>
    <t>Bytový dům Celkem</t>
  </si>
  <si>
    <t>Antošovice</t>
  </si>
  <si>
    <t>Hasiči</t>
  </si>
  <si>
    <t>Kunčičky</t>
  </si>
  <si>
    <t xml:space="preserve">Sojčí </t>
  </si>
  <si>
    <t>Koblov</t>
  </si>
  <si>
    <t>Hasiči Celkem</t>
  </si>
  <si>
    <t>Hřbitovy</t>
  </si>
  <si>
    <t>Hřbitovy Celkem</t>
  </si>
  <si>
    <t>Kultura</t>
  </si>
  <si>
    <t>Kultura Celkem</t>
  </si>
  <si>
    <t>Nebyty</t>
  </si>
  <si>
    <t>Nebyty Celkem</t>
  </si>
  <si>
    <t>Vnitřní správa</t>
  </si>
  <si>
    <t>Vnitřní správa Celkem</t>
  </si>
  <si>
    <t>Celkový součet</t>
  </si>
  <si>
    <t>četnost (týdně)</t>
  </si>
  <si>
    <t>Paušální cena za 1 rok za všechny zdroje</t>
  </si>
  <si>
    <t xml:space="preserve"> č. kotelny</t>
  </si>
  <si>
    <t xml:space="preserve"> číslo kotelny</t>
  </si>
  <si>
    <t xml:space="preserve">1.Poskytování služby pro vzdálenou komunikaci a dispečink tepelných zdrojů (rok) </t>
  </si>
  <si>
    <t xml:space="preserve">2. Obsluha a provoz plynových kotelen (1 rok) </t>
  </si>
  <si>
    <t xml:space="preserve">3. Pohotovostní služba  (1 rok) </t>
  </si>
  <si>
    <t>Cena v Kč bez DPH / 1 rok</t>
  </si>
  <si>
    <t>Cenový formulář</t>
  </si>
  <si>
    <t>4. Odečty měřidel a zpracování dat</t>
  </si>
  <si>
    <t xml:space="preserve">5. Revizní činnost </t>
  </si>
  <si>
    <t xml:space="preserve">8. Dopravné </t>
  </si>
  <si>
    <t xml:space="preserve">4. Odečty měřidel a zpracování dat  (1 rok) </t>
  </si>
  <si>
    <t>Zajištění odečtů (plynoměr, elektroměr, vodoměr)</t>
  </si>
  <si>
    <t>Evidence a zpracování dat 1x ročně</t>
  </si>
  <si>
    <t>částka za 1 měsíc</t>
  </si>
  <si>
    <t xml:space="preserve">částka </t>
  </si>
  <si>
    <t>počet intervalů</t>
  </si>
  <si>
    <t>Příloha č. 3 – celkový souhrn</t>
  </si>
  <si>
    <t>č.</t>
  </si>
  <si>
    <t>Popis</t>
  </si>
  <si>
    <t>Typ kotle</t>
  </si>
  <si>
    <t>ks</t>
  </si>
  <si>
    <t>Výkon</t>
  </si>
  <si>
    <t>Rok výroby</t>
  </si>
  <si>
    <t>Typ technologie</t>
  </si>
  <si>
    <t>Objem (litr)</t>
  </si>
  <si>
    <t>Strojní část/počet větví</t>
  </si>
  <si>
    <t>Expanze, tlak zajištění</t>
  </si>
  <si>
    <t>Roky výroby</t>
  </si>
  <si>
    <t>Elektro a MaR</t>
  </si>
  <si>
    <t>poznámka</t>
  </si>
  <si>
    <t>Viadrus G27</t>
  </si>
  <si>
    <t>1998/2000</t>
  </si>
  <si>
    <t>Bojler</t>
  </si>
  <si>
    <t>1x ÚT, 1xTUV</t>
  </si>
  <si>
    <t>Expanzomat</t>
  </si>
  <si>
    <t xml:space="preserve">Siemens RVA </t>
  </si>
  <si>
    <t>Siemens RVP</t>
  </si>
  <si>
    <t>Agel</t>
  </si>
  <si>
    <t>Viessmann</t>
  </si>
  <si>
    <t>zrušeno</t>
  </si>
  <si>
    <t>3xÚT, 1x VZT</t>
  </si>
  <si>
    <t>Landis+Gyr RVP</t>
  </si>
  <si>
    <t>Kot. III. kategorie</t>
  </si>
  <si>
    <t>Has. Zbrojnice</t>
  </si>
  <si>
    <t>Baxi Prime</t>
  </si>
  <si>
    <t>x</t>
  </si>
  <si>
    <t>1x ÚT</t>
  </si>
  <si>
    <t>NENÍ</t>
  </si>
  <si>
    <t>BAXI</t>
  </si>
  <si>
    <t>Viadrus G100</t>
  </si>
  <si>
    <t>Bojler, A-Laval</t>
  </si>
  <si>
    <t>2x Siemens RVA</t>
  </si>
  <si>
    <t>Viadrus G42</t>
  </si>
  <si>
    <t>Siemens</t>
  </si>
  <si>
    <t>Viadrus G100 L + G34</t>
  </si>
  <si>
    <t>2+1</t>
  </si>
  <si>
    <t>3xÚT, 1x TV</t>
  </si>
  <si>
    <t>krček (jídelna)</t>
  </si>
  <si>
    <t>Siemens RVA 53.242</t>
  </si>
  <si>
    <t>Jen jeden kotel</t>
  </si>
  <si>
    <t>Dakon</t>
  </si>
  <si>
    <t>2+2</t>
  </si>
  <si>
    <t>1x ÚT + 1x ÚT</t>
  </si>
  <si>
    <t>levá, pravá kotelna</t>
  </si>
  <si>
    <t>Kodus + 24</t>
  </si>
  <si>
    <t>Brotje</t>
  </si>
  <si>
    <t>Brotje automatika</t>
  </si>
  <si>
    <t>knihovna</t>
  </si>
  <si>
    <t>Baxi platinum</t>
  </si>
  <si>
    <t>Původní MaR</t>
  </si>
  <si>
    <t>Baxi - Luna Duo- Tec 1,35</t>
  </si>
  <si>
    <t>Baxi  24 kW</t>
  </si>
  <si>
    <t>Viadrus (kond.)</t>
  </si>
  <si>
    <t>TECO</t>
  </si>
  <si>
    <t>BAXA</t>
  </si>
  <si>
    <t>Viadrus G100 L</t>
  </si>
  <si>
    <t>A-Laval</t>
  </si>
  <si>
    <t>2x ÚT, 1x TUV</t>
  </si>
  <si>
    <t>Viadrus G23</t>
  </si>
  <si>
    <t>nečitelné</t>
  </si>
  <si>
    <t>Kot. III. Kategorie</t>
  </si>
  <si>
    <t>Havarijní stav</t>
  </si>
  <si>
    <t>Úřad MOb</t>
  </si>
  <si>
    <t>Viadrus G25</t>
  </si>
  <si>
    <r>
      <t xml:space="preserve">Baxi + </t>
    </r>
    <r>
      <rPr>
        <sz val="10"/>
        <color indexed="10"/>
        <rFont val="Calibri"/>
        <family val="2"/>
        <charset val="238"/>
      </rPr>
      <t>Dakon (K)</t>
    </r>
  </si>
  <si>
    <t>Dakon mimo provoz</t>
  </si>
  <si>
    <t>Brotje EVO 28i</t>
  </si>
  <si>
    <t>Viadrus (K)</t>
  </si>
  <si>
    <t>Buderus G524</t>
  </si>
  <si>
    <t>dvojče</t>
  </si>
  <si>
    <t>Siemens, Ladis+Gyr</t>
  </si>
  <si>
    <t>Viadrus G300</t>
  </si>
  <si>
    <t>Viadrus G25 - 2x</t>
  </si>
  <si>
    <t>Rekonstrukce</t>
  </si>
  <si>
    <t>rekonstrukce</t>
  </si>
  <si>
    <t>Sojčí 6</t>
  </si>
  <si>
    <t>není</t>
  </si>
  <si>
    <t>Baxi-Luna Platinium 1.24</t>
  </si>
  <si>
    <t>Nebytový dům</t>
  </si>
  <si>
    <t>KP 50 - 2x</t>
  </si>
  <si>
    <t>RVA</t>
  </si>
  <si>
    <t>Viessmann - 2x</t>
  </si>
  <si>
    <t>Viesmann</t>
  </si>
  <si>
    <t>Vaillant - 1x</t>
  </si>
  <si>
    <t>Vaillant</t>
  </si>
  <si>
    <t>Baxi- Luna platinium</t>
  </si>
  <si>
    <t>Vaillant  ECO</t>
  </si>
  <si>
    <t>Viadrus G100 - 2x</t>
  </si>
  <si>
    <t>3x ÚT</t>
  </si>
  <si>
    <t>Hřbitovní zpráva</t>
  </si>
  <si>
    <t>Viadrus G27 - 1x</t>
  </si>
  <si>
    <t>151/107</t>
  </si>
  <si>
    <t>KD Heřmanice</t>
  </si>
  <si>
    <t>EMBRA 75 CH</t>
  </si>
  <si>
    <t>Enbra</t>
  </si>
  <si>
    <t>1.Poskytování služby pro vzdálenou komunikaci, MaR a dispečink tepelných zdrojů</t>
  </si>
  <si>
    <t xml:space="preserve">2. Obsluha a provoz kotelen, včetně elektronické evidence (za 1 rok) </t>
  </si>
  <si>
    <t>6. Opravy zařízení – práce profesí ÚT, ZTI, PLYN</t>
  </si>
  <si>
    <t xml:space="preserve">7. Opravy zařízení – práce profesí elektro, MaR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</si>
</sst>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#,##0.00\ &quot;Kč&quot;"/>
    <numFmt numFmtId="165" formatCode="#,##0\ &quot;Kč&quot;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rgb="FF00B0F0"/>
      <name val="Calibri"/>
      <family val="2"/>
      <charset val="238"/>
      <scheme val="minor"/>
    </font>
    <font>
      <sz val="10"/>
      <color indexed="10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10" fillId="6" borderId="0" applyNumberFormat="0" applyBorder="0" applyAlignment="0" applyProtection="0"/>
    <xf numFmtId="0" fontId="3" fillId="0" borderId="0"/>
  </cellStyleXfs>
  <cellXfs count="202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0" borderId="0" xfId="0" applyFont="1"/>
    <xf numFmtId="0" fontId="1" fillId="0" borderId="8" xfId="0" applyFont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2" fillId="0" borderId="0" xfId="0" applyFont="1" applyAlignment="1">
      <alignment horizontal="center"/>
    </xf>
    <xf numFmtId="0" fontId="0" fillId="0" borderId="7" xfId="0" applyBorder="1"/>
    <xf numFmtId="0" fontId="5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/>
    </xf>
    <xf numFmtId="0" fontId="5" fillId="0" borderId="17" xfId="0" applyFont="1" applyBorder="1"/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164" fontId="7" fillId="0" borderId="18" xfId="0" applyNumberFormat="1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7" fillId="0" borderId="1" xfId="0" applyFont="1" applyBorder="1" applyAlignment="1">
      <alignment horizontal="center"/>
    </xf>
    <xf numFmtId="0" fontId="6" fillId="4" borderId="20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/>
    <xf numFmtId="0" fontId="7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/>
    </xf>
    <xf numFmtId="0" fontId="6" fillId="4" borderId="1" xfId="0" applyFont="1" applyFill="1" applyBorder="1"/>
    <xf numFmtId="0" fontId="8" fillId="4" borderId="1" xfId="0" applyFont="1" applyFill="1" applyBorder="1" applyAlignment="1">
      <alignment horizontal="center"/>
    </xf>
    <xf numFmtId="0" fontId="6" fillId="4" borderId="21" xfId="0" applyFont="1" applyFill="1" applyBorder="1" applyAlignment="1">
      <alignment horizontal="center"/>
    </xf>
    <xf numFmtId="0" fontId="6" fillId="4" borderId="22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/>
    </xf>
    <xf numFmtId="0" fontId="5" fillId="4" borderId="22" xfId="0" applyFont="1" applyFill="1" applyBorder="1"/>
    <xf numFmtId="0" fontId="6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/>
    </xf>
    <xf numFmtId="0" fontId="5" fillId="4" borderId="0" xfId="0" applyFont="1" applyFill="1"/>
    <xf numFmtId="164" fontId="7" fillId="0" borderId="1" xfId="0" applyNumberFormat="1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5" fillId="0" borderId="0" xfId="0" applyNumberFormat="1" applyFont="1" applyAlignment="1">
      <alignment horizontal="center"/>
    </xf>
    <xf numFmtId="164" fontId="6" fillId="3" borderId="1" xfId="0" applyNumberFormat="1" applyFont="1" applyFill="1" applyBorder="1" applyAlignment="1">
      <alignment horizontal="center"/>
    </xf>
    <xf numFmtId="0" fontId="6" fillId="4" borderId="24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/>
    </xf>
    <xf numFmtId="0" fontId="5" fillId="4" borderId="11" xfId="0" applyFont="1" applyFill="1" applyBorder="1"/>
    <xf numFmtId="0" fontId="6" fillId="4" borderId="25" xfId="0" applyFont="1" applyFill="1" applyBorder="1"/>
    <xf numFmtId="0" fontId="5" fillId="4" borderId="25" xfId="0" applyFont="1" applyFill="1" applyBorder="1" applyAlignment="1">
      <alignment horizontal="center"/>
    </xf>
    <xf numFmtId="0" fontId="7" fillId="0" borderId="25" xfId="0" applyFont="1" applyBorder="1" applyAlignment="1">
      <alignment horizontal="center"/>
    </xf>
    <xf numFmtId="164" fontId="7" fillId="0" borderId="25" xfId="0" applyNumberFormat="1" applyFont="1" applyBorder="1" applyAlignment="1">
      <alignment horizontal="center"/>
    </xf>
    <xf numFmtId="2" fontId="5" fillId="4" borderId="0" xfId="0" applyNumberFormat="1" applyFont="1" applyFill="1" applyAlignment="1">
      <alignment horizontal="center"/>
    </xf>
    <xf numFmtId="0" fontId="6" fillId="4" borderId="5" xfId="0" applyFont="1" applyFill="1" applyBorder="1"/>
    <xf numFmtId="0" fontId="5" fillId="4" borderId="6" xfId="0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164" fontId="7" fillId="0" borderId="6" xfId="0" applyNumberFormat="1" applyFont="1" applyBorder="1" applyAlignment="1">
      <alignment horizontal="center"/>
    </xf>
    <xf numFmtId="0" fontId="6" fillId="4" borderId="27" xfId="0" applyFont="1" applyFill="1" applyBorder="1" applyAlignment="1">
      <alignment horizontal="center"/>
    </xf>
    <xf numFmtId="0" fontId="6" fillId="4" borderId="25" xfId="0" applyFont="1" applyFill="1" applyBorder="1" applyAlignment="1">
      <alignment horizontal="center" vertical="center"/>
    </xf>
    <xf numFmtId="0" fontId="5" fillId="4" borderId="25" xfId="0" applyFont="1" applyFill="1" applyBorder="1"/>
    <xf numFmtId="44" fontId="5" fillId="4" borderId="23" xfId="1" applyFont="1" applyFill="1" applyBorder="1" applyAlignment="1">
      <alignment horizontal="center"/>
    </xf>
    <xf numFmtId="0" fontId="5" fillId="0" borderId="28" xfId="0" applyFont="1" applyBorder="1"/>
    <xf numFmtId="0" fontId="5" fillId="0" borderId="24" xfId="0" applyFont="1" applyBorder="1"/>
    <xf numFmtId="0" fontId="5" fillId="0" borderId="11" xfId="0" applyFont="1" applyBorder="1"/>
    <xf numFmtId="0" fontId="5" fillId="0" borderId="11" xfId="0" applyFont="1" applyBorder="1" applyAlignment="1">
      <alignment horizontal="center"/>
    </xf>
    <xf numFmtId="0" fontId="6" fillId="3" borderId="25" xfId="0" applyFont="1" applyFill="1" applyBorder="1"/>
    <xf numFmtId="0" fontId="5" fillId="3" borderId="25" xfId="0" applyFont="1" applyFill="1" applyBorder="1" applyAlignment="1">
      <alignment horizontal="center"/>
    </xf>
    <xf numFmtId="44" fontId="5" fillId="3" borderId="25" xfId="1" applyFont="1" applyFill="1" applyBorder="1" applyAlignment="1">
      <alignment horizontal="center"/>
    </xf>
    <xf numFmtId="164" fontId="5" fillId="3" borderId="25" xfId="0" applyNumberFormat="1" applyFont="1" applyFill="1" applyBorder="1" applyAlignment="1">
      <alignment horizontal="center"/>
    </xf>
    <xf numFmtId="164" fontId="7" fillId="5" borderId="18" xfId="0" applyNumberFormat="1" applyFont="1" applyFill="1" applyBorder="1" applyAlignment="1">
      <alignment horizontal="center"/>
    </xf>
    <xf numFmtId="164" fontId="7" fillId="5" borderId="1" xfId="0" applyNumberFormat="1" applyFont="1" applyFill="1" applyBorder="1" applyAlignment="1">
      <alignment horizontal="center"/>
    </xf>
    <xf numFmtId="164" fontId="7" fillId="4" borderId="30" xfId="0" applyNumberFormat="1" applyFont="1" applyFill="1" applyBorder="1" applyAlignment="1">
      <alignment horizontal="center"/>
    </xf>
    <xf numFmtId="164" fontId="7" fillId="4" borderId="19" xfId="0" applyNumberFormat="1" applyFont="1" applyFill="1" applyBorder="1" applyAlignment="1">
      <alignment horizontal="center"/>
    </xf>
    <xf numFmtId="164" fontId="7" fillId="4" borderId="26" xfId="0" applyNumberFormat="1" applyFont="1" applyFill="1" applyBorder="1" applyAlignment="1">
      <alignment horizontal="center"/>
    </xf>
    <xf numFmtId="0" fontId="6" fillId="4" borderId="15" xfId="0" applyFont="1" applyFill="1" applyBorder="1" applyAlignment="1">
      <alignment horizontal="center" vertical="center"/>
    </xf>
    <xf numFmtId="0" fontId="6" fillId="0" borderId="31" xfId="0" applyFont="1" applyBorder="1" applyAlignment="1">
      <alignment horizontal="center"/>
    </xf>
    <xf numFmtId="0" fontId="6" fillId="0" borderId="18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/>
    </xf>
    <xf numFmtId="0" fontId="5" fillId="0" borderId="18" xfId="0" applyFont="1" applyBorder="1"/>
    <xf numFmtId="164" fontId="5" fillId="4" borderId="0" xfId="0" applyNumberFormat="1" applyFont="1" applyFill="1" applyAlignment="1">
      <alignment horizontal="center"/>
    </xf>
    <xf numFmtId="164" fontId="6" fillId="4" borderId="1" xfId="0" applyNumberFormat="1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7" fillId="5" borderId="18" xfId="0" applyFont="1" applyFill="1" applyBorder="1" applyAlignment="1">
      <alignment horizontal="center"/>
    </xf>
    <xf numFmtId="164" fontId="9" fillId="4" borderId="7" xfId="0" applyNumberFormat="1" applyFont="1" applyFill="1" applyBorder="1" applyAlignment="1">
      <alignment horizontal="center"/>
    </xf>
    <xf numFmtId="0" fontId="5" fillId="4" borderId="29" xfId="0" applyFont="1" applyFill="1" applyBorder="1" applyAlignment="1">
      <alignment horizontal="center"/>
    </xf>
    <xf numFmtId="44" fontId="6" fillId="4" borderId="26" xfId="1" applyFont="1" applyFill="1" applyBorder="1" applyAlignment="1">
      <alignment horizontal="center"/>
    </xf>
    <xf numFmtId="164" fontId="7" fillId="4" borderId="25" xfId="0" applyNumberFormat="1" applyFont="1" applyFill="1" applyBorder="1" applyAlignment="1">
      <alignment horizontal="center"/>
    </xf>
    <xf numFmtId="0" fontId="7" fillId="4" borderId="25" xfId="0" applyFont="1" applyFill="1" applyBorder="1" applyAlignment="1">
      <alignment horizontal="center"/>
    </xf>
    <xf numFmtId="164" fontId="7" fillId="4" borderId="1" xfId="0" applyNumberFormat="1" applyFont="1" applyFill="1" applyBorder="1" applyAlignment="1">
      <alignment horizontal="center"/>
    </xf>
    <xf numFmtId="0" fontId="3" fillId="0" borderId="0" xfId="3"/>
    <xf numFmtId="0" fontId="6" fillId="0" borderId="31" xfId="3" applyFont="1" applyBorder="1" applyAlignment="1">
      <alignment horizontal="center"/>
    </xf>
    <xf numFmtId="0" fontId="6" fillId="4" borderId="18" xfId="3" applyFont="1" applyFill="1" applyBorder="1" applyAlignment="1">
      <alignment horizontal="center" vertical="center"/>
    </xf>
    <xf numFmtId="0" fontId="5" fillId="4" borderId="18" xfId="3" applyFont="1" applyFill="1" applyBorder="1" applyAlignment="1">
      <alignment horizontal="center"/>
    </xf>
    <xf numFmtId="0" fontId="5" fillId="4" borderId="18" xfId="3" applyFont="1" applyFill="1" applyBorder="1"/>
    <xf numFmtId="0" fontId="5" fillId="4" borderId="18" xfId="3" applyFont="1" applyFill="1" applyBorder="1" applyAlignment="1">
      <alignment horizontal="center" vertical="center"/>
    </xf>
    <xf numFmtId="0" fontId="5" fillId="4" borderId="17" xfId="3" applyFont="1" applyFill="1" applyBorder="1" applyAlignment="1">
      <alignment horizontal="center"/>
    </xf>
    <xf numFmtId="0" fontId="7" fillId="4" borderId="18" xfId="3" applyFont="1" applyFill="1" applyBorder="1" applyAlignment="1">
      <alignment horizontal="center"/>
    </xf>
    <xf numFmtId="0" fontId="5" fillId="0" borderId="32" xfId="3" applyFont="1" applyBorder="1"/>
    <xf numFmtId="0" fontId="6" fillId="0" borderId="20" xfId="3" applyFont="1" applyBorder="1" applyAlignment="1">
      <alignment horizontal="center"/>
    </xf>
    <xf numFmtId="0" fontId="6" fillId="4" borderId="1" xfId="3" applyFont="1" applyFill="1" applyBorder="1" applyAlignment="1">
      <alignment horizontal="center" vertical="center"/>
    </xf>
    <xf numFmtId="0" fontId="5" fillId="4" borderId="1" xfId="3" applyFont="1" applyFill="1" applyBorder="1" applyAlignment="1">
      <alignment horizontal="center"/>
    </xf>
    <xf numFmtId="0" fontId="5" fillId="4" borderId="1" xfId="3" applyFont="1" applyFill="1" applyBorder="1"/>
    <xf numFmtId="0" fontId="5" fillId="4" borderId="1" xfId="3" applyFont="1" applyFill="1" applyBorder="1" applyAlignment="1">
      <alignment horizontal="center" vertical="center"/>
    </xf>
    <xf numFmtId="0" fontId="5" fillId="4" borderId="22" xfId="3" applyFont="1" applyFill="1" applyBorder="1" applyAlignment="1">
      <alignment horizontal="center"/>
    </xf>
    <xf numFmtId="0" fontId="7" fillId="4" borderId="1" xfId="3" applyFont="1" applyFill="1" applyBorder="1" applyAlignment="1">
      <alignment horizontal="center"/>
    </xf>
    <xf numFmtId="0" fontId="7" fillId="4" borderId="33" xfId="3" applyFont="1" applyFill="1" applyBorder="1" applyAlignment="1">
      <alignment horizontal="center"/>
    </xf>
    <xf numFmtId="0" fontId="5" fillId="0" borderId="34" xfId="3" applyFont="1" applyBorder="1"/>
    <xf numFmtId="0" fontId="6" fillId="0" borderId="27" xfId="3" applyFont="1" applyBorder="1" applyAlignment="1">
      <alignment horizontal="center"/>
    </xf>
    <xf numFmtId="0" fontId="6" fillId="4" borderId="25" xfId="3" applyFont="1" applyFill="1" applyBorder="1" applyAlignment="1">
      <alignment horizontal="center" vertical="center"/>
    </xf>
    <xf numFmtId="0" fontId="5" fillId="4" borderId="25" xfId="3" applyFont="1" applyFill="1" applyBorder="1" applyAlignment="1">
      <alignment horizontal="center"/>
    </xf>
    <xf numFmtId="0" fontId="5" fillId="4" borderId="25" xfId="3" applyFont="1" applyFill="1" applyBorder="1"/>
    <xf numFmtId="0" fontId="6" fillId="4" borderId="1" xfId="3" applyFont="1" applyFill="1" applyBorder="1" applyAlignment="1">
      <alignment horizontal="center"/>
    </xf>
    <xf numFmtId="0" fontId="7" fillId="4" borderId="1" xfId="3" applyFont="1" applyFill="1" applyBorder="1" applyAlignment="1">
      <alignment horizontal="center" vertical="center"/>
    </xf>
    <xf numFmtId="0" fontId="5" fillId="4" borderId="35" xfId="3" applyFont="1" applyFill="1" applyBorder="1" applyAlignment="1">
      <alignment horizontal="center"/>
    </xf>
    <xf numFmtId="0" fontId="13" fillId="0" borderId="34" xfId="3" applyFont="1" applyBorder="1"/>
    <xf numFmtId="0" fontId="6" fillId="4" borderId="27" xfId="3" applyFont="1" applyFill="1" applyBorder="1" applyAlignment="1">
      <alignment horizontal="center"/>
    </xf>
    <xf numFmtId="0" fontId="8" fillId="4" borderId="25" xfId="3" applyFont="1" applyFill="1" applyBorder="1" applyAlignment="1">
      <alignment horizontal="center"/>
    </xf>
    <xf numFmtId="0" fontId="5" fillId="4" borderId="36" xfId="3" applyFont="1" applyFill="1" applyBorder="1" applyAlignment="1">
      <alignment horizontal="center"/>
    </xf>
    <xf numFmtId="0" fontId="13" fillId="4" borderId="34" xfId="3" applyFont="1" applyFill="1" applyBorder="1"/>
    <xf numFmtId="0" fontId="6" fillId="4" borderId="31" xfId="3" applyFont="1" applyFill="1" applyBorder="1" applyAlignment="1">
      <alignment horizontal="center"/>
    </xf>
    <xf numFmtId="0" fontId="6" fillId="4" borderId="20" xfId="3" applyFont="1" applyFill="1" applyBorder="1" applyAlignment="1">
      <alignment horizontal="center"/>
    </xf>
    <xf numFmtId="0" fontId="6" fillId="4" borderId="37" xfId="3" applyFont="1" applyFill="1" applyBorder="1" applyAlignment="1">
      <alignment horizontal="center"/>
    </xf>
    <xf numFmtId="0" fontId="6" fillId="4" borderId="23" xfId="3" applyFont="1" applyFill="1" applyBorder="1" applyAlignment="1">
      <alignment horizontal="center" vertical="center"/>
    </xf>
    <xf numFmtId="0" fontId="8" fillId="4" borderId="23" xfId="3" applyFont="1" applyFill="1" applyBorder="1" applyAlignment="1">
      <alignment horizontal="center"/>
    </xf>
    <xf numFmtId="0" fontId="5" fillId="4" borderId="23" xfId="3" applyFont="1" applyFill="1" applyBorder="1"/>
    <xf numFmtId="0" fontId="6" fillId="4" borderId="12" xfId="3" applyFont="1" applyFill="1" applyBorder="1" applyAlignment="1">
      <alignment horizontal="center"/>
    </xf>
    <xf numFmtId="0" fontId="6" fillId="4" borderId="13" xfId="3" applyFont="1" applyFill="1" applyBorder="1" applyAlignment="1">
      <alignment horizontal="center" vertical="center"/>
    </xf>
    <xf numFmtId="0" fontId="5" fillId="4" borderId="13" xfId="3" applyFont="1" applyFill="1" applyBorder="1" applyAlignment="1">
      <alignment horizontal="center" vertical="center"/>
    </xf>
    <xf numFmtId="0" fontId="5" fillId="4" borderId="13" xfId="3" applyFont="1" applyFill="1" applyBorder="1" applyAlignment="1">
      <alignment vertical="center"/>
    </xf>
    <xf numFmtId="0" fontId="5" fillId="4" borderId="1" xfId="3" applyFont="1" applyFill="1" applyBorder="1" applyAlignment="1">
      <alignment vertical="center" wrapText="1"/>
    </xf>
    <xf numFmtId="0" fontId="5" fillId="4" borderId="1" xfId="3" applyFont="1" applyFill="1" applyBorder="1" applyAlignment="1">
      <alignment horizontal="center" vertical="center" wrapText="1"/>
    </xf>
    <xf numFmtId="0" fontId="8" fillId="4" borderId="1" xfId="3" applyFont="1" applyFill="1" applyBorder="1" applyAlignment="1">
      <alignment horizontal="center" vertical="center"/>
    </xf>
    <xf numFmtId="0" fontId="7" fillId="4" borderId="36" xfId="3" applyFont="1" applyFill="1" applyBorder="1" applyAlignment="1">
      <alignment horizontal="center"/>
    </xf>
    <xf numFmtId="0" fontId="6" fillId="4" borderId="38" xfId="3" applyFont="1" applyFill="1" applyBorder="1" applyAlignment="1">
      <alignment horizontal="center"/>
    </xf>
    <xf numFmtId="0" fontId="5" fillId="4" borderId="13" xfId="3" applyFont="1" applyFill="1" applyBorder="1" applyAlignment="1">
      <alignment horizontal="center"/>
    </xf>
    <xf numFmtId="0" fontId="5" fillId="4" borderId="13" xfId="3" applyFont="1" applyFill="1" applyBorder="1"/>
    <xf numFmtId="0" fontId="6" fillId="4" borderId="25" xfId="3" applyFont="1" applyFill="1" applyBorder="1" applyAlignment="1">
      <alignment horizontal="center"/>
    </xf>
    <xf numFmtId="0" fontId="5" fillId="0" borderId="19" xfId="3" applyFont="1" applyBorder="1"/>
    <xf numFmtId="0" fontId="14" fillId="4" borderId="34" xfId="3" applyFont="1" applyFill="1" applyBorder="1"/>
    <xf numFmtId="0" fontId="5" fillId="4" borderId="34" xfId="3" applyFont="1" applyFill="1" applyBorder="1"/>
    <xf numFmtId="0" fontId="5" fillId="4" borderId="36" xfId="3" applyFont="1" applyFill="1" applyBorder="1"/>
    <xf numFmtId="0" fontId="5" fillId="4" borderId="10" xfId="3" applyFont="1" applyFill="1" applyBorder="1" applyAlignment="1">
      <alignment horizontal="center"/>
    </xf>
    <xf numFmtId="0" fontId="5" fillId="0" borderId="1" xfId="3" applyFont="1" applyBorder="1" applyAlignment="1">
      <alignment horizontal="center"/>
    </xf>
    <xf numFmtId="0" fontId="5" fillId="0" borderId="1" xfId="3" applyFont="1" applyBorder="1"/>
    <xf numFmtId="0" fontId="6" fillId="0" borderId="37" xfId="3" applyFont="1" applyBorder="1" applyAlignment="1">
      <alignment horizontal="center"/>
    </xf>
    <xf numFmtId="0" fontId="5" fillId="4" borderId="23" xfId="3" applyFont="1" applyFill="1" applyBorder="1" applyAlignment="1">
      <alignment horizontal="center"/>
    </xf>
    <xf numFmtId="0" fontId="16" fillId="4" borderId="1" xfId="3" applyFont="1" applyFill="1" applyBorder="1" applyAlignment="1">
      <alignment horizontal="center" vertical="center"/>
    </xf>
    <xf numFmtId="0" fontId="5" fillId="0" borderId="18" xfId="3" applyFont="1" applyBorder="1" applyAlignment="1">
      <alignment horizontal="center"/>
    </xf>
    <xf numFmtId="0" fontId="5" fillId="0" borderId="18" xfId="3" applyFont="1" applyBorder="1"/>
    <xf numFmtId="0" fontId="13" fillId="5" borderId="34" xfId="3" applyFont="1" applyFill="1" applyBorder="1"/>
    <xf numFmtId="0" fontId="17" fillId="4" borderId="1" xfId="3" applyFont="1" applyFill="1" applyBorder="1" applyAlignment="1">
      <alignment horizontal="center" vertical="center"/>
    </xf>
    <xf numFmtId="0" fontId="3" fillId="7" borderId="0" xfId="3" applyFill="1"/>
    <xf numFmtId="0" fontId="6" fillId="0" borderId="33" xfId="3" applyFont="1" applyBorder="1" applyAlignment="1">
      <alignment horizontal="center"/>
    </xf>
    <xf numFmtId="0" fontId="6" fillId="4" borderId="33" xfId="3" applyFont="1" applyFill="1" applyBorder="1" applyAlignment="1">
      <alignment horizontal="center"/>
    </xf>
    <xf numFmtId="0" fontId="5" fillId="4" borderId="33" xfId="3" applyFont="1" applyFill="1" applyBorder="1" applyAlignment="1">
      <alignment horizontal="center"/>
    </xf>
    <xf numFmtId="0" fontId="5" fillId="4" borderId="33" xfId="3" applyFont="1" applyFill="1" applyBorder="1"/>
    <xf numFmtId="0" fontId="7" fillId="4" borderId="25" xfId="3" applyFont="1" applyFill="1" applyBorder="1" applyAlignment="1">
      <alignment horizontal="center"/>
    </xf>
    <xf numFmtId="0" fontId="5" fillId="0" borderId="39" xfId="3" applyFont="1" applyBorder="1"/>
    <xf numFmtId="0" fontId="5" fillId="0" borderId="0" xfId="3" applyFont="1"/>
    <xf numFmtId="0" fontId="5" fillId="0" borderId="0" xfId="3" applyFont="1" applyAlignment="1">
      <alignment horizontal="center"/>
    </xf>
    <xf numFmtId="0" fontId="3" fillId="0" borderId="0" xfId="3" applyAlignment="1">
      <alignment horizontal="center"/>
    </xf>
    <xf numFmtId="0" fontId="10" fillId="8" borderId="12" xfId="2" applyFill="1" applyBorder="1" applyAlignment="1">
      <alignment horizontal="center" vertical="center"/>
    </xf>
    <xf numFmtId="0" fontId="10" fillId="8" borderId="13" xfId="2" applyFill="1" applyBorder="1" applyAlignment="1">
      <alignment horizontal="center" vertical="center"/>
    </xf>
    <xf numFmtId="0" fontId="10" fillId="8" borderId="14" xfId="2" applyFill="1" applyBorder="1" applyAlignment="1">
      <alignment horizontal="center" vertical="center"/>
    </xf>
    <xf numFmtId="0" fontId="10" fillId="8" borderId="14" xfId="2" applyFill="1" applyBorder="1" applyAlignment="1">
      <alignment horizontal="center" vertical="center" wrapText="1"/>
    </xf>
    <xf numFmtId="0" fontId="12" fillId="8" borderId="14" xfId="2" applyFont="1" applyFill="1" applyBorder="1" applyAlignment="1">
      <alignment horizontal="center" vertical="center"/>
    </xf>
    <xf numFmtId="0" fontId="10" fillId="8" borderId="15" xfId="2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164" fontId="1" fillId="2" borderId="8" xfId="0" applyNumberFormat="1" applyFont="1" applyFill="1" applyBorder="1" applyAlignment="1">
      <alignment horizontal="right"/>
    </xf>
    <xf numFmtId="164" fontId="1" fillId="2" borderId="10" xfId="0" applyNumberFormat="1" applyFont="1" applyFill="1" applyBorder="1" applyAlignment="1">
      <alignment horizontal="right"/>
    </xf>
    <xf numFmtId="165" fontId="1" fillId="2" borderId="8" xfId="0" applyNumberFormat="1" applyFont="1" applyFill="1" applyBorder="1" applyAlignment="1">
      <alignment horizontal="right"/>
    </xf>
    <xf numFmtId="165" fontId="1" fillId="2" borderId="10" xfId="0" applyNumberFormat="1" applyFont="1" applyFill="1" applyBorder="1" applyAlignment="1">
      <alignment horizontal="right"/>
    </xf>
    <xf numFmtId="165" fontId="0" fillId="5" borderId="8" xfId="0" applyNumberFormat="1" applyFill="1" applyBorder="1"/>
    <xf numFmtId="165" fontId="0" fillId="5" borderId="10" xfId="0" applyNumberFormat="1" applyFill="1" applyBorder="1"/>
    <xf numFmtId="0" fontId="0" fillId="0" borderId="0" xfId="0" applyAlignment="1">
      <alignment horizontal="center"/>
    </xf>
    <xf numFmtId="165" fontId="1" fillId="2" borderId="8" xfId="0" applyNumberFormat="1" applyFont="1" applyFill="1" applyBorder="1"/>
    <xf numFmtId="165" fontId="1" fillId="2" borderId="10" xfId="0" applyNumberFormat="1" applyFont="1" applyFill="1" applyBorder="1"/>
    <xf numFmtId="0" fontId="0" fillId="0" borderId="8" xfId="0" applyBorder="1" applyAlignment="1">
      <alignment horizontal="right"/>
    </xf>
    <xf numFmtId="0" fontId="0" fillId="0" borderId="10" xfId="0" applyBorder="1" applyAlignment="1">
      <alignment horizontal="right"/>
    </xf>
    <xf numFmtId="0" fontId="2" fillId="0" borderId="0" xfId="0" applyFont="1" applyAlignment="1">
      <alignment horizontal="center"/>
    </xf>
    <xf numFmtId="164" fontId="0" fillId="5" borderId="9" xfId="0" applyNumberFormat="1" applyFill="1" applyBorder="1" applyAlignment="1">
      <alignment horizontal="right"/>
    </xf>
    <xf numFmtId="164" fontId="0" fillId="5" borderId="10" xfId="0" applyNumberFormat="1" applyFill="1" applyBorder="1" applyAlignment="1">
      <alignment horizontal="right"/>
    </xf>
    <xf numFmtId="0" fontId="4" fillId="0" borderId="1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11" fillId="0" borderId="11" xfId="3" applyFont="1" applyBorder="1" applyAlignment="1">
      <alignment horizontal="center" vertical="center"/>
    </xf>
  </cellXfs>
  <cellStyles count="4">
    <cellStyle name="60 % – Zvýraznění 1" xfId="2" builtinId="32"/>
    <cellStyle name="Měna" xfId="1" builtinId="4"/>
    <cellStyle name="Normální" xfId="0" builtinId="0"/>
    <cellStyle name="Normální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0"/>
  <sheetViews>
    <sheetView tabSelected="1" topLeftCell="A42" zoomScale="110" zoomScaleNormal="110" workbookViewId="0">
      <selection activeCell="A52" sqref="A52"/>
    </sheetView>
  </sheetViews>
  <sheetFormatPr defaultRowHeight="15" x14ac:dyDescent="0.25"/>
  <cols>
    <col min="2" max="2" width="15.7109375" customWidth="1"/>
    <col min="5" max="5" width="33.7109375" customWidth="1"/>
    <col min="6" max="6" width="12.42578125" customWidth="1"/>
    <col min="7" max="7" width="13.85546875" customWidth="1"/>
    <col min="8" max="8" width="16" customWidth="1"/>
  </cols>
  <sheetData>
    <row r="1" spans="1:7" x14ac:dyDescent="0.25">
      <c r="A1" s="189"/>
      <c r="B1" s="189"/>
      <c r="C1" s="189"/>
      <c r="D1" s="189"/>
      <c r="E1" s="189"/>
      <c r="F1" s="189"/>
      <c r="G1" s="189"/>
    </row>
    <row r="2" spans="1:7" ht="18.75" x14ac:dyDescent="0.3">
      <c r="A2" s="194" t="s">
        <v>137</v>
      </c>
      <c r="B2" s="194"/>
      <c r="C2" s="194"/>
      <c r="D2" s="194"/>
      <c r="E2" s="194"/>
      <c r="F2" s="194"/>
      <c r="G2" s="194"/>
    </row>
    <row r="3" spans="1:7" ht="18.75" x14ac:dyDescent="0.3">
      <c r="A3" s="14"/>
      <c r="B3" s="14"/>
      <c r="C3" s="14"/>
      <c r="D3" s="14"/>
      <c r="E3" s="14"/>
      <c r="F3" s="14"/>
    </row>
    <row r="5" spans="1:7" x14ac:dyDescent="0.25">
      <c r="A5" s="9" t="s">
        <v>246</v>
      </c>
      <c r="B5" s="9"/>
    </row>
    <row r="6" spans="1:7" x14ac:dyDescent="0.25">
      <c r="B6" s="9"/>
    </row>
    <row r="7" spans="1:7" ht="15" customHeight="1" x14ac:dyDescent="0.25">
      <c r="A7" s="181"/>
      <c r="B7" s="181"/>
      <c r="C7" s="181"/>
      <c r="D7" s="181"/>
      <c r="E7" s="181"/>
      <c r="F7" s="2" t="s">
        <v>136</v>
      </c>
      <c r="G7" s="3"/>
    </row>
    <row r="8" spans="1:7" ht="15" customHeight="1" x14ac:dyDescent="0.25">
      <c r="A8" s="181" t="s">
        <v>130</v>
      </c>
      <c r="B8" s="181"/>
      <c r="C8" s="181"/>
      <c r="D8" s="181"/>
      <c r="E8" s="181"/>
      <c r="F8" s="195"/>
      <c r="G8" s="196"/>
    </row>
    <row r="9" spans="1:7" ht="15" customHeight="1" x14ac:dyDescent="0.25">
      <c r="A9" s="182" t="s">
        <v>0</v>
      </c>
      <c r="B9" s="182"/>
      <c r="C9" s="182"/>
      <c r="D9" s="182"/>
      <c r="E9" s="182"/>
      <c r="F9" s="183">
        <f>'1. Monitoring'!I66</f>
        <v>0</v>
      </c>
      <c r="G9" s="184"/>
    </row>
    <row r="10" spans="1:7" ht="15.75" customHeight="1" x14ac:dyDescent="0.25"/>
    <row r="12" spans="1:7" x14ac:dyDescent="0.25">
      <c r="A12" s="9" t="s">
        <v>247</v>
      </c>
    </row>
    <row r="13" spans="1:7" x14ac:dyDescent="0.25">
      <c r="A13" s="9"/>
    </row>
    <row r="14" spans="1:7" ht="15" customHeight="1" x14ac:dyDescent="0.25">
      <c r="A14" s="181"/>
      <c r="B14" s="181"/>
      <c r="C14" s="181"/>
      <c r="D14" s="181"/>
      <c r="E14" s="181"/>
      <c r="F14" s="2" t="s">
        <v>136</v>
      </c>
      <c r="G14" s="3"/>
    </row>
    <row r="15" spans="1:7" ht="15" customHeight="1" x14ac:dyDescent="0.25">
      <c r="A15" s="181" t="s">
        <v>130</v>
      </c>
      <c r="B15" s="181"/>
      <c r="C15" s="181"/>
      <c r="D15" s="181"/>
      <c r="E15" s="181"/>
      <c r="F15" s="192"/>
      <c r="G15" s="193"/>
    </row>
    <row r="16" spans="1:7" ht="15" customHeight="1" x14ac:dyDescent="0.25">
      <c r="A16" s="182" t="s">
        <v>0</v>
      </c>
      <c r="B16" s="182"/>
      <c r="C16" s="182"/>
      <c r="D16" s="182"/>
      <c r="E16" s="182"/>
      <c r="F16" s="183">
        <f>'2. Obsluha'!J65</f>
        <v>0</v>
      </c>
      <c r="G16" s="184"/>
    </row>
    <row r="19" spans="1:7" x14ac:dyDescent="0.25">
      <c r="A19" s="9" t="s">
        <v>94</v>
      </c>
    </row>
    <row r="20" spans="1:7" x14ac:dyDescent="0.25">
      <c r="A20" s="9"/>
    </row>
    <row r="21" spans="1:7" ht="15" customHeight="1" x14ac:dyDescent="0.25">
      <c r="A21" s="1"/>
      <c r="B21" s="2"/>
      <c r="C21" s="2"/>
      <c r="D21" s="2"/>
      <c r="E21" s="3"/>
      <c r="F21" s="2" t="s">
        <v>136</v>
      </c>
      <c r="G21" s="3"/>
    </row>
    <row r="22" spans="1:7" ht="15" customHeight="1" x14ac:dyDescent="0.25">
      <c r="A22" s="6" t="s">
        <v>130</v>
      </c>
      <c r="B22" s="7"/>
      <c r="C22" s="7"/>
      <c r="D22" s="7"/>
      <c r="E22" s="8"/>
      <c r="F22" s="192"/>
      <c r="G22" s="193"/>
    </row>
    <row r="23" spans="1:7" ht="15" customHeight="1" x14ac:dyDescent="0.25">
      <c r="A23" s="11" t="s">
        <v>0</v>
      </c>
      <c r="B23" s="12"/>
      <c r="C23" s="12"/>
      <c r="D23" s="12"/>
      <c r="E23" s="13"/>
      <c r="F23" s="183">
        <f>'3. Pohotovost'!I66</f>
        <v>0</v>
      </c>
      <c r="G23" s="184"/>
    </row>
    <row r="24" spans="1:7" ht="15" customHeight="1" x14ac:dyDescent="0.25"/>
    <row r="25" spans="1:7" ht="15" customHeight="1" x14ac:dyDescent="0.25"/>
    <row r="26" spans="1:7" ht="15" customHeight="1" x14ac:dyDescent="0.25">
      <c r="A26" s="9" t="s">
        <v>138</v>
      </c>
    </row>
    <row r="27" spans="1:7" ht="15" customHeight="1" x14ac:dyDescent="0.25">
      <c r="A27" s="9"/>
    </row>
    <row r="28" spans="1:7" ht="15" customHeight="1" x14ac:dyDescent="0.25">
      <c r="A28" s="1"/>
      <c r="B28" s="2"/>
      <c r="C28" s="2"/>
      <c r="D28" s="2"/>
      <c r="E28" s="3"/>
      <c r="F28" s="2" t="s">
        <v>136</v>
      </c>
      <c r="G28" s="3"/>
    </row>
    <row r="29" spans="1:7" ht="15" customHeight="1" x14ac:dyDescent="0.25">
      <c r="A29" s="6" t="s">
        <v>130</v>
      </c>
      <c r="B29" s="7"/>
      <c r="C29" s="7"/>
      <c r="D29" s="7"/>
      <c r="E29" s="8"/>
      <c r="F29" s="192"/>
      <c r="G29" s="193"/>
    </row>
    <row r="30" spans="1:7" ht="15" customHeight="1" x14ac:dyDescent="0.25">
      <c r="A30" s="11" t="s">
        <v>0</v>
      </c>
      <c r="B30" s="12"/>
      <c r="C30" s="12"/>
      <c r="D30" s="12"/>
      <c r="E30" s="13"/>
      <c r="F30" s="183">
        <f>'4. Odečty'!J66</f>
        <v>0</v>
      </c>
      <c r="G30" s="184"/>
    </row>
    <row r="32" spans="1:7" x14ac:dyDescent="0.25">
      <c r="A32" s="9" t="s">
        <v>139</v>
      </c>
    </row>
    <row r="33" spans="1:7" x14ac:dyDescent="0.25">
      <c r="A33" s="9"/>
    </row>
    <row r="34" spans="1:7" x14ac:dyDescent="0.25">
      <c r="A34" s="10" t="s">
        <v>82</v>
      </c>
      <c r="B34" s="7"/>
      <c r="C34" s="7"/>
      <c r="D34" s="7"/>
      <c r="E34" s="7"/>
      <c r="F34" s="6" t="s">
        <v>83</v>
      </c>
      <c r="G34" s="8"/>
    </row>
    <row r="35" spans="1:7" x14ac:dyDescent="0.25">
      <c r="A35" s="1" t="s">
        <v>84</v>
      </c>
      <c r="B35" s="2"/>
      <c r="C35" s="2"/>
      <c r="D35" s="2"/>
      <c r="E35" s="2"/>
      <c r="F35" s="187"/>
      <c r="G35" s="188"/>
    </row>
    <row r="36" spans="1:7" x14ac:dyDescent="0.25">
      <c r="A36" s="1" t="s">
        <v>95</v>
      </c>
      <c r="B36" s="2"/>
      <c r="C36" s="2"/>
      <c r="D36" s="2"/>
      <c r="E36" s="2"/>
      <c r="F36" s="187"/>
      <c r="G36" s="188"/>
    </row>
    <row r="37" spans="1:7" x14ac:dyDescent="0.25">
      <c r="A37" s="1" t="s">
        <v>85</v>
      </c>
      <c r="B37" s="2"/>
      <c r="C37" s="2"/>
      <c r="D37" s="2"/>
      <c r="E37" s="2"/>
      <c r="F37" s="187"/>
      <c r="G37" s="188"/>
    </row>
    <row r="38" spans="1:7" x14ac:dyDescent="0.25">
      <c r="A38" s="6" t="s">
        <v>86</v>
      </c>
      <c r="B38" s="7"/>
      <c r="C38" s="7"/>
      <c r="D38" s="7"/>
      <c r="E38" s="7"/>
      <c r="F38" s="187"/>
      <c r="G38" s="188"/>
    </row>
    <row r="39" spans="1:7" x14ac:dyDescent="0.25">
      <c r="A39" s="4" t="s">
        <v>87</v>
      </c>
      <c r="B39" s="5"/>
      <c r="C39" s="5"/>
      <c r="D39" s="5"/>
      <c r="E39" s="5"/>
      <c r="F39" s="187"/>
      <c r="G39" s="188"/>
    </row>
    <row r="40" spans="1:7" x14ac:dyDescent="0.25">
      <c r="A40" s="4" t="s">
        <v>88</v>
      </c>
      <c r="B40" s="5"/>
      <c r="C40" s="5"/>
      <c r="D40" s="5"/>
      <c r="E40" s="5"/>
      <c r="F40" s="187"/>
      <c r="G40" s="188"/>
    </row>
    <row r="41" spans="1:7" x14ac:dyDescent="0.25">
      <c r="A41" s="4" t="s">
        <v>89</v>
      </c>
      <c r="B41" s="5"/>
      <c r="C41" s="5"/>
      <c r="D41" s="5"/>
      <c r="E41" s="5"/>
      <c r="F41" s="187"/>
      <c r="G41" s="188"/>
    </row>
    <row r="42" spans="1:7" ht="20.45" customHeight="1" x14ac:dyDescent="0.25">
      <c r="A42" s="11" t="s">
        <v>0</v>
      </c>
      <c r="B42" s="12"/>
      <c r="C42" s="12"/>
      <c r="D42" s="12"/>
      <c r="E42" s="12"/>
      <c r="F42" s="190">
        <f>F35+SUM(F35:G41)</f>
        <v>0</v>
      </c>
      <c r="G42" s="191"/>
    </row>
    <row r="45" spans="1:7" x14ac:dyDescent="0.25">
      <c r="A45" s="9" t="s">
        <v>248</v>
      </c>
      <c r="B45" s="9"/>
      <c r="C45" s="9"/>
      <c r="D45" s="9"/>
      <c r="E45" s="9"/>
    </row>
    <row r="46" spans="1:7" x14ac:dyDescent="0.25">
      <c r="A46" s="9"/>
      <c r="B46" s="9"/>
      <c r="C46" s="9"/>
      <c r="D46" s="9"/>
      <c r="E46" s="9"/>
    </row>
    <row r="47" spans="1:7" x14ac:dyDescent="0.25">
      <c r="A47" s="6"/>
      <c r="B47" s="7"/>
      <c r="C47" s="7"/>
      <c r="D47" s="7"/>
      <c r="E47" s="8"/>
      <c r="F47" s="7" t="s">
        <v>98</v>
      </c>
      <c r="G47" s="8"/>
    </row>
    <row r="48" spans="1:7" x14ac:dyDescent="0.25">
      <c r="A48" s="6" t="s">
        <v>96</v>
      </c>
      <c r="B48" s="7"/>
      <c r="C48" s="7"/>
      <c r="D48" s="7"/>
      <c r="E48" s="8"/>
      <c r="F48" s="185">
        <v>0</v>
      </c>
      <c r="G48" s="186"/>
    </row>
    <row r="51" spans="1:7" x14ac:dyDescent="0.25">
      <c r="A51" s="9" t="s">
        <v>249</v>
      </c>
    </row>
    <row r="52" spans="1:7" x14ac:dyDescent="0.25">
      <c r="A52" s="9"/>
    </row>
    <row r="53" spans="1:7" x14ac:dyDescent="0.25">
      <c r="A53" s="6"/>
      <c r="B53" s="7"/>
      <c r="C53" s="7"/>
      <c r="D53" s="7"/>
      <c r="E53" s="8"/>
      <c r="F53" s="7" t="s">
        <v>98</v>
      </c>
      <c r="G53" s="8"/>
    </row>
    <row r="54" spans="1:7" x14ac:dyDescent="0.25">
      <c r="A54" s="6" t="s">
        <v>97</v>
      </c>
      <c r="B54" s="7"/>
      <c r="C54" s="7"/>
      <c r="D54" s="7"/>
      <c r="E54" s="8"/>
      <c r="F54" s="185">
        <v>0</v>
      </c>
      <c r="G54" s="186"/>
    </row>
    <row r="57" spans="1:7" x14ac:dyDescent="0.25">
      <c r="A57" s="9" t="s">
        <v>140</v>
      </c>
    </row>
    <row r="58" spans="1:7" x14ac:dyDescent="0.25">
      <c r="A58" s="9"/>
    </row>
    <row r="59" spans="1:7" x14ac:dyDescent="0.25">
      <c r="A59" s="6"/>
      <c r="B59" s="7"/>
      <c r="C59" s="7"/>
      <c r="D59" s="7"/>
      <c r="E59" s="8"/>
      <c r="F59" s="7" t="s">
        <v>90</v>
      </c>
      <c r="G59" s="8"/>
    </row>
    <row r="60" spans="1:7" ht="18.75" customHeight="1" x14ac:dyDescent="0.25">
      <c r="A60" s="4" t="s">
        <v>91</v>
      </c>
      <c r="B60" s="5"/>
      <c r="C60" s="5"/>
      <c r="D60" s="5"/>
      <c r="E60" s="15"/>
      <c r="F60" s="185">
        <v>0</v>
      </c>
      <c r="G60" s="186"/>
    </row>
  </sheetData>
  <mergeCells count="27">
    <mergeCell ref="A1:G1"/>
    <mergeCell ref="F42:G42"/>
    <mergeCell ref="F36:G36"/>
    <mergeCell ref="F35:G35"/>
    <mergeCell ref="F23:G23"/>
    <mergeCell ref="F22:G22"/>
    <mergeCell ref="F15:G15"/>
    <mergeCell ref="F16:G16"/>
    <mergeCell ref="F30:G30"/>
    <mergeCell ref="F29:G29"/>
    <mergeCell ref="A14:E14"/>
    <mergeCell ref="A15:E15"/>
    <mergeCell ref="A16:E16"/>
    <mergeCell ref="A2:G2"/>
    <mergeCell ref="F8:G8"/>
    <mergeCell ref="A7:E7"/>
    <mergeCell ref="F60:G60"/>
    <mergeCell ref="F37:G37"/>
    <mergeCell ref="F38:G38"/>
    <mergeCell ref="F39:G39"/>
    <mergeCell ref="F40:G40"/>
    <mergeCell ref="F41:G41"/>
    <mergeCell ref="A8:E8"/>
    <mergeCell ref="A9:E9"/>
    <mergeCell ref="F9:G9"/>
    <mergeCell ref="F54:G54"/>
    <mergeCell ref="F48:G48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67"/>
  <sheetViews>
    <sheetView zoomScaleNormal="100" zoomScaleSheetLayoutView="115" workbookViewId="0">
      <pane ySplit="2" topLeftCell="A3" activePane="bottomLeft" state="frozen"/>
      <selection pane="bottomLeft" activeCell="M11" sqref="M11"/>
    </sheetView>
  </sheetViews>
  <sheetFormatPr defaultRowHeight="15" outlineLevelRow="2" x14ac:dyDescent="0.25"/>
  <cols>
    <col min="1" max="1" width="3.28515625" customWidth="1"/>
    <col min="2" max="2" width="15" customWidth="1"/>
    <col min="3" max="3" width="10.5703125" style="55" customWidth="1"/>
    <col min="4" max="4" width="9.5703125" customWidth="1"/>
    <col min="5" max="5" width="12.28515625" customWidth="1"/>
    <col min="6" max="6" width="4.28515625" style="55" customWidth="1"/>
    <col min="7" max="7" width="12.5703125" style="55" customWidth="1"/>
    <col min="8" max="8" width="9.5703125" style="55" customWidth="1"/>
    <col min="9" max="10" width="13.28515625" style="55" customWidth="1"/>
    <col min="11" max="11" width="12.140625" customWidth="1"/>
  </cols>
  <sheetData>
    <row r="1" spans="1:10" ht="21.75" customHeight="1" thickBot="1" x14ac:dyDescent="0.3">
      <c r="A1" s="197" t="s">
        <v>133</v>
      </c>
      <c r="B1" s="197"/>
      <c r="C1" s="197"/>
      <c r="D1" s="197"/>
      <c r="E1" s="197"/>
      <c r="F1" s="197"/>
      <c r="G1" s="197"/>
      <c r="H1" s="197"/>
      <c r="I1" s="197"/>
      <c r="J1" s="197"/>
    </row>
    <row r="2" spans="1:10" ht="27.75" customHeight="1" thickBot="1" x14ac:dyDescent="0.3">
      <c r="A2" s="16" t="s">
        <v>99</v>
      </c>
      <c r="B2" s="17" t="s">
        <v>1</v>
      </c>
      <c r="C2" s="17" t="s">
        <v>2</v>
      </c>
      <c r="D2" s="17" t="s">
        <v>100</v>
      </c>
      <c r="E2" s="17" t="s">
        <v>101</v>
      </c>
      <c r="F2" s="17" t="s">
        <v>102</v>
      </c>
      <c r="G2" s="19" t="s">
        <v>144</v>
      </c>
      <c r="H2" s="19" t="s">
        <v>103</v>
      </c>
      <c r="I2" s="18" t="s">
        <v>104</v>
      </c>
      <c r="J2" s="88" t="s">
        <v>105</v>
      </c>
    </row>
    <row r="3" spans="1:10" ht="16.5" customHeight="1" outlineLevel="2" x14ac:dyDescent="0.25">
      <c r="A3" s="89">
        <v>1</v>
      </c>
      <c r="B3" s="90" t="s">
        <v>3</v>
      </c>
      <c r="C3" s="91" t="s">
        <v>4</v>
      </c>
      <c r="D3" s="92" t="s">
        <v>106</v>
      </c>
      <c r="E3" s="92" t="s">
        <v>107</v>
      </c>
      <c r="F3" s="25" t="s">
        <v>108</v>
      </c>
      <c r="G3" s="83"/>
      <c r="H3" s="25">
        <v>12</v>
      </c>
      <c r="I3" s="26">
        <f>G3*H3</f>
        <v>0</v>
      </c>
      <c r="J3" s="85">
        <f>I3*1.21</f>
        <v>0</v>
      </c>
    </row>
    <row r="4" spans="1:10" ht="16.5" customHeight="1" outlineLevel="2" x14ac:dyDescent="0.25">
      <c r="A4" s="27">
        <v>2</v>
      </c>
      <c r="B4" s="28" t="s">
        <v>3</v>
      </c>
      <c r="C4" s="29" t="s">
        <v>5</v>
      </c>
      <c r="D4" s="30" t="s">
        <v>106</v>
      </c>
      <c r="E4" s="30" t="s">
        <v>107</v>
      </c>
      <c r="F4" s="31" t="s">
        <v>108</v>
      </c>
      <c r="G4" s="84"/>
      <c r="H4" s="31">
        <v>12</v>
      </c>
      <c r="I4" s="52">
        <f t="shared" ref="I4:I63" si="0">G4*H4</f>
        <v>0</v>
      </c>
      <c r="J4" s="86">
        <f t="shared" ref="J4:J63" si="1">I4*1.21</f>
        <v>0</v>
      </c>
    </row>
    <row r="5" spans="1:10" ht="16.5" customHeight="1" outlineLevel="2" x14ac:dyDescent="0.25">
      <c r="A5" s="27">
        <v>3</v>
      </c>
      <c r="B5" s="28" t="s">
        <v>3</v>
      </c>
      <c r="C5" s="29" t="s">
        <v>6</v>
      </c>
      <c r="D5" s="30" t="s">
        <v>106</v>
      </c>
      <c r="E5" s="30" t="s">
        <v>107</v>
      </c>
      <c r="F5" s="31" t="s">
        <v>108</v>
      </c>
      <c r="G5" s="84"/>
      <c r="H5" s="31">
        <v>12</v>
      </c>
      <c r="I5" s="52">
        <f t="shared" si="0"/>
        <v>0</v>
      </c>
      <c r="J5" s="86">
        <f t="shared" si="1"/>
        <v>0</v>
      </c>
    </row>
    <row r="6" spans="1:10" ht="16.5" customHeight="1" outlineLevel="2" x14ac:dyDescent="0.25">
      <c r="A6" s="32">
        <v>6</v>
      </c>
      <c r="B6" s="33" t="s">
        <v>10</v>
      </c>
      <c r="C6" s="34" t="s">
        <v>11</v>
      </c>
      <c r="D6" s="35" t="s">
        <v>109</v>
      </c>
      <c r="E6" s="35" t="s">
        <v>107</v>
      </c>
      <c r="F6" s="36" t="s">
        <v>108</v>
      </c>
      <c r="G6" s="84"/>
      <c r="H6" s="31">
        <v>12</v>
      </c>
      <c r="I6" s="52">
        <f t="shared" si="0"/>
        <v>0</v>
      </c>
      <c r="J6" s="86">
        <f t="shared" si="1"/>
        <v>0</v>
      </c>
    </row>
    <row r="7" spans="1:10" ht="16.5" customHeight="1" outlineLevel="2" x14ac:dyDescent="0.25">
      <c r="A7" s="32">
        <v>7</v>
      </c>
      <c r="B7" s="33" t="s">
        <v>10</v>
      </c>
      <c r="C7" s="34" t="s">
        <v>12</v>
      </c>
      <c r="D7" s="35" t="s">
        <v>109</v>
      </c>
      <c r="E7" s="35" t="s">
        <v>107</v>
      </c>
      <c r="F7" s="36" t="s">
        <v>108</v>
      </c>
      <c r="G7" s="84"/>
      <c r="H7" s="31">
        <v>12</v>
      </c>
      <c r="I7" s="52">
        <f t="shared" si="0"/>
        <v>0</v>
      </c>
      <c r="J7" s="86">
        <f t="shared" si="1"/>
        <v>0</v>
      </c>
    </row>
    <row r="8" spans="1:10" ht="16.5" customHeight="1" outlineLevel="2" x14ac:dyDescent="0.25">
      <c r="A8" s="32">
        <v>9</v>
      </c>
      <c r="B8" s="33" t="s">
        <v>15</v>
      </c>
      <c r="C8" s="37" t="s">
        <v>16</v>
      </c>
      <c r="D8" s="38" t="s">
        <v>106</v>
      </c>
      <c r="E8" s="39" t="s">
        <v>107</v>
      </c>
      <c r="F8" s="40" t="s">
        <v>108</v>
      </c>
      <c r="G8" s="84"/>
      <c r="H8" s="31">
        <v>12</v>
      </c>
      <c r="I8" s="52">
        <f t="shared" si="0"/>
        <v>0</v>
      </c>
      <c r="J8" s="86">
        <f t="shared" si="1"/>
        <v>0</v>
      </c>
    </row>
    <row r="9" spans="1:10" ht="16.5" customHeight="1" outlineLevel="2" x14ac:dyDescent="0.25">
      <c r="A9" s="32">
        <v>11</v>
      </c>
      <c r="B9" s="33" t="s">
        <v>17</v>
      </c>
      <c r="C9" s="34" t="s">
        <v>19</v>
      </c>
      <c r="D9" s="35" t="s">
        <v>106</v>
      </c>
      <c r="E9" s="35" t="s">
        <v>107</v>
      </c>
      <c r="F9" s="34"/>
      <c r="G9" s="84"/>
      <c r="H9" s="31">
        <v>9</v>
      </c>
      <c r="I9" s="52">
        <f t="shared" si="0"/>
        <v>0</v>
      </c>
      <c r="J9" s="86">
        <f t="shared" si="1"/>
        <v>0</v>
      </c>
    </row>
    <row r="10" spans="1:10" ht="16.5" customHeight="1" outlineLevel="2" x14ac:dyDescent="0.25">
      <c r="A10" s="32">
        <v>12</v>
      </c>
      <c r="B10" s="33" t="s">
        <v>17</v>
      </c>
      <c r="C10" s="34" t="s">
        <v>20</v>
      </c>
      <c r="D10" s="35" t="s">
        <v>106</v>
      </c>
      <c r="E10" s="35" t="s">
        <v>107</v>
      </c>
      <c r="F10" s="34"/>
      <c r="G10" s="84"/>
      <c r="H10" s="31">
        <v>9</v>
      </c>
      <c r="I10" s="52">
        <f t="shared" si="0"/>
        <v>0</v>
      </c>
      <c r="J10" s="86">
        <f t="shared" si="1"/>
        <v>0</v>
      </c>
    </row>
    <row r="11" spans="1:10" ht="16.5" customHeight="1" outlineLevel="2" x14ac:dyDescent="0.25">
      <c r="A11" s="32">
        <v>15</v>
      </c>
      <c r="B11" s="33" t="s">
        <v>17</v>
      </c>
      <c r="C11" s="34" t="s">
        <v>23</v>
      </c>
      <c r="D11" s="35" t="s">
        <v>106</v>
      </c>
      <c r="E11" s="35" t="s">
        <v>107</v>
      </c>
      <c r="F11" s="36" t="s">
        <v>108</v>
      </c>
      <c r="G11" s="84"/>
      <c r="H11" s="31">
        <v>12</v>
      </c>
      <c r="I11" s="52">
        <f t="shared" si="0"/>
        <v>0</v>
      </c>
      <c r="J11" s="86">
        <f t="shared" si="1"/>
        <v>0</v>
      </c>
    </row>
    <row r="12" spans="1:10" ht="16.5" customHeight="1" outlineLevel="2" x14ac:dyDescent="0.25">
      <c r="A12" s="32">
        <v>13</v>
      </c>
      <c r="B12" s="33" t="s">
        <v>17</v>
      </c>
      <c r="C12" s="34" t="s">
        <v>21</v>
      </c>
      <c r="D12" s="35" t="s">
        <v>106</v>
      </c>
      <c r="E12" s="35" t="s">
        <v>107</v>
      </c>
      <c r="F12" s="34"/>
      <c r="G12" s="84"/>
      <c r="H12" s="31">
        <v>9</v>
      </c>
      <c r="I12" s="52">
        <f t="shared" si="0"/>
        <v>0</v>
      </c>
      <c r="J12" s="86">
        <f t="shared" si="1"/>
        <v>0</v>
      </c>
    </row>
    <row r="13" spans="1:10" ht="16.5" customHeight="1" outlineLevel="2" x14ac:dyDescent="0.25">
      <c r="A13" s="32">
        <v>14</v>
      </c>
      <c r="B13" s="33" t="s">
        <v>17</v>
      </c>
      <c r="C13" s="34" t="s">
        <v>22</v>
      </c>
      <c r="D13" s="35" t="s">
        <v>106</v>
      </c>
      <c r="E13" s="35" t="s">
        <v>107</v>
      </c>
      <c r="F13" s="34"/>
      <c r="G13" s="84"/>
      <c r="H13" s="31">
        <v>9</v>
      </c>
      <c r="I13" s="52">
        <f t="shared" si="0"/>
        <v>0</v>
      </c>
      <c r="J13" s="86">
        <f t="shared" si="1"/>
        <v>0</v>
      </c>
    </row>
    <row r="14" spans="1:10" ht="16.5" customHeight="1" outlineLevel="2" x14ac:dyDescent="0.25">
      <c r="A14" s="32">
        <v>18</v>
      </c>
      <c r="B14" s="33" t="s">
        <v>27</v>
      </c>
      <c r="C14" s="34" t="s">
        <v>28</v>
      </c>
      <c r="D14" s="35" t="s">
        <v>106</v>
      </c>
      <c r="E14" s="35" t="s">
        <v>107</v>
      </c>
      <c r="F14" s="36" t="s">
        <v>108</v>
      </c>
      <c r="G14" s="84"/>
      <c r="H14" s="31">
        <v>12</v>
      </c>
      <c r="I14" s="52">
        <f t="shared" si="0"/>
        <v>0</v>
      </c>
      <c r="J14" s="86">
        <f t="shared" si="1"/>
        <v>0</v>
      </c>
    </row>
    <row r="15" spans="1:10" ht="16.5" customHeight="1" outlineLevel="2" x14ac:dyDescent="0.25">
      <c r="A15" s="32">
        <v>19</v>
      </c>
      <c r="B15" s="33" t="s">
        <v>27</v>
      </c>
      <c r="C15" s="34" t="s">
        <v>29</v>
      </c>
      <c r="D15" s="35" t="s">
        <v>106</v>
      </c>
      <c r="E15" s="35" t="s">
        <v>107</v>
      </c>
      <c r="F15" s="36" t="s">
        <v>108</v>
      </c>
      <c r="G15" s="84"/>
      <c r="H15" s="31">
        <v>12</v>
      </c>
      <c r="I15" s="52">
        <f t="shared" si="0"/>
        <v>0</v>
      </c>
      <c r="J15" s="86">
        <f t="shared" si="1"/>
        <v>0</v>
      </c>
    </row>
    <row r="16" spans="1:10" ht="16.5" customHeight="1" outlineLevel="2" x14ac:dyDescent="0.25">
      <c r="A16" s="32">
        <v>25</v>
      </c>
      <c r="B16" s="41" t="s">
        <v>30</v>
      </c>
      <c r="C16" s="34" t="s">
        <v>36</v>
      </c>
      <c r="D16" s="35" t="s">
        <v>110</v>
      </c>
      <c r="E16" s="35" t="s">
        <v>107</v>
      </c>
      <c r="F16" s="36" t="s">
        <v>108</v>
      </c>
      <c r="G16" s="84"/>
      <c r="H16" s="31">
        <v>12</v>
      </c>
      <c r="I16" s="52">
        <f t="shared" si="0"/>
        <v>0</v>
      </c>
      <c r="J16" s="86">
        <f t="shared" si="1"/>
        <v>0</v>
      </c>
    </row>
    <row r="17" spans="1:10" ht="16.5" customHeight="1" outlineLevel="2" x14ac:dyDescent="0.25">
      <c r="A17" s="32">
        <v>20</v>
      </c>
      <c r="B17" s="33" t="s">
        <v>30</v>
      </c>
      <c r="C17" s="34" t="s">
        <v>31</v>
      </c>
      <c r="D17" s="35" t="s">
        <v>110</v>
      </c>
      <c r="E17" s="35" t="s">
        <v>107</v>
      </c>
      <c r="F17" s="36" t="s">
        <v>108</v>
      </c>
      <c r="G17" s="84"/>
      <c r="H17" s="31">
        <v>12</v>
      </c>
      <c r="I17" s="52">
        <f t="shared" si="0"/>
        <v>0</v>
      </c>
      <c r="J17" s="86">
        <f t="shared" si="1"/>
        <v>0</v>
      </c>
    </row>
    <row r="18" spans="1:10" ht="16.5" customHeight="1" outlineLevel="2" x14ac:dyDescent="0.25">
      <c r="A18" s="32">
        <v>21</v>
      </c>
      <c r="B18" s="33" t="s">
        <v>30</v>
      </c>
      <c r="C18" s="34" t="s">
        <v>32</v>
      </c>
      <c r="D18" s="35" t="s">
        <v>110</v>
      </c>
      <c r="E18" s="35" t="s">
        <v>107</v>
      </c>
      <c r="F18" s="36" t="s">
        <v>108</v>
      </c>
      <c r="G18" s="84"/>
      <c r="H18" s="31">
        <v>12</v>
      </c>
      <c r="I18" s="52">
        <f t="shared" si="0"/>
        <v>0</v>
      </c>
      <c r="J18" s="86">
        <f t="shared" si="1"/>
        <v>0</v>
      </c>
    </row>
    <row r="19" spans="1:10" ht="16.5" customHeight="1" outlineLevel="2" x14ac:dyDescent="0.25">
      <c r="A19" s="32">
        <v>22</v>
      </c>
      <c r="B19" s="33" t="s">
        <v>30</v>
      </c>
      <c r="C19" s="34" t="s">
        <v>33</v>
      </c>
      <c r="D19" s="35" t="s">
        <v>110</v>
      </c>
      <c r="E19" s="35" t="s">
        <v>107</v>
      </c>
      <c r="F19" s="36" t="s">
        <v>108</v>
      </c>
      <c r="G19" s="84"/>
      <c r="H19" s="31">
        <v>12</v>
      </c>
      <c r="I19" s="52">
        <f t="shared" si="0"/>
        <v>0</v>
      </c>
      <c r="J19" s="86">
        <f t="shared" si="1"/>
        <v>0</v>
      </c>
    </row>
    <row r="20" spans="1:10" ht="16.5" customHeight="1" outlineLevel="2" x14ac:dyDescent="0.25">
      <c r="A20" s="32">
        <v>23</v>
      </c>
      <c r="B20" s="33" t="s">
        <v>30</v>
      </c>
      <c r="C20" s="34" t="s">
        <v>34</v>
      </c>
      <c r="D20" s="35" t="s">
        <v>110</v>
      </c>
      <c r="E20" s="35" t="s">
        <v>107</v>
      </c>
      <c r="F20" s="36" t="s">
        <v>108</v>
      </c>
      <c r="G20" s="84"/>
      <c r="H20" s="31">
        <v>12</v>
      </c>
      <c r="I20" s="52">
        <f t="shared" si="0"/>
        <v>0</v>
      </c>
      <c r="J20" s="86">
        <f t="shared" si="1"/>
        <v>0</v>
      </c>
    </row>
    <row r="21" spans="1:10" ht="16.5" customHeight="1" outlineLevel="2" x14ac:dyDescent="0.25">
      <c r="A21" s="32">
        <v>24</v>
      </c>
      <c r="B21" s="33" t="s">
        <v>30</v>
      </c>
      <c r="C21" s="34" t="s">
        <v>35</v>
      </c>
      <c r="D21" s="35" t="s">
        <v>110</v>
      </c>
      <c r="E21" s="35" t="s">
        <v>107</v>
      </c>
      <c r="F21" s="36" t="s">
        <v>108</v>
      </c>
      <c r="G21" s="84"/>
      <c r="H21" s="31">
        <v>12</v>
      </c>
      <c r="I21" s="52">
        <f t="shared" si="0"/>
        <v>0</v>
      </c>
      <c r="J21" s="86">
        <f t="shared" si="1"/>
        <v>0</v>
      </c>
    </row>
    <row r="22" spans="1:10" ht="16.5" customHeight="1" outlineLevel="2" x14ac:dyDescent="0.25">
      <c r="A22" s="32">
        <v>26</v>
      </c>
      <c r="B22" s="33" t="s">
        <v>37</v>
      </c>
      <c r="C22" s="34" t="s">
        <v>38</v>
      </c>
      <c r="D22" s="35" t="s">
        <v>106</v>
      </c>
      <c r="E22" s="35" t="s">
        <v>107</v>
      </c>
      <c r="F22" s="34"/>
      <c r="G22" s="84"/>
      <c r="H22" s="31">
        <v>9</v>
      </c>
      <c r="I22" s="52">
        <f t="shared" si="0"/>
        <v>0</v>
      </c>
      <c r="J22" s="86">
        <f t="shared" si="1"/>
        <v>0</v>
      </c>
    </row>
    <row r="23" spans="1:10" ht="16.5" customHeight="1" outlineLevel="2" x14ac:dyDescent="0.25">
      <c r="A23" s="32">
        <v>27</v>
      </c>
      <c r="B23" s="33" t="s">
        <v>39</v>
      </c>
      <c r="C23" s="34" t="s">
        <v>40</v>
      </c>
      <c r="D23" s="35" t="s">
        <v>111</v>
      </c>
      <c r="E23" s="35" t="s">
        <v>107</v>
      </c>
      <c r="F23" s="36" t="s">
        <v>108</v>
      </c>
      <c r="G23" s="84"/>
      <c r="H23" s="31">
        <v>12</v>
      </c>
      <c r="I23" s="52">
        <f t="shared" si="0"/>
        <v>0</v>
      </c>
      <c r="J23" s="86">
        <f t="shared" si="1"/>
        <v>0</v>
      </c>
    </row>
    <row r="24" spans="1:10" ht="16.5" customHeight="1" outlineLevel="2" x14ac:dyDescent="0.25">
      <c r="A24" s="32">
        <v>28</v>
      </c>
      <c r="B24" s="33" t="s">
        <v>39</v>
      </c>
      <c r="C24" s="34" t="s">
        <v>41</v>
      </c>
      <c r="D24" s="35" t="s">
        <v>111</v>
      </c>
      <c r="E24" s="35" t="s">
        <v>107</v>
      </c>
      <c r="F24" s="36" t="s">
        <v>108</v>
      </c>
      <c r="G24" s="84"/>
      <c r="H24" s="31">
        <v>12</v>
      </c>
      <c r="I24" s="52">
        <f t="shared" si="0"/>
        <v>0</v>
      </c>
      <c r="J24" s="86">
        <f t="shared" si="1"/>
        <v>0</v>
      </c>
    </row>
    <row r="25" spans="1:10" ht="16.5" customHeight="1" outlineLevel="2" x14ac:dyDescent="0.25">
      <c r="A25" s="32">
        <v>29</v>
      </c>
      <c r="B25" s="33" t="s">
        <v>42</v>
      </c>
      <c r="C25" s="34" t="s">
        <v>43</v>
      </c>
      <c r="D25" s="35" t="s">
        <v>109</v>
      </c>
      <c r="E25" s="35" t="s">
        <v>107</v>
      </c>
      <c r="F25" s="36" t="s">
        <v>108</v>
      </c>
      <c r="G25" s="84"/>
      <c r="H25" s="31">
        <v>12</v>
      </c>
      <c r="I25" s="52">
        <f t="shared" si="0"/>
        <v>0</v>
      </c>
      <c r="J25" s="86">
        <f t="shared" si="1"/>
        <v>0</v>
      </c>
    </row>
    <row r="26" spans="1:10" outlineLevel="2" x14ac:dyDescent="0.25">
      <c r="A26" s="32">
        <v>30</v>
      </c>
      <c r="B26" s="33" t="s">
        <v>42</v>
      </c>
      <c r="C26" s="34" t="s">
        <v>44</v>
      </c>
      <c r="D26" s="35" t="s">
        <v>109</v>
      </c>
      <c r="E26" s="35" t="s">
        <v>107</v>
      </c>
      <c r="F26" s="36" t="s">
        <v>108</v>
      </c>
      <c r="G26" s="84"/>
      <c r="H26" s="31">
        <v>12</v>
      </c>
      <c r="I26" s="52">
        <f t="shared" si="0"/>
        <v>0</v>
      </c>
      <c r="J26" s="86">
        <f t="shared" si="1"/>
        <v>0</v>
      </c>
    </row>
    <row r="27" spans="1:10" ht="16.5" customHeight="1" outlineLevel="2" x14ac:dyDescent="0.25">
      <c r="A27" s="32">
        <v>39</v>
      </c>
      <c r="B27" s="33" t="s">
        <v>49</v>
      </c>
      <c r="C27" s="34" t="s">
        <v>55</v>
      </c>
      <c r="D27" s="35" t="s">
        <v>106</v>
      </c>
      <c r="E27" s="35" t="s">
        <v>107</v>
      </c>
      <c r="F27" s="36" t="s">
        <v>108</v>
      </c>
      <c r="G27" s="84"/>
      <c r="H27" s="31">
        <v>12</v>
      </c>
      <c r="I27" s="52">
        <f t="shared" si="0"/>
        <v>0</v>
      </c>
      <c r="J27" s="86">
        <f t="shared" si="1"/>
        <v>0</v>
      </c>
    </row>
    <row r="28" spans="1:10" ht="16.5" customHeight="1" outlineLevel="2" x14ac:dyDescent="0.25">
      <c r="A28" s="32">
        <v>34</v>
      </c>
      <c r="B28" s="33" t="s">
        <v>49</v>
      </c>
      <c r="C28" s="34" t="s">
        <v>50</v>
      </c>
      <c r="D28" s="35" t="s">
        <v>106</v>
      </c>
      <c r="E28" s="35" t="s">
        <v>107</v>
      </c>
      <c r="F28" s="36" t="s">
        <v>108</v>
      </c>
      <c r="G28" s="84"/>
      <c r="H28" s="31">
        <v>12</v>
      </c>
      <c r="I28" s="52">
        <f t="shared" si="0"/>
        <v>0</v>
      </c>
      <c r="J28" s="86">
        <f t="shared" si="1"/>
        <v>0</v>
      </c>
    </row>
    <row r="29" spans="1:10" ht="16.5" customHeight="1" outlineLevel="2" x14ac:dyDescent="0.25">
      <c r="A29" s="32">
        <v>36</v>
      </c>
      <c r="B29" s="33" t="s">
        <v>49</v>
      </c>
      <c r="C29" s="34" t="s">
        <v>52</v>
      </c>
      <c r="D29" s="35" t="s">
        <v>106</v>
      </c>
      <c r="E29" s="35" t="s">
        <v>107</v>
      </c>
      <c r="F29" s="36" t="s">
        <v>108</v>
      </c>
      <c r="G29" s="84"/>
      <c r="H29" s="31">
        <v>12</v>
      </c>
      <c r="I29" s="52">
        <f t="shared" si="0"/>
        <v>0</v>
      </c>
      <c r="J29" s="86">
        <f t="shared" si="1"/>
        <v>0</v>
      </c>
    </row>
    <row r="30" spans="1:10" ht="15.75" customHeight="1" outlineLevel="2" x14ac:dyDescent="0.25">
      <c r="A30" s="32">
        <v>35</v>
      </c>
      <c r="B30" s="33" t="s">
        <v>49</v>
      </c>
      <c r="C30" s="34" t="s">
        <v>51</v>
      </c>
      <c r="D30" s="35" t="s">
        <v>106</v>
      </c>
      <c r="E30" s="35" t="s">
        <v>107</v>
      </c>
      <c r="F30" s="36" t="s">
        <v>108</v>
      </c>
      <c r="G30" s="84"/>
      <c r="H30" s="31">
        <v>12</v>
      </c>
      <c r="I30" s="52">
        <f t="shared" si="0"/>
        <v>0</v>
      </c>
      <c r="J30" s="86">
        <f t="shared" si="1"/>
        <v>0</v>
      </c>
    </row>
    <row r="31" spans="1:10" ht="16.5" customHeight="1" outlineLevel="2" x14ac:dyDescent="0.25">
      <c r="A31" s="32">
        <v>37</v>
      </c>
      <c r="B31" s="33" t="s">
        <v>49</v>
      </c>
      <c r="C31" s="34" t="s">
        <v>53</v>
      </c>
      <c r="D31" s="35" t="s">
        <v>106</v>
      </c>
      <c r="E31" s="35" t="s">
        <v>107</v>
      </c>
      <c r="F31" s="36" t="s">
        <v>108</v>
      </c>
      <c r="G31" s="84"/>
      <c r="H31" s="31">
        <v>12</v>
      </c>
      <c r="I31" s="52">
        <f t="shared" si="0"/>
        <v>0</v>
      </c>
      <c r="J31" s="86">
        <f t="shared" si="1"/>
        <v>0</v>
      </c>
    </row>
    <row r="32" spans="1:10" ht="16.5" customHeight="1" outlineLevel="2" x14ac:dyDescent="0.25">
      <c r="A32" s="32">
        <v>38</v>
      </c>
      <c r="B32" s="33" t="s">
        <v>49</v>
      </c>
      <c r="C32" s="34" t="s">
        <v>54</v>
      </c>
      <c r="D32" s="35" t="s">
        <v>106</v>
      </c>
      <c r="E32" s="35" t="s">
        <v>107</v>
      </c>
      <c r="F32" s="36" t="s">
        <v>108</v>
      </c>
      <c r="G32" s="84"/>
      <c r="H32" s="31">
        <v>12</v>
      </c>
      <c r="I32" s="52">
        <f t="shared" si="0"/>
        <v>0</v>
      </c>
      <c r="J32" s="86">
        <f t="shared" si="1"/>
        <v>0</v>
      </c>
    </row>
    <row r="33" spans="1:10" ht="16.5" customHeight="1" outlineLevel="2" x14ac:dyDescent="0.25">
      <c r="A33" s="32">
        <v>40</v>
      </c>
      <c r="B33" s="33" t="s">
        <v>56</v>
      </c>
      <c r="C33" s="34" t="s">
        <v>57</v>
      </c>
      <c r="D33" s="35" t="s">
        <v>111</v>
      </c>
      <c r="E33" s="35" t="s">
        <v>107</v>
      </c>
      <c r="F33" s="36" t="s">
        <v>108</v>
      </c>
      <c r="G33" s="84"/>
      <c r="H33" s="31">
        <v>12</v>
      </c>
      <c r="I33" s="52">
        <f t="shared" si="0"/>
        <v>0</v>
      </c>
      <c r="J33" s="86">
        <f t="shared" si="1"/>
        <v>0</v>
      </c>
    </row>
    <row r="34" spans="1:10" ht="16.5" customHeight="1" outlineLevel="2" x14ac:dyDescent="0.25">
      <c r="A34" s="32">
        <v>41</v>
      </c>
      <c r="B34" s="33" t="s">
        <v>58</v>
      </c>
      <c r="C34" s="34" t="s">
        <v>59</v>
      </c>
      <c r="D34" s="35" t="s">
        <v>111</v>
      </c>
      <c r="E34" s="35" t="s">
        <v>107</v>
      </c>
      <c r="F34" s="36" t="s">
        <v>108</v>
      </c>
      <c r="G34" s="84"/>
      <c r="H34" s="31">
        <v>12</v>
      </c>
      <c r="I34" s="52">
        <f t="shared" si="0"/>
        <v>0</v>
      </c>
      <c r="J34" s="86">
        <f t="shared" si="1"/>
        <v>0</v>
      </c>
    </row>
    <row r="35" spans="1:10" ht="16.5" customHeight="1" outlineLevel="2" x14ac:dyDescent="0.25">
      <c r="A35" s="32">
        <v>42</v>
      </c>
      <c r="B35" s="33" t="s">
        <v>58</v>
      </c>
      <c r="C35" s="34" t="s">
        <v>60</v>
      </c>
      <c r="D35" s="35" t="s">
        <v>111</v>
      </c>
      <c r="E35" s="35" t="s">
        <v>107</v>
      </c>
      <c r="F35" s="36" t="s">
        <v>108</v>
      </c>
      <c r="G35" s="84"/>
      <c r="H35" s="31">
        <v>12</v>
      </c>
      <c r="I35" s="52">
        <f t="shared" si="0"/>
        <v>0</v>
      </c>
      <c r="J35" s="86">
        <f t="shared" si="1"/>
        <v>0</v>
      </c>
    </row>
    <row r="36" spans="1:10" ht="16.5" customHeight="1" outlineLevel="2" x14ac:dyDescent="0.25">
      <c r="A36" s="32">
        <v>46</v>
      </c>
      <c r="B36" s="33" t="s">
        <v>65</v>
      </c>
      <c r="C36" s="34" t="s">
        <v>66</v>
      </c>
      <c r="D36" s="35" t="s">
        <v>106</v>
      </c>
      <c r="E36" s="35" t="s">
        <v>107</v>
      </c>
      <c r="F36" s="36" t="s">
        <v>108</v>
      </c>
      <c r="G36" s="84"/>
      <c r="H36" s="31">
        <v>12</v>
      </c>
      <c r="I36" s="52">
        <f t="shared" si="0"/>
        <v>0</v>
      </c>
      <c r="J36" s="86">
        <f t="shared" si="1"/>
        <v>0</v>
      </c>
    </row>
    <row r="37" spans="1:10" ht="16.5" customHeight="1" outlineLevel="2" x14ac:dyDescent="0.25">
      <c r="A37" s="32">
        <v>47</v>
      </c>
      <c r="B37" s="33" t="s">
        <v>65</v>
      </c>
      <c r="C37" s="34" t="s">
        <v>67</v>
      </c>
      <c r="D37" s="35" t="s">
        <v>106</v>
      </c>
      <c r="E37" s="35" t="s">
        <v>107</v>
      </c>
      <c r="F37" s="36" t="s">
        <v>108</v>
      </c>
      <c r="G37" s="84"/>
      <c r="H37" s="31">
        <v>12</v>
      </c>
      <c r="I37" s="52">
        <f t="shared" si="0"/>
        <v>0</v>
      </c>
      <c r="J37" s="86">
        <f t="shared" si="1"/>
        <v>0</v>
      </c>
    </row>
    <row r="38" spans="1:10" ht="16.5" customHeight="1" outlineLevel="2" x14ac:dyDescent="0.25">
      <c r="A38" s="32">
        <v>48</v>
      </c>
      <c r="B38" s="33" t="s">
        <v>65</v>
      </c>
      <c r="C38" s="34" t="s">
        <v>68</v>
      </c>
      <c r="D38" s="35" t="s">
        <v>106</v>
      </c>
      <c r="E38" s="35" t="s">
        <v>107</v>
      </c>
      <c r="F38" s="36" t="s">
        <v>108</v>
      </c>
      <c r="G38" s="84"/>
      <c r="H38" s="31">
        <v>12</v>
      </c>
      <c r="I38" s="52">
        <f t="shared" si="0"/>
        <v>0</v>
      </c>
      <c r="J38" s="86">
        <f t="shared" si="1"/>
        <v>0</v>
      </c>
    </row>
    <row r="39" spans="1:10" ht="16.5" customHeight="1" outlineLevel="2" x14ac:dyDescent="0.25">
      <c r="A39" s="32">
        <v>49</v>
      </c>
      <c r="B39" s="33" t="s">
        <v>65</v>
      </c>
      <c r="C39" s="34" t="s">
        <v>69</v>
      </c>
      <c r="D39" s="35" t="s">
        <v>106</v>
      </c>
      <c r="E39" s="35" t="s">
        <v>107</v>
      </c>
      <c r="F39" s="36" t="s">
        <v>108</v>
      </c>
      <c r="G39" s="84"/>
      <c r="H39" s="31">
        <v>12</v>
      </c>
      <c r="I39" s="52">
        <f t="shared" si="0"/>
        <v>0</v>
      </c>
      <c r="J39" s="86">
        <f t="shared" si="1"/>
        <v>0</v>
      </c>
    </row>
    <row r="40" spans="1:10" ht="16.5" customHeight="1" outlineLevel="2" x14ac:dyDescent="0.25">
      <c r="A40" s="32">
        <v>50</v>
      </c>
      <c r="B40" s="33" t="s">
        <v>65</v>
      </c>
      <c r="C40" s="34" t="s">
        <v>70</v>
      </c>
      <c r="D40" s="35" t="s">
        <v>106</v>
      </c>
      <c r="E40" s="35" t="s">
        <v>107</v>
      </c>
      <c r="F40" s="36" t="s">
        <v>108</v>
      </c>
      <c r="G40" s="84"/>
      <c r="H40" s="31">
        <v>12</v>
      </c>
      <c r="I40" s="52">
        <f t="shared" si="0"/>
        <v>0</v>
      </c>
      <c r="J40" s="86">
        <f t="shared" si="1"/>
        <v>0</v>
      </c>
    </row>
    <row r="41" spans="1:10" ht="16.5" customHeight="1" outlineLevel="2" x14ac:dyDescent="0.25">
      <c r="A41" s="32">
        <v>51</v>
      </c>
      <c r="B41" s="33" t="s">
        <v>71</v>
      </c>
      <c r="C41" s="34" t="s">
        <v>72</v>
      </c>
      <c r="D41" s="35" t="s">
        <v>112</v>
      </c>
      <c r="E41" s="35" t="s">
        <v>107</v>
      </c>
      <c r="F41" s="36" t="s">
        <v>108</v>
      </c>
      <c r="G41" s="84"/>
      <c r="H41" s="31">
        <v>12</v>
      </c>
      <c r="I41" s="52">
        <f t="shared" si="0"/>
        <v>0</v>
      </c>
      <c r="J41" s="86">
        <f t="shared" si="1"/>
        <v>0</v>
      </c>
    </row>
    <row r="42" spans="1:10" ht="16.5" customHeight="1" outlineLevel="2" x14ac:dyDescent="0.25">
      <c r="A42" s="32">
        <v>54</v>
      </c>
      <c r="B42" s="33" t="s">
        <v>76</v>
      </c>
      <c r="C42" s="34" t="s">
        <v>77</v>
      </c>
      <c r="D42" s="35" t="s">
        <v>109</v>
      </c>
      <c r="E42" s="35" t="s">
        <v>107</v>
      </c>
      <c r="F42" s="36" t="s">
        <v>108</v>
      </c>
      <c r="G42" s="84"/>
      <c r="H42" s="31">
        <v>12</v>
      </c>
      <c r="I42" s="52">
        <f t="shared" si="0"/>
        <v>0</v>
      </c>
      <c r="J42" s="86">
        <f t="shared" si="1"/>
        <v>0</v>
      </c>
    </row>
    <row r="43" spans="1:10" ht="16.5" customHeight="1" outlineLevel="2" x14ac:dyDescent="0.25">
      <c r="A43" s="32">
        <v>55</v>
      </c>
      <c r="B43" s="33" t="s">
        <v>78</v>
      </c>
      <c r="C43" s="34" t="s">
        <v>79</v>
      </c>
      <c r="D43" s="35" t="s">
        <v>106</v>
      </c>
      <c r="E43" s="35" t="s">
        <v>107</v>
      </c>
      <c r="F43" s="36" t="s">
        <v>108</v>
      </c>
      <c r="G43" s="84"/>
      <c r="H43" s="31">
        <v>12</v>
      </c>
      <c r="I43" s="52">
        <f t="shared" si="0"/>
        <v>0</v>
      </c>
      <c r="J43" s="86">
        <f t="shared" si="1"/>
        <v>0</v>
      </c>
    </row>
    <row r="44" spans="1:10" ht="16.5" customHeight="1" outlineLevel="1" x14ac:dyDescent="0.25">
      <c r="A44" s="32"/>
      <c r="B44" s="33"/>
      <c r="C44" s="34"/>
      <c r="D44" s="35"/>
      <c r="E44" s="42" t="s">
        <v>113</v>
      </c>
      <c r="F44" s="36"/>
      <c r="G44" s="31"/>
      <c r="H44" s="31"/>
      <c r="I44" s="52"/>
      <c r="J44" s="86">
        <f>SUBTOTAL(9,J3:J43)</f>
        <v>0</v>
      </c>
    </row>
    <row r="45" spans="1:10" ht="16.5" customHeight="1" outlineLevel="2" x14ac:dyDescent="0.25">
      <c r="A45" s="32">
        <v>5</v>
      </c>
      <c r="B45" s="33" t="s">
        <v>7</v>
      </c>
      <c r="C45" s="43" t="s">
        <v>9</v>
      </c>
      <c r="D45" s="35" t="s">
        <v>114</v>
      </c>
      <c r="E45" s="35" t="s">
        <v>115</v>
      </c>
      <c r="F45" s="36" t="s">
        <v>108</v>
      </c>
      <c r="G45" s="84"/>
      <c r="H45" s="31">
        <v>12</v>
      </c>
      <c r="I45" s="52">
        <f t="shared" si="0"/>
        <v>0</v>
      </c>
      <c r="J45" s="86">
        <f t="shared" si="1"/>
        <v>0</v>
      </c>
    </row>
    <row r="46" spans="1:10" ht="16.5" customHeight="1" outlineLevel="2" x14ac:dyDescent="0.25">
      <c r="A46" s="32">
        <v>8</v>
      </c>
      <c r="B46" s="33" t="s">
        <v>13</v>
      </c>
      <c r="C46" s="43" t="s">
        <v>14</v>
      </c>
      <c r="D46" s="35" t="s">
        <v>116</v>
      </c>
      <c r="E46" s="35" t="s">
        <v>115</v>
      </c>
      <c r="F46" s="36" t="s">
        <v>108</v>
      </c>
      <c r="G46" s="84"/>
      <c r="H46" s="31">
        <v>12</v>
      </c>
      <c r="I46" s="52">
        <f t="shared" si="0"/>
        <v>0</v>
      </c>
      <c r="J46" s="86">
        <f t="shared" si="1"/>
        <v>0</v>
      </c>
    </row>
    <row r="47" spans="1:10" ht="16.5" customHeight="1" outlineLevel="2" x14ac:dyDescent="0.25">
      <c r="A47" s="32">
        <v>17</v>
      </c>
      <c r="B47" s="33" t="s">
        <v>26</v>
      </c>
      <c r="C47" s="34" t="s">
        <v>93</v>
      </c>
      <c r="D47" s="35" t="s">
        <v>109</v>
      </c>
      <c r="E47" s="35" t="s">
        <v>115</v>
      </c>
      <c r="F47" s="36" t="s">
        <v>108</v>
      </c>
      <c r="G47" s="84"/>
      <c r="H47" s="31">
        <v>12</v>
      </c>
      <c r="I47" s="52">
        <f t="shared" si="0"/>
        <v>0</v>
      </c>
      <c r="J47" s="86">
        <f t="shared" si="1"/>
        <v>0</v>
      </c>
    </row>
    <row r="48" spans="1:10" ht="16.5" customHeight="1" outlineLevel="2" x14ac:dyDescent="0.25">
      <c r="A48" s="32">
        <v>43</v>
      </c>
      <c r="B48" s="33" t="s">
        <v>61</v>
      </c>
      <c r="C48" s="34" t="s">
        <v>62</v>
      </c>
      <c r="D48" s="35" t="s">
        <v>110</v>
      </c>
      <c r="E48" s="35" t="s">
        <v>115</v>
      </c>
      <c r="F48" s="36" t="s">
        <v>108</v>
      </c>
      <c r="G48" s="84"/>
      <c r="H48" s="31">
        <v>12</v>
      </c>
      <c r="I48" s="52">
        <f t="shared" si="0"/>
        <v>0</v>
      </c>
      <c r="J48" s="86">
        <f t="shared" si="1"/>
        <v>0</v>
      </c>
    </row>
    <row r="49" spans="1:10" ht="16.5" customHeight="1" outlineLevel="2" x14ac:dyDescent="0.25">
      <c r="A49" s="32">
        <v>44</v>
      </c>
      <c r="B49" s="33" t="s">
        <v>117</v>
      </c>
      <c r="C49" s="34" t="s">
        <v>92</v>
      </c>
      <c r="D49" s="35" t="s">
        <v>118</v>
      </c>
      <c r="E49" s="35" t="s">
        <v>115</v>
      </c>
      <c r="F49" s="34"/>
      <c r="G49" s="84"/>
      <c r="H49" s="31">
        <v>9</v>
      </c>
      <c r="I49" s="52">
        <f t="shared" si="0"/>
        <v>0</v>
      </c>
      <c r="J49" s="86">
        <f t="shared" si="1"/>
        <v>0</v>
      </c>
    </row>
    <row r="50" spans="1:10" ht="16.5" customHeight="1" outlineLevel="1" x14ac:dyDescent="0.25">
      <c r="A50" s="32"/>
      <c r="B50" s="33"/>
      <c r="C50" s="34"/>
      <c r="D50" s="35"/>
      <c r="E50" s="42" t="s">
        <v>119</v>
      </c>
      <c r="F50" s="34"/>
      <c r="G50" s="31"/>
      <c r="H50" s="31"/>
      <c r="I50" s="52"/>
      <c r="J50" s="86">
        <f>SUBTOTAL(9,J45:J49)</f>
        <v>0</v>
      </c>
    </row>
    <row r="51" spans="1:10" ht="16.5" customHeight="1" outlineLevel="2" x14ac:dyDescent="0.25">
      <c r="A51" s="32">
        <v>53</v>
      </c>
      <c r="B51" s="33" t="s">
        <v>73</v>
      </c>
      <c r="C51" s="34" t="s">
        <v>75</v>
      </c>
      <c r="D51" s="35" t="s">
        <v>106</v>
      </c>
      <c r="E51" s="35" t="s">
        <v>120</v>
      </c>
      <c r="F51" s="34"/>
      <c r="G51" s="84"/>
      <c r="H51" s="31">
        <v>9</v>
      </c>
      <c r="I51" s="52">
        <f t="shared" si="0"/>
        <v>0</v>
      </c>
      <c r="J51" s="86">
        <f t="shared" si="1"/>
        <v>0</v>
      </c>
    </row>
    <row r="52" spans="1:10" ht="16.5" customHeight="1" outlineLevel="1" x14ac:dyDescent="0.25">
      <c r="A52" s="32"/>
      <c r="B52" s="33"/>
      <c r="C52" s="34"/>
      <c r="D52" s="35"/>
      <c r="E52" s="42" t="s">
        <v>121</v>
      </c>
      <c r="F52" s="34"/>
      <c r="G52" s="31"/>
      <c r="H52" s="31"/>
      <c r="I52" s="52"/>
      <c r="J52" s="86">
        <f>SUBTOTAL(9,J51:J51)</f>
        <v>0</v>
      </c>
    </row>
    <row r="53" spans="1:10" ht="16.5" customHeight="1" outlineLevel="2" x14ac:dyDescent="0.25">
      <c r="A53" s="32">
        <v>56</v>
      </c>
      <c r="B53" s="41" t="s">
        <v>80</v>
      </c>
      <c r="C53" s="34" t="s">
        <v>81</v>
      </c>
      <c r="D53" s="35" t="s">
        <v>106</v>
      </c>
      <c r="E53" s="35" t="s">
        <v>122</v>
      </c>
      <c r="F53" s="36" t="s">
        <v>108</v>
      </c>
      <c r="G53" s="84"/>
      <c r="H53" s="31">
        <v>12</v>
      </c>
      <c r="I53" s="52">
        <f t="shared" si="0"/>
        <v>0</v>
      </c>
      <c r="J53" s="86">
        <f t="shared" si="1"/>
        <v>0</v>
      </c>
    </row>
    <row r="54" spans="1:10" ht="16.5" customHeight="1" outlineLevel="1" x14ac:dyDescent="0.25">
      <c r="A54" s="32"/>
      <c r="B54" s="41"/>
      <c r="C54" s="34"/>
      <c r="D54" s="35"/>
      <c r="E54" s="42" t="s">
        <v>123</v>
      </c>
      <c r="F54" s="36"/>
      <c r="G54" s="31"/>
      <c r="H54" s="31"/>
      <c r="I54" s="52"/>
      <c r="J54" s="86">
        <f>SUBTOTAL(9,J53:J53)</f>
        <v>0</v>
      </c>
    </row>
    <row r="55" spans="1:10" ht="16.5" customHeight="1" outlineLevel="2" x14ac:dyDescent="0.25">
      <c r="A55" s="32">
        <v>4</v>
      </c>
      <c r="B55" s="33" t="s">
        <v>7</v>
      </c>
      <c r="C55" s="34" t="s">
        <v>8</v>
      </c>
      <c r="D55" s="35" t="s">
        <v>118</v>
      </c>
      <c r="E55" s="35" t="s">
        <v>124</v>
      </c>
      <c r="F55" s="36" t="s">
        <v>108</v>
      </c>
      <c r="G55" s="84"/>
      <c r="H55" s="31">
        <v>12</v>
      </c>
      <c r="I55" s="52">
        <f t="shared" si="0"/>
        <v>0</v>
      </c>
      <c r="J55" s="86">
        <f t="shared" si="1"/>
        <v>0</v>
      </c>
    </row>
    <row r="56" spans="1:10" ht="16.5" customHeight="1" outlineLevel="2" x14ac:dyDescent="0.25">
      <c r="A56" s="32">
        <v>10</v>
      </c>
      <c r="B56" s="33" t="s">
        <v>17</v>
      </c>
      <c r="C56" s="34" t="s">
        <v>18</v>
      </c>
      <c r="D56" s="35" t="s">
        <v>106</v>
      </c>
      <c r="E56" s="35" t="s">
        <v>124</v>
      </c>
      <c r="F56" s="36" t="s">
        <v>108</v>
      </c>
      <c r="G56" s="84"/>
      <c r="H56" s="31">
        <v>12</v>
      </c>
      <c r="I56" s="52">
        <f t="shared" si="0"/>
        <v>0</v>
      </c>
      <c r="J56" s="86">
        <f t="shared" si="1"/>
        <v>0</v>
      </c>
    </row>
    <row r="57" spans="1:10" ht="16.5" customHeight="1" outlineLevel="2" x14ac:dyDescent="0.25">
      <c r="A57" s="32">
        <v>16</v>
      </c>
      <c r="B57" s="33" t="s">
        <v>24</v>
      </c>
      <c r="C57" s="34" t="s">
        <v>25</v>
      </c>
      <c r="D57" s="35" t="s">
        <v>109</v>
      </c>
      <c r="E57" s="35" t="s">
        <v>124</v>
      </c>
      <c r="F57" s="36"/>
      <c r="G57" s="84"/>
      <c r="H57" s="31">
        <v>9</v>
      </c>
      <c r="I57" s="52">
        <f t="shared" si="0"/>
        <v>0</v>
      </c>
      <c r="J57" s="86">
        <f t="shared" si="1"/>
        <v>0</v>
      </c>
    </row>
    <row r="58" spans="1:10" ht="16.5" customHeight="1" outlineLevel="2" x14ac:dyDescent="0.25">
      <c r="A58" s="32">
        <v>45</v>
      </c>
      <c r="B58" s="33" t="s">
        <v>63</v>
      </c>
      <c r="C58" s="34" t="s">
        <v>64</v>
      </c>
      <c r="D58" s="35" t="s">
        <v>111</v>
      </c>
      <c r="E58" s="35" t="s">
        <v>124</v>
      </c>
      <c r="F58" s="34"/>
      <c r="G58" s="84"/>
      <c r="H58" s="31">
        <v>9</v>
      </c>
      <c r="I58" s="52">
        <f t="shared" si="0"/>
        <v>0</v>
      </c>
      <c r="J58" s="86">
        <f t="shared" si="1"/>
        <v>0</v>
      </c>
    </row>
    <row r="59" spans="1:10" ht="16.5" customHeight="1" outlineLevel="1" x14ac:dyDescent="0.25">
      <c r="A59" s="32"/>
      <c r="B59" s="33"/>
      <c r="C59" s="34"/>
      <c r="D59" s="35"/>
      <c r="E59" s="42" t="s">
        <v>125</v>
      </c>
      <c r="F59" s="34"/>
      <c r="G59" s="31"/>
      <c r="H59" s="31"/>
      <c r="I59" s="52"/>
      <c r="J59" s="86">
        <f>SUBTOTAL(9,J55:J58)</f>
        <v>0</v>
      </c>
    </row>
    <row r="60" spans="1:10" ht="16.5" customHeight="1" outlineLevel="2" x14ac:dyDescent="0.25">
      <c r="A60" s="32">
        <v>31</v>
      </c>
      <c r="B60" s="33" t="s">
        <v>45</v>
      </c>
      <c r="C60" s="34" t="s">
        <v>46</v>
      </c>
      <c r="D60" s="35" t="s">
        <v>106</v>
      </c>
      <c r="E60" s="35" t="s">
        <v>126</v>
      </c>
      <c r="F60" s="34"/>
      <c r="G60" s="84"/>
      <c r="H60" s="31">
        <v>9</v>
      </c>
      <c r="I60" s="52">
        <f t="shared" si="0"/>
        <v>0</v>
      </c>
      <c r="J60" s="86">
        <f t="shared" si="1"/>
        <v>0</v>
      </c>
    </row>
    <row r="61" spans="1:10" ht="16.5" customHeight="1" outlineLevel="2" x14ac:dyDescent="0.25">
      <c r="A61" s="32">
        <v>32</v>
      </c>
      <c r="B61" s="33" t="s">
        <v>45</v>
      </c>
      <c r="C61" s="34" t="s">
        <v>47</v>
      </c>
      <c r="D61" s="35" t="s">
        <v>106</v>
      </c>
      <c r="E61" s="35" t="s">
        <v>126</v>
      </c>
      <c r="F61" s="34"/>
      <c r="G61" s="84"/>
      <c r="H61" s="31">
        <v>9</v>
      </c>
      <c r="I61" s="52">
        <f t="shared" si="0"/>
        <v>0</v>
      </c>
      <c r="J61" s="86">
        <f t="shared" si="1"/>
        <v>0</v>
      </c>
    </row>
    <row r="62" spans="1:10" ht="16.5" customHeight="1" outlineLevel="2" x14ac:dyDescent="0.25">
      <c r="A62" s="32">
        <v>33</v>
      </c>
      <c r="B62" s="33" t="s">
        <v>45</v>
      </c>
      <c r="C62" s="34" t="s">
        <v>48</v>
      </c>
      <c r="D62" s="35" t="s">
        <v>106</v>
      </c>
      <c r="E62" s="35" t="s">
        <v>126</v>
      </c>
      <c r="F62" s="34"/>
      <c r="G62" s="84"/>
      <c r="H62" s="31">
        <v>9</v>
      </c>
      <c r="I62" s="52">
        <f t="shared" si="0"/>
        <v>0</v>
      </c>
      <c r="J62" s="86">
        <f t="shared" si="1"/>
        <v>0</v>
      </c>
    </row>
    <row r="63" spans="1:10" outlineLevel="2" x14ac:dyDescent="0.25">
      <c r="A63" s="32">
        <v>52</v>
      </c>
      <c r="B63" s="33" t="s">
        <v>73</v>
      </c>
      <c r="C63" s="34" t="s">
        <v>74</v>
      </c>
      <c r="D63" s="35" t="s">
        <v>106</v>
      </c>
      <c r="E63" s="35" t="s">
        <v>126</v>
      </c>
      <c r="F63" s="34"/>
      <c r="G63" s="84"/>
      <c r="H63" s="31">
        <v>9</v>
      </c>
      <c r="I63" s="52">
        <f t="shared" si="0"/>
        <v>0</v>
      </c>
      <c r="J63" s="86">
        <f t="shared" si="1"/>
        <v>0</v>
      </c>
    </row>
    <row r="64" spans="1:10" outlineLevel="1" x14ac:dyDescent="0.25">
      <c r="A64" s="44"/>
      <c r="B64" s="45"/>
      <c r="C64" s="46"/>
      <c r="D64" s="47"/>
      <c r="E64" s="42" t="s">
        <v>127</v>
      </c>
      <c r="F64" s="34"/>
      <c r="G64" s="31"/>
      <c r="H64" s="31"/>
      <c r="I64" s="52"/>
      <c r="J64" s="86">
        <f>SUBTOTAL(9,J60:J63)</f>
        <v>0</v>
      </c>
    </row>
    <row r="65" spans="1:10" outlineLevel="1" x14ac:dyDescent="0.25">
      <c r="A65" s="75"/>
      <c r="B65" s="53"/>
      <c r="C65" s="54"/>
      <c r="D65" s="53"/>
      <c r="E65" s="53"/>
      <c r="F65" s="54"/>
      <c r="G65" s="74"/>
      <c r="H65" s="54"/>
      <c r="I65" s="54"/>
      <c r="J65" s="98"/>
    </row>
    <row r="66" spans="1:10" ht="15.75" outlineLevel="1" thickBot="1" x14ac:dyDescent="0.3">
      <c r="A66" s="76"/>
      <c r="B66" s="77"/>
      <c r="C66" s="78"/>
      <c r="D66" s="77"/>
      <c r="E66" s="79" t="s">
        <v>128</v>
      </c>
      <c r="F66" s="80"/>
      <c r="G66" s="81"/>
      <c r="H66" s="80"/>
      <c r="I66" s="82">
        <f>SUM(I3:I65)</f>
        <v>0</v>
      </c>
      <c r="J66" s="99">
        <f>SUBTOTAL(9,J3:J65)</f>
        <v>0</v>
      </c>
    </row>
    <row r="67" spans="1:10" x14ac:dyDescent="0.25">
      <c r="A67" s="53"/>
      <c r="B67" s="53"/>
      <c r="C67" s="54"/>
      <c r="D67" s="53"/>
      <c r="E67" s="53"/>
      <c r="F67" s="54"/>
      <c r="G67" s="54"/>
      <c r="H67" s="54"/>
      <c r="I67" s="54"/>
      <c r="J67" s="54"/>
    </row>
  </sheetData>
  <autoFilter ref="A2:J65" xr:uid="{00000000-0009-0000-0000-000001000000}">
    <sortState xmlns:xlrd2="http://schemas.microsoft.com/office/spreadsheetml/2017/richdata2" ref="A3:K63">
      <sortCondition ref="E3:E63"/>
      <sortCondition ref="B3:B63"/>
      <sortCondition ref="C3:C63"/>
    </sortState>
  </autoFilter>
  <mergeCells count="1">
    <mergeCell ref="A1:J1"/>
  </mergeCells>
  <pageMargins left="0.51181102362204722" right="0.31496062992125984" top="0.78740157480314965" bottom="0.78740157480314965" header="0.31496062992125984" footer="0.31496062992125984"/>
  <pageSetup paperSize="9" scale="6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67"/>
  <sheetViews>
    <sheetView zoomScaleNormal="100" zoomScaleSheetLayoutView="115" workbookViewId="0">
      <pane ySplit="2" topLeftCell="A3" activePane="bottomLeft" state="frozen"/>
      <selection pane="bottomLeft" activeCell="J4" sqref="J4"/>
    </sheetView>
  </sheetViews>
  <sheetFormatPr defaultRowHeight="15" outlineLevelRow="2" x14ac:dyDescent="0.25"/>
  <cols>
    <col min="1" max="1" width="3.28515625" customWidth="1"/>
    <col min="2" max="2" width="17.140625" customWidth="1"/>
    <col min="3" max="3" width="11.7109375" style="55" customWidth="1"/>
    <col min="4" max="4" width="9.5703125" customWidth="1"/>
    <col min="5" max="5" width="12.28515625" customWidth="1"/>
    <col min="6" max="6" width="4.28515625" style="55" customWidth="1"/>
    <col min="7" max="7" width="8.5703125" style="55" customWidth="1"/>
    <col min="8" max="8" width="10.42578125" style="55" customWidth="1"/>
    <col min="9" max="9" width="9.5703125" style="55" customWidth="1"/>
    <col min="10" max="11" width="13.28515625" style="55" customWidth="1"/>
  </cols>
  <sheetData>
    <row r="1" spans="1:11" ht="21.75" customHeight="1" thickBot="1" x14ac:dyDescent="0.3">
      <c r="A1" s="197" t="s">
        <v>134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</row>
    <row r="2" spans="1:11" ht="27.75" customHeight="1" thickBot="1" x14ac:dyDescent="0.3">
      <c r="A2" s="16" t="s">
        <v>132</v>
      </c>
      <c r="B2" s="17" t="s">
        <v>1</v>
      </c>
      <c r="C2" s="17" t="s">
        <v>2</v>
      </c>
      <c r="D2" s="17" t="s">
        <v>100</v>
      </c>
      <c r="E2" s="17" t="s">
        <v>101</v>
      </c>
      <c r="F2" s="17" t="s">
        <v>102</v>
      </c>
      <c r="G2" s="19" t="s">
        <v>129</v>
      </c>
      <c r="H2" s="19" t="s">
        <v>145</v>
      </c>
      <c r="I2" s="19" t="s">
        <v>103</v>
      </c>
      <c r="J2" s="18" t="s">
        <v>104</v>
      </c>
      <c r="K2" s="88" t="s">
        <v>105</v>
      </c>
    </row>
    <row r="3" spans="1:11" ht="16.5" customHeight="1" outlineLevel="2" x14ac:dyDescent="0.25">
      <c r="A3" s="89">
        <v>1</v>
      </c>
      <c r="B3" s="90" t="s">
        <v>3</v>
      </c>
      <c r="C3" s="91" t="s">
        <v>4</v>
      </c>
      <c r="D3" s="92" t="s">
        <v>106</v>
      </c>
      <c r="E3" s="92" t="s">
        <v>107</v>
      </c>
      <c r="F3" s="25" t="s">
        <v>108</v>
      </c>
      <c r="G3" s="25">
        <v>1</v>
      </c>
      <c r="H3" s="83"/>
      <c r="I3" s="25">
        <v>12</v>
      </c>
      <c r="J3" s="26">
        <f t="shared" ref="J3:J43" si="0">G3*H3*I3</f>
        <v>0</v>
      </c>
      <c r="K3" s="85">
        <f t="shared" ref="K3:K43" si="1">J3*1.21</f>
        <v>0</v>
      </c>
    </row>
    <row r="4" spans="1:11" ht="16.5" customHeight="1" outlineLevel="2" x14ac:dyDescent="0.25">
      <c r="A4" s="27">
        <v>2</v>
      </c>
      <c r="B4" s="28" t="s">
        <v>3</v>
      </c>
      <c r="C4" s="29" t="s">
        <v>5</v>
      </c>
      <c r="D4" s="30" t="s">
        <v>106</v>
      </c>
      <c r="E4" s="30" t="s">
        <v>107</v>
      </c>
      <c r="F4" s="31" t="s">
        <v>108</v>
      </c>
      <c r="G4" s="31">
        <v>1</v>
      </c>
      <c r="H4" s="84"/>
      <c r="I4" s="31">
        <v>12</v>
      </c>
      <c r="J4" s="52">
        <f t="shared" si="0"/>
        <v>0</v>
      </c>
      <c r="K4" s="86">
        <f t="shared" si="1"/>
        <v>0</v>
      </c>
    </row>
    <row r="5" spans="1:11" ht="16.5" customHeight="1" outlineLevel="2" x14ac:dyDescent="0.25">
      <c r="A5" s="27">
        <v>3</v>
      </c>
      <c r="B5" s="28" t="s">
        <v>3</v>
      </c>
      <c r="C5" s="29" t="s">
        <v>6</v>
      </c>
      <c r="D5" s="30" t="s">
        <v>106</v>
      </c>
      <c r="E5" s="30" t="s">
        <v>107</v>
      </c>
      <c r="F5" s="31" t="s">
        <v>108</v>
      </c>
      <c r="G5" s="31">
        <v>1</v>
      </c>
      <c r="H5" s="84"/>
      <c r="I5" s="31">
        <v>12</v>
      </c>
      <c r="J5" s="52">
        <f t="shared" si="0"/>
        <v>0</v>
      </c>
      <c r="K5" s="86">
        <f t="shared" si="1"/>
        <v>0</v>
      </c>
    </row>
    <row r="6" spans="1:11" ht="16.5" customHeight="1" outlineLevel="2" x14ac:dyDescent="0.25">
      <c r="A6" s="32">
        <v>6</v>
      </c>
      <c r="B6" s="33" t="s">
        <v>10</v>
      </c>
      <c r="C6" s="34" t="s">
        <v>11</v>
      </c>
      <c r="D6" s="35" t="s">
        <v>109</v>
      </c>
      <c r="E6" s="35" t="s">
        <v>107</v>
      </c>
      <c r="F6" s="36" t="s">
        <v>108</v>
      </c>
      <c r="G6" s="36">
        <v>2</v>
      </c>
      <c r="H6" s="84"/>
      <c r="I6" s="31">
        <v>12</v>
      </c>
      <c r="J6" s="52">
        <f t="shared" si="0"/>
        <v>0</v>
      </c>
      <c r="K6" s="86">
        <f t="shared" si="1"/>
        <v>0</v>
      </c>
    </row>
    <row r="7" spans="1:11" ht="16.5" customHeight="1" outlineLevel="2" x14ac:dyDescent="0.25">
      <c r="A7" s="32">
        <v>7</v>
      </c>
      <c r="B7" s="33" t="s">
        <v>10</v>
      </c>
      <c r="C7" s="34" t="s">
        <v>12</v>
      </c>
      <c r="D7" s="35" t="s">
        <v>109</v>
      </c>
      <c r="E7" s="35" t="s">
        <v>107</v>
      </c>
      <c r="F7" s="36" t="s">
        <v>108</v>
      </c>
      <c r="G7" s="36">
        <v>2</v>
      </c>
      <c r="H7" s="84"/>
      <c r="I7" s="31">
        <v>12</v>
      </c>
      <c r="J7" s="52">
        <f t="shared" si="0"/>
        <v>0</v>
      </c>
      <c r="K7" s="86">
        <f t="shared" si="1"/>
        <v>0</v>
      </c>
    </row>
    <row r="8" spans="1:11" ht="16.5" customHeight="1" outlineLevel="2" x14ac:dyDescent="0.25">
      <c r="A8" s="32">
        <v>9</v>
      </c>
      <c r="B8" s="33" t="s">
        <v>15</v>
      </c>
      <c r="C8" s="37" t="s">
        <v>16</v>
      </c>
      <c r="D8" s="38" t="s">
        <v>106</v>
      </c>
      <c r="E8" s="39" t="s">
        <v>107</v>
      </c>
      <c r="F8" s="40" t="s">
        <v>108</v>
      </c>
      <c r="G8" s="40">
        <v>2</v>
      </c>
      <c r="H8" s="84"/>
      <c r="I8" s="31">
        <v>12</v>
      </c>
      <c r="J8" s="52">
        <f t="shared" si="0"/>
        <v>0</v>
      </c>
      <c r="K8" s="86">
        <f t="shared" si="1"/>
        <v>0</v>
      </c>
    </row>
    <row r="9" spans="1:11" ht="16.5" customHeight="1" outlineLevel="2" x14ac:dyDescent="0.25">
      <c r="A9" s="32">
        <v>11</v>
      </c>
      <c r="B9" s="33" t="s">
        <v>17</v>
      </c>
      <c r="C9" s="34" t="s">
        <v>19</v>
      </c>
      <c r="D9" s="35" t="s">
        <v>106</v>
      </c>
      <c r="E9" s="35" t="s">
        <v>107</v>
      </c>
      <c r="F9" s="34"/>
      <c r="G9" s="31">
        <v>1</v>
      </c>
      <c r="H9" s="84"/>
      <c r="I9" s="31">
        <v>9</v>
      </c>
      <c r="J9" s="52">
        <f t="shared" si="0"/>
        <v>0</v>
      </c>
      <c r="K9" s="86">
        <f t="shared" si="1"/>
        <v>0</v>
      </c>
    </row>
    <row r="10" spans="1:11" ht="16.5" customHeight="1" outlineLevel="2" x14ac:dyDescent="0.25">
      <c r="A10" s="32">
        <v>12</v>
      </c>
      <c r="B10" s="33" t="s">
        <v>17</v>
      </c>
      <c r="C10" s="34" t="s">
        <v>20</v>
      </c>
      <c r="D10" s="35" t="s">
        <v>106</v>
      </c>
      <c r="E10" s="35" t="s">
        <v>107</v>
      </c>
      <c r="F10" s="34"/>
      <c r="G10" s="31">
        <v>1</v>
      </c>
      <c r="H10" s="84"/>
      <c r="I10" s="31">
        <v>9</v>
      </c>
      <c r="J10" s="52">
        <f t="shared" si="0"/>
        <v>0</v>
      </c>
      <c r="K10" s="86">
        <f t="shared" si="1"/>
        <v>0</v>
      </c>
    </row>
    <row r="11" spans="1:11" ht="16.5" customHeight="1" outlineLevel="2" x14ac:dyDescent="0.25">
      <c r="A11" s="32">
        <v>15</v>
      </c>
      <c r="B11" s="33" t="s">
        <v>17</v>
      </c>
      <c r="C11" s="34" t="s">
        <v>23</v>
      </c>
      <c r="D11" s="35" t="s">
        <v>106</v>
      </c>
      <c r="E11" s="35" t="s">
        <v>107</v>
      </c>
      <c r="F11" s="36" t="s">
        <v>108</v>
      </c>
      <c r="G11" s="31">
        <v>1</v>
      </c>
      <c r="H11" s="84"/>
      <c r="I11" s="31">
        <v>12</v>
      </c>
      <c r="J11" s="52">
        <f t="shared" si="0"/>
        <v>0</v>
      </c>
      <c r="K11" s="86">
        <f t="shared" si="1"/>
        <v>0</v>
      </c>
    </row>
    <row r="12" spans="1:11" ht="16.5" customHeight="1" outlineLevel="2" x14ac:dyDescent="0.25">
      <c r="A12" s="32">
        <v>13</v>
      </c>
      <c r="B12" s="33" t="s">
        <v>17</v>
      </c>
      <c r="C12" s="34" t="s">
        <v>21</v>
      </c>
      <c r="D12" s="35" t="s">
        <v>106</v>
      </c>
      <c r="E12" s="35" t="s">
        <v>107</v>
      </c>
      <c r="F12" s="34"/>
      <c r="G12" s="31">
        <v>1</v>
      </c>
      <c r="H12" s="84"/>
      <c r="I12" s="31">
        <v>9</v>
      </c>
      <c r="J12" s="52">
        <f t="shared" si="0"/>
        <v>0</v>
      </c>
      <c r="K12" s="86">
        <f t="shared" si="1"/>
        <v>0</v>
      </c>
    </row>
    <row r="13" spans="1:11" ht="16.5" customHeight="1" outlineLevel="2" x14ac:dyDescent="0.25">
      <c r="A13" s="32">
        <v>14</v>
      </c>
      <c r="B13" s="33" t="s">
        <v>17</v>
      </c>
      <c r="C13" s="34" t="s">
        <v>22</v>
      </c>
      <c r="D13" s="35" t="s">
        <v>106</v>
      </c>
      <c r="E13" s="35" t="s">
        <v>107</v>
      </c>
      <c r="F13" s="34"/>
      <c r="G13" s="31">
        <v>1</v>
      </c>
      <c r="H13" s="84"/>
      <c r="I13" s="31">
        <v>9</v>
      </c>
      <c r="J13" s="52">
        <f t="shared" si="0"/>
        <v>0</v>
      </c>
      <c r="K13" s="86">
        <f t="shared" si="1"/>
        <v>0</v>
      </c>
    </row>
    <row r="14" spans="1:11" ht="16.5" customHeight="1" outlineLevel="2" x14ac:dyDescent="0.25">
      <c r="A14" s="32">
        <v>18</v>
      </c>
      <c r="B14" s="33" t="s">
        <v>27</v>
      </c>
      <c r="C14" s="34" t="s">
        <v>28</v>
      </c>
      <c r="D14" s="35" t="s">
        <v>106</v>
      </c>
      <c r="E14" s="35" t="s">
        <v>107</v>
      </c>
      <c r="F14" s="36" t="s">
        <v>108</v>
      </c>
      <c r="G14" s="31">
        <v>1</v>
      </c>
      <c r="H14" s="84"/>
      <c r="I14" s="31">
        <v>12</v>
      </c>
      <c r="J14" s="52">
        <f t="shared" si="0"/>
        <v>0</v>
      </c>
      <c r="K14" s="86">
        <f t="shared" si="1"/>
        <v>0</v>
      </c>
    </row>
    <row r="15" spans="1:11" ht="16.5" customHeight="1" outlineLevel="2" x14ac:dyDescent="0.25">
      <c r="A15" s="32">
        <v>19</v>
      </c>
      <c r="B15" s="33" t="s">
        <v>27</v>
      </c>
      <c r="C15" s="34" t="s">
        <v>29</v>
      </c>
      <c r="D15" s="35" t="s">
        <v>106</v>
      </c>
      <c r="E15" s="35" t="s">
        <v>107</v>
      </c>
      <c r="F15" s="36" t="s">
        <v>108</v>
      </c>
      <c r="G15" s="31">
        <v>1</v>
      </c>
      <c r="H15" s="84"/>
      <c r="I15" s="31">
        <v>12</v>
      </c>
      <c r="J15" s="52">
        <f t="shared" si="0"/>
        <v>0</v>
      </c>
      <c r="K15" s="86">
        <f t="shared" si="1"/>
        <v>0</v>
      </c>
    </row>
    <row r="16" spans="1:11" ht="16.5" customHeight="1" outlineLevel="2" x14ac:dyDescent="0.25">
      <c r="A16" s="32">
        <v>25</v>
      </c>
      <c r="B16" s="41" t="s">
        <v>30</v>
      </c>
      <c r="C16" s="34" t="s">
        <v>36</v>
      </c>
      <c r="D16" s="35" t="s">
        <v>110</v>
      </c>
      <c r="E16" s="35" t="s">
        <v>107</v>
      </c>
      <c r="F16" s="36" t="s">
        <v>108</v>
      </c>
      <c r="G16" s="36">
        <v>2</v>
      </c>
      <c r="H16" s="84"/>
      <c r="I16" s="31">
        <v>12</v>
      </c>
      <c r="J16" s="52">
        <f t="shared" si="0"/>
        <v>0</v>
      </c>
      <c r="K16" s="86">
        <f t="shared" si="1"/>
        <v>0</v>
      </c>
    </row>
    <row r="17" spans="1:11" ht="16.5" customHeight="1" outlineLevel="2" x14ac:dyDescent="0.25">
      <c r="A17" s="32">
        <v>20</v>
      </c>
      <c r="B17" s="33" t="s">
        <v>30</v>
      </c>
      <c r="C17" s="34" t="s">
        <v>31</v>
      </c>
      <c r="D17" s="35" t="s">
        <v>110</v>
      </c>
      <c r="E17" s="35" t="s">
        <v>107</v>
      </c>
      <c r="F17" s="36" t="s">
        <v>108</v>
      </c>
      <c r="G17" s="31">
        <v>1</v>
      </c>
      <c r="H17" s="84"/>
      <c r="I17" s="31">
        <v>12</v>
      </c>
      <c r="J17" s="52">
        <f t="shared" si="0"/>
        <v>0</v>
      </c>
      <c r="K17" s="86">
        <f t="shared" si="1"/>
        <v>0</v>
      </c>
    </row>
    <row r="18" spans="1:11" ht="16.5" customHeight="1" outlineLevel="2" x14ac:dyDescent="0.25">
      <c r="A18" s="32">
        <v>21</v>
      </c>
      <c r="B18" s="33" t="s">
        <v>30</v>
      </c>
      <c r="C18" s="34" t="s">
        <v>32</v>
      </c>
      <c r="D18" s="35" t="s">
        <v>110</v>
      </c>
      <c r="E18" s="35" t="s">
        <v>107</v>
      </c>
      <c r="F18" s="36" t="s">
        <v>108</v>
      </c>
      <c r="G18" s="31">
        <v>1</v>
      </c>
      <c r="H18" s="84"/>
      <c r="I18" s="31">
        <v>12</v>
      </c>
      <c r="J18" s="52">
        <f t="shared" si="0"/>
        <v>0</v>
      </c>
      <c r="K18" s="86">
        <f t="shared" si="1"/>
        <v>0</v>
      </c>
    </row>
    <row r="19" spans="1:11" ht="16.5" customHeight="1" outlineLevel="2" x14ac:dyDescent="0.25">
      <c r="A19" s="32">
        <v>22</v>
      </c>
      <c r="B19" s="33" t="s">
        <v>30</v>
      </c>
      <c r="C19" s="34" t="s">
        <v>33</v>
      </c>
      <c r="D19" s="35" t="s">
        <v>110</v>
      </c>
      <c r="E19" s="35" t="s">
        <v>107</v>
      </c>
      <c r="F19" s="36" t="s">
        <v>108</v>
      </c>
      <c r="G19" s="31">
        <v>1</v>
      </c>
      <c r="H19" s="84"/>
      <c r="I19" s="31">
        <v>12</v>
      </c>
      <c r="J19" s="52">
        <f t="shared" si="0"/>
        <v>0</v>
      </c>
      <c r="K19" s="86">
        <f t="shared" si="1"/>
        <v>0</v>
      </c>
    </row>
    <row r="20" spans="1:11" ht="16.5" customHeight="1" outlineLevel="2" x14ac:dyDescent="0.25">
      <c r="A20" s="32">
        <v>23</v>
      </c>
      <c r="B20" s="33" t="s">
        <v>30</v>
      </c>
      <c r="C20" s="34" t="s">
        <v>34</v>
      </c>
      <c r="D20" s="35" t="s">
        <v>110</v>
      </c>
      <c r="E20" s="35" t="s">
        <v>107</v>
      </c>
      <c r="F20" s="36" t="s">
        <v>108</v>
      </c>
      <c r="G20" s="31">
        <v>1</v>
      </c>
      <c r="H20" s="84"/>
      <c r="I20" s="31">
        <v>12</v>
      </c>
      <c r="J20" s="52">
        <f t="shared" si="0"/>
        <v>0</v>
      </c>
      <c r="K20" s="86">
        <f t="shared" si="1"/>
        <v>0</v>
      </c>
    </row>
    <row r="21" spans="1:11" ht="16.5" customHeight="1" outlineLevel="2" x14ac:dyDescent="0.25">
      <c r="A21" s="32">
        <v>24</v>
      </c>
      <c r="B21" s="33" t="s">
        <v>30</v>
      </c>
      <c r="C21" s="34" t="s">
        <v>35</v>
      </c>
      <c r="D21" s="35" t="s">
        <v>110</v>
      </c>
      <c r="E21" s="35" t="s">
        <v>107</v>
      </c>
      <c r="F21" s="36" t="s">
        <v>108</v>
      </c>
      <c r="G21" s="31">
        <v>1</v>
      </c>
      <c r="H21" s="84"/>
      <c r="I21" s="31">
        <v>12</v>
      </c>
      <c r="J21" s="52">
        <f t="shared" si="0"/>
        <v>0</v>
      </c>
      <c r="K21" s="86">
        <f t="shared" si="1"/>
        <v>0</v>
      </c>
    </row>
    <row r="22" spans="1:11" ht="16.5" customHeight="1" outlineLevel="2" x14ac:dyDescent="0.25">
      <c r="A22" s="32">
        <v>26</v>
      </c>
      <c r="B22" s="33" t="s">
        <v>37</v>
      </c>
      <c r="C22" s="34" t="s">
        <v>38</v>
      </c>
      <c r="D22" s="35" t="s">
        <v>106</v>
      </c>
      <c r="E22" s="35" t="s">
        <v>107</v>
      </c>
      <c r="F22" s="34"/>
      <c r="G22" s="34">
        <v>2</v>
      </c>
      <c r="H22" s="84"/>
      <c r="I22" s="31">
        <v>9</v>
      </c>
      <c r="J22" s="52">
        <f t="shared" si="0"/>
        <v>0</v>
      </c>
      <c r="K22" s="86">
        <f t="shared" si="1"/>
        <v>0</v>
      </c>
    </row>
    <row r="23" spans="1:11" ht="16.5" customHeight="1" outlineLevel="2" x14ac:dyDescent="0.25">
      <c r="A23" s="32">
        <v>27</v>
      </c>
      <c r="B23" s="33" t="s">
        <v>39</v>
      </c>
      <c r="C23" s="34" t="s">
        <v>40</v>
      </c>
      <c r="D23" s="35" t="s">
        <v>111</v>
      </c>
      <c r="E23" s="35" t="s">
        <v>107</v>
      </c>
      <c r="F23" s="36" t="s">
        <v>108</v>
      </c>
      <c r="G23" s="36">
        <v>2</v>
      </c>
      <c r="H23" s="84"/>
      <c r="I23" s="31">
        <v>12</v>
      </c>
      <c r="J23" s="52">
        <f t="shared" si="0"/>
        <v>0</v>
      </c>
      <c r="K23" s="86">
        <f t="shared" si="1"/>
        <v>0</v>
      </c>
    </row>
    <row r="24" spans="1:11" ht="16.5" customHeight="1" outlineLevel="2" x14ac:dyDescent="0.25">
      <c r="A24" s="32">
        <v>28</v>
      </c>
      <c r="B24" s="33" t="s">
        <v>39</v>
      </c>
      <c r="C24" s="34" t="s">
        <v>41</v>
      </c>
      <c r="D24" s="35" t="s">
        <v>111</v>
      </c>
      <c r="E24" s="35" t="s">
        <v>107</v>
      </c>
      <c r="F24" s="36" t="s">
        <v>108</v>
      </c>
      <c r="G24" s="36">
        <v>2</v>
      </c>
      <c r="H24" s="84"/>
      <c r="I24" s="31">
        <v>12</v>
      </c>
      <c r="J24" s="52">
        <f t="shared" si="0"/>
        <v>0</v>
      </c>
      <c r="K24" s="86">
        <f t="shared" si="1"/>
        <v>0</v>
      </c>
    </row>
    <row r="25" spans="1:11" ht="16.5" customHeight="1" outlineLevel="2" x14ac:dyDescent="0.25">
      <c r="A25" s="32">
        <v>29</v>
      </c>
      <c r="B25" s="33" t="s">
        <v>42</v>
      </c>
      <c r="C25" s="34" t="s">
        <v>43</v>
      </c>
      <c r="D25" s="35" t="s">
        <v>109</v>
      </c>
      <c r="E25" s="35" t="s">
        <v>107</v>
      </c>
      <c r="F25" s="36" t="s">
        <v>108</v>
      </c>
      <c r="G25" s="36">
        <v>2</v>
      </c>
      <c r="H25" s="84"/>
      <c r="I25" s="31">
        <v>12</v>
      </c>
      <c r="J25" s="52">
        <f t="shared" si="0"/>
        <v>0</v>
      </c>
      <c r="K25" s="86">
        <f t="shared" si="1"/>
        <v>0</v>
      </c>
    </row>
    <row r="26" spans="1:11" outlineLevel="2" x14ac:dyDescent="0.25">
      <c r="A26" s="32">
        <v>30</v>
      </c>
      <c r="B26" s="33" t="s">
        <v>42</v>
      </c>
      <c r="C26" s="34" t="s">
        <v>44</v>
      </c>
      <c r="D26" s="35" t="s">
        <v>109</v>
      </c>
      <c r="E26" s="35" t="s">
        <v>107</v>
      </c>
      <c r="F26" s="36" t="s">
        <v>108</v>
      </c>
      <c r="G26" s="31">
        <v>1</v>
      </c>
      <c r="H26" s="84"/>
      <c r="I26" s="31">
        <v>12</v>
      </c>
      <c r="J26" s="52">
        <f t="shared" si="0"/>
        <v>0</v>
      </c>
      <c r="K26" s="86">
        <f t="shared" si="1"/>
        <v>0</v>
      </c>
    </row>
    <row r="27" spans="1:11" ht="16.5" customHeight="1" outlineLevel="2" x14ac:dyDescent="0.25">
      <c r="A27" s="32">
        <v>39</v>
      </c>
      <c r="B27" s="33" t="s">
        <v>49</v>
      </c>
      <c r="C27" s="34" t="s">
        <v>55</v>
      </c>
      <c r="D27" s="35" t="s">
        <v>106</v>
      </c>
      <c r="E27" s="35" t="s">
        <v>107</v>
      </c>
      <c r="F27" s="36" t="s">
        <v>108</v>
      </c>
      <c r="G27" s="31">
        <v>1</v>
      </c>
      <c r="H27" s="84"/>
      <c r="I27" s="31">
        <v>12</v>
      </c>
      <c r="J27" s="52">
        <f t="shared" si="0"/>
        <v>0</v>
      </c>
      <c r="K27" s="86">
        <f t="shared" si="1"/>
        <v>0</v>
      </c>
    </row>
    <row r="28" spans="1:11" ht="16.5" customHeight="1" outlineLevel="2" x14ac:dyDescent="0.25">
      <c r="A28" s="32">
        <v>34</v>
      </c>
      <c r="B28" s="33" t="s">
        <v>49</v>
      </c>
      <c r="C28" s="34" t="s">
        <v>50</v>
      </c>
      <c r="D28" s="35" t="s">
        <v>106</v>
      </c>
      <c r="E28" s="35" t="s">
        <v>107</v>
      </c>
      <c r="F28" s="36" t="s">
        <v>108</v>
      </c>
      <c r="G28" s="31">
        <v>1</v>
      </c>
      <c r="H28" s="84"/>
      <c r="I28" s="31">
        <v>12</v>
      </c>
      <c r="J28" s="52">
        <f t="shared" si="0"/>
        <v>0</v>
      </c>
      <c r="K28" s="86">
        <f t="shared" si="1"/>
        <v>0</v>
      </c>
    </row>
    <row r="29" spans="1:11" ht="16.5" customHeight="1" outlineLevel="2" x14ac:dyDescent="0.25">
      <c r="A29" s="32">
        <v>36</v>
      </c>
      <c r="B29" s="33" t="s">
        <v>49</v>
      </c>
      <c r="C29" s="34" t="s">
        <v>52</v>
      </c>
      <c r="D29" s="35" t="s">
        <v>106</v>
      </c>
      <c r="E29" s="35" t="s">
        <v>107</v>
      </c>
      <c r="F29" s="36" t="s">
        <v>108</v>
      </c>
      <c r="G29" s="31">
        <v>1</v>
      </c>
      <c r="H29" s="84"/>
      <c r="I29" s="31">
        <v>12</v>
      </c>
      <c r="J29" s="52">
        <f t="shared" si="0"/>
        <v>0</v>
      </c>
      <c r="K29" s="86">
        <f t="shared" si="1"/>
        <v>0</v>
      </c>
    </row>
    <row r="30" spans="1:11" ht="15.75" customHeight="1" outlineLevel="2" x14ac:dyDescent="0.25">
      <c r="A30" s="32">
        <v>35</v>
      </c>
      <c r="B30" s="33" t="s">
        <v>49</v>
      </c>
      <c r="C30" s="34" t="s">
        <v>51</v>
      </c>
      <c r="D30" s="35" t="s">
        <v>106</v>
      </c>
      <c r="E30" s="35" t="s">
        <v>107</v>
      </c>
      <c r="F30" s="36" t="s">
        <v>108</v>
      </c>
      <c r="G30" s="31">
        <v>1</v>
      </c>
      <c r="H30" s="84"/>
      <c r="I30" s="31">
        <v>12</v>
      </c>
      <c r="J30" s="52">
        <f t="shared" si="0"/>
        <v>0</v>
      </c>
      <c r="K30" s="86">
        <f t="shared" si="1"/>
        <v>0</v>
      </c>
    </row>
    <row r="31" spans="1:11" ht="16.5" customHeight="1" outlineLevel="2" x14ac:dyDescent="0.25">
      <c r="A31" s="32">
        <v>37</v>
      </c>
      <c r="B31" s="33" t="s">
        <v>49</v>
      </c>
      <c r="C31" s="34" t="s">
        <v>53</v>
      </c>
      <c r="D31" s="35" t="s">
        <v>106</v>
      </c>
      <c r="E31" s="35" t="s">
        <v>107</v>
      </c>
      <c r="F31" s="36" t="s">
        <v>108</v>
      </c>
      <c r="G31" s="31">
        <v>1</v>
      </c>
      <c r="H31" s="84"/>
      <c r="I31" s="31">
        <v>12</v>
      </c>
      <c r="J31" s="52">
        <f t="shared" si="0"/>
        <v>0</v>
      </c>
      <c r="K31" s="86">
        <f t="shared" si="1"/>
        <v>0</v>
      </c>
    </row>
    <row r="32" spans="1:11" ht="16.5" customHeight="1" outlineLevel="2" x14ac:dyDescent="0.25">
      <c r="A32" s="32">
        <v>38</v>
      </c>
      <c r="B32" s="33" t="s">
        <v>49</v>
      </c>
      <c r="C32" s="34" t="s">
        <v>54</v>
      </c>
      <c r="D32" s="35" t="s">
        <v>106</v>
      </c>
      <c r="E32" s="35" t="s">
        <v>107</v>
      </c>
      <c r="F32" s="36" t="s">
        <v>108</v>
      </c>
      <c r="G32" s="31">
        <v>1</v>
      </c>
      <c r="H32" s="84"/>
      <c r="I32" s="31">
        <v>12</v>
      </c>
      <c r="J32" s="52">
        <f t="shared" si="0"/>
        <v>0</v>
      </c>
      <c r="K32" s="86">
        <f t="shared" si="1"/>
        <v>0</v>
      </c>
    </row>
    <row r="33" spans="1:11" ht="16.5" customHeight="1" outlineLevel="2" x14ac:dyDescent="0.25">
      <c r="A33" s="32">
        <v>40</v>
      </c>
      <c r="B33" s="33" t="s">
        <v>56</v>
      </c>
      <c r="C33" s="34" t="s">
        <v>57</v>
      </c>
      <c r="D33" s="35" t="s">
        <v>111</v>
      </c>
      <c r="E33" s="35" t="s">
        <v>107</v>
      </c>
      <c r="F33" s="36" t="s">
        <v>108</v>
      </c>
      <c r="G33" s="36">
        <v>2</v>
      </c>
      <c r="H33" s="84"/>
      <c r="I33" s="31">
        <v>12</v>
      </c>
      <c r="J33" s="52">
        <f t="shared" si="0"/>
        <v>0</v>
      </c>
      <c r="K33" s="86">
        <f t="shared" si="1"/>
        <v>0</v>
      </c>
    </row>
    <row r="34" spans="1:11" ht="16.5" customHeight="1" outlineLevel="2" x14ac:dyDescent="0.25">
      <c r="A34" s="32">
        <v>41</v>
      </c>
      <c r="B34" s="33" t="s">
        <v>58</v>
      </c>
      <c r="C34" s="34" t="s">
        <v>59</v>
      </c>
      <c r="D34" s="35" t="s">
        <v>111</v>
      </c>
      <c r="E34" s="35" t="s">
        <v>107</v>
      </c>
      <c r="F34" s="36" t="s">
        <v>108</v>
      </c>
      <c r="G34" s="36">
        <v>2</v>
      </c>
      <c r="H34" s="84"/>
      <c r="I34" s="31">
        <v>12</v>
      </c>
      <c r="J34" s="52">
        <f t="shared" si="0"/>
        <v>0</v>
      </c>
      <c r="K34" s="86">
        <f t="shared" si="1"/>
        <v>0</v>
      </c>
    </row>
    <row r="35" spans="1:11" ht="16.5" customHeight="1" outlineLevel="2" x14ac:dyDescent="0.25">
      <c r="A35" s="32">
        <v>42</v>
      </c>
      <c r="B35" s="33" t="s">
        <v>58</v>
      </c>
      <c r="C35" s="34" t="s">
        <v>60</v>
      </c>
      <c r="D35" s="35" t="s">
        <v>111</v>
      </c>
      <c r="E35" s="35" t="s">
        <v>107</v>
      </c>
      <c r="F35" s="36" t="s">
        <v>108</v>
      </c>
      <c r="G35" s="31">
        <v>1</v>
      </c>
      <c r="H35" s="84"/>
      <c r="I35" s="31">
        <v>12</v>
      </c>
      <c r="J35" s="52">
        <f t="shared" si="0"/>
        <v>0</v>
      </c>
      <c r="K35" s="86">
        <f t="shared" si="1"/>
        <v>0</v>
      </c>
    </row>
    <row r="36" spans="1:11" ht="16.5" customHeight="1" outlineLevel="2" x14ac:dyDescent="0.25">
      <c r="A36" s="32">
        <v>46</v>
      </c>
      <c r="B36" s="33" t="s">
        <v>65</v>
      </c>
      <c r="C36" s="34" t="s">
        <v>66</v>
      </c>
      <c r="D36" s="35" t="s">
        <v>106</v>
      </c>
      <c r="E36" s="35" t="s">
        <v>107</v>
      </c>
      <c r="F36" s="36" t="s">
        <v>108</v>
      </c>
      <c r="G36" s="31">
        <v>1</v>
      </c>
      <c r="H36" s="84"/>
      <c r="I36" s="31">
        <v>12</v>
      </c>
      <c r="J36" s="52">
        <f t="shared" si="0"/>
        <v>0</v>
      </c>
      <c r="K36" s="86">
        <f t="shared" si="1"/>
        <v>0</v>
      </c>
    </row>
    <row r="37" spans="1:11" ht="16.5" customHeight="1" outlineLevel="2" x14ac:dyDescent="0.25">
      <c r="A37" s="32">
        <v>47</v>
      </c>
      <c r="B37" s="33" t="s">
        <v>65</v>
      </c>
      <c r="C37" s="34" t="s">
        <v>67</v>
      </c>
      <c r="D37" s="35" t="s">
        <v>106</v>
      </c>
      <c r="E37" s="35" t="s">
        <v>107</v>
      </c>
      <c r="F37" s="36" t="s">
        <v>108</v>
      </c>
      <c r="G37" s="31">
        <v>1</v>
      </c>
      <c r="H37" s="84"/>
      <c r="I37" s="31">
        <v>12</v>
      </c>
      <c r="J37" s="52">
        <f t="shared" si="0"/>
        <v>0</v>
      </c>
      <c r="K37" s="86">
        <f t="shared" si="1"/>
        <v>0</v>
      </c>
    </row>
    <row r="38" spans="1:11" ht="16.5" customHeight="1" outlineLevel="2" x14ac:dyDescent="0.25">
      <c r="A38" s="32">
        <v>48</v>
      </c>
      <c r="B38" s="33" t="s">
        <v>65</v>
      </c>
      <c r="C38" s="34" t="s">
        <v>68</v>
      </c>
      <c r="D38" s="35" t="s">
        <v>106</v>
      </c>
      <c r="E38" s="35" t="s">
        <v>107</v>
      </c>
      <c r="F38" s="36" t="s">
        <v>108</v>
      </c>
      <c r="G38" s="31">
        <v>1</v>
      </c>
      <c r="H38" s="84"/>
      <c r="I38" s="31">
        <v>12</v>
      </c>
      <c r="J38" s="52">
        <f t="shared" si="0"/>
        <v>0</v>
      </c>
      <c r="K38" s="86">
        <f t="shared" si="1"/>
        <v>0</v>
      </c>
    </row>
    <row r="39" spans="1:11" ht="16.5" customHeight="1" outlineLevel="2" x14ac:dyDescent="0.25">
      <c r="A39" s="32">
        <v>49</v>
      </c>
      <c r="B39" s="33" t="s">
        <v>65</v>
      </c>
      <c r="C39" s="34" t="s">
        <v>69</v>
      </c>
      <c r="D39" s="35" t="s">
        <v>106</v>
      </c>
      <c r="E39" s="35" t="s">
        <v>107</v>
      </c>
      <c r="F39" s="36" t="s">
        <v>108</v>
      </c>
      <c r="G39" s="31">
        <v>1</v>
      </c>
      <c r="H39" s="84"/>
      <c r="I39" s="31">
        <v>12</v>
      </c>
      <c r="J39" s="52">
        <f t="shared" si="0"/>
        <v>0</v>
      </c>
      <c r="K39" s="86">
        <f t="shared" si="1"/>
        <v>0</v>
      </c>
    </row>
    <row r="40" spans="1:11" ht="16.5" customHeight="1" outlineLevel="2" x14ac:dyDescent="0.25">
      <c r="A40" s="32">
        <v>50</v>
      </c>
      <c r="B40" s="33" t="s">
        <v>65</v>
      </c>
      <c r="C40" s="34" t="s">
        <v>70</v>
      </c>
      <c r="D40" s="35" t="s">
        <v>106</v>
      </c>
      <c r="E40" s="35" t="s">
        <v>107</v>
      </c>
      <c r="F40" s="36" t="s">
        <v>108</v>
      </c>
      <c r="G40" s="31">
        <v>1</v>
      </c>
      <c r="H40" s="84"/>
      <c r="I40" s="31">
        <v>12</v>
      </c>
      <c r="J40" s="52">
        <f t="shared" si="0"/>
        <v>0</v>
      </c>
      <c r="K40" s="86">
        <f t="shared" si="1"/>
        <v>0</v>
      </c>
    </row>
    <row r="41" spans="1:11" ht="16.5" customHeight="1" outlineLevel="2" x14ac:dyDescent="0.25">
      <c r="A41" s="32">
        <v>51</v>
      </c>
      <c r="B41" s="33" t="s">
        <v>71</v>
      </c>
      <c r="C41" s="34" t="s">
        <v>72</v>
      </c>
      <c r="D41" s="35" t="s">
        <v>112</v>
      </c>
      <c r="E41" s="35" t="s">
        <v>107</v>
      </c>
      <c r="F41" s="36" t="s">
        <v>108</v>
      </c>
      <c r="G41" s="36">
        <v>2</v>
      </c>
      <c r="H41" s="84"/>
      <c r="I41" s="31">
        <v>12</v>
      </c>
      <c r="J41" s="52">
        <f t="shared" si="0"/>
        <v>0</v>
      </c>
      <c r="K41" s="86">
        <f t="shared" si="1"/>
        <v>0</v>
      </c>
    </row>
    <row r="42" spans="1:11" ht="16.5" customHeight="1" outlineLevel="2" x14ac:dyDescent="0.25">
      <c r="A42" s="32">
        <v>54</v>
      </c>
      <c r="B42" s="33" t="s">
        <v>76</v>
      </c>
      <c r="C42" s="34" t="s">
        <v>77</v>
      </c>
      <c r="D42" s="35" t="s">
        <v>109</v>
      </c>
      <c r="E42" s="35" t="s">
        <v>107</v>
      </c>
      <c r="F42" s="36" t="s">
        <v>108</v>
      </c>
      <c r="G42" s="36">
        <v>2</v>
      </c>
      <c r="H42" s="84"/>
      <c r="I42" s="31">
        <v>12</v>
      </c>
      <c r="J42" s="52">
        <f t="shared" si="0"/>
        <v>0</v>
      </c>
      <c r="K42" s="86">
        <f t="shared" si="1"/>
        <v>0</v>
      </c>
    </row>
    <row r="43" spans="1:11" ht="16.5" customHeight="1" outlineLevel="2" x14ac:dyDescent="0.25">
      <c r="A43" s="32">
        <v>55</v>
      </c>
      <c r="B43" s="33" t="s">
        <v>78</v>
      </c>
      <c r="C43" s="34" t="s">
        <v>79</v>
      </c>
      <c r="D43" s="35" t="s">
        <v>106</v>
      </c>
      <c r="E43" s="35" t="s">
        <v>107</v>
      </c>
      <c r="F43" s="36" t="s">
        <v>108</v>
      </c>
      <c r="G43" s="36">
        <v>2</v>
      </c>
      <c r="H43" s="84"/>
      <c r="I43" s="31">
        <v>12</v>
      </c>
      <c r="J43" s="52">
        <f t="shared" si="0"/>
        <v>0</v>
      </c>
      <c r="K43" s="86">
        <f t="shared" si="1"/>
        <v>0</v>
      </c>
    </row>
    <row r="44" spans="1:11" ht="16.5" customHeight="1" outlineLevel="1" x14ac:dyDescent="0.25">
      <c r="A44" s="32"/>
      <c r="B44" s="33"/>
      <c r="C44" s="34"/>
      <c r="D44" s="35"/>
      <c r="E44" s="42" t="s">
        <v>113</v>
      </c>
      <c r="F44" s="36"/>
      <c r="G44" s="36"/>
      <c r="H44" s="102"/>
      <c r="I44" s="36"/>
      <c r="J44" s="102"/>
      <c r="K44" s="86">
        <f>SUBTOTAL(9,K3:K43)</f>
        <v>0</v>
      </c>
    </row>
    <row r="45" spans="1:11" ht="16.5" customHeight="1" outlineLevel="2" x14ac:dyDescent="0.25">
      <c r="A45" s="32">
        <v>5</v>
      </c>
      <c r="B45" s="33" t="s">
        <v>7</v>
      </c>
      <c r="C45" s="43" t="s">
        <v>9</v>
      </c>
      <c r="D45" s="35" t="s">
        <v>114</v>
      </c>
      <c r="E45" s="35" t="s">
        <v>115</v>
      </c>
      <c r="F45" s="36" t="s">
        <v>108</v>
      </c>
      <c r="G45" s="31">
        <v>1</v>
      </c>
      <c r="H45" s="84"/>
      <c r="I45" s="31">
        <v>12</v>
      </c>
      <c r="J45" s="52">
        <f>G45*H45*I45</f>
        <v>0</v>
      </c>
      <c r="K45" s="86">
        <f>J45*1.21</f>
        <v>0</v>
      </c>
    </row>
    <row r="46" spans="1:11" ht="16.5" customHeight="1" outlineLevel="2" x14ac:dyDescent="0.25">
      <c r="A46" s="32">
        <v>8</v>
      </c>
      <c r="B46" s="33" t="s">
        <v>13</v>
      </c>
      <c r="C46" s="43" t="s">
        <v>14</v>
      </c>
      <c r="D46" s="35" t="s">
        <v>116</v>
      </c>
      <c r="E46" s="35" t="s">
        <v>115</v>
      </c>
      <c r="F46" s="36" t="s">
        <v>108</v>
      </c>
      <c r="G46" s="31">
        <v>1</v>
      </c>
      <c r="H46" s="84"/>
      <c r="I46" s="31">
        <v>12</v>
      </c>
      <c r="J46" s="52">
        <f>G46*H46*I46</f>
        <v>0</v>
      </c>
      <c r="K46" s="86">
        <f>J46*1.21</f>
        <v>0</v>
      </c>
    </row>
    <row r="47" spans="1:11" ht="16.5" customHeight="1" outlineLevel="2" x14ac:dyDescent="0.25">
      <c r="A47" s="32">
        <v>17</v>
      </c>
      <c r="B47" s="33" t="s">
        <v>24</v>
      </c>
      <c r="C47" s="34" t="s">
        <v>93</v>
      </c>
      <c r="D47" s="35" t="s">
        <v>109</v>
      </c>
      <c r="E47" s="35" t="s">
        <v>115</v>
      </c>
      <c r="F47" s="36" t="s">
        <v>108</v>
      </c>
      <c r="G47" s="31">
        <v>1</v>
      </c>
      <c r="H47" s="84"/>
      <c r="I47" s="31">
        <v>12</v>
      </c>
      <c r="J47" s="52">
        <f>G47*H47*I47</f>
        <v>0</v>
      </c>
      <c r="K47" s="86">
        <f>J47*1.21</f>
        <v>0</v>
      </c>
    </row>
    <row r="48" spans="1:11" ht="16.5" customHeight="1" outlineLevel="2" x14ac:dyDescent="0.25">
      <c r="A48" s="32">
        <v>43</v>
      </c>
      <c r="B48" s="33" t="s">
        <v>61</v>
      </c>
      <c r="C48" s="34" t="s">
        <v>62</v>
      </c>
      <c r="D48" s="35" t="s">
        <v>110</v>
      </c>
      <c r="E48" s="35" t="s">
        <v>115</v>
      </c>
      <c r="F48" s="36" t="s">
        <v>108</v>
      </c>
      <c r="G48" s="31">
        <v>1</v>
      </c>
      <c r="H48" s="84"/>
      <c r="I48" s="31">
        <v>12</v>
      </c>
      <c r="J48" s="52">
        <f>G48*H48*I48</f>
        <v>0</v>
      </c>
      <c r="K48" s="86">
        <f>J48*1.21</f>
        <v>0</v>
      </c>
    </row>
    <row r="49" spans="1:11" ht="16.5" customHeight="1" outlineLevel="2" x14ac:dyDescent="0.25">
      <c r="A49" s="32">
        <v>44</v>
      </c>
      <c r="B49" s="33" t="s">
        <v>117</v>
      </c>
      <c r="C49" s="34" t="s">
        <v>92</v>
      </c>
      <c r="D49" s="35" t="s">
        <v>118</v>
      </c>
      <c r="E49" s="35" t="s">
        <v>115</v>
      </c>
      <c r="F49" s="34"/>
      <c r="G49" s="31">
        <v>1</v>
      </c>
      <c r="H49" s="84"/>
      <c r="I49" s="31">
        <v>9</v>
      </c>
      <c r="J49" s="52">
        <f>G49*H49*I49</f>
        <v>0</v>
      </c>
      <c r="K49" s="86">
        <f>J49*1.21</f>
        <v>0</v>
      </c>
    </row>
    <row r="50" spans="1:11" ht="16.5" customHeight="1" outlineLevel="1" x14ac:dyDescent="0.25">
      <c r="A50" s="32"/>
      <c r="B50" s="33"/>
      <c r="C50" s="34"/>
      <c r="D50" s="35"/>
      <c r="E50" s="42" t="s">
        <v>119</v>
      </c>
      <c r="F50" s="34"/>
      <c r="G50" s="36"/>
      <c r="H50" s="102"/>
      <c r="I50" s="36"/>
      <c r="J50" s="102"/>
      <c r="K50" s="86">
        <f>SUBTOTAL(9,K45:K49)</f>
        <v>0</v>
      </c>
    </row>
    <row r="51" spans="1:11" ht="16.5" customHeight="1" outlineLevel="2" x14ac:dyDescent="0.25">
      <c r="A51" s="32">
        <v>53</v>
      </c>
      <c r="B51" s="33" t="s">
        <v>73</v>
      </c>
      <c r="C51" s="34" t="s">
        <v>75</v>
      </c>
      <c r="D51" s="35" t="s">
        <v>106</v>
      </c>
      <c r="E51" s="35" t="s">
        <v>120</v>
      </c>
      <c r="F51" s="34"/>
      <c r="G51" s="31">
        <v>1</v>
      </c>
      <c r="H51" s="84"/>
      <c r="I51" s="31">
        <v>9</v>
      </c>
      <c r="J51" s="52">
        <f>G51*H51*I51</f>
        <v>0</v>
      </c>
      <c r="K51" s="86">
        <f>J51*1.21</f>
        <v>0</v>
      </c>
    </row>
    <row r="52" spans="1:11" ht="16.5" customHeight="1" outlineLevel="1" x14ac:dyDescent="0.25">
      <c r="A52" s="32"/>
      <c r="B52" s="33"/>
      <c r="C52" s="34"/>
      <c r="D52" s="35"/>
      <c r="E52" s="42" t="s">
        <v>121</v>
      </c>
      <c r="F52" s="34"/>
      <c r="G52" s="36"/>
      <c r="H52" s="102"/>
      <c r="I52" s="36"/>
      <c r="J52" s="102"/>
      <c r="K52" s="86">
        <f>SUBTOTAL(9,K51:K51)</f>
        <v>0</v>
      </c>
    </row>
    <row r="53" spans="1:11" ht="16.5" customHeight="1" outlineLevel="2" x14ac:dyDescent="0.25">
      <c r="A53" s="32">
        <v>56</v>
      </c>
      <c r="B53" s="41" t="s">
        <v>80</v>
      </c>
      <c r="C53" s="34" t="s">
        <v>81</v>
      </c>
      <c r="D53" s="35" t="s">
        <v>106</v>
      </c>
      <c r="E53" s="35" t="s">
        <v>122</v>
      </c>
      <c r="F53" s="36" t="s">
        <v>108</v>
      </c>
      <c r="G53" s="31">
        <v>1</v>
      </c>
      <c r="H53" s="84"/>
      <c r="I53" s="31">
        <v>12</v>
      </c>
      <c r="J53" s="52">
        <f>G53*H53*I53</f>
        <v>0</v>
      </c>
      <c r="K53" s="86">
        <f>J53*1.21</f>
        <v>0</v>
      </c>
    </row>
    <row r="54" spans="1:11" ht="16.5" customHeight="1" outlineLevel="1" x14ac:dyDescent="0.25">
      <c r="A54" s="32"/>
      <c r="B54" s="41"/>
      <c r="C54" s="34"/>
      <c r="D54" s="35"/>
      <c r="E54" s="42" t="s">
        <v>123</v>
      </c>
      <c r="F54" s="36"/>
      <c r="G54" s="36"/>
      <c r="H54" s="102"/>
      <c r="I54" s="36"/>
      <c r="J54" s="102"/>
      <c r="K54" s="86">
        <f>SUBTOTAL(9,K53:K53)</f>
        <v>0</v>
      </c>
    </row>
    <row r="55" spans="1:11" ht="16.5" customHeight="1" outlineLevel="2" x14ac:dyDescent="0.25">
      <c r="A55" s="32">
        <v>4</v>
      </c>
      <c r="B55" s="33" t="s">
        <v>7</v>
      </c>
      <c r="C55" s="34" t="s">
        <v>8</v>
      </c>
      <c r="D55" s="35" t="s">
        <v>118</v>
      </c>
      <c r="E55" s="35" t="s">
        <v>124</v>
      </c>
      <c r="F55" s="36" t="s">
        <v>108</v>
      </c>
      <c r="G55" s="36">
        <v>2</v>
      </c>
      <c r="H55" s="84"/>
      <c r="I55" s="31">
        <v>12</v>
      </c>
      <c r="J55" s="52">
        <f>G55*H55*I55</f>
        <v>0</v>
      </c>
      <c r="K55" s="86">
        <f>J55*1.21</f>
        <v>0</v>
      </c>
    </row>
    <row r="56" spans="1:11" ht="16.5" customHeight="1" outlineLevel="2" x14ac:dyDescent="0.25">
      <c r="A56" s="32">
        <v>10</v>
      </c>
      <c r="B56" s="33" t="s">
        <v>17</v>
      </c>
      <c r="C56" s="34" t="s">
        <v>18</v>
      </c>
      <c r="D56" s="35" t="s">
        <v>106</v>
      </c>
      <c r="E56" s="35" t="s">
        <v>124</v>
      </c>
      <c r="F56" s="36" t="s">
        <v>108</v>
      </c>
      <c r="G56" s="31">
        <v>1</v>
      </c>
      <c r="H56" s="84"/>
      <c r="I56" s="31">
        <v>12</v>
      </c>
      <c r="J56" s="52">
        <f>G56*H56*I56</f>
        <v>0</v>
      </c>
      <c r="K56" s="86">
        <f>J56*1.21</f>
        <v>0</v>
      </c>
    </row>
    <row r="57" spans="1:11" ht="16.5" customHeight="1" outlineLevel="2" x14ac:dyDescent="0.25">
      <c r="A57" s="32">
        <v>16</v>
      </c>
      <c r="B57" s="33" t="s">
        <v>24</v>
      </c>
      <c r="C57" s="34" t="s">
        <v>25</v>
      </c>
      <c r="D57" s="35" t="s">
        <v>109</v>
      </c>
      <c r="E57" s="35" t="s">
        <v>124</v>
      </c>
      <c r="F57" s="36"/>
      <c r="G57" s="31">
        <v>1</v>
      </c>
      <c r="H57" s="84"/>
      <c r="I57" s="31">
        <v>9</v>
      </c>
      <c r="J57" s="52">
        <f>G57*H57*I57</f>
        <v>0</v>
      </c>
      <c r="K57" s="86">
        <f>J57*1.21</f>
        <v>0</v>
      </c>
    </row>
    <row r="58" spans="1:11" ht="16.5" customHeight="1" outlineLevel="2" x14ac:dyDescent="0.25">
      <c r="A58" s="32">
        <v>45</v>
      </c>
      <c r="B58" s="33" t="s">
        <v>63</v>
      </c>
      <c r="C58" s="34" t="s">
        <v>64</v>
      </c>
      <c r="D58" s="35" t="s">
        <v>111</v>
      </c>
      <c r="E58" s="35" t="s">
        <v>124</v>
      </c>
      <c r="F58" s="34"/>
      <c r="G58" s="34">
        <v>3</v>
      </c>
      <c r="H58" s="84"/>
      <c r="I58" s="31">
        <v>9</v>
      </c>
      <c r="J58" s="52">
        <f>G58*H58*I58</f>
        <v>0</v>
      </c>
      <c r="K58" s="86">
        <f>J58*1.21</f>
        <v>0</v>
      </c>
    </row>
    <row r="59" spans="1:11" ht="16.5" customHeight="1" outlineLevel="1" x14ac:dyDescent="0.25">
      <c r="A59" s="32"/>
      <c r="B59" s="33"/>
      <c r="C59" s="34"/>
      <c r="D59" s="35"/>
      <c r="E59" s="42" t="s">
        <v>125</v>
      </c>
      <c r="F59" s="34"/>
      <c r="G59" s="34"/>
      <c r="H59" s="102"/>
      <c r="I59" s="36"/>
      <c r="J59" s="102"/>
      <c r="K59" s="86">
        <f>SUBTOTAL(9,K55:K58)</f>
        <v>0</v>
      </c>
    </row>
    <row r="60" spans="1:11" ht="16.5" customHeight="1" outlineLevel="2" x14ac:dyDescent="0.25">
      <c r="A60" s="32">
        <v>31</v>
      </c>
      <c r="B60" s="33" t="s">
        <v>45</v>
      </c>
      <c r="C60" s="34" t="s">
        <v>46</v>
      </c>
      <c r="D60" s="35" t="s">
        <v>106</v>
      </c>
      <c r="E60" s="35" t="s">
        <v>126</v>
      </c>
      <c r="F60" s="34"/>
      <c r="G60" s="31">
        <v>1</v>
      </c>
      <c r="H60" s="84"/>
      <c r="I60" s="31">
        <v>9</v>
      </c>
      <c r="J60" s="52">
        <f>G60*H60*I60</f>
        <v>0</v>
      </c>
      <c r="K60" s="86">
        <f>J60*1.21</f>
        <v>0</v>
      </c>
    </row>
    <row r="61" spans="1:11" ht="16.5" customHeight="1" outlineLevel="2" x14ac:dyDescent="0.25">
      <c r="A61" s="32">
        <v>32</v>
      </c>
      <c r="B61" s="33" t="s">
        <v>45</v>
      </c>
      <c r="C61" s="34" t="s">
        <v>47</v>
      </c>
      <c r="D61" s="35" t="s">
        <v>106</v>
      </c>
      <c r="E61" s="35" t="s">
        <v>126</v>
      </c>
      <c r="F61" s="34"/>
      <c r="G61" s="31">
        <v>1</v>
      </c>
      <c r="H61" s="84"/>
      <c r="I61" s="31">
        <v>9</v>
      </c>
      <c r="J61" s="52">
        <f>G61*H61*I61</f>
        <v>0</v>
      </c>
      <c r="K61" s="86">
        <f>J61*1.21</f>
        <v>0</v>
      </c>
    </row>
    <row r="62" spans="1:11" ht="16.5" customHeight="1" outlineLevel="2" x14ac:dyDescent="0.25">
      <c r="A62" s="32">
        <v>33</v>
      </c>
      <c r="B62" s="33" t="s">
        <v>45</v>
      </c>
      <c r="C62" s="34" t="s">
        <v>48</v>
      </c>
      <c r="D62" s="35" t="s">
        <v>106</v>
      </c>
      <c r="E62" s="35" t="s">
        <v>126</v>
      </c>
      <c r="F62" s="34"/>
      <c r="G62" s="31">
        <v>1</v>
      </c>
      <c r="H62" s="84"/>
      <c r="I62" s="31">
        <v>9</v>
      </c>
      <c r="J62" s="52">
        <f>G62*H62*I62</f>
        <v>0</v>
      </c>
      <c r="K62" s="86">
        <f>J62*1.21</f>
        <v>0</v>
      </c>
    </row>
    <row r="63" spans="1:11" outlineLevel="2" x14ac:dyDescent="0.25">
      <c r="A63" s="32">
        <v>52</v>
      </c>
      <c r="B63" s="33" t="s">
        <v>73</v>
      </c>
      <c r="C63" s="34" t="s">
        <v>74</v>
      </c>
      <c r="D63" s="35" t="s">
        <v>106</v>
      </c>
      <c r="E63" s="35" t="s">
        <v>126</v>
      </c>
      <c r="F63" s="34"/>
      <c r="G63" s="34">
        <v>2</v>
      </c>
      <c r="H63" s="84"/>
      <c r="I63" s="31">
        <v>9</v>
      </c>
      <c r="J63" s="52">
        <f>G63*H63*I63</f>
        <v>0</v>
      </c>
      <c r="K63" s="86">
        <f>J63*1.21</f>
        <v>0</v>
      </c>
    </row>
    <row r="64" spans="1:11" ht="15.75" outlineLevel="1" thickBot="1" x14ac:dyDescent="0.3">
      <c r="A64" s="71"/>
      <c r="B64" s="72"/>
      <c r="C64" s="63"/>
      <c r="D64" s="73"/>
      <c r="E64" s="62" t="s">
        <v>127</v>
      </c>
      <c r="F64" s="63"/>
      <c r="G64" s="63"/>
      <c r="H64" s="100"/>
      <c r="I64" s="101"/>
      <c r="J64" s="100"/>
      <c r="K64" s="87">
        <f>SUBTOTAL(9,K60:K63)</f>
        <v>0</v>
      </c>
    </row>
    <row r="65" spans="1:11" x14ac:dyDescent="0.25">
      <c r="A65" s="48"/>
      <c r="B65" s="49"/>
      <c r="C65" s="50"/>
      <c r="D65" s="51"/>
      <c r="E65" s="67" t="s">
        <v>128</v>
      </c>
      <c r="F65" s="68"/>
      <c r="G65" s="68"/>
      <c r="H65" s="69"/>
      <c r="I65" s="69"/>
      <c r="J65" s="70">
        <f>SUM(J3:J63)</f>
        <v>0</v>
      </c>
      <c r="K65" s="97">
        <f>SUBTOTAL(9,K3:K63)</f>
        <v>0</v>
      </c>
    </row>
    <row r="66" spans="1:11" x14ac:dyDescent="0.25">
      <c r="A66" s="53"/>
      <c r="B66" s="53"/>
      <c r="C66" s="54"/>
      <c r="D66" s="53"/>
      <c r="E66" s="53"/>
      <c r="F66" s="54"/>
      <c r="G66" s="54"/>
      <c r="H66" s="54"/>
      <c r="I66" s="54"/>
      <c r="J66" s="54"/>
      <c r="K66" s="54"/>
    </row>
    <row r="67" spans="1:11" x14ac:dyDescent="0.25">
      <c r="A67" s="53"/>
      <c r="B67" s="53"/>
      <c r="C67" s="54"/>
      <c r="D67" s="53"/>
      <c r="E67" s="53"/>
      <c r="F67" s="54"/>
      <c r="G67" s="54"/>
      <c r="H67" s="48"/>
      <c r="I67" s="54"/>
      <c r="J67" s="54"/>
      <c r="K67" s="54"/>
    </row>
  </sheetData>
  <autoFilter ref="A2:K63" xr:uid="{00000000-0009-0000-0000-000002000000}">
    <sortState xmlns:xlrd2="http://schemas.microsoft.com/office/spreadsheetml/2017/richdata2" ref="A3:L63">
      <sortCondition ref="E3:E63"/>
      <sortCondition ref="B3:B63"/>
      <sortCondition ref="C3:C63"/>
    </sortState>
  </autoFilter>
  <mergeCells count="1">
    <mergeCell ref="A1:K1"/>
  </mergeCells>
  <pageMargins left="0.51181102362204722" right="0.31496062992125984" top="0.78740157480314965" bottom="0.78740157480314965" header="0.31496062992125984" footer="0.31496062992125984"/>
  <pageSetup paperSize="9" scale="6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67"/>
  <sheetViews>
    <sheetView zoomScaleNormal="100" zoomScaleSheetLayoutView="115" workbookViewId="0">
      <pane ySplit="2" topLeftCell="A3" activePane="bottomLeft" state="frozen"/>
      <selection pane="bottomLeft" activeCell="G3" sqref="G3"/>
    </sheetView>
  </sheetViews>
  <sheetFormatPr defaultRowHeight="15" outlineLevelRow="2" x14ac:dyDescent="0.25"/>
  <cols>
    <col min="1" max="1" width="3.28515625" customWidth="1"/>
    <col min="2" max="2" width="15.28515625" customWidth="1"/>
    <col min="3" max="3" width="11.7109375" style="55" customWidth="1"/>
    <col min="4" max="4" width="9.5703125" customWidth="1"/>
    <col min="5" max="5" width="12.28515625" customWidth="1"/>
    <col min="6" max="6" width="4.28515625" style="55" customWidth="1"/>
    <col min="7" max="7" width="10.42578125" style="55" customWidth="1"/>
    <col min="8" max="8" width="8.42578125" style="55" customWidth="1"/>
    <col min="9" max="10" width="13.28515625" style="55" customWidth="1"/>
  </cols>
  <sheetData>
    <row r="1" spans="1:10" ht="21.75" customHeight="1" thickBot="1" x14ac:dyDescent="0.3">
      <c r="A1" s="197" t="s">
        <v>135</v>
      </c>
      <c r="B1" s="197"/>
      <c r="C1" s="197"/>
      <c r="D1" s="197"/>
      <c r="E1" s="197"/>
      <c r="F1" s="197"/>
      <c r="G1" s="197"/>
      <c r="H1" s="197"/>
      <c r="I1" s="197"/>
      <c r="J1" s="197"/>
    </row>
    <row r="2" spans="1:10" ht="27.75" customHeight="1" thickBot="1" x14ac:dyDescent="0.3">
      <c r="A2" s="16" t="s">
        <v>131</v>
      </c>
      <c r="B2" s="17" t="s">
        <v>1</v>
      </c>
      <c r="C2" s="17" t="s">
        <v>2</v>
      </c>
      <c r="D2" s="17" t="s">
        <v>100</v>
      </c>
      <c r="E2" s="17" t="s">
        <v>101</v>
      </c>
      <c r="F2" s="17" t="s">
        <v>102</v>
      </c>
      <c r="G2" s="19" t="s">
        <v>144</v>
      </c>
      <c r="H2" s="19" t="s">
        <v>103</v>
      </c>
      <c r="I2" s="18" t="s">
        <v>104</v>
      </c>
      <c r="J2" s="88" t="s">
        <v>105</v>
      </c>
    </row>
    <row r="3" spans="1:10" ht="16.5" customHeight="1" outlineLevel="2" x14ac:dyDescent="0.25">
      <c r="A3" s="89">
        <v>1</v>
      </c>
      <c r="B3" s="90" t="s">
        <v>3</v>
      </c>
      <c r="C3" s="91" t="s">
        <v>4</v>
      </c>
      <c r="D3" s="92" t="s">
        <v>106</v>
      </c>
      <c r="E3" s="92" t="s">
        <v>107</v>
      </c>
      <c r="F3" s="25" t="s">
        <v>108</v>
      </c>
      <c r="G3" s="96"/>
      <c r="H3" s="25">
        <v>12</v>
      </c>
      <c r="I3" s="26">
        <f>G3*H3</f>
        <v>0</v>
      </c>
      <c r="J3" s="85">
        <f>I3*1.21</f>
        <v>0</v>
      </c>
    </row>
    <row r="4" spans="1:10" ht="16.5" customHeight="1" outlineLevel="2" x14ac:dyDescent="0.25">
      <c r="A4" s="27">
        <v>2</v>
      </c>
      <c r="B4" s="28" t="s">
        <v>3</v>
      </c>
      <c r="C4" s="29" t="s">
        <v>5</v>
      </c>
      <c r="D4" s="30" t="s">
        <v>106</v>
      </c>
      <c r="E4" s="30" t="s">
        <v>107</v>
      </c>
      <c r="F4" s="31" t="s">
        <v>108</v>
      </c>
      <c r="G4" s="95"/>
      <c r="H4" s="31">
        <v>12</v>
      </c>
      <c r="I4" s="52">
        <f t="shared" ref="I4:I43" si="0">G4*H4</f>
        <v>0</v>
      </c>
      <c r="J4" s="86">
        <f t="shared" ref="J4:J43" si="1">I4*1.21</f>
        <v>0</v>
      </c>
    </row>
    <row r="5" spans="1:10" ht="16.5" customHeight="1" outlineLevel="2" x14ac:dyDescent="0.25">
      <c r="A5" s="27">
        <v>3</v>
      </c>
      <c r="B5" s="28" t="s">
        <v>3</v>
      </c>
      <c r="C5" s="29" t="s">
        <v>6</v>
      </c>
      <c r="D5" s="30" t="s">
        <v>106</v>
      </c>
      <c r="E5" s="30" t="s">
        <v>107</v>
      </c>
      <c r="F5" s="31" t="s">
        <v>108</v>
      </c>
      <c r="G5" s="95"/>
      <c r="H5" s="31">
        <v>12</v>
      </c>
      <c r="I5" s="52">
        <f t="shared" si="0"/>
        <v>0</v>
      </c>
      <c r="J5" s="86">
        <f t="shared" si="1"/>
        <v>0</v>
      </c>
    </row>
    <row r="6" spans="1:10" ht="16.5" customHeight="1" outlineLevel="2" x14ac:dyDescent="0.25">
      <c r="A6" s="32">
        <v>6</v>
      </c>
      <c r="B6" s="33" t="s">
        <v>10</v>
      </c>
      <c r="C6" s="34" t="s">
        <v>11</v>
      </c>
      <c r="D6" s="35" t="s">
        <v>109</v>
      </c>
      <c r="E6" s="35" t="s">
        <v>107</v>
      </c>
      <c r="F6" s="36" t="s">
        <v>108</v>
      </c>
      <c r="G6" s="95"/>
      <c r="H6" s="31">
        <v>12</v>
      </c>
      <c r="I6" s="52">
        <f t="shared" si="0"/>
        <v>0</v>
      </c>
      <c r="J6" s="86">
        <f t="shared" si="1"/>
        <v>0</v>
      </c>
    </row>
    <row r="7" spans="1:10" ht="16.5" customHeight="1" outlineLevel="2" x14ac:dyDescent="0.25">
      <c r="A7" s="32">
        <v>7</v>
      </c>
      <c r="B7" s="33" t="s">
        <v>10</v>
      </c>
      <c r="C7" s="34" t="s">
        <v>12</v>
      </c>
      <c r="D7" s="35" t="s">
        <v>109</v>
      </c>
      <c r="E7" s="35" t="s">
        <v>107</v>
      </c>
      <c r="F7" s="36" t="s">
        <v>108</v>
      </c>
      <c r="G7" s="95"/>
      <c r="H7" s="31">
        <v>12</v>
      </c>
      <c r="I7" s="52">
        <f t="shared" si="0"/>
        <v>0</v>
      </c>
      <c r="J7" s="86">
        <f t="shared" si="1"/>
        <v>0</v>
      </c>
    </row>
    <row r="8" spans="1:10" ht="16.5" customHeight="1" outlineLevel="2" x14ac:dyDescent="0.25">
      <c r="A8" s="32">
        <v>9</v>
      </c>
      <c r="B8" s="33" t="s">
        <v>15</v>
      </c>
      <c r="C8" s="37" t="s">
        <v>16</v>
      </c>
      <c r="D8" s="38" t="s">
        <v>106</v>
      </c>
      <c r="E8" s="39" t="s">
        <v>107</v>
      </c>
      <c r="F8" s="40" t="s">
        <v>108</v>
      </c>
      <c r="G8" s="95"/>
      <c r="H8" s="31">
        <v>12</v>
      </c>
      <c r="I8" s="52">
        <f t="shared" si="0"/>
        <v>0</v>
      </c>
      <c r="J8" s="86">
        <f t="shared" si="1"/>
        <v>0</v>
      </c>
    </row>
    <row r="9" spans="1:10" ht="16.5" customHeight="1" outlineLevel="2" x14ac:dyDescent="0.25">
      <c r="A9" s="32">
        <v>11</v>
      </c>
      <c r="B9" s="33" t="s">
        <v>17</v>
      </c>
      <c r="C9" s="34" t="s">
        <v>19</v>
      </c>
      <c r="D9" s="35" t="s">
        <v>106</v>
      </c>
      <c r="E9" s="35" t="s">
        <v>107</v>
      </c>
      <c r="F9" s="34"/>
      <c r="G9" s="95"/>
      <c r="H9" s="31">
        <v>9</v>
      </c>
      <c r="I9" s="52">
        <f t="shared" si="0"/>
        <v>0</v>
      </c>
      <c r="J9" s="86">
        <f t="shared" si="1"/>
        <v>0</v>
      </c>
    </row>
    <row r="10" spans="1:10" ht="16.5" customHeight="1" outlineLevel="2" x14ac:dyDescent="0.25">
      <c r="A10" s="32">
        <v>12</v>
      </c>
      <c r="B10" s="33" t="s">
        <v>17</v>
      </c>
      <c r="C10" s="34" t="s">
        <v>20</v>
      </c>
      <c r="D10" s="35" t="s">
        <v>106</v>
      </c>
      <c r="E10" s="35" t="s">
        <v>107</v>
      </c>
      <c r="F10" s="34"/>
      <c r="G10" s="95"/>
      <c r="H10" s="31">
        <v>9</v>
      </c>
      <c r="I10" s="52">
        <f t="shared" si="0"/>
        <v>0</v>
      </c>
      <c r="J10" s="86">
        <f t="shared" si="1"/>
        <v>0</v>
      </c>
    </row>
    <row r="11" spans="1:10" ht="16.5" customHeight="1" outlineLevel="2" x14ac:dyDescent="0.25">
      <c r="A11" s="32">
        <v>15</v>
      </c>
      <c r="B11" s="33" t="s">
        <v>17</v>
      </c>
      <c r="C11" s="34" t="s">
        <v>23</v>
      </c>
      <c r="D11" s="35" t="s">
        <v>106</v>
      </c>
      <c r="E11" s="35" t="s">
        <v>107</v>
      </c>
      <c r="F11" s="36" t="s">
        <v>108</v>
      </c>
      <c r="G11" s="95"/>
      <c r="H11" s="31">
        <v>12</v>
      </c>
      <c r="I11" s="52">
        <f t="shared" si="0"/>
        <v>0</v>
      </c>
      <c r="J11" s="86">
        <f t="shared" si="1"/>
        <v>0</v>
      </c>
    </row>
    <row r="12" spans="1:10" ht="16.5" customHeight="1" outlineLevel="2" x14ac:dyDescent="0.25">
      <c r="A12" s="32">
        <v>13</v>
      </c>
      <c r="B12" s="33" t="s">
        <v>17</v>
      </c>
      <c r="C12" s="34" t="s">
        <v>21</v>
      </c>
      <c r="D12" s="35" t="s">
        <v>106</v>
      </c>
      <c r="E12" s="35" t="s">
        <v>107</v>
      </c>
      <c r="F12" s="34"/>
      <c r="G12" s="95"/>
      <c r="H12" s="31">
        <v>9</v>
      </c>
      <c r="I12" s="52">
        <f t="shared" si="0"/>
        <v>0</v>
      </c>
      <c r="J12" s="86">
        <f t="shared" si="1"/>
        <v>0</v>
      </c>
    </row>
    <row r="13" spans="1:10" ht="16.5" customHeight="1" outlineLevel="2" x14ac:dyDescent="0.25">
      <c r="A13" s="32">
        <v>14</v>
      </c>
      <c r="B13" s="33" t="s">
        <v>17</v>
      </c>
      <c r="C13" s="34" t="s">
        <v>22</v>
      </c>
      <c r="D13" s="35" t="s">
        <v>106</v>
      </c>
      <c r="E13" s="35" t="s">
        <v>107</v>
      </c>
      <c r="F13" s="34"/>
      <c r="G13" s="95"/>
      <c r="H13" s="31">
        <v>9</v>
      </c>
      <c r="I13" s="52">
        <f t="shared" si="0"/>
        <v>0</v>
      </c>
      <c r="J13" s="86">
        <f t="shared" si="1"/>
        <v>0</v>
      </c>
    </row>
    <row r="14" spans="1:10" ht="16.5" customHeight="1" outlineLevel="2" x14ac:dyDescent="0.25">
      <c r="A14" s="32">
        <v>18</v>
      </c>
      <c r="B14" s="33" t="s">
        <v>27</v>
      </c>
      <c r="C14" s="34" t="s">
        <v>28</v>
      </c>
      <c r="D14" s="35" t="s">
        <v>106</v>
      </c>
      <c r="E14" s="35" t="s">
        <v>107</v>
      </c>
      <c r="F14" s="36" t="s">
        <v>108</v>
      </c>
      <c r="G14" s="95"/>
      <c r="H14" s="31">
        <v>12</v>
      </c>
      <c r="I14" s="52">
        <f t="shared" si="0"/>
        <v>0</v>
      </c>
      <c r="J14" s="86">
        <f t="shared" si="1"/>
        <v>0</v>
      </c>
    </row>
    <row r="15" spans="1:10" ht="16.5" customHeight="1" outlineLevel="2" x14ac:dyDescent="0.25">
      <c r="A15" s="32">
        <v>19</v>
      </c>
      <c r="B15" s="33" t="s">
        <v>27</v>
      </c>
      <c r="C15" s="34" t="s">
        <v>29</v>
      </c>
      <c r="D15" s="35" t="s">
        <v>106</v>
      </c>
      <c r="E15" s="35" t="s">
        <v>107</v>
      </c>
      <c r="F15" s="36" t="s">
        <v>108</v>
      </c>
      <c r="G15" s="95"/>
      <c r="H15" s="31">
        <v>12</v>
      </c>
      <c r="I15" s="52">
        <f t="shared" si="0"/>
        <v>0</v>
      </c>
      <c r="J15" s="86">
        <f t="shared" si="1"/>
        <v>0</v>
      </c>
    </row>
    <row r="16" spans="1:10" ht="16.5" customHeight="1" outlineLevel="2" x14ac:dyDescent="0.25">
      <c r="A16" s="32">
        <v>25</v>
      </c>
      <c r="B16" s="41" t="s">
        <v>30</v>
      </c>
      <c r="C16" s="34" t="s">
        <v>36</v>
      </c>
      <c r="D16" s="35" t="s">
        <v>110</v>
      </c>
      <c r="E16" s="35" t="s">
        <v>107</v>
      </c>
      <c r="F16" s="36" t="s">
        <v>108</v>
      </c>
      <c r="G16" s="95"/>
      <c r="H16" s="31">
        <v>12</v>
      </c>
      <c r="I16" s="52">
        <f t="shared" si="0"/>
        <v>0</v>
      </c>
      <c r="J16" s="86">
        <f t="shared" si="1"/>
        <v>0</v>
      </c>
    </row>
    <row r="17" spans="1:10" ht="16.5" customHeight="1" outlineLevel="2" x14ac:dyDescent="0.25">
      <c r="A17" s="32">
        <v>20</v>
      </c>
      <c r="B17" s="33" t="s">
        <v>30</v>
      </c>
      <c r="C17" s="34" t="s">
        <v>31</v>
      </c>
      <c r="D17" s="35" t="s">
        <v>110</v>
      </c>
      <c r="E17" s="35" t="s">
        <v>107</v>
      </c>
      <c r="F17" s="36" t="s">
        <v>108</v>
      </c>
      <c r="G17" s="95"/>
      <c r="H17" s="31">
        <v>12</v>
      </c>
      <c r="I17" s="52">
        <f t="shared" si="0"/>
        <v>0</v>
      </c>
      <c r="J17" s="86">
        <f t="shared" si="1"/>
        <v>0</v>
      </c>
    </row>
    <row r="18" spans="1:10" ht="16.5" customHeight="1" outlineLevel="2" x14ac:dyDescent="0.25">
      <c r="A18" s="32">
        <v>21</v>
      </c>
      <c r="B18" s="33" t="s">
        <v>30</v>
      </c>
      <c r="C18" s="34" t="s">
        <v>32</v>
      </c>
      <c r="D18" s="35" t="s">
        <v>110</v>
      </c>
      <c r="E18" s="35" t="s">
        <v>107</v>
      </c>
      <c r="F18" s="36" t="s">
        <v>108</v>
      </c>
      <c r="G18" s="95"/>
      <c r="H18" s="31">
        <v>12</v>
      </c>
      <c r="I18" s="52">
        <f t="shared" si="0"/>
        <v>0</v>
      </c>
      <c r="J18" s="86">
        <f t="shared" si="1"/>
        <v>0</v>
      </c>
    </row>
    <row r="19" spans="1:10" ht="16.5" customHeight="1" outlineLevel="2" x14ac:dyDescent="0.25">
      <c r="A19" s="32">
        <v>22</v>
      </c>
      <c r="B19" s="33" t="s">
        <v>30</v>
      </c>
      <c r="C19" s="34" t="s">
        <v>33</v>
      </c>
      <c r="D19" s="35" t="s">
        <v>110</v>
      </c>
      <c r="E19" s="35" t="s">
        <v>107</v>
      </c>
      <c r="F19" s="36" t="s">
        <v>108</v>
      </c>
      <c r="G19" s="95"/>
      <c r="H19" s="31">
        <v>12</v>
      </c>
      <c r="I19" s="52">
        <f t="shared" si="0"/>
        <v>0</v>
      </c>
      <c r="J19" s="86">
        <f t="shared" si="1"/>
        <v>0</v>
      </c>
    </row>
    <row r="20" spans="1:10" ht="16.5" customHeight="1" outlineLevel="2" x14ac:dyDescent="0.25">
      <c r="A20" s="32">
        <v>23</v>
      </c>
      <c r="B20" s="33" t="s">
        <v>30</v>
      </c>
      <c r="C20" s="34" t="s">
        <v>34</v>
      </c>
      <c r="D20" s="35" t="s">
        <v>110</v>
      </c>
      <c r="E20" s="35" t="s">
        <v>107</v>
      </c>
      <c r="F20" s="36" t="s">
        <v>108</v>
      </c>
      <c r="G20" s="95"/>
      <c r="H20" s="31">
        <v>12</v>
      </c>
      <c r="I20" s="52">
        <f t="shared" si="0"/>
        <v>0</v>
      </c>
      <c r="J20" s="86">
        <f t="shared" si="1"/>
        <v>0</v>
      </c>
    </row>
    <row r="21" spans="1:10" ht="16.5" customHeight="1" outlineLevel="2" x14ac:dyDescent="0.25">
      <c r="A21" s="32">
        <v>24</v>
      </c>
      <c r="B21" s="33" t="s">
        <v>30</v>
      </c>
      <c r="C21" s="34" t="s">
        <v>35</v>
      </c>
      <c r="D21" s="35" t="s">
        <v>110</v>
      </c>
      <c r="E21" s="35" t="s">
        <v>107</v>
      </c>
      <c r="F21" s="36" t="s">
        <v>108</v>
      </c>
      <c r="G21" s="95"/>
      <c r="H21" s="31">
        <v>12</v>
      </c>
      <c r="I21" s="52">
        <f t="shared" si="0"/>
        <v>0</v>
      </c>
      <c r="J21" s="86">
        <f t="shared" si="1"/>
        <v>0</v>
      </c>
    </row>
    <row r="22" spans="1:10" ht="16.5" customHeight="1" outlineLevel="2" x14ac:dyDescent="0.25">
      <c r="A22" s="32">
        <v>26</v>
      </c>
      <c r="B22" s="33" t="s">
        <v>37</v>
      </c>
      <c r="C22" s="34" t="s">
        <v>38</v>
      </c>
      <c r="D22" s="35" t="s">
        <v>106</v>
      </c>
      <c r="E22" s="35" t="s">
        <v>107</v>
      </c>
      <c r="F22" s="34"/>
      <c r="G22" s="95"/>
      <c r="H22" s="31">
        <v>9</v>
      </c>
      <c r="I22" s="52">
        <f t="shared" si="0"/>
        <v>0</v>
      </c>
      <c r="J22" s="86">
        <f t="shared" si="1"/>
        <v>0</v>
      </c>
    </row>
    <row r="23" spans="1:10" ht="16.5" customHeight="1" outlineLevel="2" x14ac:dyDescent="0.25">
      <c r="A23" s="32">
        <v>27</v>
      </c>
      <c r="B23" s="33" t="s">
        <v>39</v>
      </c>
      <c r="C23" s="34" t="s">
        <v>40</v>
      </c>
      <c r="D23" s="35" t="s">
        <v>111</v>
      </c>
      <c r="E23" s="35" t="s">
        <v>107</v>
      </c>
      <c r="F23" s="36" t="s">
        <v>108</v>
      </c>
      <c r="G23" s="95"/>
      <c r="H23" s="31">
        <v>12</v>
      </c>
      <c r="I23" s="52">
        <f t="shared" si="0"/>
        <v>0</v>
      </c>
      <c r="J23" s="86">
        <f t="shared" si="1"/>
        <v>0</v>
      </c>
    </row>
    <row r="24" spans="1:10" ht="16.5" customHeight="1" outlineLevel="2" x14ac:dyDescent="0.25">
      <c r="A24" s="32">
        <v>28</v>
      </c>
      <c r="B24" s="33" t="s">
        <v>39</v>
      </c>
      <c r="C24" s="34" t="s">
        <v>41</v>
      </c>
      <c r="D24" s="35" t="s">
        <v>111</v>
      </c>
      <c r="E24" s="35" t="s">
        <v>107</v>
      </c>
      <c r="F24" s="36" t="s">
        <v>108</v>
      </c>
      <c r="G24" s="95"/>
      <c r="H24" s="31">
        <v>12</v>
      </c>
      <c r="I24" s="52">
        <f t="shared" si="0"/>
        <v>0</v>
      </c>
      <c r="J24" s="86">
        <f t="shared" si="1"/>
        <v>0</v>
      </c>
    </row>
    <row r="25" spans="1:10" ht="16.5" customHeight="1" outlineLevel="2" x14ac:dyDescent="0.25">
      <c r="A25" s="32">
        <v>29</v>
      </c>
      <c r="B25" s="33" t="s">
        <v>42</v>
      </c>
      <c r="C25" s="34" t="s">
        <v>43</v>
      </c>
      <c r="D25" s="35" t="s">
        <v>109</v>
      </c>
      <c r="E25" s="35" t="s">
        <v>107</v>
      </c>
      <c r="F25" s="36" t="s">
        <v>108</v>
      </c>
      <c r="G25" s="95"/>
      <c r="H25" s="31">
        <v>12</v>
      </c>
      <c r="I25" s="52">
        <f t="shared" si="0"/>
        <v>0</v>
      </c>
      <c r="J25" s="86">
        <f t="shared" si="1"/>
        <v>0</v>
      </c>
    </row>
    <row r="26" spans="1:10" outlineLevel="2" x14ac:dyDescent="0.25">
      <c r="A26" s="32">
        <v>30</v>
      </c>
      <c r="B26" s="33" t="s">
        <v>42</v>
      </c>
      <c r="C26" s="34" t="s">
        <v>44</v>
      </c>
      <c r="D26" s="35" t="s">
        <v>109</v>
      </c>
      <c r="E26" s="35" t="s">
        <v>107</v>
      </c>
      <c r="F26" s="36" t="s">
        <v>108</v>
      </c>
      <c r="G26" s="95"/>
      <c r="H26" s="31">
        <v>12</v>
      </c>
      <c r="I26" s="52">
        <f t="shared" si="0"/>
        <v>0</v>
      </c>
      <c r="J26" s="86">
        <f t="shared" si="1"/>
        <v>0</v>
      </c>
    </row>
    <row r="27" spans="1:10" ht="16.5" customHeight="1" outlineLevel="2" x14ac:dyDescent="0.25">
      <c r="A27" s="32">
        <v>39</v>
      </c>
      <c r="B27" s="33" t="s">
        <v>49</v>
      </c>
      <c r="C27" s="34" t="s">
        <v>55</v>
      </c>
      <c r="D27" s="35" t="s">
        <v>106</v>
      </c>
      <c r="E27" s="35" t="s">
        <v>107</v>
      </c>
      <c r="F27" s="36" t="s">
        <v>108</v>
      </c>
      <c r="G27" s="95"/>
      <c r="H27" s="31">
        <v>12</v>
      </c>
      <c r="I27" s="52">
        <f t="shared" si="0"/>
        <v>0</v>
      </c>
      <c r="J27" s="86">
        <f t="shared" si="1"/>
        <v>0</v>
      </c>
    </row>
    <row r="28" spans="1:10" ht="16.5" customHeight="1" outlineLevel="2" x14ac:dyDescent="0.25">
      <c r="A28" s="32">
        <v>34</v>
      </c>
      <c r="B28" s="33" t="s">
        <v>49</v>
      </c>
      <c r="C28" s="34" t="s">
        <v>50</v>
      </c>
      <c r="D28" s="35" t="s">
        <v>106</v>
      </c>
      <c r="E28" s="35" t="s">
        <v>107</v>
      </c>
      <c r="F28" s="36" t="s">
        <v>108</v>
      </c>
      <c r="G28" s="95"/>
      <c r="H28" s="31">
        <v>12</v>
      </c>
      <c r="I28" s="52">
        <f t="shared" si="0"/>
        <v>0</v>
      </c>
      <c r="J28" s="86">
        <f t="shared" si="1"/>
        <v>0</v>
      </c>
    </row>
    <row r="29" spans="1:10" ht="16.5" customHeight="1" outlineLevel="2" x14ac:dyDescent="0.25">
      <c r="A29" s="32">
        <v>36</v>
      </c>
      <c r="B29" s="33" t="s">
        <v>49</v>
      </c>
      <c r="C29" s="34" t="s">
        <v>52</v>
      </c>
      <c r="D29" s="35" t="s">
        <v>106</v>
      </c>
      <c r="E29" s="35" t="s">
        <v>107</v>
      </c>
      <c r="F29" s="36" t="s">
        <v>108</v>
      </c>
      <c r="G29" s="95"/>
      <c r="H29" s="31">
        <v>12</v>
      </c>
      <c r="I29" s="52">
        <f t="shared" si="0"/>
        <v>0</v>
      </c>
      <c r="J29" s="86">
        <f t="shared" si="1"/>
        <v>0</v>
      </c>
    </row>
    <row r="30" spans="1:10" ht="15.75" customHeight="1" outlineLevel="2" x14ac:dyDescent="0.25">
      <c r="A30" s="32">
        <v>35</v>
      </c>
      <c r="B30" s="33" t="s">
        <v>49</v>
      </c>
      <c r="C30" s="34" t="s">
        <v>51</v>
      </c>
      <c r="D30" s="35" t="s">
        <v>106</v>
      </c>
      <c r="E30" s="35" t="s">
        <v>107</v>
      </c>
      <c r="F30" s="36" t="s">
        <v>108</v>
      </c>
      <c r="G30" s="95"/>
      <c r="H30" s="31">
        <v>12</v>
      </c>
      <c r="I30" s="52">
        <f t="shared" si="0"/>
        <v>0</v>
      </c>
      <c r="J30" s="86">
        <f t="shared" si="1"/>
        <v>0</v>
      </c>
    </row>
    <row r="31" spans="1:10" ht="16.5" customHeight="1" outlineLevel="2" x14ac:dyDescent="0.25">
      <c r="A31" s="32">
        <v>37</v>
      </c>
      <c r="B31" s="33" t="s">
        <v>49</v>
      </c>
      <c r="C31" s="34" t="s">
        <v>53</v>
      </c>
      <c r="D31" s="35" t="s">
        <v>106</v>
      </c>
      <c r="E31" s="35" t="s">
        <v>107</v>
      </c>
      <c r="F31" s="36" t="s">
        <v>108</v>
      </c>
      <c r="G31" s="95"/>
      <c r="H31" s="31">
        <v>12</v>
      </c>
      <c r="I31" s="52">
        <f t="shared" si="0"/>
        <v>0</v>
      </c>
      <c r="J31" s="86">
        <f t="shared" si="1"/>
        <v>0</v>
      </c>
    </row>
    <row r="32" spans="1:10" ht="16.5" customHeight="1" outlineLevel="2" x14ac:dyDescent="0.25">
      <c r="A32" s="32">
        <v>38</v>
      </c>
      <c r="B32" s="33" t="s">
        <v>49</v>
      </c>
      <c r="C32" s="34" t="s">
        <v>54</v>
      </c>
      <c r="D32" s="35" t="s">
        <v>106</v>
      </c>
      <c r="E32" s="35" t="s">
        <v>107</v>
      </c>
      <c r="F32" s="36" t="s">
        <v>108</v>
      </c>
      <c r="G32" s="95"/>
      <c r="H32" s="31">
        <v>12</v>
      </c>
      <c r="I32" s="52">
        <f t="shared" si="0"/>
        <v>0</v>
      </c>
      <c r="J32" s="86">
        <f t="shared" si="1"/>
        <v>0</v>
      </c>
    </row>
    <row r="33" spans="1:10" ht="16.5" customHeight="1" outlineLevel="2" x14ac:dyDescent="0.25">
      <c r="A33" s="32">
        <v>40</v>
      </c>
      <c r="B33" s="33" t="s">
        <v>56</v>
      </c>
      <c r="C33" s="34" t="s">
        <v>57</v>
      </c>
      <c r="D33" s="35" t="s">
        <v>111</v>
      </c>
      <c r="E33" s="35" t="s">
        <v>107</v>
      </c>
      <c r="F33" s="36" t="s">
        <v>108</v>
      </c>
      <c r="G33" s="95"/>
      <c r="H33" s="31">
        <v>12</v>
      </c>
      <c r="I33" s="52">
        <f t="shared" si="0"/>
        <v>0</v>
      </c>
      <c r="J33" s="86">
        <f t="shared" si="1"/>
        <v>0</v>
      </c>
    </row>
    <row r="34" spans="1:10" ht="16.5" customHeight="1" outlineLevel="2" x14ac:dyDescent="0.25">
      <c r="A34" s="32">
        <v>41</v>
      </c>
      <c r="B34" s="33" t="s">
        <v>58</v>
      </c>
      <c r="C34" s="34" t="s">
        <v>59</v>
      </c>
      <c r="D34" s="35" t="s">
        <v>111</v>
      </c>
      <c r="E34" s="35" t="s">
        <v>107</v>
      </c>
      <c r="F34" s="36" t="s">
        <v>108</v>
      </c>
      <c r="G34" s="95"/>
      <c r="H34" s="31">
        <v>12</v>
      </c>
      <c r="I34" s="52">
        <f t="shared" si="0"/>
        <v>0</v>
      </c>
      <c r="J34" s="86">
        <f t="shared" si="1"/>
        <v>0</v>
      </c>
    </row>
    <row r="35" spans="1:10" ht="16.5" customHeight="1" outlineLevel="2" x14ac:dyDescent="0.25">
      <c r="A35" s="32">
        <v>42</v>
      </c>
      <c r="B35" s="33" t="s">
        <v>58</v>
      </c>
      <c r="C35" s="34" t="s">
        <v>60</v>
      </c>
      <c r="D35" s="35" t="s">
        <v>111</v>
      </c>
      <c r="E35" s="35" t="s">
        <v>107</v>
      </c>
      <c r="F35" s="36" t="s">
        <v>108</v>
      </c>
      <c r="G35" s="95"/>
      <c r="H35" s="31">
        <v>12</v>
      </c>
      <c r="I35" s="52">
        <f t="shared" si="0"/>
        <v>0</v>
      </c>
      <c r="J35" s="86">
        <f t="shared" si="1"/>
        <v>0</v>
      </c>
    </row>
    <row r="36" spans="1:10" ht="16.5" customHeight="1" outlineLevel="2" x14ac:dyDescent="0.25">
      <c r="A36" s="32">
        <v>46</v>
      </c>
      <c r="B36" s="33" t="s">
        <v>65</v>
      </c>
      <c r="C36" s="34" t="s">
        <v>66</v>
      </c>
      <c r="D36" s="35" t="s">
        <v>106</v>
      </c>
      <c r="E36" s="35" t="s">
        <v>107</v>
      </c>
      <c r="F36" s="36" t="s">
        <v>108</v>
      </c>
      <c r="G36" s="95"/>
      <c r="H36" s="31">
        <v>12</v>
      </c>
      <c r="I36" s="52">
        <f t="shared" si="0"/>
        <v>0</v>
      </c>
      <c r="J36" s="86">
        <f t="shared" si="1"/>
        <v>0</v>
      </c>
    </row>
    <row r="37" spans="1:10" ht="16.5" customHeight="1" outlineLevel="2" x14ac:dyDescent="0.25">
      <c r="A37" s="32">
        <v>47</v>
      </c>
      <c r="B37" s="33" t="s">
        <v>65</v>
      </c>
      <c r="C37" s="34" t="s">
        <v>67</v>
      </c>
      <c r="D37" s="35" t="s">
        <v>106</v>
      </c>
      <c r="E37" s="35" t="s">
        <v>107</v>
      </c>
      <c r="F37" s="36" t="s">
        <v>108</v>
      </c>
      <c r="G37" s="95"/>
      <c r="H37" s="31">
        <v>12</v>
      </c>
      <c r="I37" s="52">
        <f t="shared" si="0"/>
        <v>0</v>
      </c>
      <c r="J37" s="86">
        <f t="shared" si="1"/>
        <v>0</v>
      </c>
    </row>
    <row r="38" spans="1:10" ht="16.5" customHeight="1" outlineLevel="2" x14ac:dyDescent="0.25">
      <c r="A38" s="32">
        <v>48</v>
      </c>
      <c r="B38" s="33" t="s">
        <v>65</v>
      </c>
      <c r="C38" s="34" t="s">
        <v>68</v>
      </c>
      <c r="D38" s="35" t="s">
        <v>106</v>
      </c>
      <c r="E38" s="35" t="s">
        <v>107</v>
      </c>
      <c r="F38" s="36" t="s">
        <v>108</v>
      </c>
      <c r="G38" s="95"/>
      <c r="H38" s="31">
        <v>12</v>
      </c>
      <c r="I38" s="52">
        <f t="shared" si="0"/>
        <v>0</v>
      </c>
      <c r="J38" s="86">
        <f t="shared" si="1"/>
        <v>0</v>
      </c>
    </row>
    <row r="39" spans="1:10" ht="16.5" customHeight="1" outlineLevel="2" x14ac:dyDescent="0.25">
      <c r="A39" s="32">
        <v>49</v>
      </c>
      <c r="B39" s="33" t="s">
        <v>65</v>
      </c>
      <c r="C39" s="34" t="s">
        <v>69</v>
      </c>
      <c r="D39" s="35" t="s">
        <v>106</v>
      </c>
      <c r="E39" s="35" t="s">
        <v>107</v>
      </c>
      <c r="F39" s="36" t="s">
        <v>108</v>
      </c>
      <c r="G39" s="95"/>
      <c r="H39" s="31">
        <v>12</v>
      </c>
      <c r="I39" s="52">
        <f t="shared" si="0"/>
        <v>0</v>
      </c>
      <c r="J39" s="86">
        <f t="shared" si="1"/>
        <v>0</v>
      </c>
    </row>
    <row r="40" spans="1:10" ht="16.5" customHeight="1" outlineLevel="2" x14ac:dyDescent="0.25">
      <c r="A40" s="32">
        <v>50</v>
      </c>
      <c r="B40" s="33" t="s">
        <v>65</v>
      </c>
      <c r="C40" s="34" t="s">
        <v>70</v>
      </c>
      <c r="D40" s="35" t="s">
        <v>106</v>
      </c>
      <c r="E40" s="35" t="s">
        <v>107</v>
      </c>
      <c r="F40" s="36" t="s">
        <v>108</v>
      </c>
      <c r="G40" s="95"/>
      <c r="H40" s="31">
        <v>12</v>
      </c>
      <c r="I40" s="52">
        <f t="shared" si="0"/>
        <v>0</v>
      </c>
      <c r="J40" s="86">
        <f t="shared" si="1"/>
        <v>0</v>
      </c>
    </row>
    <row r="41" spans="1:10" ht="16.5" customHeight="1" outlineLevel="2" x14ac:dyDescent="0.25">
      <c r="A41" s="32">
        <v>51</v>
      </c>
      <c r="B41" s="33" t="s">
        <v>71</v>
      </c>
      <c r="C41" s="34" t="s">
        <v>72</v>
      </c>
      <c r="D41" s="35" t="s">
        <v>112</v>
      </c>
      <c r="E41" s="35" t="s">
        <v>107</v>
      </c>
      <c r="F41" s="36" t="s">
        <v>108</v>
      </c>
      <c r="G41" s="95"/>
      <c r="H41" s="31">
        <v>12</v>
      </c>
      <c r="I41" s="52">
        <f t="shared" si="0"/>
        <v>0</v>
      </c>
      <c r="J41" s="86">
        <f t="shared" si="1"/>
        <v>0</v>
      </c>
    </row>
    <row r="42" spans="1:10" ht="16.5" customHeight="1" outlineLevel="2" x14ac:dyDescent="0.25">
      <c r="A42" s="32">
        <v>54</v>
      </c>
      <c r="B42" s="33" t="s">
        <v>76</v>
      </c>
      <c r="C42" s="34" t="s">
        <v>77</v>
      </c>
      <c r="D42" s="35" t="s">
        <v>109</v>
      </c>
      <c r="E42" s="35" t="s">
        <v>107</v>
      </c>
      <c r="F42" s="36" t="s">
        <v>108</v>
      </c>
      <c r="G42" s="95"/>
      <c r="H42" s="31">
        <v>12</v>
      </c>
      <c r="I42" s="52">
        <f t="shared" si="0"/>
        <v>0</v>
      </c>
      <c r="J42" s="86">
        <f t="shared" si="1"/>
        <v>0</v>
      </c>
    </row>
    <row r="43" spans="1:10" ht="16.5" customHeight="1" outlineLevel="2" x14ac:dyDescent="0.25">
      <c r="A43" s="32">
        <v>55</v>
      </c>
      <c r="B43" s="33" t="s">
        <v>78</v>
      </c>
      <c r="C43" s="34" t="s">
        <v>79</v>
      </c>
      <c r="D43" s="35" t="s">
        <v>106</v>
      </c>
      <c r="E43" s="35" t="s">
        <v>107</v>
      </c>
      <c r="F43" s="36" t="s">
        <v>108</v>
      </c>
      <c r="G43" s="95"/>
      <c r="H43" s="31">
        <v>12</v>
      </c>
      <c r="I43" s="52">
        <f t="shared" si="0"/>
        <v>0</v>
      </c>
      <c r="J43" s="86">
        <f t="shared" si="1"/>
        <v>0</v>
      </c>
    </row>
    <row r="44" spans="1:10" ht="16.5" customHeight="1" outlineLevel="1" x14ac:dyDescent="0.25">
      <c r="A44" s="32"/>
      <c r="B44" s="33"/>
      <c r="C44" s="34"/>
      <c r="D44" s="35"/>
      <c r="E44" s="42" t="s">
        <v>113</v>
      </c>
      <c r="F44" s="36"/>
      <c r="G44" s="31"/>
      <c r="H44" s="31"/>
      <c r="I44" s="52"/>
      <c r="J44" s="86">
        <f>SUBTOTAL(9,J3:J43)</f>
        <v>0</v>
      </c>
    </row>
    <row r="45" spans="1:10" ht="16.5" customHeight="1" outlineLevel="2" x14ac:dyDescent="0.25">
      <c r="A45" s="32">
        <v>5</v>
      </c>
      <c r="B45" s="33" t="s">
        <v>7</v>
      </c>
      <c r="C45" s="43" t="s">
        <v>9</v>
      </c>
      <c r="D45" s="35" t="s">
        <v>114</v>
      </c>
      <c r="E45" s="35" t="s">
        <v>115</v>
      </c>
      <c r="F45" s="36" t="s">
        <v>108</v>
      </c>
      <c r="G45" s="95"/>
      <c r="H45" s="31">
        <v>12</v>
      </c>
      <c r="I45" s="52">
        <f>G45*H45</f>
        <v>0</v>
      </c>
      <c r="J45" s="86">
        <f>I45*1.21</f>
        <v>0</v>
      </c>
    </row>
    <row r="46" spans="1:10" ht="16.5" customHeight="1" outlineLevel="2" x14ac:dyDescent="0.25">
      <c r="A46" s="32">
        <v>8</v>
      </c>
      <c r="B46" s="33" t="s">
        <v>13</v>
      </c>
      <c r="C46" s="43" t="s">
        <v>14</v>
      </c>
      <c r="D46" s="35" t="s">
        <v>116</v>
      </c>
      <c r="E46" s="35" t="s">
        <v>115</v>
      </c>
      <c r="F46" s="36" t="s">
        <v>108</v>
      </c>
      <c r="G46" s="95"/>
      <c r="H46" s="31">
        <v>12</v>
      </c>
      <c r="I46" s="52">
        <f>G46*H46</f>
        <v>0</v>
      </c>
      <c r="J46" s="86">
        <f>I46*1.21</f>
        <v>0</v>
      </c>
    </row>
    <row r="47" spans="1:10" ht="16.5" customHeight="1" outlineLevel="2" x14ac:dyDescent="0.25">
      <c r="A47" s="32">
        <v>17</v>
      </c>
      <c r="B47" s="33" t="s">
        <v>26</v>
      </c>
      <c r="C47" s="34" t="s">
        <v>93</v>
      </c>
      <c r="D47" s="35" t="s">
        <v>109</v>
      </c>
      <c r="E47" s="35" t="s">
        <v>115</v>
      </c>
      <c r="F47" s="36" t="s">
        <v>108</v>
      </c>
      <c r="G47" s="95"/>
      <c r="H47" s="31">
        <v>12</v>
      </c>
      <c r="I47" s="52">
        <f>G47*H47</f>
        <v>0</v>
      </c>
      <c r="J47" s="86">
        <f>I47*1.21</f>
        <v>0</v>
      </c>
    </row>
    <row r="48" spans="1:10" ht="16.5" customHeight="1" outlineLevel="2" x14ac:dyDescent="0.25">
      <c r="A48" s="32">
        <v>43</v>
      </c>
      <c r="B48" s="33" t="s">
        <v>61</v>
      </c>
      <c r="C48" s="34" t="s">
        <v>62</v>
      </c>
      <c r="D48" s="35" t="s">
        <v>110</v>
      </c>
      <c r="E48" s="35" t="s">
        <v>115</v>
      </c>
      <c r="F48" s="36" t="s">
        <v>108</v>
      </c>
      <c r="G48" s="95"/>
      <c r="H48" s="31">
        <v>12</v>
      </c>
      <c r="I48" s="52">
        <f>G48*H48</f>
        <v>0</v>
      </c>
      <c r="J48" s="86">
        <f>I48*1.21</f>
        <v>0</v>
      </c>
    </row>
    <row r="49" spans="1:10" ht="16.5" customHeight="1" outlineLevel="2" x14ac:dyDescent="0.25">
      <c r="A49" s="32">
        <v>44</v>
      </c>
      <c r="B49" s="33" t="s">
        <v>117</v>
      </c>
      <c r="C49" s="34" t="s">
        <v>92</v>
      </c>
      <c r="D49" s="35" t="s">
        <v>118</v>
      </c>
      <c r="E49" s="35" t="s">
        <v>115</v>
      </c>
      <c r="F49" s="34"/>
      <c r="G49" s="95"/>
      <c r="H49" s="31">
        <v>9</v>
      </c>
      <c r="I49" s="52">
        <f>G49*H49</f>
        <v>0</v>
      </c>
      <c r="J49" s="86">
        <f>I49*1.21</f>
        <v>0</v>
      </c>
    </row>
    <row r="50" spans="1:10" ht="16.5" customHeight="1" outlineLevel="1" x14ac:dyDescent="0.25">
      <c r="A50" s="32"/>
      <c r="B50" s="33"/>
      <c r="C50" s="34"/>
      <c r="D50" s="35"/>
      <c r="E50" s="42" t="s">
        <v>119</v>
      </c>
      <c r="F50" s="34"/>
      <c r="G50" s="31"/>
      <c r="H50" s="31"/>
      <c r="I50" s="52"/>
      <c r="J50" s="86">
        <f>SUBTOTAL(9,J45:J49)</f>
        <v>0</v>
      </c>
    </row>
    <row r="51" spans="1:10" ht="16.5" customHeight="1" outlineLevel="2" x14ac:dyDescent="0.25">
      <c r="A51" s="32">
        <v>53</v>
      </c>
      <c r="B51" s="33" t="s">
        <v>73</v>
      </c>
      <c r="C51" s="34" t="s">
        <v>75</v>
      </c>
      <c r="D51" s="35" t="s">
        <v>106</v>
      </c>
      <c r="E51" s="35" t="s">
        <v>120</v>
      </c>
      <c r="F51" s="34"/>
      <c r="G51" s="95"/>
      <c r="H51" s="31">
        <v>9</v>
      </c>
      <c r="I51" s="52">
        <f>G51*H51</f>
        <v>0</v>
      </c>
      <c r="J51" s="86">
        <f>I51*1.21</f>
        <v>0</v>
      </c>
    </row>
    <row r="52" spans="1:10" ht="16.5" customHeight="1" outlineLevel="1" x14ac:dyDescent="0.25">
      <c r="A52" s="32"/>
      <c r="B52" s="33"/>
      <c r="C52" s="34"/>
      <c r="D52" s="35"/>
      <c r="E52" s="42" t="s">
        <v>121</v>
      </c>
      <c r="F52" s="34"/>
      <c r="G52" s="31"/>
      <c r="H52" s="31"/>
      <c r="I52" s="52"/>
      <c r="J52" s="86">
        <f>SUBTOTAL(9,J51:J51)</f>
        <v>0</v>
      </c>
    </row>
    <row r="53" spans="1:10" ht="16.5" customHeight="1" outlineLevel="2" x14ac:dyDescent="0.25">
      <c r="A53" s="32">
        <v>56</v>
      </c>
      <c r="B53" s="41" t="s">
        <v>80</v>
      </c>
      <c r="C53" s="34" t="s">
        <v>81</v>
      </c>
      <c r="D53" s="35" t="s">
        <v>106</v>
      </c>
      <c r="E53" s="35" t="s">
        <v>122</v>
      </c>
      <c r="F53" s="36" t="s">
        <v>108</v>
      </c>
      <c r="G53" s="95"/>
      <c r="H53" s="31">
        <v>12</v>
      </c>
      <c r="I53" s="52">
        <f>G53*H53</f>
        <v>0</v>
      </c>
      <c r="J53" s="86">
        <f>I53*1.21</f>
        <v>0</v>
      </c>
    </row>
    <row r="54" spans="1:10" ht="16.5" customHeight="1" outlineLevel="1" x14ac:dyDescent="0.25">
      <c r="A54" s="32"/>
      <c r="B54" s="41"/>
      <c r="C54" s="34"/>
      <c r="D54" s="35"/>
      <c r="E54" s="42" t="s">
        <v>123</v>
      </c>
      <c r="F54" s="36"/>
      <c r="G54" s="31"/>
      <c r="H54" s="31"/>
      <c r="I54" s="52"/>
      <c r="J54" s="86">
        <f>SUBTOTAL(9,J53:J53)</f>
        <v>0</v>
      </c>
    </row>
    <row r="55" spans="1:10" ht="16.5" customHeight="1" outlineLevel="2" x14ac:dyDescent="0.25">
      <c r="A55" s="32">
        <v>4</v>
      </c>
      <c r="B55" s="33" t="s">
        <v>7</v>
      </c>
      <c r="C55" s="34" t="s">
        <v>8</v>
      </c>
      <c r="D55" s="35" t="s">
        <v>118</v>
      </c>
      <c r="E55" s="35" t="s">
        <v>124</v>
      </c>
      <c r="F55" s="36" t="s">
        <v>108</v>
      </c>
      <c r="G55" s="95"/>
      <c r="H55" s="31">
        <v>12</v>
      </c>
      <c r="I55" s="52">
        <f>G55*H55</f>
        <v>0</v>
      </c>
      <c r="J55" s="86">
        <f>I55*1.21</f>
        <v>0</v>
      </c>
    </row>
    <row r="56" spans="1:10" ht="16.5" customHeight="1" outlineLevel="2" x14ac:dyDescent="0.25">
      <c r="A56" s="32">
        <v>10</v>
      </c>
      <c r="B56" s="33" t="s">
        <v>17</v>
      </c>
      <c r="C56" s="34" t="s">
        <v>18</v>
      </c>
      <c r="D56" s="35" t="s">
        <v>106</v>
      </c>
      <c r="E56" s="35" t="s">
        <v>124</v>
      </c>
      <c r="F56" s="36" t="s">
        <v>108</v>
      </c>
      <c r="G56" s="95"/>
      <c r="H56" s="31">
        <v>12</v>
      </c>
      <c r="I56" s="52">
        <f>G56*H56</f>
        <v>0</v>
      </c>
      <c r="J56" s="86">
        <f>I56*1.21</f>
        <v>0</v>
      </c>
    </row>
    <row r="57" spans="1:10" ht="16.5" customHeight="1" outlineLevel="2" x14ac:dyDescent="0.25">
      <c r="A57" s="32">
        <v>16</v>
      </c>
      <c r="B57" s="33" t="s">
        <v>24</v>
      </c>
      <c r="C57" s="34" t="s">
        <v>25</v>
      </c>
      <c r="D57" s="35" t="s">
        <v>109</v>
      </c>
      <c r="E57" s="35" t="s">
        <v>124</v>
      </c>
      <c r="F57" s="36"/>
      <c r="G57" s="95"/>
      <c r="H57" s="31">
        <v>9</v>
      </c>
      <c r="I57" s="52">
        <f>G57*H57</f>
        <v>0</v>
      </c>
      <c r="J57" s="86">
        <f>I57*1.21</f>
        <v>0</v>
      </c>
    </row>
    <row r="58" spans="1:10" ht="16.5" customHeight="1" outlineLevel="2" x14ac:dyDescent="0.25">
      <c r="A58" s="32">
        <v>45</v>
      </c>
      <c r="B58" s="33" t="s">
        <v>63</v>
      </c>
      <c r="C58" s="34" t="s">
        <v>64</v>
      </c>
      <c r="D58" s="35" t="s">
        <v>111</v>
      </c>
      <c r="E58" s="35" t="s">
        <v>124</v>
      </c>
      <c r="F58" s="34"/>
      <c r="G58" s="95"/>
      <c r="H58" s="31">
        <v>9</v>
      </c>
      <c r="I58" s="52">
        <f>G58*H58</f>
        <v>0</v>
      </c>
      <c r="J58" s="86">
        <f>I58*1.21</f>
        <v>0</v>
      </c>
    </row>
    <row r="59" spans="1:10" ht="16.5" customHeight="1" outlineLevel="1" x14ac:dyDescent="0.25">
      <c r="A59" s="32"/>
      <c r="B59" s="33"/>
      <c r="C59" s="34"/>
      <c r="D59" s="35"/>
      <c r="E59" s="42" t="s">
        <v>125</v>
      </c>
      <c r="F59" s="34"/>
      <c r="G59" s="31"/>
      <c r="H59" s="31"/>
      <c r="I59" s="52"/>
      <c r="J59" s="86">
        <f>SUBTOTAL(9,J55:J58)</f>
        <v>0</v>
      </c>
    </row>
    <row r="60" spans="1:10" ht="16.5" customHeight="1" outlineLevel="2" x14ac:dyDescent="0.25">
      <c r="A60" s="32">
        <v>31</v>
      </c>
      <c r="B60" s="33" t="s">
        <v>45</v>
      </c>
      <c r="C60" s="34" t="s">
        <v>46</v>
      </c>
      <c r="D60" s="35" t="s">
        <v>106</v>
      </c>
      <c r="E60" s="35" t="s">
        <v>126</v>
      </c>
      <c r="F60" s="34"/>
      <c r="G60" s="95"/>
      <c r="H60" s="31">
        <v>9</v>
      </c>
      <c r="I60" s="52">
        <f>G60*H60</f>
        <v>0</v>
      </c>
      <c r="J60" s="86">
        <f>I60*1.21</f>
        <v>0</v>
      </c>
    </row>
    <row r="61" spans="1:10" ht="16.5" customHeight="1" outlineLevel="2" x14ac:dyDescent="0.25">
      <c r="A61" s="32">
        <v>32</v>
      </c>
      <c r="B61" s="33" t="s">
        <v>45</v>
      </c>
      <c r="C61" s="34" t="s">
        <v>47</v>
      </c>
      <c r="D61" s="35" t="s">
        <v>106</v>
      </c>
      <c r="E61" s="35" t="s">
        <v>126</v>
      </c>
      <c r="F61" s="34"/>
      <c r="G61" s="95"/>
      <c r="H61" s="31">
        <v>9</v>
      </c>
      <c r="I61" s="52">
        <f>G61*H61</f>
        <v>0</v>
      </c>
      <c r="J61" s="86">
        <f>I61*1.21</f>
        <v>0</v>
      </c>
    </row>
    <row r="62" spans="1:10" ht="16.5" customHeight="1" outlineLevel="2" x14ac:dyDescent="0.25">
      <c r="A62" s="32">
        <v>33</v>
      </c>
      <c r="B62" s="33" t="s">
        <v>45</v>
      </c>
      <c r="C62" s="34" t="s">
        <v>48</v>
      </c>
      <c r="D62" s="35" t="s">
        <v>106</v>
      </c>
      <c r="E62" s="35" t="s">
        <v>126</v>
      </c>
      <c r="F62" s="34"/>
      <c r="G62" s="95"/>
      <c r="H62" s="31">
        <v>9</v>
      </c>
      <c r="I62" s="52">
        <f>G62*H62</f>
        <v>0</v>
      </c>
      <c r="J62" s="86">
        <f>I62*1.21</f>
        <v>0</v>
      </c>
    </row>
    <row r="63" spans="1:10" outlineLevel="2" x14ac:dyDescent="0.25">
      <c r="A63" s="32">
        <v>52</v>
      </c>
      <c r="B63" s="33" t="s">
        <v>73</v>
      </c>
      <c r="C63" s="34" t="s">
        <v>74</v>
      </c>
      <c r="D63" s="35" t="s">
        <v>106</v>
      </c>
      <c r="E63" s="35" t="s">
        <v>126</v>
      </c>
      <c r="F63" s="34"/>
      <c r="G63" s="95"/>
      <c r="H63" s="31">
        <v>9</v>
      </c>
      <c r="I63" s="52">
        <f>G63*H63</f>
        <v>0</v>
      </c>
      <c r="J63" s="86">
        <f>I63*1.21</f>
        <v>0</v>
      </c>
    </row>
    <row r="64" spans="1:10" ht="15.75" outlineLevel="1" thickBot="1" x14ac:dyDescent="0.3">
      <c r="A64" s="58"/>
      <c r="B64" s="59"/>
      <c r="C64" s="60"/>
      <c r="D64" s="61"/>
      <c r="E64" s="62" t="s">
        <v>127</v>
      </c>
      <c r="F64" s="63"/>
      <c r="G64" s="64"/>
      <c r="H64" s="64"/>
      <c r="I64" s="65"/>
      <c r="J64" s="87">
        <f>SUBTOTAL(9,J60:J63)</f>
        <v>0</v>
      </c>
    </row>
    <row r="65" spans="1:10" outlineLevel="1" x14ac:dyDescent="0.25">
      <c r="A65" s="53"/>
      <c r="B65" s="53"/>
      <c r="C65" s="54"/>
      <c r="D65" s="53"/>
      <c r="E65" s="51"/>
      <c r="F65" s="50"/>
      <c r="G65" s="66"/>
      <c r="H65" s="54"/>
      <c r="I65" s="54"/>
      <c r="J65" s="93"/>
    </row>
    <row r="66" spans="1:10" outlineLevel="1" x14ac:dyDescent="0.25">
      <c r="A66" s="53"/>
      <c r="B66" s="53"/>
      <c r="C66" s="54"/>
      <c r="D66" s="53"/>
      <c r="E66" s="198" t="s">
        <v>128</v>
      </c>
      <c r="F66" s="199"/>
      <c r="G66" s="199"/>
      <c r="H66" s="200"/>
      <c r="I66" s="57">
        <f>SUM(I3:I63)</f>
        <v>0</v>
      </c>
      <c r="J66" s="94">
        <f>SUBTOTAL(9,J3:J65)</f>
        <v>0</v>
      </c>
    </row>
    <row r="67" spans="1:10" x14ac:dyDescent="0.25">
      <c r="A67" s="53"/>
      <c r="B67" s="53"/>
      <c r="C67" s="54"/>
      <c r="D67" s="53"/>
      <c r="E67" s="53"/>
      <c r="F67" s="54"/>
      <c r="G67" s="54"/>
      <c r="H67" s="54"/>
      <c r="I67" s="54"/>
      <c r="J67" s="54"/>
    </row>
  </sheetData>
  <autoFilter ref="A2:J63" xr:uid="{00000000-0009-0000-0000-000003000000}">
    <sortState xmlns:xlrd2="http://schemas.microsoft.com/office/spreadsheetml/2017/richdata2" ref="A3:K63">
      <sortCondition ref="E3:E63"/>
      <sortCondition ref="B3:B63"/>
      <sortCondition ref="C3:C63"/>
    </sortState>
  </autoFilter>
  <mergeCells count="2">
    <mergeCell ref="A1:J1"/>
    <mergeCell ref="E66:H66"/>
  </mergeCells>
  <pageMargins left="0.51181102362204722" right="0.31496062992125984" top="0.78740157480314965" bottom="0.78740157480314965" header="0.31496062992125984" footer="0.31496062992125984"/>
  <pageSetup paperSize="9" scale="6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67"/>
  <sheetViews>
    <sheetView topLeftCell="B1" zoomScaleNormal="100" zoomScaleSheetLayoutView="115" workbookViewId="0">
      <pane ySplit="2" topLeftCell="A48" activePane="bottomLeft" state="frozen"/>
      <selection pane="bottomLeft" activeCell="I63" sqref="I63"/>
    </sheetView>
  </sheetViews>
  <sheetFormatPr defaultRowHeight="15" outlineLevelRow="2" x14ac:dyDescent="0.25"/>
  <cols>
    <col min="1" max="1" width="3.28515625" customWidth="1"/>
    <col min="2" max="2" width="15.28515625" customWidth="1"/>
    <col min="3" max="3" width="11.7109375" style="55" customWidth="1"/>
    <col min="4" max="4" width="9.5703125" customWidth="1"/>
    <col min="5" max="5" width="12.28515625" customWidth="1"/>
    <col min="6" max="6" width="4.28515625" style="55" customWidth="1"/>
    <col min="7" max="7" width="10.42578125" style="55" customWidth="1"/>
    <col min="8" max="8" width="8.42578125" style="55" customWidth="1"/>
    <col min="9" max="9" width="14.7109375" style="55" customWidth="1"/>
    <col min="10" max="11" width="13.28515625" style="55" customWidth="1"/>
  </cols>
  <sheetData>
    <row r="1" spans="1:11" ht="21.75" customHeight="1" thickBot="1" x14ac:dyDescent="0.3">
      <c r="A1" s="197" t="s">
        <v>141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</row>
    <row r="2" spans="1:11" ht="66" customHeight="1" thickBot="1" x14ac:dyDescent="0.3">
      <c r="A2" s="16" t="s">
        <v>131</v>
      </c>
      <c r="B2" s="17" t="s">
        <v>1</v>
      </c>
      <c r="C2" s="17" t="s">
        <v>2</v>
      </c>
      <c r="D2" s="17" t="s">
        <v>100</v>
      </c>
      <c r="E2" s="17" t="s">
        <v>101</v>
      </c>
      <c r="F2" s="17" t="s">
        <v>102</v>
      </c>
      <c r="G2" s="19" t="s">
        <v>142</v>
      </c>
      <c r="H2" s="19" t="s">
        <v>146</v>
      </c>
      <c r="I2" s="19" t="s">
        <v>143</v>
      </c>
      <c r="J2" s="18" t="s">
        <v>104</v>
      </c>
      <c r="K2" s="88" t="s">
        <v>105</v>
      </c>
    </row>
    <row r="3" spans="1:11" ht="16.5" customHeight="1" outlineLevel="2" x14ac:dyDescent="0.25">
      <c r="A3" s="20">
        <v>1</v>
      </c>
      <c r="B3" s="21" t="s">
        <v>3</v>
      </c>
      <c r="C3" s="22" t="s">
        <v>4</v>
      </c>
      <c r="D3" s="23" t="s">
        <v>106</v>
      </c>
      <c r="E3" s="23" t="s">
        <v>107</v>
      </c>
      <c r="F3" s="24" t="s">
        <v>108</v>
      </c>
      <c r="G3" s="83"/>
      <c r="H3" s="25">
        <v>12</v>
      </c>
      <c r="I3" s="83"/>
      <c r="J3" s="26">
        <f>(G3*H3)+I3</f>
        <v>0</v>
      </c>
      <c r="K3" s="85">
        <f>J3*1.21</f>
        <v>0</v>
      </c>
    </row>
    <row r="4" spans="1:11" ht="16.5" customHeight="1" outlineLevel="2" x14ac:dyDescent="0.25">
      <c r="A4" s="27">
        <v>2</v>
      </c>
      <c r="B4" s="28" t="s">
        <v>3</v>
      </c>
      <c r="C4" s="29" t="s">
        <v>5</v>
      </c>
      <c r="D4" s="30" t="s">
        <v>106</v>
      </c>
      <c r="E4" s="30" t="s">
        <v>107</v>
      </c>
      <c r="F4" s="31" t="s">
        <v>108</v>
      </c>
      <c r="G4" s="84"/>
      <c r="H4" s="31">
        <v>12</v>
      </c>
      <c r="I4" s="84"/>
      <c r="J4" s="52">
        <f t="shared" ref="J4:J43" si="0">(G4*H4)+I4</f>
        <v>0</v>
      </c>
      <c r="K4" s="86">
        <f t="shared" ref="K4:K43" si="1">J4*1.21</f>
        <v>0</v>
      </c>
    </row>
    <row r="5" spans="1:11" ht="16.5" customHeight="1" outlineLevel="2" x14ac:dyDescent="0.25">
      <c r="A5" s="27">
        <v>3</v>
      </c>
      <c r="B5" s="28" t="s">
        <v>3</v>
      </c>
      <c r="C5" s="29" t="s">
        <v>6</v>
      </c>
      <c r="D5" s="30" t="s">
        <v>106</v>
      </c>
      <c r="E5" s="30" t="s">
        <v>107</v>
      </c>
      <c r="F5" s="31" t="s">
        <v>108</v>
      </c>
      <c r="G5" s="84"/>
      <c r="H5" s="31">
        <v>12</v>
      </c>
      <c r="I5" s="84"/>
      <c r="J5" s="52">
        <f t="shared" si="0"/>
        <v>0</v>
      </c>
      <c r="K5" s="86">
        <f t="shared" si="1"/>
        <v>0</v>
      </c>
    </row>
    <row r="6" spans="1:11" ht="16.5" customHeight="1" outlineLevel="2" x14ac:dyDescent="0.25">
      <c r="A6" s="32">
        <v>6</v>
      </c>
      <c r="B6" s="33" t="s">
        <v>10</v>
      </c>
      <c r="C6" s="34" t="s">
        <v>11</v>
      </c>
      <c r="D6" s="35" t="s">
        <v>109</v>
      </c>
      <c r="E6" s="35" t="s">
        <v>107</v>
      </c>
      <c r="F6" s="36" t="s">
        <v>108</v>
      </c>
      <c r="G6" s="84"/>
      <c r="H6" s="31">
        <v>12</v>
      </c>
      <c r="I6" s="84"/>
      <c r="J6" s="52">
        <f t="shared" si="0"/>
        <v>0</v>
      </c>
      <c r="K6" s="86">
        <f t="shared" si="1"/>
        <v>0</v>
      </c>
    </row>
    <row r="7" spans="1:11" ht="16.5" customHeight="1" outlineLevel="2" x14ac:dyDescent="0.25">
      <c r="A7" s="32">
        <v>7</v>
      </c>
      <c r="B7" s="33" t="s">
        <v>10</v>
      </c>
      <c r="C7" s="34" t="s">
        <v>12</v>
      </c>
      <c r="D7" s="35" t="s">
        <v>109</v>
      </c>
      <c r="E7" s="35" t="s">
        <v>107</v>
      </c>
      <c r="F7" s="36" t="s">
        <v>108</v>
      </c>
      <c r="G7" s="84"/>
      <c r="H7" s="31">
        <v>12</v>
      </c>
      <c r="I7" s="84"/>
      <c r="J7" s="52">
        <f t="shared" si="0"/>
        <v>0</v>
      </c>
      <c r="K7" s="86">
        <f t="shared" si="1"/>
        <v>0</v>
      </c>
    </row>
    <row r="8" spans="1:11" ht="16.5" customHeight="1" outlineLevel="2" x14ac:dyDescent="0.25">
      <c r="A8" s="32">
        <v>9</v>
      </c>
      <c r="B8" s="33" t="s">
        <v>15</v>
      </c>
      <c r="C8" s="37" t="s">
        <v>16</v>
      </c>
      <c r="D8" s="38" t="s">
        <v>106</v>
      </c>
      <c r="E8" s="39" t="s">
        <v>107</v>
      </c>
      <c r="F8" s="40" t="s">
        <v>108</v>
      </c>
      <c r="G8" s="84"/>
      <c r="H8" s="31">
        <v>12</v>
      </c>
      <c r="I8" s="84"/>
      <c r="J8" s="52">
        <f t="shared" si="0"/>
        <v>0</v>
      </c>
      <c r="K8" s="86">
        <f t="shared" si="1"/>
        <v>0</v>
      </c>
    </row>
    <row r="9" spans="1:11" ht="16.5" customHeight="1" outlineLevel="2" x14ac:dyDescent="0.25">
      <c r="A9" s="32">
        <v>11</v>
      </c>
      <c r="B9" s="33" t="s">
        <v>17</v>
      </c>
      <c r="C9" s="34" t="s">
        <v>19</v>
      </c>
      <c r="D9" s="35" t="s">
        <v>106</v>
      </c>
      <c r="E9" s="35" t="s">
        <v>107</v>
      </c>
      <c r="F9" s="34"/>
      <c r="G9" s="84"/>
      <c r="H9" s="31">
        <v>9</v>
      </c>
      <c r="I9" s="84"/>
      <c r="J9" s="52">
        <f t="shared" si="0"/>
        <v>0</v>
      </c>
      <c r="K9" s="86">
        <f t="shared" si="1"/>
        <v>0</v>
      </c>
    </row>
    <row r="10" spans="1:11" ht="16.5" customHeight="1" outlineLevel="2" x14ac:dyDescent="0.25">
      <c r="A10" s="32">
        <v>12</v>
      </c>
      <c r="B10" s="33" t="s">
        <v>17</v>
      </c>
      <c r="C10" s="34" t="s">
        <v>20</v>
      </c>
      <c r="D10" s="35" t="s">
        <v>106</v>
      </c>
      <c r="E10" s="35" t="s">
        <v>107</v>
      </c>
      <c r="F10" s="34"/>
      <c r="G10" s="84"/>
      <c r="H10" s="31">
        <v>9</v>
      </c>
      <c r="I10" s="84"/>
      <c r="J10" s="52">
        <f t="shared" si="0"/>
        <v>0</v>
      </c>
      <c r="K10" s="86">
        <f t="shared" si="1"/>
        <v>0</v>
      </c>
    </row>
    <row r="11" spans="1:11" ht="16.5" customHeight="1" outlineLevel="2" x14ac:dyDescent="0.25">
      <c r="A11" s="32">
        <v>15</v>
      </c>
      <c r="B11" s="33" t="s">
        <v>17</v>
      </c>
      <c r="C11" s="34" t="s">
        <v>23</v>
      </c>
      <c r="D11" s="35" t="s">
        <v>106</v>
      </c>
      <c r="E11" s="35" t="s">
        <v>107</v>
      </c>
      <c r="F11" s="36" t="s">
        <v>108</v>
      </c>
      <c r="G11" s="84"/>
      <c r="H11" s="31">
        <v>12</v>
      </c>
      <c r="I11" s="84"/>
      <c r="J11" s="52">
        <f t="shared" si="0"/>
        <v>0</v>
      </c>
      <c r="K11" s="86">
        <f t="shared" si="1"/>
        <v>0</v>
      </c>
    </row>
    <row r="12" spans="1:11" ht="16.5" customHeight="1" outlineLevel="2" x14ac:dyDescent="0.25">
      <c r="A12" s="32">
        <v>13</v>
      </c>
      <c r="B12" s="33" t="s">
        <v>17</v>
      </c>
      <c r="C12" s="34" t="s">
        <v>21</v>
      </c>
      <c r="D12" s="35" t="s">
        <v>106</v>
      </c>
      <c r="E12" s="35" t="s">
        <v>107</v>
      </c>
      <c r="F12" s="34"/>
      <c r="G12" s="84"/>
      <c r="H12" s="31">
        <v>9</v>
      </c>
      <c r="I12" s="84"/>
      <c r="J12" s="52">
        <f t="shared" si="0"/>
        <v>0</v>
      </c>
      <c r="K12" s="86">
        <f t="shared" si="1"/>
        <v>0</v>
      </c>
    </row>
    <row r="13" spans="1:11" ht="16.5" customHeight="1" outlineLevel="2" x14ac:dyDescent="0.25">
      <c r="A13" s="32">
        <v>14</v>
      </c>
      <c r="B13" s="33" t="s">
        <v>17</v>
      </c>
      <c r="C13" s="34" t="s">
        <v>22</v>
      </c>
      <c r="D13" s="35" t="s">
        <v>106</v>
      </c>
      <c r="E13" s="35" t="s">
        <v>107</v>
      </c>
      <c r="F13" s="34"/>
      <c r="G13" s="84"/>
      <c r="H13" s="31">
        <v>9</v>
      </c>
      <c r="I13" s="84"/>
      <c r="J13" s="52">
        <f t="shared" si="0"/>
        <v>0</v>
      </c>
      <c r="K13" s="86">
        <f t="shared" si="1"/>
        <v>0</v>
      </c>
    </row>
    <row r="14" spans="1:11" ht="16.5" customHeight="1" outlineLevel="2" x14ac:dyDescent="0.25">
      <c r="A14" s="32">
        <v>18</v>
      </c>
      <c r="B14" s="33" t="s">
        <v>27</v>
      </c>
      <c r="C14" s="34" t="s">
        <v>28</v>
      </c>
      <c r="D14" s="35" t="s">
        <v>106</v>
      </c>
      <c r="E14" s="35" t="s">
        <v>107</v>
      </c>
      <c r="F14" s="36" t="s">
        <v>108</v>
      </c>
      <c r="G14" s="84"/>
      <c r="H14" s="31">
        <v>12</v>
      </c>
      <c r="I14" s="84"/>
      <c r="J14" s="52">
        <f t="shared" si="0"/>
        <v>0</v>
      </c>
      <c r="K14" s="86">
        <f t="shared" si="1"/>
        <v>0</v>
      </c>
    </row>
    <row r="15" spans="1:11" ht="16.5" customHeight="1" outlineLevel="2" x14ac:dyDescent="0.25">
      <c r="A15" s="32">
        <v>19</v>
      </c>
      <c r="B15" s="33" t="s">
        <v>27</v>
      </c>
      <c r="C15" s="34" t="s">
        <v>29</v>
      </c>
      <c r="D15" s="35" t="s">
        <v>106</v>
      </c>
      <c r="E15" s="35" t="s">
        <v>107</v>
      </c>
      <c r="F15" s="36" t="s">
        <v>108</v>
      </c>
      <c r="G15" s="84"/>
      <c r="H15" s="31">
        <v>12</v>
      </c>
      <c r="I15" s="84"/>
      <c r="J15" s="52">
        <f t="shared" si="0"/>
        <v>0</v>
      </c>
      <c r="K15" s="86">
        <f t="shared" si="1"/>
        <v>0</v>
      </c>
    </row>
    <row r="16" spans="1:11" ht="16.5" customHeight="1" outlineLevel="2" x14ac:dyDescent="0.25">
      <c r="A16" s="32">
        <v>25</v>
      </c>
      <c r="B16" s="41" t="s">
        <v>30</v>
      </c>
      <c r="C16" s="34" t="s">
        <v>36</v>
      </c>
      <c r="D16" s="35" t="s">
        <v>110</v>
      </c>
      <c r="E16" s="35" t="s">
        <v>107</v>
      </c>
      <c r="F16" s="36" t="s">
        <v>108</v>
      </c>
      <c r="G16" s="84"/>
      <c r="H16" s="31">
        <v>12</v>
      </c>
      <c r="I16" s="84"/>
      <c r="J16" s="52">
        <f t="shared" si="0"/>
        <v>0</v>
      </c>
      <c r="K16" s="86">
        <f t="shared" si="1"/>
        <v>0</v>
      </c>
    </row>
    <row r="17" spans="1:11" ht="16.5" customHeight="1" outlineLevel="2" x14ac:dyDescent="0.25">
      <c r="A17" s="32">
        <v>20</v>
      </c>
      <c r="B17" s="33" t="s">
        <v>30</v>
      </c>
      <c r="C17" s="34" t="s">
        <v>31</v>
      </c>
      <c r="D17" s="35" t="s">
        <v>110</v>
      </c>
      <c r="E17" s="35" t="s">
        <v>107</v>
      </c>
      <c r="F17" s="36" t="s">
        <v>108</v>
      </c>
      <c r="G17" s="84"/>
      <c r="H17" s="31">
        <v>12</v>
      </c>
      <c r="I17" s="84"/>
      <c r="J17" s="52">
        <f t="shared" si="0"/>
        <v>0</v>
      </c>
      <c r="K17" s="86">
        <f t="shared" si="1"/>
        <v>0</v>
      </c>
    </row>
    <row r="18" spans="1:11" ht="16.5" customHeight="1" outlineLevel="2" x14ac:dyDescent="0.25">
      <c r="A18" s="32">
        <v>21</v>
      </c>
      <c r="B18" s="33" t="s">
        <v>30</v>
      </c>
      <c r="C18" s="34" t="s">
        <v>32</v>
      </c>
      <c r="D18" s="35" t="s">
        <v>110</v>
      </c>
      <c r="E18" s="35" t="s">
        <v>107</v>
      </c>
      <c r="F18" s="36" t="s">
        <v>108</v>
      </c>
      <c r="G18" s="84"/>
      <c r="H18" s="31">
        <v>12</v>
      </c>
      <c r="I18" s="84"/>
      <c r="J18" s="52">
        <f t="shared" si="0"/>
        <v>0</v>
      </c>
      <c r="K18" s="86">
        <f t="shared" si="1"/>
        <v>0</v>
      </c>
    </row>
    <row r="19" spans="1:11" ht="16.5" customHeight="1" outlineLevel="2" x14ac:dyDescent="0.25">
      <c r="A19" s="32">
        <v>22</v>
      </c>
      <c r="B19" s="33" t="s">
        <v>30</v>
      </c>
      <c r="C19" s="34" t="s">
        <v>33</v>
      </c>
      <c r="D19" s="35" t="s">
        <v>110</v>
      </c>
      <c r="E19" s="35" t="s">
        <v>107</v>
      </c>
      <c r="F19" s="36" t="s">
        <v>108</v>
      </c>
      <c r="G19" s="84"/>
      <c r="H19" s="31">
        <v>12</v>
      </c>
      <c r="I19" s="84"/>
      <c r="J19" s="52">
        <f t="shared" si="0"/>
        <v>0</v>
      </c>
      <c r="K19" s="86">
        <f t="shared" si="1"/>
        <v>0</v>
      </c>
    </row>
    <row r="20" spans="1:11" ht="16.5" customHeight="1" outlineLevel="2" x14ac:dyDescent="0.25">
      <c r="A20" s="32">
        <v>23</v>
      </c>
      <c r="B20" s="33" t="s">
        <v>30</v>
      </c>
      <c r="C20" s="34" t="s">
        <v>34</v>
      </c>
      <c r="D20" s="35" t="s">
        <v>110</v>
      </c>
      <c r="E20" s="35" t="s">
        <v>107</v>
      </c>
      <c r="F20" s="36" t="s">
        <v>108</v>
      </c>
      <c r="G20" s="84"/>
      <c r="H20" s="31">
        <v>12</v>
      </c>
      <c r="I20" s="84"/>
      <c r="J20" s="52">
        <f t="shared" si="0"/>
        <v>0</v>
      </c>
      <c r="K20" s="86">
        <f t="shared" si="1"/>
        <v>0</v>
      </c>
    </row>
    <row r="21" spans="1:11" ht="16.5" customHeight="1" outlineLevel="2" x14ac:dyDescent="0.25">
      <c r="A21" s="32">
        <v>24</v>
      </c>
      <c r="B21" s="33" t="s">
        <v>30</v>
      </c>
      <c r="C21" s="34" t="s">
        <v>35</v>
      </c>
      <c r="D21" s="35" t="s">
        <v>110</v>
      </c>
      <c r="E21" s="35" t="s">
        <v>107</v>
      </c>
      <c r="F21" s="36" t="s">
        <v>108</v>
      </c>
      <c r="G21" s="84"/>
      <c r="H21" s="31">
        <v>12</v>
      </c>
      <c r="I21" s="84"/>
      <c r="J21" s="52">
        <f t="shared" si="0"/>
        <v>0</v>
      </c>
      <c r="K21" s="86">
        <f t="shared" si="1"/>
        <v>0</v>
      </c>
    </row>
    <row r="22" spans="1:11" ht="16.5" customHeight="1" outlineLevel="2" x14ac:dyDescent="0.25">
      <c r="A22" s="32">
        <v>26</v>
      </c>
      <c r="B22" s="33" t="s">
        <v>37</v>
      </c>
      <c r="C22" s="34" t="s">
        <v>38</v>
      </c>
      <c r="D22" s="35" t="s">
        <v>106</v>
      </c>
      <c r="E22" s="35" t="s">
        <v>107</v>
      </c>
      <c r="F22" s="34"/>
      <c r="G22" s="84"/>
      <c r="H22" s="31">
        <v>9</v>
      </c>
      <c r="I22" s="84"/>
      <c r="J22" s="52">
        <f t="shared" si="0"/>
        <v>0</v>
      </c>
      <c r="K22" s="86">
        <f t="shared" si="1"/>
        <v>0</v>
      </c>
    </row>
    <row r="23" spans="1:11" ht="16.5" customHeight="1" outlineLevel="2" x14ac:dyDescent="0.25">
      <c r="A23" s="32">
        <v>27</v>
      </c>
      <c r="B23" s="33" t="s">
        <v>39</v>
      </c>
      <c r="C23" s="34" t="s">
        <v>40</v>
      </c>
      <c r="D23" s="35" t="s">
        <v>111</v>
      </c>
      <c r="E23" s="35" t="s">
        <v>107</v>
      </c>
      <c r="F23" s="36" t="s">
        <v>108</v>
      </c>
      <c r="G23" s="84"/>
      <c r="H23" s="31">
        <v>12</v>
      </c>
      <c r="I23" s="84"/>
      <c r="J23" s="52">
        <f t="shared" si="0"/>
        <v>0</v>
      </c>
      <c r="K23" s="86">
        <f t="shared" si="1"/>
        <v>0</v>
      </c>
    </row>
    <row r="24" spans="1:11" ht="16.5" customHeight="1" outlineLevel="2" x14ac:dyDescent="0.25">
      <c r="A24" s="32">
        <v>28</v>
      </c>
      <c r="B24" s="33" t="s">
        <v>39</v>
      </c>
      <c r="C24" s="34" t="s">
        <v>41</v>
      </c>
      <c r="D24" s="35" t="s">
        <v>111</v>
      </c>
      <c r="E24" s="35" t="s">
        <v>107</v>
      </c>
      <c r="F24" s="36" t="s">
        <v>108</v>
      </c>
      <c r="G24" s="84"/>
      <c r="H24" s="31">
        <v>12</v>
      </c>
      <c r="I24" s="84"/>
      <c r="J24" s="52">
        <f t="shared" si="0"/>
        <v>0</v>
      </c>
      <c r="K24" s="86">
        <f t="shared" si="1"/>
        <v>0</v>
      </c>
    </row>
    <row r="25" spans="1:11" ht="16.5" customHeight="1" outlineLevel="2" x14ac:dyDescent="0.25">
      <c r="A25" s="32">
        <v>29</v>
      </c>
      <c r="B25" s="33" t="s">
        <v>42</v>
      </c>
      <c r="C25" s="34" t="s">
        <v>43</v>
      </c>
      <c r="D25" s="35" t="s">
        <v>109</v>
      </c>
      <c r="E25" s="35" t="s">
        <v>107</v>
      </c>
      <c r="F25" s="36" t="s">
        <v>108</v>
      </c>
      <c r="G25" s="84"/>
      <c r="H25" s="31">
        <v>12</v>
      </c>
      <c r="I25" s="84"/>
      <c r="J25" s="52">
        <f t="shared" si="0"/>
        <v>0</v>
      </c>
      <c r="K25" s="86">
        <f t="shared" si="1"/>
        <v>0</v>
      </c>
    </row>
    <row r="26" spans="1:11" outlineLevel="2" x14ac:dyDescent="0.25">
      <c r="A26" s="32">
        <v>30</v>
      </c>
      <c r="B26" s="33" t="s">
        <v>42</v>
      </c>
      <c r="C26" s="34" t="s">
        <v>44</v>
      </c>
      <c r="D26" s="35" t="s">
        <v>109</v>
      </c>
      <c r="E26" s="35" t="s">
        <v>107</v>
      </c>
      <c r="F26" s="36" t="s">
        <v>108</v>
      </c>
      <c r="G26" s="84"/>
      <c r="H26" s="31">
        <v>12</v>
      </c>
      <c r="I26" s="84"/>
      <c r="J26" s="52">
        <f t="shared" si="0"/>
        <v>0</v>
      </c>
      <c r="K26" s="86">
        <f t="shared" si="1"/>
        <v>0</v>
      </c>
    </row>
    <row r="27" spans="1:11" ht="16.5" customHeight="1" outlineLevel="2" x14ac:dyDescent="0.25">
      <c r="A27" s="32">
        <v>39</v>
      </c>
      <c r="B27" s="33" t="s">
        <v>49</v>
      </c>
      <c r="C27" s="34" t="s">
        <v>55</v>
      </c>
      <c r="D27" s="35" t="s">
        <v>106</v>
      </c>
      <c r="E27" s="35" t="s">
        <v>107</v>
      </c>
      <c r="F27" s="36" t="s">
        <v>108</v>
      </c>
      <c r="G27" s="84"/>
      <c r="H27" s="31">
        <v>12</v>
      </c>
      <c r="I27" s="84"/>
      <c r="J27" s="52">
        <f t="shared" si="0"/>
        <v>0</v>
      </c>
      <c r="K27" s="86">
        <f t="shared" si="1"/>
        <v>0</v>
      </c>
    </row>
    <row r="28" spans="1:11" ht="16.5" customHeight="1" outlineLevel="2" x14ac:dyDescent="0.25">
      <c r="A28" s="32">
        <v>34</v>
      </c>
      <c r="B28" s="33" t="s">
        <v>49</v>
      </c>
      <c r="C28" s="34" t="s">
        <v>50</v>
      </c>
      <c r="D28" s="35" t="s">
        <v>106</v>
      </c>
      <c r="E28" s="35" t="s">
        <v>107</v>
      </c>
      <c r="F28" s="36" t="s">
        <v>108</v>
      </c>
      <c r="G28" s="84"/>
      <c r="H28" s="31">
        <v>12</v>
      </c>
      <c r="I28" s="84"/>
      <c r="J28" s="52">
        <f t="shared" si="0"/>
        <v>0</v>
      </c>
      <c r="K28" s="86">
        <f t="shared" si="1"/>
        <v>0</v>
      </c>
    </row>
    <row r="29" spans="1:11" ht="16.5" customHeight="1" outlineLevel="2" x14ac:dyDescent="0.25">
      <c r="A29" s="32">
        <v>36</v>
      </c>
      <c r="B29" s="33" t="s">
        <v>49</v>
      </c>
      <c r="C29" s="34" t="s">
        <v>52</v>
      </c>
      <c r="D29" s="35" t="s">
        <v>106</v>
      </c>
      <c r="E29" s="35" t="s">
        <v>107</v>
      </c>
      <c r="F29" s="36" t="s">
        <v>108</v>
      </c>
      <c r="G29" s="84"/>
      <c r="H29" s="31">
        <v>12</v>
      </c>
      <c r="I29" s="84"/>
      <c r="J29" s="52">
        <f t="shared" si="0"/>
        <v>0</v>
      </c>
      <c r="K29" s="86">
        <f t="shared" si="1"/>
        <v>0</v>
      </c>
    </row>
    <row r="30" spans="1:11" ht="15.75" customHeight="1" outlineLevel="2" x14ac:dyDescent="0.25">
      <c r="A30" s="32">
        <v>35</v>
      </c>
      <c r="B30" s="33" t="s">
        <v>49</v>
      </c>
      <c r="C30" s="34" t="s">
        <v>51</v>
      </c>
      <c r="D30" s="35" t="s">
        <v>106</v>
      </c>
      <c r="E30" s="35" t="s">
        <v>107</v>
      </c>
      <c r="F30" s="36" t="s">
        <v>108</v>
      </c>
      <c r="G30" s="84"/>
      <c r="H30" s="31">
        <v>12</v>
      </c>
      <c r="I30" s="84"/>
      <c r="J30" s="52">
        <f t="shared" si="0"/>
        <v>0</v>
      </c>
      <c r="K30" s="86">
        <f t="shared" si="1"/>
        <v>0</v>
      </c>
    </row>
    <row r="31" spans="1:11" ht="16.5" customHeight="1" outlineLevel="2" x14ac:dyDescent="0.25">
      <c r="A31" s="32">
        <v>37</v>
      </c>
      <c r="B31" s="33" t="s">
        <v>49</v>
      </c>
      <c r="C31" s="34" t="s">
        <v>53</v>
      </c>
      <c r="D31" s="35" t="s">
        <v>106</v>
      </c>
      <c r="E31" s="35" t="s">
        <v>107</v>
      </c>
      <c r="F31" s="36" t="s">
        <v>108</v>
      </c>
      <c r="G31" s="84"/>
      <c r="H31" s="31">
        <v>12</v>
      </c>
      <c r="I31" s="84"/>
      <c r="J31" s="52">
        <f t="shared" si="0"/>
        <v>0</v>
      </c>
      <c r="K31" s="86">
        <f t="shared" si="1"/>
        <v>0</v>
      </c>
    </row>
    <row r="32" spans="1:11" ht="16.5" customHeight="1" outlineLevel="2" x14ac:dyDescent="0.25">
      <c r="A32" s="32">
        <v>38</v>
      </c>
      <c r="B32" s="33" t="s">
        <v>49</v>
      </c>
      <c r="C32" s="34" t="s">
        <v>54</v>
      </c>
      <c r="D32" s="35" t="s">
        <v>106</v>
      </c>
      <c r="E32" s="35" t="s">
        <v>107</v>
      </c>
      <c r="F32" s="36" t="s">
        <v>108</v>
      </c>
      <c r="G32" s="84"/>
      <c r="H32" s="31">
        <v>12</v>
      </c>
      <c r="I32" s="84"/>
      <c r="J32" s="52">
        <f t="shared" si="0"/>
        <v>0</v>
      </c>
      <c r="K32" s="86">
        <f t="shared" si="1"/>
        <v>0</v>
      </c>
    </row>
    <row r="33" spans="1:11" ht="16.5" customHeight="1" outlineLevel="2" x14ac:dyDescent="0.25">
      <c r="A33" s="32">
        <v>40</v>
      </c>
      <c r="B33" s="33" t="s">
        <v>56</v>
      </c>
      <c r="C33" s="34" t="s">
        <v>57</v>
      </c>
      <c r="D33" s="35" t="s">
        <v>111</v>
      </c>
      <c r="E33" s="35" t="s">
        <v>107</v>
      </c>
      <c r="F33" s="36" t="s">
        <v>108</v>
      </c>
      <c r="G33" s="84"/>
      <c r="H33" s="31">
        <v>12</v>
      </c>
      <c r="I33" s="84"/>
      <c r="J33" s="52">
        <f t="shared" si="0"/>
        <v>0</v>
      </c>
      <c r="K33" s="86">
        <f t="shared" si="1"/>
        <v>0</v>
      </c>
    </row>
    <row r="34" spans="1:11" ht="16.5" customHeight="1" outlineLevel="2" x14ac:dyDescent="0.25">
      <c r="A34" s="32">
        <v>41</v>
      </c>
      <c r="B34" s="33" t="s">
        <v>58</v>
      </c>
      <c r="C34" s="34" t="s">
        <v>59</v>
      </c>
      <c r="D34" s="35" t="s">
        <v>111</v>
      </c>
      <c r="E34" s="35" t="s">
        <v>107</v>
      </c>
      <c r="F34" s="36" t="s">
        <v>108</v>
      </c>
      <c r="G34" s="84"/>
      <c r="H34" s="31">
        <v>12</v>
      </c>
      <c r="I34" s="84"/>
      <c r="J34" s="52">
        <f t="shared" si="0"/>
        <v>0</v>
      </c>
      <c r="K34" s="86">
        <f t="shared" si="1"/>
        <v>0</v>
      </c>
    </row>
    <row r="35" spans="1:11" ht="16.5" customHeight="1" outlineLevel="2" x14ac:dyDescent="0.25">
      <c r="A35" s="32">
        <v>42</v>
      </c>
      <c r="B35" s="33" t="s">
        <v>58</v>
      </c>
      <c r="C35" s="34" t="s">
        <v>60</v>
      </c>
      <c r="D35" s="35" t="s">
        <v>111</v>
      </c>
      <c r="E35" s="35" t="s">
        <v>107</v>
      </c>
      <c r="F35" s="36" t="s">
        <v>108</v>
      </c>
      <c r="G35" s="84"/>
      <c r="H35" s="31">
        <v>12</v>
      </c>
      <c r="I35" s="84"/>
      <c r="J35" s="52">
        <f t="shared" si="0"/>
        <v>0</v>
      </c>
      <c r="K35" s="86">
        <f t="shared" si="1"/>
        <v>0</v>
      </c>
    </row>
    <row r="36" spans="1:11" ht="16.5" customHeight="1" outlineLevel="2" x14ac:dyDescent="0.25">
      <c r="A36" s="32">
        <v>46</v>
      </c>
      <c r="B36" s="33" t="s">
        <v>65</v>
      </c>
      <c r="C36" s="34" t="s">
        <v>66</v>
      </c>
      <c r="D36" s="35" t="s">
        <v>106</v>
      </c>
      <c r="E36" s="35" t="s">
        <v>107</v>
      </c>
      <c r="F36" s="36" t="s">
        <v>108</v>
      </c>
      <c r="G36" s="84"/>
      <c r="H36" s="31">
        <v>12</v>
      </c>
      <c r="I36" s="84"/>
      <c r="J36" s="52">
        <f t="shared" si="0"/>
        <v>0</v>
      </c>
      <c r="K36" s="86">
        <f t="shared" si="1"/>
        <v>0</v>
      </c>
    </row>
    <row r="37" spans="1:11" ht="16.5" customHeight="1" outlineLevel="2" x14ac:dyDescent="0.25">
      <c r="A37" s="32">
        <v>47</v>
      </c>
      <c r="B37" s="33" t="s">
        <v>65</v>
      </c>
      <c r="C37" s="34" t="s">
        <v>67</v>
      </c>
      <c r="D37" s="35" t="s">
        <v>106</v>
      </c>
      <c r="E37" s="35" t="s">
        <v>107</v>
      </c>
      <c r="F37" s="36" t="s">
        <v>108</v>
      </c>
      <c r="G37" s="84"/>
      <c r="H37" s="31">
        <v>12</v>
      </c>
      <c r="I37" s="84"/>
      <c r="J37" s="52">
        <f t="shared" si="0"/>
        <v>0</v>
      </c>
      <c r="K37" s="86">
        <f t="shared" si="1"/>
        <v>0</v>
      </c>
    </row>
    <row r="38" spans="1:11" ht="16.5" customHeight="1" outlineLevel="2" x14ac:dyDescent="0.25">
      <c r="A38" s="32">
        <v>48</v>
      </c>
      <c r="B38" s="33" t="s">
        <v>65</v>
      </c>
      <c r="C38" s="34" t="s">
        <v>68</v>
      </c>
      <c r="D38" s="35" t="s">
        <v>106</v>
      </c>
      <c r="E38" s="35" t="s">
        <v>107</v>
      </c>
      <c r="F38" s="36" t="s">
        <v>108</v>
      </c>
      <c r="G38" s="84"/>
      <c r="H38" s="31">
        <v>12</v>
      </c>
      <c r="I38" s="84"/>
      <c r="J38" s="52">
        <f t="shared" si="0"/>
        <v>0</v>
      </c>
      <c r="K38" s="86">
        <f t="shared" si="1"/>
        <v>0</v>
      </c>
    </row>
    <row r="39" spans="1:11" ht="16.5" customHeight="1" outlineLevel="2" x14ac:dyDescent="0.25">
      <c r="A39" s="32">
        <v>49</v>
      </c>
      <c r="B39" s="33" t="s">
        <v>65</v>
      </c>
      <c r="C39" s="34" t="s">
        <v>69</v>
      </c>
      <c r="D39" s="35" t="s">
        <v>106</v>
      </c>
      <c r="E39" s="35" t="s">
        <v>107</v>
      </c>
      <c r="F39" s="36" t="s">
        <v>108</v>
      </c>
      <c r="G39" s="84"/>
      <c r="H39" s="31">
        <v>12</v>
      </c>
      <c r="I39" s="84"/>
      <c r="J39" s="52">
        <f t="shared" si="0"/>
        <v>0</v>
      </c>
      <c r="K39" s="86">
        <f t="shared" si="1"/>
        <v>0</v>
      </c>
    </row>
    <row r="40" spans="1:11" ht="16.5" customHeight="1" outlineLevel="2" x14ac:dyDescent="0.25">
      <c r="A40" s="32">
        <v>50</v>
      </c>
      <c r="B40" s="33" t="s">
        <v>65</v>
      </c>
      <c r="C40" s="34" t="s">
        <v>70</v>
      </c>
      <c r="D40" s="35" t="s">
        <v>106</v>
      </c>
      <c r="E40" s="35" t="s">
        <v>107</v>
      </c>
      <c r="F40" s="36" t="s">
        <v>108</v>
      </c>
      <c r="G40" s="84"/>
      <c r="H40" s="31">
        <v>12</v>
      </c>
      <c r="I40" s="84"/>
      <c r="J40" s="52">
        <f t="shared" si="0"/>
        <v>0</v>
      </c>
      <c r="K40" s="86">
        <f t="shared" si="1"/>
        <v>0</v>
      </c>
    </row>
    <row r="41" spans="1:11" ht="16.5" customHeight="1" outlineLevel="2" x14ac:dyDescent="0.25">
      <c r="A41" s="32">
        <v>51</v>
      </c>
      <c r="B41" s="33" t="s">
        <v>71</v>
      </c>
      <c r="C41" s="34" t="s">
        <v>72</v>
      </c>
      <c r="D41" s="35" t="s">
        <v>112</v>
      </c>
      <c r="E41" s="35" t="s">
        <v>107</v>
      </c>
      <c r="F41" s="36" t="s">
        <v>108</v>
      </c>
      <c r="G41" s="84"/>
      <c r="H41" s="31">
        <v>12</v>
      </c>
      <c r="I41" s="84"/>
      <c r="J41" s="52">
        <f t="shared" si="0"/>
        <v>0</v>
      </c>
      <c r="K41" s="86">
        <f t="shared" si="1"/>
        <v>0</v>
      </c>
    </row>
    <row r="42" spans="1:11" ht="16.5" customHeight="1" outlineLevel="2" x14ac:dyDescent="0.25">
      <c r="A42" s="32">
        <v>54</v>
      </c>
      <c r="B42" s="33" t="s">
        <v>76</v>
      </c>
      <c r="C42" s="34" t="s">
        <v>77</v>
      </c>
      <c r="D42" s="35" t="s">
        <v>109</v>
      </c>
      <c r="E42" s="35" t="s">
        <v>107</v>
      </c>
      <c r="F42" s="36" t="s">
        <v>108</v>
      </c>
      <c r="G42" s="84"/>
      <c r="H42" s="31">
        <v>12</v>
      </c>
      <c r="I42" s="84"/>
      <c r="J42" s="52">
        <f t="shared" si="0"/>
        <v>0</v>
      </c>
      <c r="K42" s="86">
        <f t="shared" si="1"/>
        <v>0</v>
      </c>
    </row>
    <row r="43" spans="1:11" ht="16.5" customHeight="1" outlineLevel="2" x14ac:dyDescent="0.25">
      <c r="A43" s="32">
        <v>55</v>
      </c>
      <c r="B43" s="33" t="s">
        <v>78</v>
      </c>
      <c r="C43" s="34" t="s">
        <v>79</v>
      </c>
      <c r="D43" s="35" t="s">
        <v>106</v>
      </c>
      <c r="E43" s="35" t="s">
        <v>107</v>
      </c>
      <c r="F43" s="36" t="s">
        <v>108</v>
      </c>
      <c r="G43" s="84"/>
      <c r="H43" s="31">
        <v>12</v>
      </c>
      <c r="I43" s="84"/>
      <c r="J43" s="52">
        <f t="shared" si="0"/>
        <v>0</v>
      </c>
      <c r="K43" s="86">
        <f t="shared" si="1"/>
        <v>0</v>
      </c>
    </row>
    <row r="44" spans="1:11" ht="16.5" customHeight="1" outlineLevel="1" x14ac:dyDescent="0.25">
      <c r="A44" s="32"/>
      <c r="B44" s="33"/>
      <c r="C44" s="34"/>
      <c r="D44" s="35"/>
      <c r="E44" s="42" t="s">
        <v>113</v>
      </c>
      <c r="F44" s="36"/>
      <c r="G44" s="31"/>
      <c r="H44" s="31"/>
      <c r="I44" s="31"/>
      <c r="J44" s="52"/>
      <c r="K44" s="86">
        <f>SUBTOTAL(9,K3:K43)</f>
        <v>0</v>
      </c>
    </row>
    <row r="45" spans="1:11" ht="16.5" customHeight="1" outlineLevel="2" x14ac:dyDescent="0.25">
      <c r="A45" s="32">
        <v>5</v>
      </c>
      <c r="B45" s="33" t="s">
        <v>7</v>
      </c>
      <c r="C45" s="43" t="s">
        <v>9</v>
      </c>
      <c r="D45" s="35" t="s">
        <v>114</v>
      </c>
      <c r="E45" s="35" t="s">
        <v>115</v>
      </c>
      <c r="F45" s="36" t="s">
        <v>108</v>
      </c>
      <c r="G45" s="84"/>
      <c r="H45" s="31">
        <v>12</v>
      </c>
      <c r="I45" s="84"/>
      <c r="J45" s="52">
        <f>G45*H45+I45</f>
        <v>0</v>
      </c>
      <c r="K45" s="86">
        <f>J45*1.21</f>
        <v>0</v>
      </c>
    </row>
    <row r="46" spans="1:11" ht="16.5" customHeight="1" outlineLevel="2" x14ac:dyDescent="0.25">
      <c r="A46" s="32">
        <v>8</v>
      </c>
      <c r="B46" s="33" t="s">
        <v>13</v>
      </c>
      <c r="C46" s="43" t="s">
        <v>14</v>
      </c>
      <c r="D46" s="35" t="s">
        <v>116</v>
      </c>
      <c r="E46" s="35" t="s">
        <v>115</v>
      </c>
      <c r="F46" s="36" t="s">
        <v>108</v>
      </c>
      <c r="G46" s="84"/>
      <c r="H46" s="31">
        <v>12</v>
      </c>
      <c r="I46" s="84"/>
      <c r="J46" s="52">
        <f t="shared" ref="J46:J49" si="2">G46*H46+I46</f>
        <v>0</v>
      </c>
      <c r="K46" s="86">
        <f>J46*1.21</f>
        <v>0</v>
      </c>
    </row>
    <row r="47" spans="1:11" ht="16.5" customHeight="1" outlineLevel="2" x14ac:dyDescent="0.25">
      <c r="A47" s="32">
        <v>17</v>
      </c>
      <c r="B47" s="33" t="s">
        <v>26</v>
      </c>
      <c r="C47" s="34" t="s">
        <v>93</v>
      </c>
      <c r="D47" s="35" t="s">
        <v>109</v>
      </c>
      <c r="E47" s="35" t="s">
        <v>115</v>
      </c>
      <c r="F47" s="36" t="s">
        <v>108</v>
      </c>
      <c r="G47" s="84"/>
      <c r="H47" s="31">
        <v>12</v>
      </c>
      <c r="I47" s="84"/>
      <c r="J47" s="52">
        <f t="shared" si="2"/>
        <v>0</v>
      </c>
      <c r="K47" s="86">
        <f>J47*1.21</f>
        <v>0</v>
      </c>
    </row>
    <row r="48" spans="1:11" ht="16.5" customHeight="1" outlineLevel="2" x14ac:dyDescent="0.25">
      <c r="A48" s="32">
        <v>43</v>
      </c>
      <c r="B48" s="33" t="s">
        <v>61</v>
      </c>
      <c r="C48" s="34" t="s">
        <v>62</v>
      </c>
      <c r="D48" s="35" t="s">
        <v>110</v>
      </c>
      <c r="E48" s="35" t="s">
        <v>115</v>
      </c>
      <c r="F48" s="36" t="s">
        <v>108</v>
      </c>
      <c r="G48" s="84"/>
      <c r="H48" s="31">
        <v>12</v>
      </c>
      <c r="I48" s="84"/>
      <c r="J48" s="52">
        <f t="shared" si="2"/>
        <v>0</v>
      </c>
      <c r="K48" s="86">
        <f>J48*1.21</f>
        <v>0</v>
      </c>
    </row>
    <row r="49" spans="1:11" ht="16.5" customHeight="1" outlineLevel="2" x14ac:dyDescent="0.25">
      <c r="A49" s="32">
        <v>44</v>
      </c>
      <c r="B49" s="33" t="s">
        <v>117</v>
      </c>
      <c r="C49" s="34" t="s">
        <v>92</v>
      </c>
      <c r="D49" s="35" t="s">
        <v>118</v>
      </c>
      <c r="E49" s="35" t="s">
        <v>115</v>
      </c>
      <c r="F49" s="34"/>
      <c r="G49" s="84"/>
      <c r="H49" s="31">
        <v>9</v>
      </c>
      <c r="I49" s="84"/>
      <c r="J49" s="52">
        <f t="shared" si="2"/>
        <v>0</v>
      </c>
      <c r="K49" s="86">
        <f>J49*1.21</f>
        <v>0</v>
      </c>
    </row>
    <row r="50" spans="1:11" ht="16.5" customHeight="1" outlineLevel="1" x14ac:dyDescent="0.25">
      <c r="A50" s="32"/>
      <c r="B50" s="33"/>
      <c r="C50" s="34"/>
      <c r="D50" s="35"/>
      <c r="E50" s="42" t="s">
        <v>119</v>
      </c>
      <c r="F50" s="34"/>
      <c r="G50" s="31"/>
      <c r="H50" s="31"/>
      <c r="I50" s="31"/>
      <c r="J50" s="52"/>
      <c r="K50" s="86">
        <f>SUBTOTAL(9,K45:K49)</f>
        <v>0</v>
      </c>
    </row>
    <row r="51" spans="1:11" ht="16.5" customHeight="1" outlineLevel="2" x14ac:dyDescent="0.25">
      <c r="A51" s="32">
        <v>53</v>
      </c>
      <c r="B51" s="33" t="s">
        <v>73</v>
      </c>
      <c r="C51" s="34" t="s">
        <v>75</v>
      </c>
      <c r="D51" s="35" t="s">
        <v>106</v>
      </c>
      <c r="E51" s="35" t="s">
        <v>120</v>
      </c>
      <c r="F51" s="34"/>
      <c r="G51" s="84"/>
      <c r="H51" s="31">
        <v>9</v>
      </c>
      <c r="I51" s="84"/>
      <c r="J51" s="52">
        <f>G51*H51+I51</f>
        <v>0</v>
      </c>
      <c r="K51" s="86">
        <f>J51*1.21</f>
        <v>0</v>
      </c>
    </row>
    <row r="52" spans="1:11" ht="16.5" customHeight="1" outlineLevel="1" x14ac:dyDescent="0.25">
      <c r="A52" s="32"/>
      <c r="B52" s="33"/>
      <c r="C52" s="34"/>
      <c r="D52" s="35"/>
      <c r="E52" s="42" t="s">
        <v>121</v>
      </c>
      <c r="F52" s="34"/>
      <c r="G52" s="31"/>
      <c r="H52" s="31"/>
      <c r="I52" s="31"/>
      <c r="J52" s="52"/>
      <c r="K52" s="86">
        <f>SUBTOTAL(9,K51:K51)</f>
        <v>0</v>
      </c>
    </row>
    <row r="53" spans="1:11" ht="16.5" customHeight="1" outlineLevel="2" x14ac:dyDescent="0.25">
      <c r="A53" s="32">
        <v>56</v>
      </c>
      <c r="B53" s="41" t="s">
        <v>80</v>
      </c>
      <c r="C53" s="34" t="s">
        <v>81</v>
      </c>
      <c r="D53" s="35" t="s">
        <v>106</v>
      </c>
      <c r="E53" s="35" t="s">
        <v>122</v>
      </c>
      <c r="F53" s="36" t="s">
        <v>108</v>
      </c>
      <c r="G53" s="84"/>
      <c r="H53" s="31">
        <v>12</v>
      </c>
      <c r="I53" s="84"/>
      <c r="J53" s="52">
        <f>G53*H53+I53</f>
        <v>0</v>
      </c>
      <c r="K53" s="86">
        <f>J53*1.21</f>
        <v>0</v>
      </c>
    </row>
    <row r="54" spans="1:11" ht="16.5" customHeight="1" outlineLevel="1" x14ac:dyDescent="0.25">
      <c r="A54" s="32"/>
      <c r="B54" s="41"/>
      <c r="C54" s="34"/>
      <c r="D54" s="35"/>
      <c r="E54" s="42" t="s">
        <v>123</v>
      </c>
      <c r="F54" s="36"/>
      <c r="G54" s="31"/>
      <c r="H54" s="31"/>
      <c r="I54" s="31"/>
      <c r="J54" s="52"/>
      <c r="K54" s="86">
        <f>SUBTOTAL(9,K53:K53)</f>
        <v>0</v>
      </c>
    </row>
    <row r="55" spans="1:11" ht="16.5" customHeight="1" outlineLevel="2" x14ac:dyDescent="0.25">
      <c r="A55" s="32">
        <v>4</v>
      </c>
      <c r="B55" s="33" t="s">
        <v>7</v>
      </c>
      <c r="C55" s="34" t="s">
        <v>8</v>
      </c>
      <c r="D55" s="35" t="s">
        <v>118</v>
      </c>
      <c r="E55" s="35" t="s">
        <v>124</v>
      </c>
      <c r="F55" s="36" t="s">
        <v>108</v>
      </c>
      <c r="G55" s="84"/>
      <c r="H55" s="31">
        <v>12</v>
      </c>
      <c r="I55" s="84"/>
      <c r="J55" s="52">
        <f>G55*H55+I55</f>
        <v>0</v>
      </c>
      <c r="K55" s="86">
        <f>J55*1.21</f>
        <v>0</v>
      </c>
    </row>
    <row r="56" spans="1:11" ht="16.5" customHeight="1" outlineLevel="2" x14ac:dyDescent="0.25">
      <c r="A56" s="32">
        <v>10</v>
      </c>
      <c r="B56" s="33" t="s">
        <v>17</v>
      </c>
      <c r="C56" s="34" t="s">
        <v>18</v>
      </c>
      <c r="D56" s="35" t="s">
        <v>106</v>
      </c>
      <c r="E56" s="35" t="s">
        <v>124</v>
      </c>
      <c r="F56" s="36" t="s">
        <v>108</v>
      </c>
      <c r="G56" s="84"/>
      <c r="H56" s="31">
        <v>12</v>
      </c>
      <c r="I56" s="84"/>
      <c r="J56" s="52">
        <f t="shared" ref="J56:J58" si="3">G56*H56+I56</f>
        <v>0</v>
      </c>
      <c r="K56" s="86">
        <f>J56*1.21</f>
        <v>0</v>
      </c>
    </row>
    <row r="57" spans="1:11" ht="16.5" customHeight="1" outlineLevel="2" x14ac:dyDescent="0.25">
      <c r="A57" s="32">
        <v>16</v>
      </c>
      <c r="B57" s="33" t="s">
        <v>24</v>
      </c>
      <c r="C57" s="34" t="s">
        <v>25</v>
      </c>
      <c r="D57" s="35" t="s">
        <v>109</v>
      </c>
      <c r="E57" s="35" t="s">
        <v>124</v>
      </c>
      <c r="F57" s="36"/>
      <c r="G57" s="84"/>
      <c r="H57" s="31">
        <v>9</v>
      </c>
      <c r="I57" s="84"/>
      <c r="J57" s="52">
        <f t="shared" si="3"/>
        <v>0</v>
      </c>
      <c r="K57" s="86">
        <f>J57*1.21</f>
        <v>0</v>
      </c>
    </row>
    <row r="58" spans="1:11" ht="16.5" customHeight="1" outlineLevel="2" x14ac:dyDescent="0.25">
      <c r="A58" s="32">
        <v>45</v>
      </c>
      <c r="B58" s="33" t="s">
        <v>63</v>
      </c>
      <c r="C58" s="34" t="s">
        <v>64</v>
      </c>
      <c r="D58" s="35" t="s">
        <v>111</v>
      </c>
      <c r="E58" s="35" t="s">
        <v>124</v>
      </c>
      <c r="F58" s="34"/>
      <c r="G58" s="84"/>
      <c r="H58" s="31">
        <v>9</v>
      </c>
      <c r="I58" s="84"/>
      <c r="J58" s="52">
        <f t="shared" si="3"/>
        <v>0</v>
      </c>
      <c r="K58" s="86">
        <f>J58*1.21</f>
        <v>0</v>
      </c>
    </row>
    <row r="59" spans="1:11" ht="16.5" customHeight="1" outlineLevel="1" x14ac:dyDescent="0.25">
      <c r="A59" s="32"/>
      <c r="B59" s="33"/>
      <c r="C59" s="34"/>
      <c r="D59" s="35"/>
      <c r="E59" s="42" t="s">
        <v>125</v>
      </c>
      <c r="F59" s="34"/>
      <c r="G59" s="31"/>
      <c r="H59" s="31"/>
      <c r="I59" s="31"/>
      <c r="J59" s="52"/>
      <c r="K59" s="86">
        <f>SUBTOTAL(9,K55:K58)</f>
        <v>0</v>
      </c>
    </row>
    <row r="60" spans="1:11" ht="16.5" customHeight="1" outlineLevel="2" x14ac:dyDescent="0.25">
      <c r="A60" s="32">
        <v>31</v>
      </c>
      <c r="B60" s="33" t="s">
        <v>45</v>
      </c>
      <c r="C60" s="34" t="s">
        <v>46</v>
      </c>
      <c r="D60" s="35" t="s">
        <v>106</v>
      </c>
      <c r="E60" s="35" t="s">
        <v>126</v>
      </c>
      <c r="F60" s="34"/>
      <c r="G60" s="84"/>
      <c r="H60" s="31">
        <v>9</v>
      </c>
      <c r="I60" s="84"/>
      <c r="J60" s="52">
        <f>G60*H60+I60</f>
        <v>0</v>
      </c>
      <c r="K60" s="86">
        <f>J60*1.21</f>
        <v>0</v>
      </c>
    </row>
    <row r="61" spans="1:11" ht="16.5" customHeight="1" outlineLevel="2" x14ac:dyDescent="0.25">
      <c r="A61" s="32">
        <v>32</v>
      </c>
      <c r="B61" s="33" t="s">
        <v>45</v>
      </c>
      <c r="C61" s="34" t="s">
        <v>47</v>
      </c>
      <c r="D61" s="35" t="s">
        <v>106</v>
      </c>
      <c r="E61" s="35" t="s">
        <v>126</v>
      </c>
      <c r="F61" s="34"/>
      <c r="G61" s="84"/>
      <c r="H61" s="31">
        <v>9</v>
      </c>
      <c r="I61" s="84"/>
      <c r="J61" s="52">
        <f t="shared" ref="J61:J63" si="4">G61*H61+I61</f>
        <v>0</v>
      </c>
      <c r="K61" s="86">
        <f>J61*1.21</f>
        <v>0</v>
      </c>
    </row>
    <row r="62" spans="1:11" ht="16.5" customHeight="1" outlineLevel="2" x14ac:dyDescent="0.25">
      <c r="A62" s="44">
        <v>33</v>
      </c>
      <c r="B62" s="45" t="s">
        <v>45</v>
      </c>
      <c r="C62" s="46" t="s">
        <v>48</v>
      </c>
      <c r="D62" s="47" t="s">
        <v>106</v>
      </c>
      <c r="E62" s="47" t="s">
        <v>126</v>
      </c>
      <c r="F62" s="46"/>
      <c r="G62" s="84"/>
      <c r="H62" s="31">
        <v>9</v>
      </c>
      <c r="I62" s="84"/>
      <c r="J62" s="52">
        <f t="shared" si="4"/>
        <v>0</v>
      </c>
      <c r="K62" s="86">
        <f>J62*1.21</f>
        <v>0</v>
      </c>
    </row>
    <row r="63" spans="1:11" outlineLevel="2" x14ac:dyDescent="0.25">
      <c r="A63" s="32">
        <v>52</v>
      </c>
      <c r="B63" s="33" t="s">
        <v>73</v>
      </c>
      <c r="C63" s="34" t="s">
        <v>74</v>
      </c>
      <c r="D63" s="35" t="s">
        <v>106</v>
      </c>
      <c r="E63" s="35" t="s">
        <v>126</v>
      </c>
      <c r="F63" s="34"/>
      <c r="G63" s="84"/>
      <c r="H63" s="31">
        <v>9</v>
      </c>
      <c r="I63" s="84"/>
      <c r="J63" s="52">
        <f t="shared" si="4"/>
        <v>0</v>
      </c>
      <c r="K63" s="86">
        <f>J63*1.21</f>
        <v>0</v>
      </c>
    </row>
    <row r="64" spans="1:11" ht="15.75" outlineLevel="1" thickBot="1" x14ac:dyDescent="0.3">
      <c r="A64" s="58"/>
      <c r="B64" s="59"/>
      <c r="C64" s="60"/>
      <c r="D64" s="61"/>
      <c r="E64" s="62" t="s">
        <v>127</v>
      </c>
      <c r="F64" s="63"/>
      <c r="G64" s="64"/>
      <c r="H64" s="64"/>
      <c r="I64" s="64"/>
      <c r="J64" s="65"/>
      <c r="K64" s="87">
        <f>SUBTOTAL(9,K60:K63)</f>
        <v>0</v>
      </c>
    </row>
    <row r="65" spans="1:11" outlineLevel="1" x14ac:dyDescent="0.25">
      <c r="A65" s="53"/>
      <c r="B65" s="53"/>
      <c r="C65" s="54"/>
      <c r="D65" s="53"/>
      <c r="E65" s="51"/>
      <c r="F65" s="50"/>
      <c r="G65" s="66"/>
      <c r="H65" s="54"/>
      <c r="I65" s="54"/>
      <c r="J65" s="54"/>
      <c r="K65" s="56"/>
    </row>
    <row r="66" spans="1:11" outlineLevel="1" x14ac:dyDescent="0.25">
      <c r="A66" s="53"/>
      <c r="B66" s="53"/>
      <c r="C66" s="54"/>
      <c r="D66" s="53"/>
      <c r="E66" s="198" t="s">
        <v>128</v>
      </c>
      <c r="F66" s="199"/>
      <c r="G66" s="199"/>
      <c r="H66" s="199"/>
      <c r="I66" s="200"/>
      <c r="J66" s="57">
        <f>SUM(J3:J63)</f>
        <v>0</v>
      </c>
      <c r="K66" s="57">
        <f>SUBTOTAL(9,K3:K65)</f>
        <v>0</v>
      </c>
    </row>
    <row r="67" spans="1:11" x14ac:dyDescent="0.25">
      <c r="A67" s="53"/>
      <c r="B67" s="53"/>
      <c r="C67" s="54"/>
      <c r="D67" s="53"/>
      <c r="E67" s="53"/>
      <c r="F67" s="54"/>
      <c r="G67" s="54"/>
      <c r="H67" s="54"/>
      <c r="I67" s="54"/>
      <c r="J67" s="54"/>
      <c r="K67" s="54"/>
    </row>
  </sheetData>
  <autoFilter ref="A2:K63" xr:uid="{00000000-0009-0000-0000-000004000000}">
    <sortState xmlns:xlrd2="http://schemas.microsoft.com/office/spreadsheetml/2017/richdata2" ref="A3:K63">
      <sortCondition ref="E3:E63"/>
      <sortCondition ref="B3:B63"/>
      <sortCondition ref="C3:C63"/>
    </sortState>
  </autoFilter>
  <mergeCells count="2">
    <mergeCell ref="A1:K1"/>
    <mergeCell ref="E66:I66"/>
  </mergeCells>
  <pageMargins left="0.51181102362204722" right="0.31496062992125984" top="0.78740157480314965" bottom="0.78740157480314965" header="0.31496062992125984" footer="0.31496062992125984"/>
  <pageSetup paperSize="9" scale="6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60"/>
  <sheetViews>
    <sheetView view="pageBreakPreview" zoomScale="90" zoomScaleNormal="100" zoomScaleSheetLayoutView="90" workbookViewId="0">
      <pane ySplit="2" topLeftCell="A3" activePane="bottomLeft" state="frozen"/>
      <selection pane="bottomLeft" activeCell="F8" sqref="F8"/>
    </sheetView>
  </sheetViews>
  <sheetFormatPr defaultRowHeight="15" x14ac:dyDescent="0.25"/>
  <cols>
    <col min="1" max="1" width="3.28515625" style="103" customWidth="1"/>
    <col min="2" max="2" width="13" style="103" customWidth="1"/>
    <col min="3" max="3" width="8.7109375" style="174" customWidth="1"/>
    <col min="4" max="4" width="14.42578125" style="103" customWidth="1"/>
    <col min="5" max="5" width="16.42578125" style="103" customWidth="1"/>
    <col min="6" max="6" width="5.28515625" style="174" customWidth="1"/>
    <col min="7" max="7" width="5.7109375" style="174" customWidth="1"/>
    <col min="8" max="8" width="11.7109375" style="174" customWidth="1"/>
    <col min="9" max="9" width="3.28515625" style="174" customWidth="1"/>
    <col min="10" max="10" width="15.28515625" style="174" customWidth="1"/>
    <col min="11" max="11" width="5.28515625" style="174" customWidth="1"/>
    <col min="12" max="12" width="6.7109375" style="174" customWidth="1"/>
    <col min="13" max="13" width="9.28515625" style="174" customWidth="1"/>
    <col min="14" max="14" width="14.85546875" style="174" customWidth="1"/>
    <col min="15" max="15" width="12.28515625" style="174" customWidth="1"/>
    <col min="16" max="16" width="4.85546875" style="174" customWidth="1"/>
    <col min="17" max="17" width="9.85546875" style="174" customWidth="1"/>
    <col min="18" max="18" width="20.42578125" style="174" customWidth="1"/>
    <col min="19" max="19" width="20.42578125" style="172" customWidth="1"/>
    <col min="20" max="248" width="9.140625" style="103"/>
    <col min="249" max="249" width="3.28515625" style="103" customWidth="1"/>
    <col min="250" max="250" width="13" style="103" customWidth="1"/>
    <col min="251" max="251" width="8.7109375" style="103" customWidth="1"/>
    <col min="252" max="252" width="14.42578125" style="103" customWidth="1"/>
    <col min="253" max="253" width="16.42578125" style="103" customWidth="1"/>
    <col min="254" max="254" width="5.28515625" style="103" customWidth="1"/>
    <col min="255" max="255" width="5.7109375" style="103" customWidth="1"/>
    <col min="256" max="256" width="11.7109375" style="103" customWidth="1"/>
    <col min="257" max="257" width="3.28515625" style="103" customWidth="1"/>
    <col min="258" max="258" width="15.28515625" style="103" customWidth="1"/>
    <col min="259" max="259" width="5.28515625" style="103" customWidth="1"/>
    <col min="260" max="260" width="6.7109375" style="103" customWidth="1"/>
    <col min="261" max="261" width="9.28515625" style="103" customWidth="1"/>
    <col min="262" max="262" width="14.85546875" style="103" customWidth="1"/>
    <col min="263" max="263" width="12.28515625" style="103" customWidth="1"/>
    <col min="264" max="264" width="4.85546875" style="103" customWidth="1"/>
    <col min="265" max="265" width="9.85546875" style="103" customWidth="1"/>
    <col min="266" max="266" width="20.42578125" style="103" customWidth="1"/>
    <col min="267" max="267" width="9.7109375" style="103" customWidth="1"/>
    <col min="268" max="268" width="9.85546875" style="103" customWidth="1"/>
    <col min="269" max="272" width="9.7109375" style="103" customWidth="1"/>
    <col min="273" max="274" width="11.140625" style="103" customWidth="1"/>
    <col min="275" max="275" width="20.42578125" style="103" customWidth="1"/>
    <col min="276" max="504" width="9.140625" style="103"/>
    <col min="505" max="505" width="3.28515625" style="103" customWidth="1"/>
    <col min="506" max="506" width="13" style="103" customWidth="1"/>
    <col min="507" max="507" width="8.7109375" style="103" customWidth="1"/>
    <col min="508" max="508" width="14.42578125" style="103" customWidth="1"/>
    <col min="509" max="509" width="16.42578125" style="103" customWidth="1"/>
    <col min="510" max="510" width="5.28515625" style="103" customWidth="1"/>
    <col min="511" max="511" width="5.7109375" style="103" customWidth="1"/>
    <col min="512" max="512" width="11.7109375" style="103" customWidth="1"/>
    <col min="513" max="513" width="3.28515625" style="103" customWidth="1"/>
    <col min="514" max="514" width="15.28515625" style="103" customWidth="1"/>
    <col min="515" max="515" width="5.28515625" style="103" customWidth="1"/>
    <col min="516" max="516" width="6.7109375" style="103" customWidth="1"/>
    <col min="517" max="517" width="9.28515625" style="103" customWidth="1"/>
    <col min="518" max="518" width="14.85546875" style="103" customWidth="1"/>
    <col min="519" max="519" width="12.28515625" style="103" customWidth="1"/>
    <col min="520" max="520" width="4.85546875" style="103" customWidth="1"/>
    <col min="521" max="521" width="9.85546875" style="103" customWidth="1"/>
    <col min="522" max="522" width="20.42578125" style="103" customWidth="1"/>
    <col min="523" max="523" width="9.7109375" style="103" customWidth="1"/>
    <col min="524" max="524" width="9.85546875" style="103" customWidth="1"/>
    <col min="525" max="528" width="9.7109375" style="103" customWidth="1"/>
    <col min="529" max="530" width="11.140625" style="103" customWidth="1"/>
    <col min="531" max="531" width="20.42578125" style="103" customWidth="1"/>
    <col min="532" max="760" width="9.140625" style="103"/>
    <col min="761" max="761" width="3.28515625" style="103" customWidth="1"/>
    <col min="762" max="762" width="13" style="103" customWidth="1"/>
    <col min="763" max="763" width="8.7109375" style="103" customWidth="1"/>
    <col min="764" max="764" width="14.42578125" style="103" customWidth="1"/>
    <col min="765" max="765" width="16.42578125" style="103" customWidth="1"/>
    <col min="766" max="766" width="5.28515625" style="103" customWidth="1"/>
    <col min="767" max="767" width="5.7109375" style="103" customWidth="1"/>
    <col min="768" max="768" width="11.7109375" style="103" customWidth="1"/>
    <col min="769" max="769" width="3.28515625" style="103" customWidth="1"/>
    <col min="770" max="770" width="15.28515625" style="103" customWidth="1"/>
    <col min="771" max="771" width="5.28515625" style="103" customWidth="1"/>
    <col min="772" max="772" width="6.7109375" style="103" customWidth="1"/>
    <col min="773" max="773" width="9.28515625" style="103" customWidth="1"/>
    <col min="774" max="774" width="14.85546875" style="103" customWidth="1"/>
    <col min="775" max="775" width="12.28515625" style="103" customWidth="1"/>
    <col min="776" max="776" width="4.85546875" style="103" customWidth="1"/>
    <col min="777" max="777" width="9.85546875" style="103" customWidth="1"/>
    <col min="778" max="778" width="20.42578125" style="103" customWidth="1"/>
    <col min="779" max="779" width="9.7109375" style="103" customWidth="1"/>
    <col min="780" max="780" width="9.85546875" style="103" customWidth="1"/>
    <col min="781" max="784" width="9.7109375" style="103" customWidth="1"/>
    <col min="785" max="786" width="11.140625" style="103" customWidth="1"/>
    <col min="787" max="787" width="20.42578125" style="103" customWidth="1"/>
    <col min="788" max="1016" width="9.140625" style="103"/>
    <col min="1017" max="1017" width="3.28515625" style="103" customWidth="1"/>
    <col min="1018" max="1018" width="13" style="103" customWidth="1"/>
    <col min="1019" max="1019" width="8.7109375" style="103" customWidth="1"/>
    <col min="1020" max="1020" width="14.42578125" style="103" customWidth="1"/>
    <col min="1021" max="1021" width="16.42578125" style="103" customWidth="1"/>
    <col min="1022" max="1022" width="5.28515625" style="103" customWidth="1"/>
    <col min="1023" max="1023" width="5.7109375" style="103" customWidth="1"/>
    <col min="1024" max="1024" width="11.7109375" style="103" customWidth="1"/>
    <col min="1025" max="1025" width="3.28515625" style="103" customWidth="1"/>
    <col min="1026" max="1026" width="15.28515625" style="103" customWidth="1"/>
    <col min="1027" max="1027" width="5.28515625" style="103" customWidth="1"/>
    <col min="1028" max="1028" width="6.7109375" style="103" customWidth="1"/>
    <col min="1029" max="1029" width="9.28515625" style="103" customWidth="1"/>
    <col min="1030" max="1030" width="14.85546875" style="103" customWidth="1"/>
    <col min="1031" max="1031" width="12.28515625" style="103" customWidth="1"/>
    <col min="1032" max="1032" width="4.85546875" style="103" customWidth="1"/>
    <col min="1033" max="1033" width="9.85546875" style="103" customWidth="1"/>
    <col min="1034" max="1034" width="20.42578125" style="103" customWidth="1"/>
    <col min="1035" max="1035" width="9.7109375" style="103" customWidth="1"/>
    <col min="1036" max="1036" width="9.85546875" style="103" customWidth="1"/>
    <col min="1037" max="1040" width="9.7109375" style="103" customWidth="1"/>
    <col min="1041" max="1042" width="11.140625" style="103" customWidth="1"/>
    <col min="1043" max="1043" width="20.42578125" style="103" customWidth="1"/>
    <col min="1044" max="1272" width="9.140625" style="103"/>
    <col min="1273" max="1273" width="3.28515625" style="103" customWidth="1"/>
    <col min="1274" max="1274" width="13" style="103" customWidth="1"/>
    <col min="1275" max="1275" width="8.7109375" style="103" customWidth="1"/>
    <col min="1276" max="1276" width="14.42578125" style="103" customWidth="1"/>
    <col min="1277" max="1277" width="16.42578125" style="103" customWidth="1"/>
    <col min="1278" max="1278" width="5.28515625" style="103" customWidth="1"/>
    <col min="1279" max="1279" width="5.7109375" style="103" customWidth="1"/>
    <col min="1280" max="1280" width="11.7109375" style="103" customWidth="1"/>
    <col min="1281" max="1281" width="3.28515625" style="103" customWidth="1"/>
    <col min="1282" max="1282" width="15.28515625" style="103" customWidth="1"/>
    <col min="1283" max="1283" width="5.28515625" style="103" customWidth="1"/>
    <col min="1284" max="1284" width="6.7109375" style="103" customWidth="1"/>
    <col min="1285" max="1285" width="9.28515625" style="103" customWidth="1"/>
    <col min="1286" max="1286" width="14.85546875" style="103" customWidth="1"/>
    <col min="1287" max="1287" width="12.28515625" style="103" customWidth="1"/>
    <col min="1288" max="1288" width="4.85546875" style="103" customWidth="1"/>
    <col min="1289" max="1289" width="9.85546875" style="103" customWidth="1"/>
    <col min="1290" max="1290" width="20.42578125" style="103" customWidth="1"/>
    <col min="1291" max="1291" width="9.7109375" style="103" customWidth="1"/>
    <col min="1292" max="1292" width="9.85546875" style="103" customWidth="1"/>
    <col min="1293" max="1296" width="9.7109375" style="103" customWidth="1"/>
    <col min="1297" max="1298" width="11.140625" style="103" customWidth="1"/>
    <col min="1299" max="1299" width="20.42578125" style="103" customWidth="1"/>
    <col min="1300" max="1528" width="9.140625" style="103"/>
    <col min="1529" max="1529" width="3.28515625" style="103" customWidth="1"/>
    <col min="1530" max="1530" width="13" style="103" customWidth="1"/>
    <col min="1531" max="1531" width="8.7109375" style="103" customWidth="1"/>
    <col min="1532" max="1532" width="14.42578125" style="103" customWidth="1"/>
    <col min="1533" max="1533" width="16.42578125" style="103" customWidth="1"/>
    <col min="1534" max="1534" width="5.28515625" style="103" customWidth="1"/>
    <col min="1535" max="1535" width="5.7109375" style="103" customWidth="1"/>
    <col min="1536" max="1536" width="11.7109375" style="103" customWidth="1"/>
    <col min="1537" max="1537" width="3.28515625" style="103" customWidth="1"/>
    <col min="1538" max="1538" width="15.28515625" style="103" customWidth="1"/>
    <col min="1539" max="1539" width="5.28515625" style="103" customWidth="1"/>
    <col min="1540" max="1540" width="6.7109375" style="103" customWidth="1"/>
    <col min="1541" max="1541" width="9.28515625" style="103" customWidth="1"/>
    <col min="1542" max="1542" width="14.85546875" style="103" customWidth="1"/>
    <col min="1543" max="1543" width="12.28515625" style="103" customWidth="1"/>
    <col min="1544" max="1544" width="4.85546875" style="103" customWidth="1"/>
    <col min="1545" max="1545" width="9.85546875" style="103" customWidth="1"/>
    <col min="1546" max="1546" width="20.42578125" style="103" customWidth="1"/>
    <col min="1547" max="1547" width="9.7109375" style="103" customWidth="1"/>
    <col min="1548" max="1548" width="9.85546875" style="103" customWidth="1"/>
    <col min="1549" max="1552" width="9.7109375" style="103" customWidth="1"/>
    <col min="1553" max="1554" width="11.140625" style="103" customWidth="1"/>
    <col min="1555" max="1555" width="20.42578125" style="103" customWidth="1"/>
    <col min="1556" max="1784" width="9.140625" style="103"/>
    <col min="1785" max="1785" width="3.28515625" style="103" customWidth="1"/>
    <col min="1786" max="1786" width="13" style="103" customWidth="1"/>
    <col min="1787" max="1787" width="8.7109375" style="103" customWidth="1"/>
    <col min="1788" max="1788" width="14.42578125" style="103" customWidth="1"/>
    <col min="1789" max="1789" width="16.42578125" style="103" customWidth="1"/>
    <col min="1790" max="1790" width="5.28515625" style="103" customWidth="1"/>
    <col min="1791" max="1791" width="5.7109375" style="103" customWidth="1"/>
    <col min="1792" max="1792" width="11.7109375" style="103" customWidth="1"/>
    <col min="1793" max="1793" width="3.28515625" style="103" customWidth="1"/>
    <col min="1794" max="1794" width="15.28515625" style="103" customWidth="1"/>
    <col min="1795" max="1795" width="5.28515625" style="103" customWidth="1"/>
    <col min="1796" max="1796" width="6.7109375" style="103" customWidth="1"/>
    <col min="1797" max="1797" width="9.28515625" style="103" customWidth="1"/>
    <col min="1798" max="1798" width="14.85546875" style="103" customWidth="1"/>
    <col min="1799" max="1799" width="12.28515625" style="103" customWidth="1"/>
    <col min="1800" max="1800" width="4.85546875" style="103" customWidth="1"/>
    <col min="1801" max="1801" width="9.85546875" style="103" customWidth="1"/>
    <col min="1802" max="1802" width="20.42578125" style="103" customWidth="1"/>
    <col min="1803" max="1803" width="9.7109375" style="103" customWidth="1"/>
    <col min="1804" max="1804" width="9.85546875" style="103" customWidth="1"/>
    <col min="1805" max="1808" width="9.7109375" style="103" customWidth="1"/>
    <col min="1809" max="1810" width="11.140625" style="103" customWidth="1"/>
    <col min="1811" max="1811" width="20.42578125" style="103" customWidth="1"/>
    <col min="1812" max="2040" width="9.140625" style="103"/>
    <col min="2041" max="2041" width="3.28515625" style="103" customWidth="1"/>
    <col min="2042" max="2042" width="13" style="103" customWidth="1"/>
    <col min="2043" max="2043" width="8.7109375" style="103" customWidth="1"/>
    <col min="2044" max="2044" width="14.42578125" style="103" customWidth="1"/>
    <col min="2045" max="2045" width="16.42578125" style="103" customWidth="1"/>
    <col min="2046" max="2046" width="5.28515625" style="103" customWidth="1"/>
    <col min="2047" max="2047" width="5.7109375" style="103" customWidth="1"/>
    <col min="2048" max="2048" width="11.7109375" style="103" customWidth="1"/>
    <col min="2049" max="2049" width="3.28515625" style="103" customWidth="1"/>
    <col min="2050" max="2050" width="15.28515625" style="103" customWidth="1"/>
    <col min="2051" max="2051" width="5.28515625" style="103" customWidth="1"/>
    <col min="2052" max="2052" width="6.7109375" style="103" customWidth="1"/>
    <col min="2053" max="2053" width="9.28515625" style="103" customWidth="1"/>
    <col min="2054" max="2054" width="14.85546875" style="103" customWidth="1"/>
    <col min="2055" max="2055" width="12.28515625" style="103" customWidth="1"/>
    <col min="2056" max="2056" width="4.85546875" style="103" customWidth="1"/>
    <col min="2057" max="2057" width="9.85546875" style="103" customWidth="1"/>
    <col min="2058" max="2058" width="20.42578125" style="103" customWidth="1"/>
    <col min="2059" max="2059" width="9.7109375" style="103" customWidth="1"/>
    <col min="2060" max="2060" width="9.85546875" style="103" customWidth="1"/>
    <col min="2061" max="2064" width="9.7109375" style="103" customWidth="1"/>
    <col min="2065" max="2066" width="11.140625" style="103" customWidth="1"/>
    <col min="2067" max="2067" width="20.42578125" style="103" customWidth="1"/>
    <col min="2068" max="2296" width="9.140625" style="103"/>
    <col min="2297" max="2297" width="3.28515625" style="103" customWidth="1"/>
    <col min="2298" max="2298" width="13" style="103" customWidth="1"/>
    <col min="2299" max="2299" width="8.7109375" style="103" customWidth="1"/>
    <col min="2300" max="2300" width="14.42578125" style="103" customWidth="1"/>
    <col min="2301" max="2301" width="16.42578125" style="103" customWidth="1"/>
    <col min="2302" max="2302" width="5.28515625" style="103" customWidth="1"/>
    <col min="2303" max="2303" width="5.7109375" style="103" customWidth="1"/>
    <col min="2304" max="2304" width="11.7109375" style="103" customWidth="1"/>
    <col min="2305" max="2305" width="3.28515625" style="103" customWidth="1"/>
    <col min="2306" max="2306" width="15.28515625" style="103" customWidth="1"/>
    <col min="2307" max="2307" width="5.28515625" style="103" customWidth="1"/>
    <col min="2308" max="2308" width="6.7109375" style="103" customWidth="1"/>
    <col min="2309" max="2309" width="9.28515625" style="103" customWidth="1"/>
    <col min="2310" max="2310" width="14.85546875" style="103" customWidth="1"/>
    <col min="2311" max="2311" width="12.28515625" style="103" customWidth="1"/>
    <col min="2312" max="2312" width="4.85546875" style="103" customWidth="1"/>
    <col min="2313" max="2313" width="9.85546875" style="103" customWidth="1"/>
    <col min="2314" max="2314" width="20.42578125" style="103" customWidth="1"/>
    <col min="2315" max="2315" width="9.7109375" style="103" customWidth="1"/>
    <col min="2316" max="2316" width="9.85546875" style="103" customWidth="1"/>
    <col min="2317" max="2320" width="9.7109375" style="103" customWidth="1"/>
    <col min="2321" max="2322" width="11.140625" style="103" customWidth="1"/>
    <col min="2323" max="2323" width="20.42578125" style="103" customWidth="1"/>
    <col min="2324" max="2552" width="9.140625" style="103"/>
    <col min="2553" max="2553" width="3.28515625" style="103" customWidth="1"/>
    <col min="2554" max="2554" width="13" style="103" customWidth="1"/>
    <col min="2555" max="2555" width="8.7109375" style="103" customWidth="1"/>
    <col min="2556" max="2556" width="14.42578125" style="103" customWidth="1"/>
    <col min="2557" max="2557" width="16.42578125" style="103" customWidth="1"/>
    <col min="2558" max="2558" width="5.28515625" style="103" customWidth="1"/>
    <col min="2559" max="2559" width="5.7109375" style="103" customWidth="1"/>
    <col min="2560" max="2560" width="11.7109375" style="103" customWidth="1"/>
    <col min="2561" max="2561" width="3.28515625" style="103" customWidth="1"/>
    <col min="2562" max="2562" width="15.28515625" style="103" customWidth="1"/>
    <col min="2563" max="2563" width="5.28515625" style="103" customWidth="1"/>
    <col min="2564" max="2564" width="6.7109375" style="103" customWidth="1"/>
    <col min="2565" max="2565" width="9.28515625" style="103" customWidth="1"/>
    <col min="2566" max="2566" width="14.85546875" style="103" customWidth="1"/>
    <col min="2567" max="2567" width="12.28515625" style="103" customWidth="1"/>
    <col min="2568" max="2568" width="4.85546875" style="103" customWidth="1"/>
    <col min="2569" max="2569" width="9.85546875" style="103" customWidth="1"/>
    <col min="2570" max="2570" width="20.42578125" style="103" customWidth="1"/>
    <col min="2571" max="2571" width="9.7109375" style="103" customWidth="1"/>
    <col min="2572" max="2572" width="9.85546875" style="103" customWidth="1"/>
    <col min="2573" max="2576" width="9.7109375" style="103" customWidth="1"/>
    <col min="2577" max="2578" width="11.140625" style="103" customWidth="1"/>
    <col min="2579" max="2579" width="20.42578125" style="103" customWidth="1"/>
    <col min="2580" max="2808" width="9.140625" style="103"/>
    <col min="2809" max="2809" width="3.28515625" style="103" customWidth="1"/>
    <col min="2810" max="2810" width="13" style="103" customWidth="1"/>
    <col min="2811" max="2811" width="8.7109375" style="103" customWidth="1"/>
    <col min="2812" max="2812" width="14.42578125" style="103" customWidth="1"/>
    <col min="2813" max="2813" width="16.42578125" style="103" customWidth="1"/>
    <col min="2814" max="2814" width="5.28515625" style="103" customWidth="1"/>
    <col min="2815" max="2815" width="5.7109375" style="103" customWidth="1"/>
    <col min="2816" max="2816" width="11.7109375" style="103" customWidth="1"/>
    <col min="2817" max="2817" width="3.28515625" style="103" customWidth="1"/>
    <col min="2818" max="2818" width="15.28515625" style="103" customWidth="1"/>
    <col min="2819" max="2819" width="5.28515625" style="103" customWidth="1"/>
    <col min="2820" max="2820" width="6.7109375" style="103" customWidth="1"/>
    <col min="2821" max="2821" width="9.28515625" style="103" customWidth="1"/>
    <col min="2822" max="2822" width="14.85546875" style="103" customWidth="1"/>
    <col min="2823" max="2823" width="12.28515625" style="103" customWidth="1"/>
    <col min="2824" max="2824" width="4.85546875" style="103" customWidth="1"/>
    <col min="2825" max="2825" width="9.85546875" style="103" customWidth="1"/>
    <col min="2826" max="2826" width="20.42578125" style="103" customWidth="1"/>
    <col min="2827" max="2827" width="9.7109375" style="103" customWidth="1"/>
    <col min="2828" max="2828" width="9.85546875" style="103" customWidth="1"/>
    <col min="2829" max="2832" width="9.7109375" style="103" customWidth="1"/>
    <col min="2833" max="2834" width="11.140625" style="103" customWidth="1"/>
    <col min="2835" max="2835" width="20.42578125" style="103" customWidth="1"/>
    <col min="2836" max="3064" width="9.140625" style="103"/>
    <col min="3065" max="3065" width="3.28515625" style="103" customWidth="1"/>
    <col min="3066" max="3066" width="13" style="103" customWidth="1"/>
    <col min="3067" max="3067" width="8.7109375" style="103" customWidth="1"/>
    <col min="3068" max="3068" width="14.42578125" style="103" customWidth="1"/>
    <col min="3069" max="3069" width="16.42578125" style="103" customWidth="1"/>
    <col min="3070" max="3070" width="5.28515625" style="103" customWidth="1"/>
    <col min="3071" max="3071" width="5.7109375" style="103" customWidth="1"/>
    <col min="3072" max="3072" width="11.7109375" style="103" customWidth="1"/>
    <col min="3073" max="3073" width="3.28515625" style="103" customWidth="1"/>
    <col min="3074" max="3074" width="15.28515625" style="103" customWidth="1"/>
    <col min="3075" max="3075" width="5.28515625" style="103" customWidth="1"/>
    <col min="3076" max="3076" width="6.7109375" style="103" customWidth="1"/>
    <col min="3077" max="3077" width="9.28515625" style="103" customWidth="1"/>
    <col min="3078" max="3078" width="14.85546875" style="103" customWidth="1"/>
    <col min="3079" max="3079" width="12.28515625" style="103" customWidth="1"/>
    <col min="3080" max="3080" width="4.85546875" style="103" customWidth="1"/>
    <col min="3081" max="3081" width="9.85546875" style="103" customWidth="1"/>
    <col min="3082" max="3082" width="20.42578125" style="103" customWidth="1"/>
    <col min="3083" max="3083" width="9.7109375" style="103" customWidth="1"/>
    <col min="3084" max="3084" width="9.85546875" style="103" customWidth="1"/>
    <col min="3085" max="3088" width="9.7109375" style="103" customWidth="1"/>
    <col min="3089" max="3090" width="11.140625" style="103" customWidth="1"/>
    <col min="3091" max="3091" width="20.42578125" style="103" customWidth="1"/>
    <col min="3092" max="3320" width="9.140625" style="103"/>
    <col min="3321" max="3321" width="3.28515625" style="103" customWidth="1"/>
    <col min="3322" max="3322" width="13" style="103" customWidth="1"/>
    <col min="3323" max="3323" width="8.7109375" style="103" customWidth="1"/>
    <col min="3324" max="3324" width="14.42578125" style="103" customWidth="1"/>
    <col min="3325" max="3325" width="16.42578125" style="103" customWidth="1"/>
    <col min="3326" max="3326" width="5.28515625" style="103" customWidth="1"/>
    <col min="3327" max="3327" width="5.7109375" style="103" customWidth="1"/>
    <col min="3328" max="3328" width="11.7109375" style="103" customWidth="1"/>
    <col min="3329" max="3329" width="3.28515625" style="103" customWidth="1"/>
    <col min="3330" max="3330" width="15.28515625" style="103" customWidth="1"/>
    <col min="3331" max="3331" width="5.28515625" style="103" customWidth="1"/>
    <col min="3332" max="3332" width="6.7109375" style="103" customWidth="1"/>
    <col min="3333" max="3333" width="9.28515625" style="103" customWidth="1"/>
    <col min="3334" max="3334" width="14.85546875" style="103" customWidth="1"/>
    <col min="3335" max="3335" width="12.28515625" style="103" customWidth="1"/>
    <col min="3336" max="3336" width="4.85546875" style="103" customWidth="1"/>
    <col min="3337" max="3337" width="9.85546875" style="103" customWidth="1"/>
    <col min="3338" max="3338" width="20.42578125" style="103" customWidth="1"/>
    <col min="3339" max="3339" width="9.7109375" style="103" customWidth="1"/>
    <col min="3340" max="3340" width="9.85546875" style="103" customWidth="1"/>
    <col min="3341" max="3344" width="9.7109375" style="103" customWidth="1"/>
    <col min="3345" max="3346" width="11.140625" style="103" customWidth="1"/>
    <col min="3347" max="3347" width="20.42578125" style="103" customWidth="1"/>
    <col min="3348" max="3576" width="9.140625" style="103"/>
    <col min="3577" max="3577" width="3.28515625" style="103" customWidth="1"/>
    <col min="3578" max="3578" width="13" style="103" customWidth="1"/>
    <col min="3579" max="3579" width="8.7109375" style="103" customWidth="1"/>
    <col min="3580" max="3580" width="14.42578125" style="103" customWidth="1"/>
    <col min="3581" max="3581" width="16.42578125" style="103" customWidth="1"/>
    <col min="3582" max="3582" width="5.28515625" style="103" customWidth="1"/>
    <col min="3583" max="3583" width="5.7109375" style="103" customWidth="1"/>
    <col min="3584" max="3584" width="11.7109375" style="103" customWidth="1"/>
    <col min="3585" max="3585" width="3.28515625" style="103" customWidth="1"/>
    <col min="3586" max="3586" width="15.28515625" style="103" customWidth="1"/>
    <col min="3587" max="3587" width="5.28515625" style="103" customWidth="1"/>
    <col min="3588" max="3588" width="6.7109375" style="103" customWidth="1"/>
    <col min="3589" max="3589" width="9.28515625" style="103" customWidth="1"/>
    <col min="3590" max="3590" width="14.85546875" style="103" customWidth="1"/>
    <col min="3591" max="3591" width="12.28515625" style="103" customWidth="1"/>
    <col min="3592" max="3592" width="4.85546875" style="103" customWidth="1"/>
    <col min="3593" max="3593" width="9.85546875" style="103" customWidth="1"/>
    <col min="3594" max="3594" width="20.42578125" style="103" customWidth="1"/>
    <col min="3595" max="3595" width="9.7109375" style="103" customWidth="1"/>
    <col min="3596" max="3596" width="9.85546875" style="103" customWidth="1"/>
    <col min="3597" max="3600" width="9.7109375" style="103" customWidth="1"/>
    <col min="3601" max="3602" width="11.140625" style="103" customWidth="1"/>
    <col min="3603" max="3603" width="20.42578125" style="103" customWidth="1"/>
    <col min="3604" max="3832" width="9.140625" style="103"/>
    <col min="3833" max="3833" width="3.28515625" style="103" customWidth="1"/>
    <col min="3834" max="3834" width="13" style="103" customWidth="1"/>
    <col min="3835" max="3835" width="8.7109375" style="103" customWidth="1"/>
    <col min="3836" max="3836" width="14.42578125" style="103" customWidth="1"/>
    <col min="3837" max="3837" width="16.42578125" style="103" customWidth="1"/>
    <col min="3838" max="3838" width="5.28515625" style="103" customWidth="1"/>
    <col min="3839" max="3839" width="5.7109375" style="103" customWidth="1"/>
    <col min="3840" max="3840" width="11.7109375" style="103" customWidth="1"/>
    <col min="3841" max="3841" width="3.28515625" style="103" customWidth="1"/>
    <col min="3842" max="3842" width="15.28515625" style="103" customWidth="1"/>
    <col min="3843" max="3843" width="5.28515625" style="103" customWidth="1"/>
    <col min="3844" max="3844" width="6.7109375" style="103" customWidth="1"/>
    <col min="3845" max="3845" width="9.28515625" style="103" customWidth="1"/>
    <col min="3846" max="3846" width="14.85546875" style="103" customWidth="1"/>
    <col min="3847" max="3847" width="12.28515625" style="103" customWidth="1"/>
    <col min="3848" max="3848" width="4.85546875" style="103" customWidth="1"/>
    <col min="3849" max="3849" width="9.85546875" style="103" customWidth="1"/>
    <col min="3850" max="3850" width="20.42578125" style="103" customWidth="1"/>
    <col min="3851" max="3851" width="9.7109375" style="103" customWidth="1"/>
    <col min="3852" max="3852" width="9.85546875" style="103" customWidth="1"/>
    <col min="3853" max="3856" width="9.7109375" style="103" customWidth="1"/>
    <col min="3857" max="3858" width="11.140625" style="103" customWidth="1"/>
    <col min="3859" max="3859" width="20.42578125" style="103" customWidth="1"/>
    <col min="3860" max="4088" width="9.140625" style="103"/>
    <col min="4089" max="4089" width="3.28515625" style="103" customWidth="1"/>
    <col min="4090" max="4090" width="13" style="103" customWidth="1"/>
    <col min="4091" max="4091" width="8.7109375" style="103" customWidth="1"/>
    <col min="4092" max="4092" width="14.42578125" style="103" customWidth="1"/>
    <col min="4093" max="4093" width="16.42578125" style="103" customWidth="1"/>
    <col min="4094" max="4094" width="5.28515625" style="103" customWidth="1"/>
    <col min="4095" max="4095" width="5.7109375" style="103" customWidth="1"/>
    <col min="4096" max="4096" width="11.7109375" style="103" customWidth="1"/>
    <col min="4097" max="4097" width="3.28515625" style="103" customWidth="1"/>
    <col min="4098" max="4098" width="15.28515625" style="103" customWidth="1"/>
    <col min="4099" max="4099" width="5.28515625" style="103" customWidth="1"/>
    <col min="4100" max="4100" width="6.7109375" style="103" customWidth="1"/>
    <col min="4101" max="4101" width="9.28515625" style="103" customWidth="1"/>
    <col min="4102" max="4102" width="14.85546875" style="103" customWidth="1"/>
    <col min="4103" max="4103" width="12.28515625" style="103" customWidth="1"/>
    <col min="4104" max="4104" width="4.85546875" style="103" customWidth="1"/>
    <col min="4105" max="4105" width="9.85546875" style="103" customWidth="1"/>
    <col min="4106" max="4106" width="20.42578125" style="103" customWidth="1"/>
    <col min="4107" max="4107" width="9.7109375" style="103" customWidth="1"/>
    <col min="4108" max="4108" width="9.85546875" style="103" customWidth="1"/>
    <col min="4109" max="4112" width="9.7109375" style="103" customWidth="1"/>
    <col min="4113" max="4114" width="11.140625" style="103" customWidth="1"/>
    <col min="4115" max="4115" width="20.42578125" style="103" customWidth="1"/>
    <col min="4116" max="4344" width="9.140625" style="103"/>
    <col min="4345" max="4345" width="3.28515625" style="103" customWidth="1"/>
    <col min="4346" max="4346" width="13" style="103" customWidth="1"/>
    <col min="4347" max="4347" width="8.7109375" style="103" customWidth="1"/>
    <col min="4348" max="4348" width="14.42578125" style="103" customWidth="1"/>
    <col min="4349" max="4349" width="16.42578125" style="103" customWidth="1"/>
    <col min="4350" max="4350" width="5.28515625" style="103" customWidth="1"/>
    <col min="4351" max="4351" width="5.7109375" style="103" customWidth="1"/>
    <col min="4352" max="4352" width="11.7109375" style="103" customWidth="1"/>
    <col min="4353" max="4353" width="3.28515625" style="103" customWidth="1"/>
    <col min="4354" max="4354" width="15.28515625" style="103" customWidth="1"/>
    <col min="4355" max="4355" width="5.28515625" style="103" customWidth="1"/>
    <col min="4356" max="4356" width="6.7109375" style="103" customWidth="1"/>
    <col min="4357" max="4357" width="9.28515625" style="103" customWidth="1"/>
    <col min="4358" max="4358" width="14.85546875" style="103" customWidth="1"/>
    <col min="4359" max="4359" width="12.28515625" style="103" customWidth="1"/>
    <col min="4360" max="4360" width="4.85546875" style="103" customWidth="1"/>
    <col min="4361" max="4361" width="9.85546875" style="103" customWidth="1"/>
    <col min="4362" max="4362" width="20.42578125" style="103" customWidth="1"/>
    <col min="4363" max="4363" width="9.7109375" style="103" customWidth="1"/>
    <col min="4364" max="4364" width="9.85546875" style="103" customWidth="1"/>
    <col min="4365" max="4368" width="9.7109375" style="103" customWidth="1"/>
    <col min="4369" max="4370" width="11.140625" style="103" customWidth="1"/>
    <col min="4371" max="4371" width="20.42578125" style="103" customWidth="1"/>
    <col min="4372" max="4600" width="9.140625" style="103"/>
    <col min="4601" max="4601" width="3.28515625" style="103" customWidth="1"/>
    <col min="4602" max="4602" width="13" style="103" customWidth="1"/>
    <col min="4603" max="4603" width="8.7109375" style="103" customWidth="1"/>
    <col min="4604" max="4604" width="14.42578125" style="103" customWidth="1"/>
    <col min="4605" max="4605" width="16.42578125" style="103" customWidth="1"/>
    <col min="4606" max="4606" width="5.28515625" style="103" customWidth="1"/>
    <col min="4607" max="4607" width="5.7109375" style="103" customWidth="1"/>
    <col min="4608" max="4608" width="11.7109375" style="103" customWidth="1"/>
    <col min="4609" max="4609" width="3.28515625" style="103" customWidth="1"/>
    <col min="4610" max="4610" width="15.28515625" style="103" customWidth="1"/>
    <col min="4611" max="4611" width="5.28515625" style="103" customWidth="1"/>
    <col min="4612" max="4612" width="6.7109375" style="103" customWidth="1"/>
    <col min="4613" max="4613" width="9.28515625" style="103" customWidth="1"/>
    <col min="4614" max="4614" width="14.85546875" style="103" customWidth="1"/>
    <col min="4615" max="4615" width="12.28515625" style="103" customWidth="1"/>
    <col min="4616" max="4616" width="4.85546875" style="103" customWidth="1"/>
    <col min="4617" max="4617" width="9.85546875" style="103" customWidth="1"/>
    <col min="4618" max="4618" width="20.42578125" style="103" customWidth="1"/>
    <col min="4619" max="4619" width="9.7109375" style="103" customWidth="1"/>
    <col min="4620" max="4620" width="9.85546875" style="103" customWidth="1"/>
    <col min="4621" max="4624" width="9.7109375" style="103" customWidth="1"/>
    <col min="4625" max="4626" width="11.140625" style="103" customWidth="1"/>
    <col min="4627" max="4627" width="20.42578125" style="103" customWidth="1"/>
    <col min="4628" max="4856" width="9.140625" style="103"/>
    <col min="4857" max="4857" width="3.28515625" style="103" customWidth="1"/>
    <col min="4858" max="4858" width="13" style="103" customWidth="1"/>
    <col min="4859" max="4859" width="8.7109375" style="103" customWidth="1"/>
    <col min="4860" max="4860" width="14.42578125" style="103" customWidth="1"/>
    <col min="4861" max="4861" width="16.42578125" style="103" customWidth="1"/>
    <col min="4862" max="4862" width="5.28515625" style="103" customWidth="1"/>
    <col min="4863" max="4863" width="5.7109375" style="103" customWidth="1"/>
    <col min="4864" max="4864" width="11.7109375" style="103" customWidth="1"/>
    <col min="4865" max="4865" width="3.28515625" style="103" customWidth="1"/>
    <col min="4866" max="4866" width="15.28515625" style="103" customWidth="1"/>
    <col min="4867" max="4867" width="5.28515625" style="103" customWidth="1"/>
    <col min="4868" max="4868" width="6.7109375" style="103" customWidth="1"/>
    <col min="4869" max="4869" width="9.28515625" style="103" customWidth="1"/>
    <col min="4870" max="4870" width="14.85546875" style="103" customWidth="1"/>
    <col min="4871" max="4871" width="12.28515625" style="103" customWidth="1"/>
    <col min="4872" max="4872" width="4.85546875" style="103" customWidth="1"/>
    <col min="4873" max="4873" width="9.85546875" style="103" customWidth="1"/>
    <col min="4874" max="4874" width="20.42578125" style="103" customWidth="1"/>
    <col min="4875" max="4875" width="9.7109375" style="103" customWidth="1"/>
    <col min="4876" max="4876" width="9.85546875" style="103" customWidth="1"/>
    <col min="4877" max="4880" width="9.7109375" style="103" customWidth="1"/>
    <col min="4881" max="4882" width="11.140625" style="103" customWidth="1"/>
    <col min="4883" max="4883" width="20.42578125" style="103" customWidth="1"/>
    <col min="4884" max="5112" width="9.140625" style="103"/>
    <col min="5113" max="5113" width="3.28515625" style="103" customWidth="1"/>
    <col min="5114" max="5114" width="13" style="103" customWidth="1"/>
    <col min="5115" max="5115" width="8.7109375" style="103" customWidth="1"/>
    <col min="5116" max="5116" width="14.42578125" style="103" customWidth="1"/>
    <col min="5117" max="5117" width="16.42578125" style="103" customWidth="1"/>
    <col min="5118" max="5118" width="5.28515625" style="103" customWidth="1"/>
    <col min="5119" max="5119" width="5.7109375" style="103" customWidth="1"/>
    <col min="5120" max="5120" width="11.7109375" style="103" customWidth="1"/>
    <col min="5121" max="5121" width="3.28515625" style="103" customWidth="1"/>
    <col min="5122" max="5122" width="15.28515625" style="103" customWidth="1"/>
    <col min="5123" max="5123" width="5.28515625" style="103" customWidth="1"/>
    <col min="5124" max="5124" width="6.7109375" style="103" customWidth="1"/>
    <col min="5125" max="5125" width="9.28515625" style="103" customWidth="1"/>
    <col min="5126" max="5126" width="14.85546875" style="103" customWidth="1"/>
    <col min="5127" max="5127" width="12.28515625" style="103" customWidth="1"/>
    <col min="5128" max="5128" width="4.85546875" style="103" customWidth="1"/>
    <col min="5129" max="5129" width="9.85546875" style="103" customWidth="1"/>
    <col min="5130" max="5130" width="20.42578125" style="103" customWidth="1"/>
    <col min="5131" max="5131" width="9.7109375" style="103" customWidth="1"/>
    <col min="5132" max="5132" width="9.85546875" style="103" customWidth="1"/>
    <col min="5133" max="5136" width="9.7109375" style="103" customWidth="1"/>
    <col min="5137" max="5138" width="11.140625" style="103" customWidth="1"/>
    <col min="5139" max="5139" width="20.42578125" style="103" customWidth="1"/>
    <col min="5140" max="5368" width="9.140625" style="103"/>
    <col min="5369" max="5369" width="3.28515625" style="103" customWidth="1"/>
    <col min="5370" max="5370" width="13" style="103" customWidth="1"/>
    <col min="5371" max="5371" width="8.7109375" style="103" customWidth="1"/>
    <col min="5372" max="5372" width="14.42578125" style="103" customWidth="1"/>
    <col min="5373" max="5373" width="16.42578125" style="103" customWidth="1"/>
    <col min="5374" max="5374" width="5.28515625" style="103" customWidth="1"/>
    <col min="5375" max="5375" width="5.7109375" style="103" customWidth="1"/>
    <col min="5376" max="5376" width="11.7109375" style="103" customWidth="1"/>
    <col min="5377" max="5377" width="3.28515625" style="103" customWidth="1"/>
    <col min="5378" max="5378" width="15.28515625" style="103" customWidth="1"/>
    <col min="5379" max="5379" width="5.28515625" style="103" customWidth="1"/>
    <col min="5380" max="5380" width="6.7109375" style="103" customWidth="1"/>
    <col min="5381" max="5381" width="9.28515625" style="103" customWidth="1"/>
    <col min="5382" max="5382" width="14.85546875" style="103" customWidth="1"/>
    <col min="5383" max="5383" width="12.28515625" style="103" customWidth="1"/>
    <col min="5384" max="5384" width="4.85546875" style="103" customWidth="1"/>
    <col min="5385" max="5385" width="9.85546875" style="103" customWidth="1"/>
    <col min="5386" max="5386" width="20.42578125" style="103" customWidth="1"/>
    <col min="5387" max="5387" width="9.7109375" style="103" customWidth="1"/>
    <col min="5388" max="5388" width="9.85546875" style="103" customWidth="1"/>
    <col min="5389" max="5392" width="9.7109375" style="103" customWidth="1"/>
    <col min="5393" max="5394" width="11.140625" style="103" customWidth="1"/>
    <col min="5395" max="5395" width="20.42578125" style="103" customWidth="1"/>
    <col min="5396" max="5624" width="9.140625" style="103"/>
    <col min="5625" max="5625" width="3.28515625" style="103" customWidth="1"/>
    <col min="5626" max="5626" width="13" style="103" customWidth="1"/>
    <col min="5627" max="5627" width="8.7109375" style="103" customWidth="1"/>
    <col min="5628" max="5628" width="14.42578125" style="103" customWidth="1"/>
    <col min="5629" max="5629" width="16.42578125" style="103" customWidth="1"/>
    <col min="5630" max="5630" width="5.28515625" style="103" customWidth="1"/>
    <col min="5631" max="5631" width="5.7109375" style="103" customWidth="1"/>
    <col min="5632" max="5632" width="11.7109375" style="103" customWidth="1"/>
    <col min="5633" max="5633" width="3.28515625" style="103" customWidth="1"/>
    <col min="5634" max="5634" width="15.28515625" style="103" customWidth="1"/>
    <col min="5635" max="5635" width="5.28515625" style="103" customWidth="1"/>
    <col min="5636" max="5636" width="6.7109375" style="103" customWidth="1"/>
    <col min="5637" max="5637" width="9.28515625" style="103" customWidth="1"/>
    <col min="5638" max="5638" width="14.85546875" style="103" customWidth="1"/>
    <col min="5639" max="5639" width="12.28515625" style="103" customWidth="1"/>
    <col min="5640" max="5640" width="4.85546875" style="103" customWidth="1"/>
    <col min="5641" max="5641" width="9.85546875" style="103" customWidth="1"/>
    <col min="5642" max="5642" width="20.42578125" style="103" customWidth="1"/>
    <col min="5643" max="5643" width="9.7109375" style="103" customWidth="1"/>
    <col min="5644" max="5644" width="9.85546875" style="103" customWidth="1"/>
    <col min="5645" max="5648" width="9.7109375" style="103" customWidth="1"/>
    <col min="5649" max="5650" width="11.140625" style="103" customWidth="1"/>
    <col min="5651" max="5651" width="20.42578125" style="103" customWidth="1"/>
    <col min="5652" max="5880" width="9.140625" style="103"/>
    <col min="5881" max="5881" width="3.28515625" style="103" customWidth="1"/>
    <col min="5882" max="5882" width="13" style="103" customWidth="1"/>
    <col min="5883" max="5883" width="8.7109375" style="103" customWidth="1"/>
    <col min="5884" max="5884" width="14.42578125" style="103" customWidth="1"/>
    <col min="5885" max="5885" width="16.42578125" style="103" customWidth="1"/>
    <col min="5886" max="5886" width="5.28515625" style="103" customWidth="1"/>
    <col min="5887" max="5887" width="5.7109375" style="103" customWidth="1"/>
    <col min="5888" max="5888" width="11.7109375" style="103" customWidth="1"/>
    <col min="5889" max="5889" width="3.28515625" style="103" customWidth="1"/>
    <col min="5890" max="5890" width="15.28515625" style="103" customWidth="1"/>
    <col min="5891" max="5891" width="5.28515625" style="103" customWidth="1"/>
    <col min="5892" max="5892" width="6.7109375" style="103" customWidth="1"/>
    <col min="5893" max="5893" width="9.28515625" style="103" customWidth="1"/>
    <col min="5894" max="5894" width="14.85546875" style="103" customWidth="1"/>
    <col min="5895" max="5895" width="12.28515625" style="103" customWidth="1"/>
    <col min="5896" max="5896" width="4.85546875" style="103" customWidth="1"/>
    <col min="5897" max="5897" width="9.85546875" style="103" customWidth="1"/>
    <col min="5898" max="5898" width="20.42578125" style="103" customWidth="1"/>
    <col min="5899" max="5899" width="9.7109375" style="103" customWidth="1"/>
    <col min="5900" max="5900" width="9.85546875" style="103" customWidth="1"/>
    <col min="5901" max="5904" width="9.7109375" style="103" customWidth="1"/>
    <col min="5905" max="5906" width="11.140625" style="103" customWidth="1"/>
    <col min="5907" max="5907" width="20.42578125" style="103" customWidth="1"/>
    <col min="5908" max="6136" width="9.140625" style="103"/>
    <col min="6137" max="6137" width="3.28515625" style="103" customWidth="1"/>
    <col min="6138" max="6138" width="13" style="103" customWidth="1"/>
    <col min="6139" max="6139" width="8.7109375" style="103" customWidth="1"/>
    <col min="6140" max="6140" width="14.42578125" style="103" customWidth="1"/>
    <col min="6141" max="6141" width="16.42578125" style="103" customWidth="1"/>
    <col min="6142" max="6142" width="5.28515625" style="103" customWidth="1"/>
    <col min="6143" max="6143" width="5.7109375" style="103" customWidth="1"/>
    <col min="6144" max="6144" width="11.7109375" style="103" customWidth="1"/>
    <col min="6145" max="6145" width="3.28515625" style="103" customWidth="1"/>
    <col min="6146" max="6146" width="15.28515625" style="103" customWidth="1"/>
    <col min="6147" max="6147" width="5.28515625" style="103" customWidth="1"/>
    <col min="6148" max="6148" width="6.7109375" style="103" customWidth="1"/>
    <col min="6149" max="6149" width="9.28515625" style="103" customWidth="1"/>
    <col min="6150" max="6150" width="14.85546875" style="103" customWidth="1"/>
    <col min="6151" max="6151" width="12.28515625" style="103" customWidth="1"/>
    <col min="6152" max="6152" width="4.85546875" style="103" customWidth="1"/>
    <col min="6153" max="6153" width="9.85546875" style="103" customWidth="1"/>
    <col min="6154" max="6154" width="20.42578125" style="103" customWidth="1"/>
    <col min="6155" max="6155" width="9.7109375" style="103" customWidth="1"/>
    <col min="6156" max="6156" width="9.85546875" style="103" customWidth="1"/>
    <col min="6157" max="6160" width="9.7109375" style="103" customWidth="1"/>
    <col min="6161" max="6162" width="11.140625" style="103" customWidth="1"/>
    <col min="6163" max="6163" width="20.42578125" style="103" customWidth="1"/>
    <col min="6164" max="6392" width="9.140625" style="103"/>
    <col min="6393" max="6393" width="3.28515625" style="103" customWidth="1"/>
    <col min="6394" max="6394" width="13" style="103" customWidth="1"/>
    <col min="6395" max="6395" width="8.7109375" style="103" customWidth="1"/>
    <col min="6396" max="6396" width="14.42578125" style="103" customWidth="1"/>
    <col min="6397" max="6397" width="16.42578125" style="103" customWidth="1"/>
    <col min="6398" max="6398" width="5.28515625" style="103" customWidth="1"/>
    <col min="6399" max="6399" width="5.7109375" style="103" customWidth="1"/>
    <col min="6400" max="6400" width="11.7109375" style="103" customWidth="1"/>
    <col min="6401" max="6401" width="3.28515625" style="103" customWidth="1"/>
    <col min="6402" max="6402" width="15.28515625" style="103" customWidth="1"/>
    <col min="6403" max="6403" width="5.28515625" style="103" customWidth="1"/>
    <col min="6404" max="6404" width="6.7109375" style="103" customWidth="1"/>
    <col min="6405" max="6405" width="9.28515625" style="103" customWidth="1"/>
    <col min="6406" max="6406" width="14.85546875" style="103" customWidth="1"/>
    <col min="6407" max="6407" width="12.28515625" style="103" customWidth="1"/>
    <col min="6408" max="6408" width="4.85546875" style="103" customWidth="1"/>
    <col min="6409" max="6409" width="9.85546875" style="103" customWidth="1"/>
    <col min="6410" max="6410" width="20.42578125" style="103" customWidth="1"/>
    <col min="6411" max="6411" width="9.7109375" style="103" customWidth="1"/>
    <col min="6412" max="6412" width="9.85546875" style="103" customWidth="1"/>
    <col min="6413" max="6416" width="9.7109375" style="103" customWidth="1"/>
    <col min="6417" max="6418" width="11.140625" style="103" customWidth="1"/>
    <col min="6419" max="6419" width="20.42578125" style="103" customWidth="1"/>
    <col min="6420" max="6648" width="9.140625" style="103"/>
    <col min="6649" max="6649" width="3.28515625" style="103" customWidth="1"/>
    <col min="6650" max="6650" width="13" style="103" customWidth="1"/>
    <col min="6651" max="6651" width="8.7109375" style="103" customWidth="1"/>
    <col min="6652" max="6652" width="14.42578125" style="103" customWidth="1"/>
    <col min="6653" max="6653" width="16.42578125" style="103" customWidth="1"/>
    <col min="6654" max="6654" width="5.28515625" style="103" customWidth="1"/>
    <col min="6655" max="6655" width="5.7109375" style="103" customWidth="1"/>
    <col min="6656" max="6656" width="11.7109375" style="103" customWidth="1"/>
    <col min="6657" max="6657" width="3.28515625" style="103" customWidth="1"/>
    <col min="6658" max="6658" width="15.28515625" style="103" customWidth="1"/>
    <col min="6659" max="6659" width="5.28515625" style="103" customWidth="1"/>
    <col min="6660" max="6660" width="6.7109375" style="103" customWidth="1"/>
    <col min="6661" max="6661" width="9.28515625" style="103" customWidth="1"/>
    <col min="6662" max="6662" width="14.85546875" style="103" customWidth="1"/>
    <col min="6663" max="6663" width="12.28515625" style="103" customWidth="1"/>
    <col min="6664" max="6664" width="4.85546875" style="103" customWidth="1"/>
    <col min="6665" max="6665" width="9.85546875" style="103" customWidth="1"/>
    <col min="6666" max="6666" width="20.42578125" style="103" customWidth="1"/>
    <col min="6667" max="6667" width="9.7109375" style="103" customWidth="1"/>
    <col min="6668" max="6668" width="9.85546875" style="103" customWidth="1"/>
    <col min="6669" max="6672" width="9.7109375" style="103" customWidth="1"/>
    <col min="6673" max="6674" width="11.140625" style="103" customWidth="1"/>
    <col min="6675" max="6675" width="20.42578125" style="103" customWidth="1"/>
    <col min="6676" max="6904" width="9.140625" style="103"/>
    <col min="6905" max="6905" width="3.28515625" style="103" customWidth="1"/>
    <col min="6906" max="6906" width="13" style="103" customWidth="1"/>
    <col min="6907" max="6907" width="8.7109375" style="103" customWidth="1"/>
    <col min="6908" max="6908" width="14.42578125" style="103" customWidth="1"/>
    <col min="6909" max="6909" width="16.42578125" style="103" customWidth="1"/>
    <col min="6910" max="6910" width="5.28515625" style="103" customWidth="1"/>
    <col min="6911" max="6911" width="5.7109375" style="103" customWidth="1"/>
    <col min="6912" max="6912" width="11.7109375" style="103" customWidth="1"/>
    <col min="6913" max="6913" width="3.28515625" style="103" customWidth="1"/>
    <col min="6914" max="6914" width="15.28515625" style="103" customWidth="1"/>
    <col min="6915" max="6915" width="5.28515625" style="103" customWidth="1"/>
    <col min="6916" max="6916" width="6.7109375" style="103" customWidth="1"/>
    <col min="6917" max="6917" width="9.28515625" style="103" customWidth="1"/>
    <col min="6918" max="6918" width="14.85546875" style="103" customWidth="1"/>
    <col min="6919" max="6919" width="12.28515625" style="103" customWidth="1"/>
    <col min="6920" max="6920" width="4.85546875" style="103" customWidth="1"/>
    <col min="6921" max="6921" width="9.85546875" style="103" customWidth="1"/>
    <col min="6922" max="6922" width="20.42578125" style="103" customWidth="1"/>
    <col min="6923" max="6923" width="9.7109375" style="103" customWidth="1"/>
    <col min="6924" max="6924" width="9.85546875" style="103" customWidth="1"/>
    <col min="6925" max="6928" width="9.7109375" style="103" customWidth="1"/>
    <col min="6929" max="6930" width="11.140625" style="103" customWidth="1"/>
    <col min="6931" max="6931" width="20.42578125" style="103" customWidth="1"/>
    <col min="6932" max="7160" width="9.140625" style="103"/>
    <col min="7161" max="7161" width="3.28515625" style="103" customWidth="1"/>
    <col min="7162" max="7162" width="13" style="103" customWidth="1"/>
    <col min="7163" max="7163" width="8.7109375" style="103" customWidth="1"/>
    <col min="7164" max="7164" width="14.42578125" style="103" customWidth="1"/>
    <col min="7165" max="7165" width="16.42578125" style="103" customWidth="1"/>
    <col min="7166" max="7166" width="5.28515625" style="103" customWidth="1"/>
    <col min="7167" max="7167" width="5.7109375" style="103" customWidth="1"/>
    <col min="7168" max="7168" width="11.7109375" style="103" customWidth="1"/>
    <col min="7169" max="7169" width="3.28515625" style="103" customWidth="1"/>
    <col min="7170" max="7170" width="15.28515625" style="103" customWidth="1"/>
    <col min="7171" max="7171" width="5.28515625" style="103" customWidth="1"/>
    <col min="7172" max="7172" width="6.7109375" style="103" customWidth="1"/>
    <col min="7173" max="7173" width="9.28515625" style="103" customWidth="1"/>
    <col min="7174" max="7174" width="14.85546875" style="103" customWidth="1"/>
    <col min="7175" max="7175" width="12.28515625" style="103" customWidth="1"/>
    <col min="7176" max="7176" width="4.85546875" style="103" customWidth="1"/>
    <col min="7177" max="7177" width="9.85546875" style="103" customWidth="1"/>
    <col min="7178" max="7178" width="20.42578125" style="103" customWidth="1"/>
    <col min="7179" max="7179" width="9.7109375" style="103" customWidth="1"/>
    <col min="7180" max="7180" width="9.85546875" style="103" customWidth="1"/>
    <col min="7181" max="7184" width="9.7109375" style="103" customWidth="1"/>
    <col min="7185" max="7186" width="11.140625" style="103" customWidth="1"/>
    <col min="7187" max="7187" width="20.42578125" style="103" customWidth="1"/>
    <col min="7188" max="7416" width="9.140625" style="103"/>
    <col min="7417" max="7417" width="3.28515625" style="103" customWidth="1"/>
    <col min="7418" max="7418" width="13" style="103" customWidth="1"/>
    <col min="7419" max="7419" width="8.7109375" style="103" customWidth="1"/>
    <col min="7420" max="7420" width="14.42578125" style="103" customWidth="1"/>
    <col min="7421" max="7421" width="16.42578125" style="103" customWidth="1"/>
    <col min="7422" max="7422" width="5.28515625" style="103" customWidth="1"/>
    <col min="7423" max="7423" width="5.7109375" style="103" customWidth="1"/>
    <col min="7424" max="7424" width="11.7109375" style="103" customWidth="1"/>
    <col min="7425" max="7425" width="3.28515625" style="103" customWidth="1"/>
    <col min="7426" max="7426" width="15.28515625" style="103" customWidth="1"/>
    <col min="7427" max="7427" width="5.28515625" style="103" customWidth="1"/>
    <col min="7428" max="7428" width="6.7109375" style="103" customWidth="1"/>
    <col min="7429" max="7429" width="9.28515625" style="103" customWidth="1"/>
    <col min="7430" max="7430" width="14.85546875" style="103" customWidth="1"/>
    <col min="7431" max="7431" width="12.28515625" style="103" customWidth="1"/>
    <col min="7432" max="7432" width="4.85546875" style="103" customWidth="1"/>
    <col min="7433" max="7433" width="9.85546875" style="103" customWidth="1"/>
    <col min="7434" max="7434" width="20.42578125" style="103" customWidth="1"/>
    <col min="7435" max="7435" width="9.7109375" style="103" customWidth="1"/>
    <col min="7436" max="7436" width="9.85546875" style="103" customWidth="1"/>
    <col min="7437" max="7440" width="9.7109375" style="103" customWidth="1"/>
    <col min="7441" max="7442" width="11.140625" style="103" customWidth="1"/>
    <col min="7443" max="7443" width="20.42578125" style="103" customWidth="1"/>
    <col min="7444" max="7672" width="9.140625" style="103"/>
    <col min="7673" max="7673" width="3.28515625" style="103" customWidth="1"/>
    <col min="7674" max="7674" width="13" style="103" customWidth="1"/>
    <col min="7675" max="7675" width="8.7109375" style="103" customWidth="1"/>
    <col min="7676" max="7676" width="14.42578125" style="103" customWidth="1"/>
    <col min="7677" max="7677" width="16.42578125" style="103" customWidth="1"/>
    <col min="7678" max="7678" width="5.28515625" style="103" customWidth="1"/>
    <col min="7679" max="7679" width="5.7109375" style="103" customWidth="1"/>
    <col min="7680" max="7680" width="11.7109375" style="103" customWidth="1"/>
    <col min="7681" max="7681" width="3.28515625" style="103" customWidth="1"/>
    <col min="7682" max="7682" width="15.28515625" style="103" customWidth="1"/>
    <col min="7683" max="7683" width="5.28515625" style="103" customWidth="1"/>
    <col min="7684" max="7684" width="6.7109375" style="103" customWidth="1"/>
    <col min="7685" max="7685" width="9.28515625" style="103" customWidth="1"/>
    <col min="7686" max="7686" width="14.85546875" style="103" customWidth="1"/>
    <col min="7687" max="7687" width="12.28515625" style="103" customWidth="1"/>
    <col min="7688" max="7688" width="4.85546875" style="103" customWidth="1"/>
    <col min="7689" max="7689" width="9.85546875" style="103" customWidth="1"/>
    <col min="7690" max="7690" width="20.42578125" style="103" customWidth="1"/>
    <col min="7691" max="7691" width="9.7109375" style="103" customWidth="1"/>
    <col min="7692" max="7692" width="9.85546875" style="103" customWidth="1"/>
    <col min="7693" max="7696" width="9.7109375" style="103" customWidth="1"/>
    <col min="7697" max="7698" width="11.140625" style="103" customWidth="1"/>
    <col min="7699" max="7699" width="20.42578125" style="103" customWidth="1"/>
    <col min="7700" max="7928" width="9.140625" style="103"/>
    <col min="7929" max="7929" width="3.28515625" style="103" customWidth="1"/>
    <col min="7930" max="7930" width="13" style="103" customWidth="1"/>
    <col min="7931" max="7931" width="8.7109375" style="103" customWidth="1"/>
    <col min="7932" max="7932" width="14.42578125" style="103" customWidth="1"/>
    <col min="7933" max="7933" width="16.42578125" style="103" customWidth="1"/>
    <col min="7934" max="7934" width="5.28515625" style="103" customWidth="1"/>
    <col min="7935" max="7935" width="5.7109375" style="103" customWidth="1"/>
    <col min="7936" max="7936" width="11.7109375" style="103" customWidth="1"/>
    <col min="7937" max="7937" width="3.28515625" style="103" customWidth="1"/>
    <col min="7938" max="7938" width="15.28515625" style="103" customWidth="1"/>
    <col min="7939" max="7939" width="5.28515625" style="103" customWidth="1"/>
    <col min="7940" max="7940" width="6.7109375" style="103" customWidth="1"/>
    <col min="7941" max="7941" width="9.28515625" style="103" customWidth="1"/>
    <col min="7942" max="7942" width="14.85546875" style="103" customWidth="1"/>
    <col min="7943" max="7943" width="12.28515625" style="103" customWidth="1"/>
    <col min="7944" max="7944" width="4.85546875" style="103" customWidth="1"/>
    <col min="7945" max="7945" width="9.85546875" style="103" customWidth="1"/>
    <col min="7946" max="7946" width="20.42578125" style="103" customWidth="1"/>
    <col min="7947" max="7947" width="9.7109375" style="103" customWidth="1"/>
    <col min="7948" max="7948" width="9.85546875" style="103" customWidth="1"/>
    <col min="7949" max="7952" width="9.7109375" style="103" customWidth="1"/>
    <col min="7953" max="7954" width="11.140625" style="103" customWidth="1"/>
    <col min="7955" max="7955" width="20.42578125" style="103" customWidth="1"/>
    <col min="7956" max="8184" width="9.140625" style="103"/>
    <col min="8185" max="8185" width="3.28515625" style="103" customWidth="1"/>
    <col min="8186" max="8186" width="13" style="103" customWidth="1"/>
    <col min="8187" max="8187" width="8.7109375" style="103" customWidth="1"/>
    <col min="8188" max="8188" width="14.42578125" style="103" customWidth="1"/>
    <col min="8189" max="8189" width="16.42578125" style="103" customWidth="1"/>
    <col min="8190" max="8190" width="5.28515625" style="103" customWidth="1"/>
    <col min="8191" max="8191" width="5.7109375" style="103" customWidth="1"/>
    <col min="8192" max="8192" width="11.7109375" style="103" customWidth="1"/>
    <col min="8193" max="8193" width="3.28515625" style="103" customWidth="1"/>
    <col min="8194" max="8194" width="15.28515625" style="103" customWidth="1"/>
    <col min="8195" max="8195" width="5.28515625" style="103" customWidth="1"/>
    <col min="8196" max="8196" width="6.7109375" style="103" customWidth="1"/>
    <col min="8197" max="8197" width="9.28515625" style="103" customWidth="1"/>
    <col min="8198" max="8198" width="14.85546875" style="103" customWidth="1"/>
    <col min="8199" max="8199" width="12.28515625" style="103" customWidth="1"/>
    <col min="8200" max="8200" width="4.85546875" style="103" customWidth="1"/>
    <col min="8201" max="8201" width="9.85546875" style="103" customWidth="1"/>
    <col min="8202" max="8202" width="20.42578125" style="103" customWidth="1"/>
    <col min="8203" max="8203" width="9.7109375" style="103" customWidth="1"/>
    <col min="8204" max="8204" width="9.85546875" style="103" customWidth="1"/>
    <col min="8205" max="8208" width="9.7109375" style="103" customWidth="1"/>
    <col min="8209" max="8210" width="11.140625" style="103" customWidth="1"/>
    <col min="8211" max="8211" width="20.42578125" style="103" customWidth="1"/>
    <col min="8212" max="8440" width="9.140625" style="103"/>
    <col min="8441" max="8441" width="3.28515625" style="103" customWidth="1"/>
    <col min="8442" max="8442" width="13" style="103" customWidth="1"/>
    <col min="8443" max="8443" width="8.7109375" style="103" customWidth="1"/>
    <col min="8444" max="8444" width="14.42578125" style="103" customWidth="1"/>
    <col min="8445" max="8445" width="16.42578125" style="103" customWidth="1"/>
    <col min="8446" max="8446" width="5.28515625" style="103" customWidth="1"/>
    <col min="8447" max="8447" width="5.7109375" style="103" customWidth="1"/>
    <col min="8448" max="8448" width="11.7109375" style="103" customWidth="1"/>
    <col min="8449" max="8449" width="3.28515625" style="103" customWidth="1"/>
    <col min="8450" max="8450" width="15.28515625" style="103" customWidth="1"/>
    <col min="8451" max="8451" width="5.28515625" style="103" customWidth="1"/>
    <col min="8452" max="8452" width="6.7109375" style="103" customWidth="1"/>
    <col min="8453" max="8453" width="9.28515625" style="103" customWidth="1"/>
    <col min="8454" max="8454" width="14.85546875" style="103" customWidth="1"/>
    <col min="8455" max="8455" width="12.28515625" style="103" customWidth="1"/>
    <col min="8456" max="8456" width="4.85546875" style="103" customWidth="1"/>
    <col min="8457" max="8457" width="9.85546875" style="103" customWidth="1"/>
    <col min="8458" max="8458" width="20.42578125" style="103" customWidth="1"/>
    <col min="8459" max="8459" width="9.7109375" style="103" customWidth="1"/>
    <col min="8460" max="8460" width="9.85546875" style="103" customWidth="1"/>
    <col min="8461" max="8464" width="9.7109375" style="103" customWidth="1"/>
    <col min="8465" max="8466" width="11.140625" style="103" customWidth="1"/>
    <col min="8467" max="8467" width="20.42578125" style="103" customWidth="1"/>
    <col min="8468" max="8696" width="9.140625" style="103"/>
    <col min="8697" max="8697" width="3.28515625" style="103" customWidth="1"/>
    <col min="8698" max="8698" width="13" style="103" customWidth="1"/>
    <col min="8699" max="8699" width="8.7109375" style="103" customWidth="1"/>
    <col min="8700" max="8700" width="14.42578125" style="103" customWidth="1"/>
    <col min="8701" max="8701" width="16.42578125" style="103" customWidth="1"/>
    <col min="8702" max="8702" width="5.28515625" style="103" customWidth="1"/>
    <col min="8703" max="8703" width="5.7109375" style="103" customWidth="1"/>
    <col min="8704" max="8704" width="11.7109375" style="103" customWidth="1"/>
    <col min="8705" max="8705" width="3.28515625" style="103" customWidth="1"/>
    <col min="8706" max="8706" width="15.28515625" style="103" customWidth="1"/>
    <col min="8707" max="8707" width="5.28515625" style="103" customWidth="1"/>
    <col min="8708" max="8708" width="6.7109375" style="103" customWidth="1"/>
    <col min="8709" max="8709" width="9.28515625" style="103" customWidth="1"/>
    <col min="8710" max="8710" width="14.85546875" style="103" customWidth="1"/>
    <col min="8711" max="8711" width="12.28515625" style="103" customWidth="1"/>
    <col min="8712" max="8712" width="4.85546875" style="103" customWidth="1"/>
    <col min="8713" max="8713" width="9.85546875" style="103" customWidth="1"/>
    <col min="8714" max="8714" width="20.42578125" style="103" customWidth="1"/>
    <col min="8715" max="8715" width="9.7109375" style="103" customWidth="1"/>
    <col min="8716" max="8716" width="9.85546875" style="103" customWidth="1"/>
    <col min="8717" max="8720" width="9.7109375" style="103" customWidth="1"/>
    <col min="8721" max="8722" width="11.140625" style="103" customWidth="1"/>
    <col min="8723" max="8723" width="20.42578125" style="103" customWidth="1"/>
    <col min="8724" max="8952" width="9.140625" style="103"/>
    <col min="8953" max="8953" width="3.28515625" style="103" customWidth="1"/>
    <col min="8954" max="8954" width="13" style="103" customWidth="1"/>
    <col min="8955" max="8955" width="8.7109375" style="103" customWidth="1"/>
    <col min="8956" max="8956" width="14.42578125" style="103" customWidth="1"/>
    <col min="8957" max="8957" width="16.42578125" style="103" customWidth="1"/>
    <col min="8958" max="8958" width="5.28515625" style="103" customWidth="1"/>
    <col min="8959" max="8959" width="5.7109375" style="103" customWidth="1"/>
    <col min="8960" max="8960" width="11.7109375" style="103" customWidth="1"/>
    <col min="8961" max="8961" width="3.28515625" style="103" customWidth="1"/>
    <col min="8962" max="8962" width="15.28515625" style="103" customWidth="1"/>
    <col min="8963" max="8963" width="5.28515625" style="103" customWidth="1"/>
    <col min="8964" max="8964" width="6.7109375" style="103" customWidth="1"/>
    <col min="8965" max="8965" width="9.28515625" style="103" customWidth="1"/>
    <col min="8966" max="8966" width="14.85546875" style="103" customWidth="1"/>
    <col min="8967" max="8967" width="12.28515625" style="103" customWidth="1"/>
    <col min="8968" max="8968" width="4.85546875" style="103" customWidth="1"/>
    <col min="8969" max="8969" width="9.85546875" style="103" customWidth="1"/>
    <col min="8970" max="8970" width="20.42578125" style="103" customWidth="1"/>
    <col min="8971" max="8971" width="9.7109375" style="103" customWidth="1"/>
    <col min="8972" max="8972" width="9.85546875" style="103" customWidth="1"/>
    <col min="8973" max="8976" width="9.7109375" style="103" customWidth="1"/>
    <col min="8977" max="8978" width="11.140625" style="103" customWidth="1"/>
    <col min="8979" max="8979" width="20.42578125" style="103" customWidth="1"/>
    <col min="8980" max="9208" width="9.140625" style="103"/>
    <col min="9209" max="9209" width="3.28515625" style="103" customWidth="1"/>
    <col min="9210" max="9210" width="13" style="103" customWidth="1"/>
    <col min="9211" max="9211" width="8.7109375" style="103" customWidth="1"/>
    <col min="9212" max="9212" width="14.42578125" style="103" customWidth="1"/>
    <col min="9213" max="9213" width="16.42578125" style="103" customWidth="1"/>
    <col min="9214" max="9214" width="5.28515625" style="103" customWidth="1"/>
    <col min="9215" max="9215" width="5.7109375" style="103" customWidth="1"/>
    <col min="9216" max="9216" width="11.7109375" style="103" customWidth="1"/>
    <col min="9217" max="9217" width="3.28515625" style="103" customWidth="1"/>
    <col min="9218" max="9218" width="15.28515625" style="103" customWidth="1"/>
    <col min="9219" max="9219" width="5.28515625" style="103" customWidth="1"/>
    <col min="9220" max="9220" width="6.7109375" style="103" customWidth="1"/>
    <col min="9221" max="9221" width="9.28515625" style="103" customWidth="1"/>
    <col min="9222" max="9222" width="14.85546875" style="103" customWidth="1"/>
    <col min="9223" max="9223" width="12.28515625" style="103" customWidth="1"/>
    <col min="9224" max="9224" width="4.85546875" style="103" customWidth="1"/>
    <col min="9225" max="9225" width="9.85546875" style="103" customWidth="1"/>
    <col min="9226" max="9226" width="20.42578125" style="103" customWidth="1"/>
    <col min="9227" max="9227" width="9.7109375" style="103" customWidth="1"/>
    <col min="9228" max="9228" width="9.85546875" style="103" customWidth="1"/>
    <col min="9229" max="9232" width="9.7109375" style="103" customWidth="1"/>
    <col min="9233" max="9234" width="11.140625" style="103" customWidth="1"/>
    <col min="9235" max="9235" width="20.42578125" style="103" customWidth="1"/>
    <col min="9236" max="9464" width="9.140625" style="103"/>
    <col min="9465" max="9465" width="3.28515625" style="103" customWidth="1"/>
    <col min="9466" max="9466" width="13" style="103" customWidth="1"/>
    <col min="9467" max="9467" width="8.7109375" style="103" customWidth="1"/>
    <col min="9468" max="9468" width="14.42578125" style="103" customWidth="1"/>
    <col min="9469" max="9469" width="16.42578125" style="103" customWidth="1"/>
    <col min="9470" max="9470" width="5.28515625" style="103" customWidth="1"/>
    <col min="9471" max="9471" width="5.7109375" style="103" customWidth="1"/>
    <col min="9472" max="9472" width="11.7109375" style="103" customWidth="1"/>
    <col min="9473" max="9473" width="3.28515625" style="103" customWidth="1"/>
    <col min="9474" max="9474" width="15.28515625" style="103" customWidth="1"/>
    <col min="9475" max="9475" width="5.28515625" style="103" customWidth="1"/>
    <col min="9476" max="9476" width="6.7109375" style="103" customWidth="1"/>
    <col min="9477" max="9477" width="9.28515625" style="103" customWidth="1"/>
    <col min="9478" max="9478" width="14.85546875" style="103" customWidth="1"/>
    <col min="9479" max="9479" width="12.28515625" style="103" customWidth="1"/>
    <col min="9480" max="9480" width="4.85546875" style="103" customWidth="1"/>
    <col min="9481" max="9481" width="9.85546875" style="103" customWidth="1"/>
    <col min="9482" max="9482" width="20.42578125" style="103" customWidth="1"/>
    <col min="9483" max="9483" width="9.7109375" style="103" customWidth="1"/>
    <col min="9484" max="9484" width="9.85546875" style="103" customWidth="1"/>
    <col min="9485" max="9488" width="9.7109375" style="103" customWidth="1"/>
    <col min="9489" max="9490" width="11.140625" style="103" customWidth="1"/>
    <col min="9491" max="9491" width="20.42578125" style="103" customWidth="1"/>
    <col min="9492" max="9720" width="9.140625" style="103"/>
    <col min="9721" max="9721" width="3.28515625" style="103" customWidth="1"/>
    <col min="9722" max="9722" width="13" style="103" customWidth="1"/>
    <col min="9723" max="9723" width="8.7109375" style="103" customWidth="1"/>
    <col min="9724" max="9724" width="14.42578125" style="103" customWidth="1"/>
    <col min="9725" max="9725" width="16.42578125" style="103" customWidth="1"/>
    <col min="9726" max="9726" width="5.28515625" style="103" customWidth="1"/>
    <col min="9727" max="9727" width="5.7109375" style="103" customWidth="1"/>
    <col min="9728" max="9728" width="11.7109375" style="103" customWidth="1"/>
    <col min="9729" max="9729" width="3.28515625" style="103" customWidth="1"/>
    <col min="9730" max="9730" width="15.28515625" style="103" customWidth="1"/>
    <col min="9731" max="9731" width="5.28515625" style="103" customWidth="1"/>
    <col min="9732" max="9732" width="6.7109375" style="103" customWidth="1"/>
    <col min="9733" max="9733" width="9.28515625" style="103" customWidth="1"/>
    <col min="9734" max="9734" width="14.85546875" style="103" customWidth="1"/>
    <col min="9735" max="9735" width="12.28515625" style="103" customWidth="1"/>
    <col min="9736" max="9736" width="4.85546875" style="103" customWidth="1"/>
    <col min="9737" max="9737" width="9.85546875" style="103" customWidth="1"/>
    <col min="9738" max="9738" width="20.42578125" style="103" customWidth="1"/>
    <col min="9739" max="9739" width="9.7109375" style="103" customWidth="1"/>
    <col min="9740" max="9740" width="9.85546875" style="103" customWidth="1"/>
    <col min="9741" max="9744" width="9.7109375" style="103" customWidth="1"/>
    <col min="9745" max="9746" width="11.140625" style="103" customWidth="1"/>
    <col min="9747" max="9747" width="20.42578125" style="103" customWidth="1"/>
    <col min="9748" max="9976" width="9.140625" style="103"/>
    <col min="9977" max="9977" width="3.28515625" style="103" customWidth="1"/>
    <col min="9978" max="9978" width="13" style="103" customWidth="1"/>
    <col min="9979" max="9979" width="8.7109375" style="103" customWidth="1"/>
    <col min="9980" max="9980" width="14.42578125" style="103" customWidth="1"/>
    <col min="9981" max="9981" width="16.42578125" style="103" customWidth="1"/>
    <col min="9982" max="9982" width="5.28515625" style="103" customWidth="1"/>
    <col min="9983" max="9983" width="5.7109375" style="103" customWidth="1"/>
    <col min="9984" max="9984" width="11.7109375" style="103" customWidth="1"/>
    <col min="9985" max="9985" width="3.28515625" style="103" customWidth="1"/>
    <col min="9986" max="9986" width="15.28515625" style="103" customWidth="1"/>
    <col min="9987" max="9987" width="5.28515625" style="103" customWidth="1"/>
    <col min="9988" max="9988" width="6.7109375" style="103" customWidth="1"/>
    <col min="9989" max="9989" width="9.28515625" style="103" customWidth="1"/>
    <col min="9990" max="9990" width="14.85546875" style="103" customWidth="1"/>
    <col min="9991" max="9991" width="12.28515625" style="103" customWidth="1"/>
    <col min="9992" max="9992" width="4.85546875" style="103" customWidth="1"/>
    <col min="9993" max="9993" width="9.85546875" style="103" customWidth="1"/>
    <col min="9994" max="9994" width="20.42578125" style="103" customWidth="1"/>
    <col min="9995" max="9995" width="9.7109375" style="103" customWidth="1"/>
    <col min="9996" max="9996" width="9.85546875" style="103" customWidth="1"/>
    <col min="9997" max="10000" width="9.7109375" style="103" customWidth="1"/>
    <col min="10001" max="10002" width="11.140625" style="103" customWidth="1"/>
    <col min="10003" max="10003" width="20.42578125" style="103" customWidth="1"/>
    <col min="10004" max="10232" width="9.140625" style="103"/>
    <col min="10233" max="10233" width="3.28515625" style="103" customWidth="1"/>
    <col min="10234" max="10234" width="13" style="103" customWidth="1"/>
    <col min="10235" max="10235" width="8.7109375" style="103" customWidth="1"/>
    <col min="10236" max="10236" width="14.42578125" style="103" customWidth="1"/>
    <col min="10237" max="10237" width="16.42578125" style="103" customWidth="1"/>
    <col min="10238" max="10238" width="5.28515625" style="103" customWidth="1"/>
    <col min="10239" max="10239" width="5.7109375" style="103" customWidth="1"/>
    <col min="10240" max="10240" width="11.7109375" style="103" customWidth="1"/>
    <col min="10241" max="10241" width="3.28515625" style="103" customWidth="1"/>
    <col min="10242" max="10242" width="15.28515625" style="103" customWidth="1"/>
    <col min="10243" max="10243" width="5.28515625" style="103" customWidth="1"/>
    <col min="10244" max="10244" width="6.7109375" style="103" customWidth="1"/>
    <col min="10245" max="10245" width="9.28515625" style="103" customWidth="1"/>
    <col min="10246" max="10246" width="14.85546875" style="103" customWidth="1"/>
    <col min="10247" max="10247" width="12.28515625" style="103" customWidth="1"/>
    <col min="10248" max="10248" width="4.85546875" style="103" customWidth="1"/>
    <col min="10249" max="10249" width="9.85546875" style="103" customWidth="1"/>
    <col min="10250" max="10250" width="20.42578125" style="103" customWidth="1"/>
    <col min="10251" max="10251" width="9.7109375" style="103" customWidth="1"/>
    <col min="10252" max="10252" width="9.85546875" style="103" customWidth="1"/>
    <col min="10253" max="10256" width="9.7109375" style="103" customWidth="1"/>
    <col min="10257" max="10258" width="11.140625" style="103" customWidth="1"/>
    <col min="10259" max="10259" width="20.42578125" style="103" customWidth="1"/>
    <col min="10260" max="10488" width="9.140625" style="103"/>
    <col min="10489" max="10489" width="3.28515625" style="103" customWidth="1"/>
    <col min="10490" max="10490" width="13" style="103" customWidth="1"/>
    <col min="10491" max="10491" width="8.7109375" style="103" customWidth="1"/>
    <col min="10492" max="10492" width="14.42578125" style="103" customWidth="1"/>
    <col min="10493" max="10493" width="16.42578125" style="103" customWidth="1"/>
    <col min="10494" max="10494" width="5.28515625" style="103" customWidth="1"/>
    <col min="10495" max="10495" width="5.7109375" style="103" customWidth="1"/>
    <col min="10496" max="10496" width="11.7109375" style="103" customWidth="1"/>
    <col min="10497" max="10497" width="3.28515625" style="103" customWidth="1"/>
    <col min="10498" max="10498" width="15.28515625" style="103" customWidth="1"/>
    <col min="10499" max="10499" width="5.28515625" style="103" customWidth="1"/>
    <col min="10500" max="10500" width="6.7109375" style="103" customWidth="1"/>
    <col min="10501" max="10501" width="9.28515625" style="103" customWidth="1"/>
    <col min="10502" max="10502" width="14.85546875" style="103" customWidth="1"/>
    <col min="10503" max="10503" width="12.28515625" style="103" customWidth="1"/>
    <col min="10504" max="10504" width="4.85546875" style="103" customWidth="1"/>
    <col min="10505" max="10505" width="9.85546875" style="103" customWidth="1"/>
    <col min="10506" max="10506" width="20.42578125" style="103" customWidth="1"/>
    <col min="10507" max="10507" width="9.7109375" style="103" customWidth="1"/>
    <col min="10508" max="10508" width="9.85546875" style="103" customWidth="1"/>
    <col min="10509" max="10512" width="9.7109375" style="103" customWidth="1"/>
    <col min="10513" max="10514" width="11.140625" style="103" customWidth="1"/>
    <col min="10515" max="10515" width="20.42578125" style="103" customWidth="1"/>
    <col min="10516" max="10744" width="9.140625" style="103"/>
    <col min="10745" max="10745" width="3.28515625" style="103" customWidth="1"/>
    <col min="10746" max="10746" width="13" style="103" customWidth="1"/>
    <col min="10747" max="10747" width="8.7109375" style="103" customWidth="1"/>
    <col min="10748" max="10748" width="14.42578125" style="103" customWidth="1"/>
    <col min="10749" max="10749" width="16.42578125" style="103" customWidth="1"/>
    <col min="10750" max="10750" width="5.28515625" style="103" customWidth="1"/>
    <col min="10751" max="10751" width="5.7109375" style="103" customWidth="1"/>
    <col min="10752" max="10752" width="11.7109375" style="103" customWidth="1"/>
    <col min="10753" max="10753" width="3.28515625" style="103" customWidth="1"/>
    <col min="10754" max="10754" width="15.28515625" style="103" customWidth="1"/>
    <col min="10755" max="10755" width="5.28515625" style="103" customWidth="1"/>
    <col min="10756" max="10756" width="6.7109375" style="103" customWidth="1"/>
    <col min="10757" max="10757" width="9.28515625" style="103" customWidth="1"/>
    <col min="10758" max="10758" width="14.85546875" style="103" customWidth="1"/>
    <col min="10759" max="10759" width="12.28515625" style="103" customWidth="1"/>
    <col min="10760" max="10760" width="4.85546875" style="103" customWidth="1"/>
    <col min="10761" max="10761" width="9.85546875" style="103" customWidth="1"/>
    <col min="10762" max="10762" width="20.42578125" style="103" customWidth="1"/>
    <col min="10763" max="10763" width="9.7109375" style="103" customWidth="1"/>
    <col min="10764" max="10764" width="9.85546875" style="103" customWidth="1"/>
    <col min="10765" max="10768" width="9.7109375" style="103" customWidth="1"/>
    <col min="10769" max="10770" width="11.140625" style="103" customWidth="1"/>
    <col min="10771" max="10771" width="20.42578125" style="103" customWidth="1"/>
    <col min="10772" max="11000" width="9.140625" style="103"/>
    <col min="11001" max="11001" width="3.28515625" style="103" customWidth="1"/>
    <col min="11002" max="11002" width="13" style="103" customWidth="1"/>
    <col min="11003" max="11003" width="8.7109375" style="103" customWidth="1"/>
    <col min="11004" max="11004" width="14.42578125" style="103" customWidth="1"/>
    <col min="11005" max="11005" width="16.42578125" style="103" customWidth="1"/>
    <col min="11006" max="11006" width="5.28515625" style="103" customWidth="1"/>
    <col min="11007" max="11007" width="5.7109375" style="103" customWidth="1"/>
    <col min="11008" max="11008" width="11.7109375" style="103" customWidth="1"/>
    <col min="11009" max="11009" width="3.28515625" style="103" customWidth="1"/>
    <col min="11010" max="11010" width="15.28515625" style="103" customWidth="1"/>
    <col min="11011" max="11011" width="5.28515625" style="103" customWidth="1"/>
    <col min="11012" max="11012" width="6.7109375" style="103" customWidth="1"/>
    <col min="11013" max="11013" width="9.28515625" style="103" customWidth="1"/>
    <col min="11014" max="11014" width="14.85546875" style="103" customWidth="1"/>
    <col min="11015" max="11015" width="12.28515625" style="103" customWidth="1"/>
    <col min="11016" max="11016" width="4.85546875" style="103" customWidth="1"/>
    <col min="11017" max="11017" width="9.85546875" style="103" customWidth="1"/>
    <col min="11018" max="11018" width="20.42578125" style="103" customWidth="1"/>
    <col min="11019" max="11019" width="9.7109375" style="103" customWidth="1"/>
    <col min="11020" max="11020" width="9.85546875" style="103" customWidth="1"/>
    <col min="11021" max="11024" width="9.7109375" style="103" customWidth="1"/>
    <col min="11025" max="11026" width="11.140625" style="103" customWidth="1"/>
    <col min="11027" max="11027" width="20.42578125" style="103" customWidth="1"/>
    <col min="11028" max="11256" width="9.140625" style="103"/>
    <col min="11257" max="11257" width="3.28515625" style="103" customWidth="1"/>
    <col min="11258" max="11258" width="13" style="103" customWidth="1"/>
    <col min="11259" max="11259" width="8.7109375" style="103" customWidth="1"/>
    <col min="11260" max="11260" width="14.42578125" style="103" customWidth="1"/>
    <col min="11261" max="11261" width="16.42578125" style="103" customWidth="1"/>
    <col min="11262" max="11262" width="5.28515625" style="103" customWidth="1"/>
    <col min="11263" max="11263" width="5.7109375" style="103" customWidth="1"/>
    <col min="11264" max="11264" width="11.7109375" style="103" customWidth="1"/>
    <col min="11265" max="11265" width="3.28515625" style="103" customWidth="1"/>
    <col min="11266" max="11266" width="15.28515625" style="103" customWidth="1"/>
    <col min="11267" max="11267" width="5.28515625" style="103" customWidth="1"/>
    <col min="11268" max="11268" width="6.7109375" style="103" customWidth="1"/>
    <col min="11269" max="11269" width="9.28515625" style="103" customWidth="1"/>
    <col min="11270" max="11270" width="14.85546875" style="103" customWidth="1"/>
    <col min="11271" max="11271" width="12.28515625" style="103" customWidth="1"/>
    <col min="11272" max="11272" width="4.85546875" style="103" customWidth="1"/>
    <col min="11273" max="11273" width="9.85546875" style="103" customWidth="1"/>
    <col min="11274" max="11274" width="20.42578125" style="103" customWidth="1"/>
    <col min="11275" max="11275" width="9.7109375" style="103" customWidth="1"/>
    <col min="11276" max="11276" width="9.85546875" style="103" customWidth="1"/>
    <col min="11277" max="11280" width="9.7109375" style="103" customWidth="1"/>
    <col min="11281" max="11282" width="11.140625" style="103" customWidth="1"/>
    <col min="11283" max="11283" width="20.42578125" style="103" customWidth="1"/>
    <col min="11284" max="11512" width="9.140625" style="103"/>
    <col min="11513" max="11513" width="3.28515625" style="103" customWidth="1"/>
    <col min="11514" max="11514" width="13" style="103" customWidth="1"/>
    <col min="11515" max="11515" width="8.7109375" style="103" customWidth="1"/>
    <col min="11516" max="11516" width="14.42578125" style="103" customWidth="1"/>
    <col min="11517" max="11517" width="16.42578125" style="103" customWidth="1"/>
    <col min="11518" max="11518" width="5.28515625" style="103" customWidth="1"/>
    <col min="11519" max="11519" width="5.7109375" style="103" customWidth="1"/>
    <col min="11520" max="11520" width="11.7109375" style="103" customWidth="1"/>
    <col min="11521" max="11521" width="3.28515625" style="103" customWidth="1"/>
    <col min="11522" max="11522" width="15.28515625" style="103" customWidth="1"/>
    <col min="11523" max="11523" width="5.28515625" style="103" customWidth="1"/>
    <col min="11524" max="11524" width="6.7109375" style="103" customWidth="1"/>
    <col min="11525" max="11525" width="9.28515625" style="103" customWidth="1"/>
    <col min="11526" max="11526" width="14.85546875" style="103" customWidth="1"/>
    <col min="11527" max="11527" width="12.28515625" style="103" customWidth="1"/>
    <col min="11528" max="11528" width="4.85546875" style="103" customWidth="1"/>
    <col min="11529" max="11529" width="9.85546875" style="103" customWidth="1"/>
    <col min="11530" max="11530" width="20.42578125" style="103" customWidth="1"/>
    <col min="11531" max="11531" width="9.7109375" style="103" customWidth="1"/>
    <col min="11532" max="11532" width="9.85546875" style="103" customWidth="1"/>
    <col min="11533" max="11536" width="9.7109375" style="103" customWidth="1"/>
    <col min="11537" max="11538" width="11.140625" style="103" customWidth="1"/>
    <col min="11539" max="11539" width="20.42578125" style="103" customWidth="1"/>
    <col min="11540" max="11768" width="9.140625" style="103"/>
    <col min="11769" max="11769" width="3.28515625" style="103" customWidth="1"/>
    <col min="11770" max="11770" width="13" style="103" customWidth="1"/>
    <col min="11771" max="11771" width="8.7109375" style="103" customWidth="1"/>
    <col min="11772" max="11772" width="14.42578125" style="103" customWidth="1"/>
    <col min="11773" max="11773" width="16.42578125" style="103" customWidth="1"/>
    <col min="11774" max="11774" width="5.28515625" style="103" customWidth="1"/>
    <col min="11775" max="11775" width="5.7109375" style="103" customWidth="1"/>
    <col min="11776" max="11776" width="11.7109375" style="103" customWidth="1"/>
    <col min="11777" max="11777" width="3.28515625" style="103" customWidth="1"/>
    <col min="11778" max="11778" width="15.28515625" style="103" customWidth="1"/>
    <col min="11779" max="11779" width="5.28515625" style="103" customWidth="1"/>
    <col min="11780" max="11780" width="6.7109375" style="103" customWidth="1"/>
    <col min="11781" max="11781" width="9.28515625" style="103" customWidth="1"/>
    <col min="11782" max="11782" width="14.85546875" style="103" customWidth="1"/>
    <col min="11783" max="11783" width="12.28515625" style="103" customWidth="1"/>
    <col min="11784" max="11784" width="4.85546875" style="103" customWidth="1"/>
    <col min="11785" max="11785" width="9.85546875" style="103" customWidth="1"/>
    <col min="11786" max="11786" width="20.42578125" style="103" customWidth="1"/>
    <col min="11787" max="11787" width="9.7109375" style="103" customWidth="1"/>
    <col min="11788" max="11788" width="9.85546875" style="103" customWidth="1"/>
    <col min="11789" max="11792" width="9.7109375" style="103" customWidth="1"/>
    <col min="11793" max="11794" width="11.140625" style="103" customWidth="1"/>
    <col min="11795" max="11795" width="20.42578125" style="103" customWidth="1"/>
    <col min="11796" max="12024" width="9.140625" style="103"/>
    <col min="12025" max="12025" width="3.28515625" style="103" customWidth="1"/>
    <col min="12026" max="12026" width="13" style="103" customWidth="1"/>
    <col min="12027" max="12027" width="8.7109375" style="103" customWidth="1"/>
    <col min="12028" max="12028" width="14.42578125" style="103" customWidth="1"/>
    <col min="12029" max="12029" width="16.42578125" style="103" customWidth="1"/>
    <col min="12030" max="12030" width="5.28515625" style="103" customWidth="1"/>
    <col min="12031" max="12031" width="5.7109375" style="103" customWidth="1"/>
    <col min="12032" max="12032" width="11.7109375" style="103" customWidth="1"/>
    <col min="12033" max="12033" width="3.28515625" style="103" customWidth="1"/>
    <col min="12034" max="12034" width="15.28515625" style="103" customWidth="1"/>
    <col min="12035" max="12035" width="5.28515625" style="103" customWidth="1"/>
    <col min="12036" max="12036" width="6.7109375" style="103" customWidth="1"/>
    <col min="12037" max="12037" width="9.28515625" style="103" customWidth="1"/>
    <col min="12038" max="12038" width="14.85546875" style="103" customWidth="1"/>
    <col min="12039" max="12039" width="12.28515625" style="103" customWidth="1"/>
    <col min="12040" max="12040" width="4.85546875" style="103" customWidth="1"/>
    <col min="12041" max="12041" width="9.85546875" style="103" customWidth="1"/>
    <col min="12042" max="12042" width="20.42578125" style="103" customWidth="1"/>
    <col min="12043" max="12043" width="9.7109375" style="103" customWidth="1"/>
    <col min="12044" max="12044" width="9.85546875" style="103" customWidth="1"/>
    <col min="12045" max="12048" width="9.7109375" style="103" customWidth="1"/>
    <col min="12049" max="12050" width="11.140625" style="103" customWidth="1"/>
    <col min="12051" max="12051" width="20.42578125" style="103" customWidth="1"/>
    <col min="12052" max="12280" width="9.140625" style="103"/>
    <col min="12281" max="12281" width="3.28515625" style="103" customWidth="1"/>
    <col min="12282" max="12282" width="13" style="103" customWidth="1"/>
    <col min="12283" max="12283" width="8.7109375" style="103" customWidth="1"/>
    <col min="12284" max="12284" width="14.42578125" style="103" customWidth="1"/>
    <col min="12285" max="12285" width="16.42578125" style="103" customWidth="1"/>
    <col min="12286" max="12286" width="5.28515625" style="103" customWidth="1"/>
    <col min="12287" max="12287" width="5.7109375" style="103" customWidth="1"/>
    <col min="12288" max="12288" width="11.7109375" style="103" customWidth="1"/>
    <col min="12289" max="12289" width="3.28515625" style="103" customWidth="1"/>
    <col min="12290" max="12290" width="15.28515625" style="103" customWidth="1"/>
    <col min="12291" max="12291" width="5.28515625" style="103" customWidth="1"/>
    <col min="12292" max="12292" width="6.7109375" style="103" customWidth="1"/>
    <col min="12293" max="12293" width="9.28515625" style="103" customWidth="1"/>
    <col min="12294" max="12294" width="14.85546875" style="103" customWidth="1"/>
    <col min="12295" max="12295" width="12.28515625" style="103" customWidth="1"/>
    <col min="12296" max="12296" width="4.85546875" style="103" customWidth="1"/>
    <col min="12297" max="12297" width="9.85546875" style="103" customWidth="1"/>
    <col min="12298" max="12298" width="20.42578125" style="103" customWidth="1"/>
    <col min="12299" max="12299" width="9.7109375" style="103" customWidth="1"/>
    <col min="12300" max="12300" width="9.85546875" style="103" customWidth="1"/>
    <col min="12301" max="12304" width="9.7109375" style="103" customWidth="1"/>
    <col min="12305" max="12306" width="11.140625" style="103" customWidth="1"/>
    <col min="12307" max="12307" width="20.42578125" style="103" customWidth="1"/>
    <col min="12308" max="12536" width="9.140625" style="103"/>
    <col min="12537" max="12537" width="3.28515625" style="103" customWidth="1"/>
    <col min="12538" max="12538" width="13" style="103" customWidth="1"/>
    <col min="12539" max="12539" width="8.7109375" style="103" customWidth="1"/>
    <col min="12540" max="12540" width="14.42578125" style="103" customWidth="1"/>
    <col min="12541" max="12541" width="16.42578125" style="103" customWidth="1"/>
    <col min="12542" max="12542" width="5.28515625" style="103" customWidth="1"/>
    <col min="12543" max="12543" width="5.7109375" style="103" customWidth="1"/>
    <col min="12544" max="12544" width="11.7109375" style="103" customWidth="1"/>
    <col min="12545" max="12545" width="3.28515625" style="103" customWidth="1"/>
    <col min="12546" max="12546" width="15.28515625" style="103" customWidth="1"/>
    <col min="12547" max="12547" width="5.28515625" style="103" customWidth="1"/>
    <col min="12548" max="12548" width="6.7109375" style="103" customWidth="1"/>
    <col min="12549" max="12549" width="9.28515625" style="103" customWidth="1"/>
    <col min="12550" max="12550" width="14.85546875" style="103" customWidth="1"/>
    <col min="12551" max="12551" width="12.28515625" style="103" customWidth="1"/>
    <col min="12552" max="12552" width="4.85546875" style="103" customWidth="1"/>
    <col min="12553" max="12553" width="9.85546875" style="103" customWidth="1"/>
    <col min="12554" max="12554" width="20.42578125" style="103" customWidth="1"/>
    <col min="12555" max="12555" width="9.7109375" style="103" customWidth="1"/>
    <col min="12556" max="12556" width="9.85546875" style="103" customWidth="1"/>
    <col min="12557" max="12560" width="9.7109375" style="103" customWidth="1"/>
    <col min="12561" max="12562" width="11.140625" style="103" customWidth="1"/>
    <col min="12563" max="12563" width="20.42578125" style="103" customWidth="1"/>
    <col min="12564" max="12792" width="9.140625" style="103"/>
    <col min="12793" max="12793" width="3.28515625" style="103" customWidth="1"/>
    <col min="12794" max="12794" width="13" style="103" customWidth="1"/>
    <col min="12795" max="12795" width="8.7109375" style="103" customWidth="1"/>
    <col min="12796" max="12796" width="14.42578125" style="103" customWidth="1"/>
    <col min="12797" max="12797" width="16.42578125" style="103" customWidth="1"/>
    <col min="12798" max="12798" width="5.28515625" style="103" customWidth="1"/>
    <col min="12799" max="12799" width="5.7109375" style="103" customWidth="1"/>
    <col min="12800" max="12800" width="11.7109375" style="103" customWidth="1"/>
    <col min="12801" max="12801" width="3.28515625" style="103" customWidth="1"/>
    <col min="12802" max="12802" width="15.28515625" style="103" customWidth="1"/>
    <col min="12803" max="12803" width="5.28515625" style="103" customWidth="1"/>
    <col min="12804" max="12804" width="6.7109375" style="103" customWidth="1"/>
    <col min="12805" max="12805" width="9.28515625" style="103" customWidth="1"/>
    <col min="12806" max="12806" width="14.85546875" style="103" customWidth="1"/>
    <col min="12807" max="12807" width="12.28515625" style="103" customWidth="1"/>
    <col min="12808" max="12808" width="4.85546875" style="103" customWidth="1"/>
    <col min="12809" max="12809" width="9.85546875" style="103" customWidth="1"/>
    <col min="12810" max="12810" width="20.42578125" style="103" customWidth="1"/>
    <col min="12811" max="12811" width="9.7109375" style="103" customWidth="1"/>
    <col min="12812" max="12812" width="9.85546875" style="103" customWidth="1"/>
    <col min="12813" max="12816" width="9.7109375" style="103" customWidth="1"/>
    <col min="12817" max="12818" width="11.140625" style="103" customWidth="1"/>
    <col min="12819" max="12819" width="20.42578125" style="103" customWidth="1"/>
    <col min="12820" max="13048" width="9.140625" style="103"/>
    <col min="13049" max="13049" width="3.28515625" style="103" customWidth="1"/>
    <col min="13050" max="13050" width="13" style="103" customWidth="1"/>
    <col min="13051" max="13051" width="8.7109375" style="103" customWidth="1"/>
    <col min="13052" max="13052" width="14.42578125" style="103" customWidth="1"/>
    <col min="13053" max="13053" width="16.42578125" style="103" customWidth="1"/>
    <col min="13054" max="13054" width="5.28515625" style="103" customWidth="1"/>
    <col min="13055" max="13055" width="5.7109375" style="103" customWidth="1"/>
    <col min="13056" max="13056" width="11.7109375" style="103" customWidth="1"/>
    <col min="13057" max="13057" width="3.28515625" style="103" customWidth="1"/>
    <col min="13058" max="13058" width="15.28515625" style="103" customWidth="1"/>
    <col min="13059" max="13059" width="5.28515625" style="103" customWidth="1"/>
    <col min="13060" max="13060" width="6.7109375" style="103" customWidth="1"/>
    <col min="13061" max="13061" width="9.28515625" style="103" customWidth="1"/>
    <col min="13062" max="13062" width="14.85546875" style="103" customWidth="1"/>
    <col min="13063" max="13063" width="12.28515625" style="103" customWidth="1"/>
    <col min="13064" max="13064" width="4.85546875" style="103" customWidth="1"/>
    <col min="13065" max="13065" width="9.85546875" style="103" customWidth="1"/>
    <col min="13066" max="13066" width="20.42578125" style="103" customWidth="1"/>
    <col min="13067" max="13067" width="9.7109375" style="103" customWidth="1"/>
    <col min="13068" max="13068" width="9.85546875" style="103" customWidth="1"/>
    <col min="13069" max="13072" width="9.7109375" style="103" customWidth="1"/>
    <col min="13073" max="13074" width="11.140625" style="103" customWidth="1"/>
    <col min="13075" max="13075" width="20.42578125" style="103" customWidth="1"/>
    <col min="13076" max="13304" width="9.140625" style="103"/>
    <col min="13305" max="13305" width="3.28515625" style="103" customWidth="1"/>
    <col min="13306" max="13306" width="13" style="103" customWidth="1"/>
    <col min="13307" max="13307" width="8.7109375" style="103" customWidth="1"/>
    <col min="13308" max="13308" width="14.42578125" style="103" customWidth="1"/>
    <col min="13309" max="13309" width="16.42578125" style="103" customWidth="1"/>
    <col min="13310" max="13310" width="5.28515625" style="103" customWidth="1"/>
    <col min="13311" max="13311" width="5.7109375" style="103" customWidth="1"/>
    <col min="13312" max="13312" width="11.7109375" style="103" customWidth="1"/>
    <col min="13313" max="13313" width="3.28515625" style="103" customWidth="1"/>
    <col min="13314" max="13314" width="15.28515625" style="103" customWidth="1"/>
    <col min="13315" max="13315" width="5.28515625" style="103" customWidth="1"/>
    <col min="13316" max="13316" width="6.7109375" style="103" customWidth="1"/>
    <col min="13317" max="13317" width="9.28515625" style="103" customWidth="1"/>
    <col min="13318" max="13318" width="14.85546875" style="103" customWidth="1"/>
    <col min="13319" max="13319" width="12.28515625" style="103" customWidth="1"/>
    <col min="13320" max="13320" width="4.85546875" style="103" customWidth="1"/>
    <col min="13321" max="13321" width="9.85546875" style="103" customWidth="1"/>
    <col min="13322" max="13322" width="20.42578125" style="103" customWidth="1"/>
    <col min="13323" max="13323" width="9.7109375" style="103" customWidth="1"/>
    <col min="13324" max="13324" width="9.85546875" style="103" customWidth="1"/>
    <col min="13325" max="13328" width="9.7109375" style="103" customWidth="1"/>
    <col min="13329" max="13330" width="11.140625" style="103" customWidth="1"/>
    <col min="13331" max="13331" width="20.42578125" style="103" customWidth="1"/>
    <col min="13332" max="13560" width="9.140625" style="103"/>
    <col min="13561" max="13561" width="3.28515625" style="103" customWidth="1"/>
    <col min="13562" max="13562" width="13" style="103" customWidth="1"/>
    <col min="13563" max="13563" width="8.7109375" style="103" customWidth="1"/>
    <col min="13564" max="13564" width="14.42578125" style="103" customWidth="1"/>
    <col min="13565" max="13565" width="16.42578125" style="103" customWidth="1"/>
    <col min="13566" max="13566" width="5.28515625" style="103" customWidth="1"/>
    <col min="13567" max="13567" width="5.7109375" style="103" customWidth="1"/>
    <col min="13568" max="13568" width="11.7109375" style="103" customWidth="1"/>
    <col min="13569" max="13569" width="3.28515625" style="103" customWidth="1"/>
    <col min="13570" max="13570" width="15.28515625" style="103" customWidth="1"/>
    <col min="13571" max="13571" width="5.28515625" style="103" customWidth="1"/>
    <col min="13572" max="13572" width="6.7109375" style="103" customWidth="1"/>
    <col min="13573" max="13573" width="9.28515625" style="103" customWidth="1"/>
    <col min="13574" max="13574" width="14.85546875" style="103" customWidth="1"/>
    <col min="13575" max="13575" width="12.28515625" style="103" customWidth="1"/>
    <col min="13576" max="13576" width="4.85546875" style="103" customWidth="1"/>
    <col min="13577" max="13577" width="9.85546875" style="103" customWidth="1"/>
    <col min="13578" max="13578" width="20.42578125" style="103" customWidth="1"/>
    <col min="13579" max="13579" width="9.7109375" style="103" customWidth="1"/>
    <col min="13580" max="13580" width="9.85546875" style="103" customWidth="1"/>
    <col min="13581" max="13584" width="9.7109375" style="103" customWidth="1"/>
    <col min="13585" max="13586" width="11.140625" style="103" customWidth="1"/>
    <col min="13587" max="13587" width="20.42578125" style="103" customWidth="1"/>
    <col min="13588" max="13816" width="9.140625" style="103"/>
    <col min="13817" max="13817" width="3.28515625" style="103" customWidth="1"/>
    <col min="13818" max="13818" width="13" style="103" customWidth="1"/>
    <col min="13819" max="13819" width="8.7109375" style="103" customWidth="1"/>
    <col min="13820" max="13820" width="14.42578125" style="103" customWidth="1"/>
    <col min="13821" max="13821" width="16.42578125" style="103" customWidth="1"/>
    <col min="13822" max="13822" width="5.28515625" style="103" customWidth="1"/>
    <col min="13823" max="13823" width="5.7109375" style="103" customWidth="1"/>
    <col min="13824" max="13824" width="11.7109375" style="103" customWidth="1"/>
    <col min="13825" max="13825" width="3.28515625" style="103" customWidth="1"/>
    <col min="13826" max="13826" width="15.28515625" style="103" customWidth="1"/>
    <col min="13827" max="13827" width="5.28515625" style="103" customWidth="1"/>
    <col min="13828" max="13828" width="6.7109375" style="103" customWidth="1"/>
    <col min="13829" max="13829" width="9.28515625" style="103" customWidth="1"/>
    <col min="13830" max="13830" width="14.85546875" style="103" customWidth="1"/>
    <col min="13831" max="13831" width="12.28515625" style="103" customWidth="1"/>
    <col min="13832" max="13832" width="4.85546875" style="103" customWidth="1"/>
    <col min="13833" max="13833" width="9.85546875" style="103" customWidth="1"/>
    <col min="13834" max="13834" width="20.42578125" style="103" customWidth="1"/>
    <col min="13835" max="13835" width="9.7109375" style="103" customWidth="1"/>
    <col min="13836" max="13836" width="9.85546875" style="103" customWidth="1"/>
    <col min="13837" max="13840" width="9.7109375" style="103" customWidth="1"/>
    <col min="13841" max="13842" width="11.140625" style="103" customWidth="1"/>
    <col min="13843" max="13843" width="20.42578125" style="103" customWidth="1"/>
    <col min="13844" max="14072" width="9.140625" style="103"/>
    <col min="14073" max="14073" width="3.28515625" style="103" customWidth="1"/>
    <col min="14074" max="14074" width="13" style="103" customWidth="1"/>
    <col min="14075" max="14075" width="8.7109375" style="103" customWidth="1"/>
    <col min="14076" max="14076" width="14.42578125" style="103" customWidth="1"/>
    <col min="14077" max="14077" width="16.42578125" style="103" customWidth="1"/>
    <col min="14078" max="14078" width="5.28515625" style="103" customWidth="1"/>
    <col min="14079" max="14079" width="5.7109375" style="103" customWidth="1"/>
    <col min="14080" max="14080" width="11.7109375" style="103" customWidth="1"/>
    <col min="14081" max="14081" width="3.28515625" style="103" customWidth="1"/>
    <col min="14082" max="14082" width="15.28515625" style="103" customWidth="1"/>
    <col min="14083" max="14083" width="5.28515625" style="103" customWidth="1"/>
    <col min="14084" max="14084" width="6.7109375" style="103" customWidth="1"/>
    <col min="14085" max="14085" width="9.28515625" style="103" customWidth="1"/>
    <col min="14086" max="14086" width="14.85546875" style="103" customWidth="1"/>
    <col min="14087" max="14087" width="12.28515625" style="103" customWidth="1"/>
    <col min="14088" max="14088" width="4.85546875" style="103" customWidth="1"/>
    <col min="14089" max="14089" width="9.85546875" style="103" customWidth="1"/>
    <col min="14090" max="14090" width="20.42578125" style="103" customWidth="1"/>
    <col min="14091" max="14091" width="9.7109375" style="103" customWidth="1"/>
    <col min="14092" max="14092" width="9.85546875" style="103" customWidth="1"/>
    <col min="14093" max="14096" width="9.7109375" style="103" customWidth="1"/>
    <col min="14097" max="14098" width="11.140625" style="103" customWidth="1"/>
    <col min="14099" max="14099" width="20.42578125" style="103" customWidth="1"/>
    <col min="14100" max="14328" width="9.140625" style="103"/>
    <col min="14329" max="14329" width="3.28515625" style="103" customWidth="1"/>
    <col min="14330" max="14330" width="13" style="103" customWidth="1"/>
    <col min="14331" max="14331" width="8.7109375" style="103" customWidth="1"/>
    <col min="14332" max="14332" width="14.42578125" style="103" customWidth="1"/>
    <col min="14333" max="14333" width="16.42578125" style="103" customWidth="1"/>
    <col min="14334" max="14334" width="5.28515625" style="103" customWidth="1"/>
    <col min="14335" max="14335" width="5.7109375" style="103" customWidth="1"/>
    <col min="14336" max="14336" width="11.7109375" style="103" customWidth="1"/>
    <col min="14337" max="14337" width="3.28515625" style="103" customWidth="1"/>
    <col min="14338" max="14338" width="15.28515625" style="103" customWidth="1"/>
    <col min="14339" max="14339" width="5.28515625" style="103" customWidth="1"/>
    <col min="14340" max="14340" width="6.7109375" style="103" customWidth="1"/>
    <col min="14341" max="14341" width="9.28515625" style="103" customWidth="1"/>
    <col min="14342" max="14342" width="14.85546875" style="103" customWidth="1"/>
    <col min="14343" max="14343" width="12.28515625" style="103" customWidth="1"/>
    <col min="14344" max="14344" width="4.85546875" style="103" customWidth="1"/>
    <col min="14345" max="14345" width="9.85546875" style="103" customWidth="1"/>
    <col min="14346" max="14346" width="20.42578125" style="103" customWidth="1"/>
    <col min="14347" max="14347" width="9.7109375" style="103" customWidth="1"/>
    <col min="14348" max="14348" width="9.85546875" style="103" customWidth="1"/>
    <col min="14349" max="14352" width="9.7109375" style="103" customWidth="1"/>
    <col min="14353" max="14354" width="11.140625" style="103" customWidth="1"/>
    <col min="14355" max="14355" width="20.42578125" style="103" customWidth="1"/>
    <col min="14356" max="14584" width="9.140625" style="103"/>
    <col min="14585" max="14585" width="3.28515625" style="103" customWidth="1"/>
    <col min="14586" max="14586" width="13" style="103" customWidth="1"/>
    <col min="14587" max="14587" width="8.7109375" style="103" customWidth="1"/>
    <col min="14588" max="14588" width="14.42578125" style="103" customWidth="1"/>
    <col min="14589" max="14589" width="16.42578125" style="103" customWidth="1"/>
    <col min="14590" max="14590" width="5.28515625" style="103" customWidth="1"/>
    <col min="14591" max="14591" width="5.7109375" style="103" customWidth="1"/>
    <col min="14592" max="14592" width="11.7109375" style="103" customWidth="1"/>
    <col min="14593" max="14593" width="3.28515625" style="103" customWidth="1"/>
    <col min="14594" max="14594" width="15.28515625" style="103" customWidth="1"/>
    <col min="14595" max="14595" width="5.28515625" style="103" customWidth="1"/>
    <col min="14596" max="14596" width="6.7109375" style="103" customWidth="1"/>
    <col min="14597" max="14597" width="9.28515625" style="103" customWidth="1"/>
    <col min="14598" max="14598" width="14.85546875" style="103" customWidth="1"/>
    <col min="14599" max="14599" width="12.28515625" style="103" customWidth="1"/>
    <col min="14600" max="14600" width="4.85546875" style="103" customWidth="1"/>
    <col min="14601" max="14601" width="9.85546875" style="103" customWidth="1"/>
    <col min="14602" max="14602" width="20.42578125" style="103" customWidth="1"/>
    <col min="14603" max="14603" width="9.7109375" style="103" customWidth="1"/>
    <col min="14604" max="14604" width="9.85546875" style="103" customWidth="1"/>
    <col min="14605" max="14608" width="9.7109375" style="103" customWidth="1"/>
    <col min="14609" max="14610" width="11.140625" style="103" customWidth="1"/>
    <col min="14611" max="14611" width="20.42578125" style="103" customWidth="1"/>
    <col min="14612" max="14840" width="9.140625" style="103"/>
    <col min="14841" max="14841" width="3.28515625" style="103" customWidth="1"/>
    <col min="14842" max="14842" width="13" style="103" customWidth="1"/>
    <col min="14843" max="14843" width="8.7109375" style="103" customWidth="1"/>
    <col min="14844" max="14844" width="14.42578125" style="103" customWidth="1"/>
    <col min="14845" max="14845" width="16.42578125" style="103" customWidth="1"/>
    <col min="14846" max="14846" width="5.28515625" style="103" customWidth="1"/>
    <col min="14847" max="14847" width="5.7109375" style="103" customWidth="1"/>
    <col min="14848" max="14848" width="11.7109375" style="103" customWidth="1"/>
    <col min="14849" max="14849" width="3.28515625" style="103" customWidth="1"/>
    <col min="14850" max="14850" width="15.28515625" style="103" customWidth="1"/>
    <col min="14851" max="14851" width="5.28515625" style="103" customWidth="1"/>
    <col min="14852" max="14852" width="6.7109375" style="103" customWidth="1"/>
    <col min="14853" max="14853" width="9.28515625" style="103" customWidth="1"/>
    <col min="14854" max="14854" width="14.85546875" style="103" customWidth="1"/>
    <col min="14855" max="14855" width="12.28515625" style="103" customWidth="1"/>
    <col min="14856" max="14856" width="4.85546875" style="103" customWidth="1"/>
    <col min="14857" max="14857" width="9.85546875" style="103" customWidth="1"/>
    <col min="14858" max="14858" width="20.42578125" style="103" customWidth="1"/>
    <col min="14859" max="14859" width="9.7109375" style="103" customWidth="1"/>
    <col min="14860" max="14860" width="9.85546875" style="103" customWidth="1"/>
    <col min="14861" max="14864" width="9.7109375" style="103" customWidth="1"/>
    <col min="14865" max="14866" width="11.140625" style="103" customWidth="1"/>
    <col min="14867" max="14867" width="20.42578125" style="103" customWidth="1"/>
    <col min="14868" max="15096" width="9.140625" style="103"/>
    <col min="15097" max="15097" width="3.28515625" style="103" customWidth="1"/>
    <col min="15098" max="15098" width="13" style="103" customWidth="1"/>
    <col min="15099" max="15099" width="8.7109375" style="103" customWidth="1"/>
    <col min="15100" max="15100" width="14.42578125" style="103" customWidth="1"/>
    <col min="15101" max="15101" width="16.42578125" style="103" customWidth="1"/>
    <col min="15102" max="15102" width="5.28515625" style="103" customWidth="1"/>
    <col min="15103" max="15103" width="5.7109375" style="103" customWidth="1"/>
    <col min="15104" max="15104" width="11.7109375" style="103" customWidth="1"/>
    <col min="15105" max="15105" width="3.28515625" style="103" customWidth="1"/>
    <col min="15106" max="15106" width="15.28515625" style="103" customWidth="1"/>
    <col min="15107" max="15107" width="5.28515625" style="103" customWidth="1"/>
    <col min="15108" max="15108" width="6.7109375" style="103" customWidth="1"/>
    <col min="15109" max="15109" width="9.28515625" style="103" customWidth="1"/>
    <col min="15110" max="15110" width="14.85546875" style="103" customWidth="1"/>
    <col min="15111" max="15111" width="12.28515625" style="103" customWidth="1"/>
    <col min="15112" max="15112" width="4.85546875" style="103" customWidth="1"/>
    <col min="15113" max="15113" width="9.85546875" style="103" customWidth="1"/>
    <col min="15114" max="15114" width="20.42578125" style="103" customWidth="1"/>
    <col min="15115" max="15115" width="9.7109375" style="103" customWidth="1"/>
    <col min="15116" max="15116" width="9.85546875" style="103" customWidth="1"/>
    <col min="15117" max="15120" width="9.7109375" style="103" customWidth="1"/>
    <col min="15121" max="15122" width="11.140625" style="103" customWidth="1"/>
    <col min="15123" max="15123" width="20.42578125" style="103" customWidth="1"/>
    <col min="15124" max="15352" width="9.140625" style="103"/>
    <col min="15353" max="15353" width="3.28515625" style="103" customWidth="1"/>
    <col min="15354" max="15354" width="13" style="103" customWidth="1"/>
    <col min="15355" max="15355" width="8.7109375" style="103" customWidth="1"/>
    <col min="15356" max="15356" width="14.42578125" style="103" customWidth="1"/>
    <col min="15357" max="15357" width="16.42578125" style="103" customWidth="1"/>
    <col min="15358" max="15358" width="5.28515625" style="103" customWidth="1"/>
    <col min="15359" max="15359" width="5.7109375" style="103" customWidth="1"/>
    <col min="15360" max="15360" width="11.7109375" style="103" customWidth="1"/>
    <col min="15361" max="15361" width="3.28515625" style="103" customWidth="1"/>
    <col min="15362" max="15362" width="15.28515625" style="103" customWidth="1"/>
    <col min="15363" max="15363" width="5.28515625" style="103" customWidth="1"/>
    <col min="15364" max="15364" width="6.7109375" style="103" customWidth="1"/>
    <col min="15365" max="15365" width="9.28515625" style="103" customWidth="1"/>
    <col min="15366" max="15366" width="14.85546875" style="103" customWidth="1"/>
    <col min="15367" max="15367" width="12.28515625" style="103" customWidth="1"/>
    <col min="15368" max="15368" width="4.85546875" style="103" customWidth="1"/>
    <col min="15369" max="15369" width="9.85546875" style="103" customWidth="1"/>
    <col min="15370" max="15370" width="20.42578125" style="103" customWidth="1"/>
    <col min="15371" max="15371" width="9.7109375" style="103" customWidth="1"/>
    <col min="15372" max="15372" width="9.85546875" style="103" customWidth="1"/>
    <col min="15373" max="15376" width="9.7109375" style="103" customWidth="1"/>
    <col min="15377" max="15378" width="11.140625" style="103" customWidth="1"/>
    <col min="15379" max="15379" width="20.42578125" style="103" customWidth="1"/>
    <col min="15380" max="15608" width="9.140625" style="103"/>
    <col min="15609" max="15609" width="3.28515625" style="103" customWidth="1"/>
    <col min="15610" max="15610" width="13" style="103" customWidth="1"/>
    <col min="15611" max="15611" width="8.7109375" style="103" customWidth="1"/>
    <col min="15612" max="15612" width="14.42578125" style="103" customWidth="1"/>
    <col min="15613" max="15613" width="16.42578125" style="103" customWidth="1"/>
    <col min="15614" max="15614" width="5.28515625" style="103" customWidth="1"/>
    <col min="15615" max="15615" width="5.7109375" style="103" customWidth="1"/>
    <col min="15616" max="15616" width="11.7109375" style="103" customWidth="1"/>
    <col min="15617" max="15617" width="3.28515625" style="103" customWidth="1"/>
    <col min="15618" max="15618" width="15.28515625" style="103" customWidth="1"/>
    <col min="15619" max="15619" width="5.28515625" style="103" customWidth="1"/>
    <col min="15620" max="15620" width="6.7109375" style="103" customWidth="1"/>
    <col min="15621" max="15621" width="9.28515625" style="103" customWidth="1"/>
    <col min="15622" max="15622" width="14.85546875" style="103" customWidth="1"/>
    <col min="15623" max="15623" width="12.28515625" style="103" customWidth="1"/>
    <col min="15624" max="15624" width="4.85546875" style="103" customWidth="1"/>
    <col min="15625" max="15625" width="9.85546875" style="103" customWidth="1"/>
    <col min="15626" max="15626" width="20.42578125" style="103" customWidth="1"/>
    <col min="15627" max="15627" width="9.7109375" style="103" customWidth="1"/>
    <col min="15628" max="15628" width="9.85546875" style="103" customWidth="1"/>
    <col min="15629" max="15632" width="9.7109375" style="103" customWidth="1"/>
    <col min="15633" max="15634" width="11.140625" style="103" customWidth="1"/>
    <col min="15635" max="15635" width="20.42578125" style="103" customWidth="1"/>
    <col min="15636" max="15864" width="9.140625" style="103"/>
    <col min="15865" max="15865" width="3.28515625" style="103" customWidth="1"/>
    <col min="15866" max="15866" width="13" style="103" customWidth="1"/>
    <col min="15867" max="15867" width="8.7109375" style="103" customWidth="1"/>
    <col min="15868" max="15868" width="14.42578125" style="103" customWidth="1"/>
    <col min="15869" max="15869" width="16.42578125" style="103" customWidth="1"/>
    <col min="15870" max="15870" width="5.28515625" style="103" customWidth="1"/>
    <col min="15871" max="15871" width="5.7109375" style="103" customWidth="1"/>
    <col min="15872" max="15872" width="11.7109375" style="103" customWidth="1"/>
    <col min="15873" max="15873" width="3.28515625" style="103" customWidth="1"/>
    <col min="15874" max="15874" width="15.28515625" style="103" customWidth="1"/>
    <col min="15875" max="15875" width="5.28515625" style="103" customWidth="1"/>
    <col min="15876" max="15876" width="6.7109375" style="103" customWidth="1"/>
    <col min="15877" max="15877" width="9.28515625" style="103" customWidth="1"/>
    <col min="15878" max="15878" width="14.85546875" style="103" customWidth="1"/>
    <col min="15879" max="15879" width="12.28515625" style="103" customWidth="1"/>
    <col min="15880" max="15880" width="4.85546875" style="103" customWidth="1"/>
    <col min="15881" max="15881" width="9.85546875" style="103" customWidth="1"/>
    <col min="15882" max="15882" width="20.42578125" style="103" customWidth="1"/>
    <col min="15883" max="15883" width="9.7109375" style="103" customWidth="1"/>
    <col min="15884" max="15884" width="9.85546875" style="103" customWidth="1"/>
    <col min="15885" max="15888" width="9.7109375" style="103" customWidth="1"/>
    <col min="15889" max="15890" width="11.140625" style="103" customWidth="1"/>
    <col min="15891" max="15891" width="20.42578125" style="103" customWidth="1"/>
    <col min="15892" max="16120" width="9.140625" style="103"/>
    <col min="16121" max="16121" width="3.28515625" style="103" customWidth="1"/>
    <col min="16122" max="16122" width="13" style="103" customWidth="1"/>
    <col min="16123" max="16123" width="8.7109375" style="103" customWidth="1"/>
    <col min="16124" max="16124" width="14.42578125" style="103" customWidth="1"/>
    <col min="16125" max="16125" width="16.42578125" style="103" customWidth="1"/>
    <col min="16126" max="16126" width="5.28515625" style="103" customWidth="1"/>
    <col min="16127" max="16127" width="5.7109375" style="103" customWidth="1"/>
    <col min="16128" max="16128" width="11.7109375" style="103" customWidth="1"/>
    <col min="16129" max="16129" width="3.28515625" style="103" customWidth="1"/>
    <col min="16130" max="16130" width="15.28515625" style="103" customWidth="1"/>
    <col min="16131" max="16131" width="5.28515625" style="103" customWidth="1"/>
    <col min="16132" max="16132" width="6.7109375" style="103" customWidth="1"/>
    <col min="16133" max="16133" width="9.28515625" style="103" customWidth="1"/>
    <col min="16134" max="16134" width="14.85546875" style="103" customWidth="1"/>
    <col min="16135" max="16135" width="12.28515625" style="103" customWidth="1"/>
    <col min="16136" max="16136" width="4.85546875" style="103" customWidth="1"/>
    <col min="16137" max="16137" width="9.85546875" style="103" customWidth="1"/>
    <col min="16138" max="16138" width="20.42578125" style="103" customWidth="1"/>
    <col min="16139" max="16139" width="9.7109375" style="103" customWidth="1"/>
    <col min="16140" max="16140" width="9.85546875" style="103" customWidth="1"/>
    <col min="16141" max="16144" width="9.7109375" style="103" customWidth="1"/>
    <col min="16145" max="16146" width="11.140625" style="103" customWidth="1"/>
    <col min="16147" max="16147" width="20.42578125" style="103" customWidth="1"/>
    <col min="16148" max="16384" width="9.140625" style="103"/>
  </cols>
  <sheetData>
    <row r="1" spans="1:19" ht="21.75" customHeight="1" thickBot="1" x14ac:dyDescent="0.3">
      <c r="A1" s="201" t="s">
        <v>147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</row>
    <row r="2" spans="1:19" ht="36" customHeight="1" thickBot="1" x14ac:dyDescent="0.3">
      <c r="A2" s="175" t="s">
        <v>148</v>
      </c>
      <c r="B2" s="176" t="s">
        <v>1</v>
      </c>
      <c r="C2" s="176" t="s">
        <v>2</v>
      </c>
      <c r="D2" s="176" t="s">
        <v>149</v>
      </c>
      <c r="E2" s="176" t="s">
        <v>150</v>
      </c>
      <c r="F2" s="176" t="s">
        <v>151</v>
      </c>
      <c r="G2" s="176" t="s">
        <v>152</v>
      </c>
      <c r="H2" s="176" t="s">
        <v>153</v>
      </c>
      <c r="I2" s="176" t="s">
        <v>102</v>
      </c>
      <c r="J2" s="177" t="s">
        <v>154</v>
      </c>
      <c r="K2" s="177" t="s">
        <v>151</v>
      </c>
      <c r="L2" s="178" t="s">
        <v>155</v>
      </c>
      <c r="M2" s="177" t="s">
        <v>153</v>
      </c>
      <c r="N2" s="178" t="s">
        <v>156</v>
      </c>
      <c r="O2" s="178" t="s">
        <v>157</v>
      </c>
      <c r="P2" s="177" t="s">
        <v>151</v>
      </c>
      <c r="Q2" s="179" t="s">
        <v>158</v>
      </c>
      <c r="R2" s="177" t="s">
        <v>159</v>
      </c>
      <c r="S2" s="180" t="s">
        <v>160</v>
      </c>
    </row>
    <row r="3" spans="1:19" ht="24.95" customHeight="1" x14ac:dyDescent="0.25">
      <c r="A3" s="104">
        <v>1</v>
      </c>
      <c r="B3" s="105" t="s">
        <v>3</v>
      </c>
      <c r="C3" s="106" t="s">
        <v>4</v>
      </c>
      <c r="D3" s="107" t="s">
        <v>107</v>
      </c>
      <c r="E3" s="107" t="s">
        <v>161</v>
      </c>
      <c r="F3" s="108">
        <v>2</v>
      </c>
      <c r="G3" s="106">
        <v>82</v>
      </c>
      <c r="H3" s="109" t="s">
        <v>162</v>
      </c>
      <c r="I3" s="110" t="s">
        <v>108</v>
      </c>
      <c r="J3" s="110" t="s">
        <v>163</v>
      </c>
      <c r="K3" s="110">
        <v>1</v>
      </c>
      <c r="L3" s="110">
        <v>500</v>
      </c>
      <c r="M3" s="110">
        <v>2023</v>
      </c>
      <c r="N3" s="110" t="s">
        <v>164</v>
      </c>
      <c r="O3" s="110" t="s">
        <v>165</v>
      </c>
      <c r="P3" s="110">
        <v>1</v>
      </c>
      <c r="Q3" s="110">
        <v>2001</v>
      </c>
      <c r="R3" s="110" t="s">
        <v>166</v>
      </c>
      <c r="S3" s="111"/>
    </row>
    <row r="4" spans="1:19" ht="24.95" customHeight="1" x14ac:dyDescent="0.25">
      <c r="A4" s="112">
        <v>2</v>
      </c>
      <c r="B4" s="113" t="s">
        <v>3</v>
      </c>
      <c r="C4" s="114" t="s">
        <v>5</v>
      </c>
      <c r="D4" s="115" t="s">
        <v>107</v>
      </c>
      <c r="E4" s="115" t="s">
        <v>161</v>
      </c>
      <c r="F4" s="116">
        <v>2</v>
      </c>
      <c r="G4" s="114">
        <v>82</v>
      </c>
      <c r="H4" s="117">
        <v>1998</v>
      </c>
      <c r="I4" s="118" t="s">
        <v>108</v>
      </c>
      <c r="J4" s="119" t="s">
        <v>163</v>
      </c>
      <c r="K4" s="118">
        <v>1</v>
      </c>
      <c r="L4" s="118">
        <v>160</v>
      </c>
      <c r="M4" s="118">
        <v>1998</v>
      </c>
      <c r="N4" s="118" t="s">
        <v>164</v>
      </c>
      <c r="O4" s="119" t="s">
        <v>165</v>
      </c>
      <c r="P4" s="118">
        <v>1</v>
      </c>
      <c r="Q4" s="118">
        <v>1998</v>
      </c>
      <c r="R4" s="118" t="s">
        <v>167</v>
      </c>
      <c r="S4" s="120"/>
    </row>
    <row r="5" spans="1:19" ht="24.95" customHeight="1" thickBot="1" x14ac:dyDescent="0.3">
      <c r="A5" s="121">
        <v>3</v>
      </c>
      <c r="B5" s="122" t="s">
        <v>3</v>
      </c>
      <c r="C5" s="123" t="s">
        <v>6</v>
      </c>
      <c r="D5" s="124" t="s">
        <v>107</v>
      </c>
      <c r="E5" s="115" t="s">
        <v>161</v>
      </c>
      <c r="F5" s="116">
        <v>2</v>
      </c>
      <c r="G5" s="114">
        <v>82</v>
      </c>
      <c r="H5" s="114">
        <v>1998</v>
      </c>
      <c r="I5" s="118" t="s">
        <v>108</v>
      </c>
      <c r="J5" s="118" t="s">
        <v>163</v>
      </c>
      <c r="K5" s="118">
        <v>1</v>
      </c>
      <c r="L5" s="118">
        <v>200</v>
      </c>
      <c r="M5" s="118">
        <v>1998</v>
      </c>
      <c r="N5" s="118" t="s">
        <v>164</v>
      </c>
      <c r="O5" s="119" t="s">
        <v>165</v>
      </c>
      <c r="P5" s="118">
        <v>1</v>
      </c>
      <c r="Q5" s="118">
        <v>1998</v>
      </c>
      <c r="R5" s="118" t="s">
        <v>167</v>
      </c>
      <c r="S5" s="120"/>
    </row>
    <row r="6" spans="1:19" ht="24.95" customHeight="1" x14ac:dyDescent="0.25">
      <c r="A6" s="104">
        <v>4</v>
      </c>
      <c r="B6" s="105" t="s">
        <v>7</v>
      </c>
      <c r="C6" s="106" t="s">
        <v>8</v>
      </c>
      <c r="D6" s="107" t="s">
        <v>168</v>
      </c>
      <c r="E6" s="115" t="s">
        <v>169</v>
      </c>
      <c r="F6" s="116">
        <v>2</v>
      </c>
      <c r="G6" s="125">
        <v>340</v>
      </c>
      <c r="H6" s="125">
        <v>1996</v>
      </c>
      <c r="I6" s="118" t="s">
        <v>108</v>
      </c>
      <c r="J6" s="118" t="s">
        <v>170</v>
      </c>
      <c r="K6" s="118">
        <v>1</v>
      </c>
      <c r="L6" s="118">
        <v>800</v>
      </c>
      <c r="M6" s="118">
        <v>1996</v>
      </c>
      <c r="N6" s="118" t="s">
        <v>171</v>
      </c>
      <c r="O6" s="118" t="s">
        <v>165</v>
      </c>
      <c r="P6" s="118">
        <v>1</v>
      </c>
      <c r="Q6" s="118">
        <v>1996</v>
      </c>
      <c r="R6" s="126" t="s">
        <v>172</v>
      </c>
      <c r="S6" s="128" t="s">
        <v>173</v>
      </c>
    </row>
    <row r="7" spans="1:19" ht="24.95" customHeight="1" thickBot="1" x14ac:dyDescent="0.3">
      <c r="A7" s="129">
        <v>5</v>
      </c>
      <c r="B7" s="122" t="s">
        <v>7</v>
      </c>
      <c r="C7" s="130" t="s">
        <v>9</v>
      </c>
      <c r="D7" s="124" t="s">
        <v>174</v>
      </c>
      <c r="E7" s="115" t="s">
        <v>175</v>
      </c>
      <c r="F7" s="116">
        <v>1</v>
      </c>
      <c r="G7" s="114">
        <v>24</v>
      </c>
      <c r="H7" s="114" t="s">
        <v>176</v>
      </c>
      <c r="I7" s="118"/>
      <c r="J7" s="127"/>
      <c r="K7" s="118" t="s">
        <v>176</v>
      </c>
      <c r="L7" s="118" t="s">
        <v>176</v>
      </c>
      <c r="M7" s="131"/>
      <c r="N7" s="118" t="s">
        <v>177</v>
      </c>
      <c r="O7" s="118" t="s">
        <v>178</v>
      </c>
      <c r="P7" s="118" t="s">
        <v>176</v>
      </c>
      <c r="Q7" s="118" t="s">
        <v>176</v>
      </c>
      <c r="R7" s="118" t="s">
        <v>179</v>
      </c>
      <c r="S7" s="132"/>
    </row>
    <row r="8" spans="1:19" ht="24.95" customHeight="1" x14ac:dyDescent="0.25">
      <c r="A8" s="133">
        <v>6</v>
      </c>
      <c r="B8" s="105" t="s">
        <v>10</v>
      </c>
      <c r="C8" s="106" t="s">
        <v>11</v>
      </c>
      <c r="D8" s="107" t="s">
        <v>107</v>
      </c>
      <c r="E8" s="115" t="s">
        <v>180</v>
      </c>
      <c r="F8" s="116">
        <v>3</v>
      </c>
      <c r="G8" s="125">
        <v>315</v>
      </c>
      <c r="H8" s="114">
        <v>1994</v>
      </c>
      <c r="I8" s="118" t="s">
        <v>108</v>
      </c>
      <c r="J8" s="118" t="s">
        <v>181</v>
      </c>
      <c r="K8" s="118">
        <v>1</v>
      </c>
      <c r="L8" s="118">
        <v>700</v>
      </c>
      <c r="M8" s="118">
        <v>2004</v>
      </c>
      <c r="N8" s="118" t="s">
        <v>164</v>
      </c>
      <c r="O8" s="118" t="s">
        <v>165</v>
      </c>
      <c r="P8" s="118">
        <v>2</v>
      </c>
      <c r="Q8" s="118">
        <v>1998</v>
      </c>
      <c r="R8" s="118" t="s">
        <v>182</v>
      </c>
      <c r="S8" s="128" t="s">
        <v>173</v>
      </c>
    </row>
    <row r="9" spans="1:19" ht="24.95" customHeight="1" thickBot="1" x14ac:dyDescent="0.3">
      <c r="A9" s="129">
        <v>8</v>
      </c>
      <c r="B9" s="122" t="s">
        <v>10</v>
      </c>
      <c r="C9" s="123" t="s">
        <v>12</v>
      </c>
      <c r="D9" s="124" t="s">
        <v>107</v>
      </c>
      <c r="E9" s="115" t="s">
        <v>180</v>
      </c>
      <c r="F9" s="116">
        <v>2</v>
      </c>
      <c r="G9" s="125">
        <v>210</v>
      </c>
      <c r="H9" s="114">
        <v>1994</v>
      </c>
      <c r="I9" s="118" t="s">
        <v>108</v>
      </c>
      <c r="J9" s="118" t="s">
        <v>181</v>
      </c>
      <c r="K9" s="118">
        <v>1</v>
      </c>
      <c r="L9" s="118">
        <v>400</v>
      </c>
      <c r="M9" s="118">
        <v>1998</v>
      </c>
      <c r="N9" s="118" t="s">
        <v>164</v>
      </c>
      <c r="O9" s="118" t="s">
        <v>165</v>
      </c>
      <c r="P9" s="118">
        <v>1</v>
      </c>
      <c r="Q9" s="118" t="s">
        <v>176</v>
      </c>
      <c r="R9" s="118" t="s">
        <v>166</v>
      </c>
      <c r="S9" s="128" t="s">
        <v>173</v>
      </c>
    </row>
    <row r="10" spans="1:19" ht="24.95" customHeight="1" thickBot="1" x14ac:dyDescent="0.3">
      <c r="A10" s="135">
        <v>9</v>
      </c>
      <c r="B10" s="136" t="s">
        <v>13</v>
      </c>
      <c r="C10" s="137" t="s">
        <v>14</v>
      </c>
      <c r="D10" s="138" t="s">
        <v>174</v>
      </c>
      <c r="E10" s="115" t="s">
        <v>161</v>
      </c>
      <c r="F10" s="114">
        <v>2</v>
      </c>
      <c r="G10" s="114">
        <v>54</v>
      </c>
      <c r="H10" s="114">
        <v>1997</v>
      </c>
      <c r="I10" s="118" t="s">
        <v>108</v>
      </c>
      <c r="J10" s="118" t="s">
        <v>163</v>
      </c>
      <c r="K10" s="118">
        <v>1</v>
      </c>
      <c r="L10" s="118">
        <v>250</v>
      </c>
      <c r="M10" s="118">
        <v>2008</v>
      </c>
      <c r="N10" s="118" t="s">
        <v>164</v>
      </c>
      <c r="O10" s="118" t="s">
        <v>165</v>
      </c>
      <c r="P10" s="118">
        <v>1</v>
      </c>
      <c r="Q10" s="118" t="s">
        <v>176</v>
      </c>
      <c r="R10" s="118" t="s">
        <v>166</v>
      </c>
      <c r="S10" s="120"/>
    </row>
    <row r="11" spans="1:19" ht="24.95" customHeight="1" thickBot="1" x14ac:dyDescent="0.3">
      <c r="A11" s="139">
        <v>10</v>
      </c>
      <c r="B11" s="140" t="s">
        <v>15</v>
      </c>
      <c r="C11" s="141" t="s">
        <v>16</v>
      </c>
      <c r="D11" s="142" t="s">
        <v>107</v>
      </c>
      <c r="E11" s="143" t="s">
        <v>185</v>
      </c>
      <c r="F11" s="144" t="s">
        <v>186</v>
      </c>
      <c r="G11" s="113">
        <v>198</v>
      </c>
      <c r="H11" s="113">
        <v>2003</v>
      </c>
      <c r="I11" s="126" t="s">
        <v>108</v>
      </c>
      <c r="J11" s="126" t="s">
        <v>163</v>
      </c>
      <c r="K11" s="126">
        <v>1</v>
      </c>
      <c r="L11" s="126">
        <v>350</v>
      </c>
      <c r="M11" s="126">
        <v>2006</v>
      </c>
      <c r="N11" s="126" t="s">
        <v>187</v>
      </c>
      <c r="O11" s="126" t="s">
        <v>165</v>
      </c>
      <c r="P11" s="126">
        <v>2</v>
      </c>
      <c r="Q11" s="126" t="s">
        <v>176</v>
      </c>
      <c r="R11" s="126" t="s">
        <v>172</v>
      </c>
      <c r="S11" s="128" t="s">
        <v>173</v>
      </c>
    </row>
    <row r="12" spans="1:19" ht="24.95" customHeight="1" x14ac:dyDescent="0.25">
      <c r="A12" s="104">
        <v>11</v>
      </c>
      <c r="B12" s="105" t="s">
        <v>17</v>
      </c>
      <c r="C12" s="106" t="s">
        <v>18</v>
      </c>
      <c r="D12" s="107" t="s">
        <v>188</v>
      </c>
      <c r="E12" s="115" t="s">
        <v>161</v>
      </c>
      <c r="F12" s="116">
        <v>1</v>
      </c>
      <c r="G12" s="114">
        <v>45</v>
      </c>
      <c r="H12" s="114">
        <v>1997</v>
      </c>
      <c r="I12" s="114"/>
      <c r="J12" s="114" t="s">
        <v>163</v>
      </c>
      <c r="K12" s="114">
        <v>1</v>
      </c>
      <c r="L12" s="114">
        <v>87</v>
      </c>
      <c r="M12" s="114">
        <v>2016</v>
      </c>
      <c r="N12" s="118" t="s">
        <v>164</v>
      </c>
      <c r="O12" s="114" t="s">
        <v>165</v>
      </c>
      <c r="P12" s="114">
        <v>1</v>
      </c>
      <c r="Q12" s="114" t="s">
        <v>176</v>
      </c>
      <c r="R12" s="114" t="s">
        <v>189</v>
      </c>
      <c r="S12" s="132" t="s">
        <v>190</v>
      </c>
    </row>
    <row r="13" spans="1:19" ht="24.95" customHeight="1" x14ac:dyDescent="0.25">
      <c r="A13" s="112">
        <v>12</v>
      </c>
      <c r="B13" s="113" t="s">
        <v>17</v>
      </c>
      <c r="C13" s="114" t="s">
        <v>19</v>
      </c>
      <c r="D13" s="115" t="s">
        <v>107</v>
      </c>
      <c r="E13" s="115" t="s">
        <v>191</v>
      </c>
      <c r="F13" s="116" t="s">
        <v>192</v>
      </c>
      <c r="G13" s="114">
        <v>96</v>
      </c>
      <c r="H13" s="114">
        <v>1999</v>
      </c>
      <c r="I13" s="114"/>
      <c r="J13" s="127"/>
      <c r="K13" s="114"/>
      <c r="L13" s="114"/>
      <c r="M13" s="131"/>
      <c r="N13" s="114" t="s">
        <v>193</v>
      </c>
      <c r="O13" s="114" t="s">
        <v>165</v>
      </c>
      <c r="P13" s="114">
        <v>2</v>
      </c>
      <c r="Q13" s="114">
        <v>1999</v>
      </c>
      <c r="R13" s="114" t="s">
        <v>189</v>
      </c>
      <c r="S13" s="120" t="s">
        <v>194</v>
      </c>
    </row>
    <row r="14" spans="1:19" ht="24.95" customHeight="1" x14ac:dyDescent="0.25">
      <c r="A14" s="112">
        <v>13</v>
      </c>
      <c r="B14" s="113" t="s">
        <v>17</v>
      </c>
      <c r="C14" s="114" t="s">
        <v>20</v>
      </c>
      <c r="D14" s="115" t="s">
        <v>107</v>
      </c>
      <c r="E14" s="115" t="s">
        <v>183</v>
      </c>
      <c r="F14" s="145">
        <v>3</v>
      </c>
      <c r="G14" s="114">
        <v>78</v>
      </c>
      <c r="H14" s="114">
        <v>2001</v>
      </c>
      <c r="I14" s="114"/>
      <c r="J14" s="127"/>
      <c r="K14" s="114"/>
      <c r="L14" s="114"/>
      <c r="M14" s="131"/>
      <c r="N14" s="114" t="s">
        <v>177</v>
      </c>
      <c r="O14" s="114" t="s">
        <v>165</v>
      </c>
      <c r="P14" s="114">
        <v>2</v>
      </c>
      <c r="Q14" s="114">
        <v>2000</v>
      </c>
      <c r="R14" s="114" t="s">
        <v>189</v>
      </c>
      <c r="S14" s="120"/>
    </row>
    <row r="15" spans="1:19" ht="24.95" customHeight="1" x14ac:dyDescent="0.25">
      <c r="A15" s="112">
        <v>14</v>
      </c>
      <c r="B15" s="113" t="s">
        <v>17</v>
      </c>
      <c r="C15" s="114" t="s">
        <v>21</v>
      </c>
      <c r="D15" s="115" t="s">
        <v>107</v>
      </c>
      <c r="E15" s="115" t="s">
        <v>183</v>
      </c>
      <c r="F15" s="116">
        <v>3</v>
      </c>
      <c r="G15" s="114">
        <v>78</v>
      </c>
      <c r="H15" s="114">
        <v>2001</v>
      </c>
      <c r="I15" s="114"/>
      <c r="J15" s="127"/>
      <c r="K15" s="114"/>
      <c r="L15" s="114"/>
      <c r="M15" s="131"/>
      <c r="N15" s="114" t="s">
        <v>177</v>
      </c>
      <c r="O15" s="114" t="s">
        <v>165</v>
      </c>
      <c r="P15" s="114">
        <v>2</v>
      </c>
      <c r="Q15" s="114">
        <v>2000</v>
      </c>
      <c r="R15" s="114" t="s">
        <v>189</v>
      </c>
      <c r="S15" s="120"/>
    </row>
    <row r="16" spans="1:19" ht="24.95" customHeight="1" x14ac:dyDescent="0.25">
      <c r="A16" s="112">
        <v>15</v>
      </c>
      <c r="B16" s="113" t="s">
        <v>17</v>
      </c>
      <c r="C16" s="114" t="s">
        <v>22</v>
      </c>
      <c r="D16" s="115" t="s">
        <v>107</v>
      </c>
      <c r="E16" s="115" t="s">
        <v>183</v>
      </c>
      <c r="F16" s="116">
        <v>3</v>
      </c>
      <c r="G16" s="114">
        <v>78</v>
      </c>
      <c r="H16" s="114">
        <v>2001</v>
      </c>
      <c r="I16" s="114"/>
      <c r="J16" s="127"/>
      <c r="K16" s="114"/>
      <c r="L16" s="114"/>
      <c r="M16" s="131"/>
      <c r="N16" s="114" t="s">
        <v>177</v>
      </c>
      <c r="O16" s="114" t="s">
        <v>165</v>
      </c>
      <c r="P16" s="114">
        <v>2</v>
      </c>
      <c r="Q16" s="114">
        <v>2000</v>
      </c>
      <c r="R16" s="114" t="s">
        <v>189</v>
      </c>
      <c r="S16" s="120"/>
    </row>
    <row r="17" spans="1:20" ht="24.95" customHeight="1" thickBot="1" x14ac:dyDescent="0.3">
      <c r="A17" s="121">
        <v>17</v>
      </c>
      <c r="B17" s="122" t="s">
        <v>17</v>
      </c>
      <c r="C17" s="123" t="s">
        <v>23</v>
      </c>
      <c r="D17" s="124" t="s">
        <v>195</v>
      </c>
      <c r="E17" s="115" t="s">
        <v>196</v>
      </c>
      <c r="F17" s="116">
        <v>2</v>
      </c>
      <c r="G17" s="114">
        <v>98</v>
      </c>
      <c r="H17" s="114">
        <v>2014</v>
      </c>
      <c r="I17" s="118" t="s">
        <v>108</v>
      </c>
      <c r="J17" s="118" t="s">
        <v>163</v>
      </c>
      <c r="K17" s="118">
        <v>1</v>
      </c>
      <c r="L17" s="118">
        <v>300</v>
      </c>
      <c r="M17" s="118">
        <v>2010</v>
      </c>
      <c r="N17" s="118" t="s">
        <v>164</v>
      </c>
      <c r="O17" s="118" t="s">
        <v>165</v>
      </c>
      <c r="P17" s="118">
        <v>2</v>
      </c>
      <c r="Q17" s="118">
        <v>2007</v>
      </c>
      <c r="R17" s="118" t="s">
        <v>197</v>
      </c>
      <c r="S17" s="120"/>
    </row>
    <row r="18" spans="1:20" ht="24.95" customHeight="1" thickBot="1" x14ac:dyDescent="0.3">
      <c r="A18" s="133">
        <v>18</v>
      </c>
      <c r="B18" s="105" t="s">
        <v>24</v>
      </c>
      <c r="C18" s="106" t="s">
        <v>25</v>
      </c>
      <c r="D18" s="107" t="s">
        <v>198</v>
      </c>
      <c r="E18" s="115" t="s">
        <v>199</v>
      </c>
      <c r="F18" s="116">
        <v>2</v>
      </c>
      <c r="G18" s="114">
        <v>45</v>
      </c>
      <c r="H18" s="114">
        <v>2016</v>
      </c>
      <c r="I18" s="118"/>
      <c r="J18" s="127"/>
      <c r="K18" s="118"/>
      <c r="L18" s="118"/>
      <c r="M18" s="146"/>
      <c r="N18" s="114" t="s">
        <v>177</v>
      </c>
      <c r="O18" s="118" t="s">
        <v>165</v>
      </c>
      <c r="P18" s="118">
        <v>1</v>
      </c>
      <c r="Q18" s="118">
        <v>2007</v>
      </c>
      <c r="R18" s="126" t="s">
        <v>172</v>
      </c>
      <c r="S18" s="120" t="s">
        <v>200</v>
      </c>
    </row>
    <row r="19" spans="1:20" ht="24.95" customHeight="1" thickBot="1" x14ac:dyDescent="0.3">
      <c r="A19" s="147">
        <v>19</v>
      </c>
      <c r="B19" s="122" t="s">
        <v>24</v>
      </c>
      <c r="C19" s="148" t="s">
        <v>93</v>
      </c>
      <c r="D19" s="149" t="s">
        <v>174</v>
      </c>
      <c r="E19" s="115" t="s">
        <v>201</v>
      </c>
      <c r="F19" s="114">
        <v>1</v>
      </c>
      <c r="G19" s="114">
        <v>35</v>
      </c>
      <c r="H19" s="114"/>
      <c r="I19" s="118" t="s">
        <v>108</v>
      </c>
      <c r="J19" s="118"/>
      <c r="K19" s="118"/>
      <c r="L19" s="118"/>
      <c r="M19" s="118"/>
      <c r="N19" s="118"/>
      <c r="O19" s="118"/>
      <c r="P19" s="118"/>
      <c r="Q19" s="118"/>
      <c r="R19" s="118"/>
      <c r="S19" s="120"/>
    </row>
    <row r="20" spans="1:20" ht="24.95" customHeight="1" x14ac:dyDescent="0.25">
      <c r="A20" s="133">
        <v>20</v>
      </c>
      <c r="B20" s="105" t="s">
        <v>27</v>
      </c>
      <c r="C20" s="106" t="s">
        <v>28</v>
      </c>
      <c r="D20" s="107" t="s">
        <v>107</v>
      </c>
      <c r="E20" s="115" t="s">
        <v>202</v>
      </c>
      <c r="F20" s="116">
        <v>2</v>
      </c>
      <c r="G20" s="114">
        <v>48</v>
      </c>
      <c r="H20" s="114">
        <v>2022</v>
      </c>
      <c r="I20" s="118" t="s">
        <v>108</v>
      </c>
      <c r="J20" s="118" t="s">
        <v>163</v>
      </c>
      <c r="K20" s="118">
        <v>1</v>
      </c>
      <c r="L20" s="118">
        <v>245</v>
      </c>
      <c r="M20" s="118">
        <v>2008</v>
      </c>
      <c r="N20" s="118" t="s">
        <v>164</v>
      </c>
      <c r="O20" s="118" t="s">
        <v>165</v>
      </c>
      <c r="P20" s="118">
        <v>1</v>
      </c>
      <c r="Q20" s="118">
        <v>2006</v>
      </c>
      <c r="R20" s="114" t="s">
        <v>184</v>
      </c>
      <c r="S20" s="120"/>
    </row>
    <row r="21" spans="1:20" ht="24.95" customHeight="1" thickBot="1" x14ac:dyDescent="0.3">
      <c r="A21" s="129">
        <v>21</v>
      </c>
      <c r="B21" s="122" t="s">
        <v>27</v>
      </c>
      <c r="C21" s="123" t="s">
        <v>29</v>
      </c>
      <c r="D21" s="124" t="s">
        <v>107</v>
      </c>
      <c r="E21" s="115" t="s">
        <v>203</v>
      </c>
      <c r="F21" s="116">
        <v>2</v>
      </c>
      <c r="G21" s="114">
        <v>48</v>
      </c>
      <c r="H21" s="114">
        <v>2006</v>
      </c>
      <c r="I21" s="118" t="s">
        <v>108</v>
      </c>
      <c r="J21" s="118" t="s">
        <v>163</v>
      </c>
      <c r="K21" s="118">
        <v>1</v>
      </c>
      <c r="L21" s="118">
        <v>245</v>
      </c>
      <c r="M21" s="118">
        <v>2006</v>
      </c>
      <c r="N21" s="118" t="s">
        <v>164</v>
      </c>
      <c r="O21" s="118" t="s">
        <v>165</v>
      </c>
      <c r="P21" s="118">
        <v>1</v>
      </c>
      <c r="Q21" s="118">
        <v>2006</v>
      </c>
      <c r="R21" s="114" t="s">
        <v>184</v>
      </c>
      <c r="S21" s="120"/>
    </row>
    <row r="22" spans="1:20" ht="24.95" customHeight="1" x14ac:dyDescent="0.25">
      <c r="A22" s="104">
        <v>22</v>
      </c>
      <c r="B22" s="105" t="s">
        <v>30</v>
      </c>
      <c r="C22" s="106" t="s">
        <v>31</v>
      </c>
      <c r="D22" s="107" t="s">
        <v>107</v>
      </c>
      <c r="E22" s="115" t="s">
        <v>161</v>
      </c>
      <c r="F22" s="116">
        <v>2</v>
      </c>
      <c r="G22" s="114">
        <v>82</v>
      </c>
      <c r="H22" s="114">
        <v>2002</v>
      </c>
      <c r="I22" s="118" t="s">
        <v>108</v>
      </c>
      <c r="J22" s="118" t="s">
        <v>163</v>
      </c>
      <c r="K22" s="118">
        <v>1</v>
      </c>
      <c r="L22" s="118">
        <v>300</v>
      </c>
      <c r="M22" s="118">
        <v>2010</v>
      </c>
      <c r="N22" s="118" t="s">
        <v>164</v>
      </c>
      <c r="O22" s="118" t="s">
        <v>165</v>
      </c>
      <c r="P22" s="118">
        <v>1</v>
      </c>
      <c r="Q22" s="118">
        <v>2007</v>
      </c>
      <c r="R22" s="114" t="s">
        <v>184</v>
      </c>
      <c r="S22" s="120"/>
    </row>
    <row r="23" spans="1:20" ht="24.95" customHeight="1" x14ac:dyDescent="0.25">
      <c r="A23" s="112">
        <v>23</v>
      </c>
      <c r="B23" s="113" t="s">
        <v>30</v>
      </c>
      <c r="C23" s="114" t="s">
        <v>32</v>
      </c>
      <c r="D23" s="115" t="s">
        <v>107</v>
      </c>
      <c r="E23" s="115" t="s">
        <v>161</v>
      </c>
      <c r="F23" s="116">
        <v>2</v>
      </c>
      <c r="G23" s="114">
        <v>82</v>
      </c>
      <c r="H23" s="114">
        <v>2002</v>
      </c>
      <c r="I23" s="118" t="s">
        <v>108</v>
      </c>
      <c r="J23" s="118" t="s">
        <v>163</v>
      </c>
      <c r="K23" s="118">
        <v>1</v>
      </c>
      <c r="L23" s="118">
        <v>275</v>
      </c>
      <c r="M23" s="118">
        <v>2022</v>
      </c>
      <c r="N23" s="118" t="s">
        <v>164</v>
      </c>
      <c r="O23" s="118" t="s">
        <v>165</v>
      </c>
      <c r="P23" s="118">
        <v>1</v>
      </c>
      <c r="Q23" s="118">
        <v>2001</v>
      </c>
      <c r="R23" s="114" t="s">
        <v>184</v>
      </c>
      <c r="S23" s="120"/>
    </row>
    <row r="24" spans="1:20" ht="24.95" customHeight="1" x14ac:dyDescent="0.25">
      <c r="A24" s="112">
        <v>24</v>
      </c>
      <c r="B24" s="113" t="s">
        <v>30</v>
      </c>
      <c r="C24" s="114" t="s">
        <v>33</v>
      </c>
      <c r="D24" s="115" t="s">
        <v>107</v>
      </c>
      <c r="E24" s="115" t="s">
        <v>179</v>
      </c>
      <c r="F24" s="116">
        <v>2</v>
      </c>
      <c r="G24" s="114">
        <v>98</v>
      </c>
      <c r="H24" s="114">
        <v>2024</v>
      </c>
      <c r="I24" s="118" t="s">
        <v>108</v>
      </c>
      <c r="J24" s="118" t="s">
        <v>163</v>
      </c>
      <c r="K24" s="118">
        <v>1</v>
      </c>
      <c r="L24" s="118">
        <v>275</v>
      </c>
      <c r="M24" s="118">
        <v>2024</v>
      </c>
      <c r="N24" s="118" t="s">
        <v>164</v>
      </c>
      <c r="O24" s="118" t="s">
        <v>165</v>
      </c>
      <c r="P24" s="118">
        <v>1</v>
      </c>
      <c r="Q24" s="118">
        <v>2024</v>
      </c>
      <c r="R24" s="114" t="s">
        <v>204</v>
      </c>
      <c r="S24" s="128"/>
    </row>
    <row r="25" spans="1:20" ht="24.95" customHeight="1" x14ac:dyDescent="0.25">
      <c r="A25" s="112">
        <v>25</v>
      </c>
      <c r="B25" s="113" t="s">
        <v>30</v>
      </c>
      <c r="C25" s="114" t="s">
        <v>34</v>
      </c>
      <c r="D25" s="115" t="s">
        <v>107</v>
      </c>
      <c r="E25" s="115" t="s">
        <v>205</v>
      </c>
      <c r="F25" s="116">
        <v>2</v>
      </c>
      <c r="G25" s="114">
        <v>98</v>
      </c>
      <c r="H25" s="114">
        <v>2024</v>
      </c>
      <c r="I25" s="118" t="s">
        <v>108</v>
      </c>
      <c r="J25" s="118" t="s">
        <v>163</v>
      </c>
      <c r="K25" s="118">
        <v>1</v>
      </c>
      <c r="L25" s="118">
        <v>450</v>
      </c>
      <c r="M25" s="118">
        <v>2024</v>
      </c>
      <c r="N25" s="118" t="s">
        <v>164</v>
      </c>
      <c r="O25" s="118" t="s">
        <v>165</v>
      </c>
      <c r="P25" s="118">
        <v>1</v>
      </c>
      <c r="Q25" s="118">
        <v>2024</v>
      </c>
      <c r="R25" s="114" t="s">
        <v>204</v>
      </c>
      <c r="S25" s="120"/>
    </row>
    <row r="26" spans="1:20" ht="24.95" customHeight="1" x14ac:dyDescent="0.25">
      <c r="A26" s="112">
        <v>26</v>
      </c>
      <c r="B26" s="113" t="s">
        <v>30</v>
      </c>
      <c r="C26" s="114" t="s">
        <v>35</v>
      </c>
      <c r="D26" s="115" t="s">
        <v>107</v>
      </c>
      <c r="E26" s="115" t="s">
        <v>183</v>
      </c>
      <c r="F26" s="116">
        <v>2</v>
      </c>
      <c r="G26" s="114">
        <v>82</v>
      </c>
      <c r="H26" s="114">
        <v>2003</v>
      </c>
      <c r="I26" s="118" t="s">
        <v>108</v>
      </c>
      <c r="J26" s="118" t="s">
        <v>163</v>
      </c>
      <c r="K26" s="118">
        <v>1</v>
      </c>
      <c r="L26" s="118">
        <v>470</v>
      </c>
      <c r="M26" s="118">
        <v>2001</v>
      </c>
      <c r="N26" s="118" t="s">
        <v>164</v>
      </c>
      <c r="O26" s="118" t="s">
        <v>165</v>
      </c>
      <c r="P26" s="118">
        <v>1</v>
      </c>
      <c r="Q26" s="118">
        <v>2007</v>
      </c>
      <c r="R26" s="114" t="s">
        <v>184</v>
      </c>
      <c r="S26" s="120"/>
    </row>
    <row r="27" spans="1:20" ht="24.95" customHeight="1" thickBot="1" x14ac:dyDescent="0.3">
      <c r="A27" s="121">
        <v>27</v>
      </c>
      <c r="B27" s="150" t="s">
        <v>30</v>
      </c>
      <c r="C27" s="123" t="s">
        <v>36</v>
      </c>
      <c r="D27" s="124" t="s">
        <v>107</v>
      </c>
      <c r="E27" s="115" t="s">
        <v>206</v>
      </c>
      <c r="F27" s="116">
        <v>2</v>
      </c>
      <c r="G27" s="125">
        <v>180</v>
      </c>
      <c r="H27" s="114">
        <v>2000</v>
      </c>
      <c r="I27" s="118" t="s">
        <v>108</v>
      </c>
      <c r="J27" s="118" t="s">
        <v>207</v>
      </c>
      <c r="K27" s="118">
        <v>1</v>
      </c>
      <c r="L27" s="118">
        <v>500</v>
      </c>
      <c r="M27" s="118">
        <v>2005</v>
      </c>
      <c r="N27" s="118" t="s">
        <v>208</v>
      </c>
      <c r="O27" s="118" t="s">
        <v>165</v>
      </c>
      <c r="P27" s="118">
        <v>3</v>
      </c>
      <c r="Q27" s="118">
        <v>2000</v>
      </c>
      <c r="R27" s="114" t="s">
        <v>184</v>
      </c>
      <c r="S27" s="128" t="s">
        <v>173</v>
      </c>
      <c r="T27" s="151"/>
    </row>
    <row r="28" spans="1:20" ht="24.95" customHeight="1" thickBot="1" x14ac:dyDescent="0.3">
      <c r="A28" s="139">
        <v>28</v>
      </c>
      <c r="B28" s="140" t="s">
        <v>37</v>
      </c>
      <c r="C28" s="148" t="s">
        <v>38</v>
      </c>
      <c r="D28" s="149" t="s">
        <v>107</v>
      </c>
      <c r="E28" s="115" t="s">
        <v>206</v>
      </c>
      <c r="F28" s="116">
        <v>2</v>
      </c>
      <c r="G28" s="125">
        <v>120</v>
      </c>
      <c r="H28" s="114">
        <v>1993</v>
      </c>
      <c r="I28" s="114"/>
      <c r="J28" s="131"/>
      <c r="K28" s="114"/>
      <c r="L28" s="114"/>
      <c r="M28" s="131"/>
      <c r="N28" s="114" t="s">
        <v>177</v>
      </c>
      <c r="O28" s="114" t="s">
        <v>165</v>
      </c>
      <c r="P28" s="114">
        <v>2</v>
      </c>
      <c r="Q28" s="114">
        <v>2002</v>
      </c>
      <c r="R28" s="114" t="s">
        <v>184</v>
      </c>
      <c r="S28" s="128" t="s">
        <v>173</v>
      </c>
    </row>
    <row r="29" spans="1:20" ht="24.95" customHeight="1" x14ac:dyDescent="0.25">
      <c r="A29" s="104">
        <v>29</v>
      </c>
      <c r="B29" s="105" t="s">
        <v>39</v>
      </c>
      <c r="C29" s="106" t="s">
        <v>40</v>
      </c>
      <c r="D29" s="107" t="s">
        <v>107</v>
      </c>
      <c r="E29" s="115" t="s">
        <v>209</v>
      </c>
      <c r="F29" s="116">
        <v>3</v>
      </c>
      <c r="G29" s="125">
        <v>109</v>
      </c>
      <c r="H29" s="114">
        <v>1991</v>
      </c>
      <c r="I29" s="118" t="s">
        <v>108</v>
      </c>
      <c r="J29" s="118" t="s">
        <v>163</v>
      </c>
      <c r="K29" s="118">
        <v>1</v>
      </c>
      <c r="L29" s="118">
        <v>450</v>
      </c>
      <c r="M29" s="118">
        <v>2021</v>
      </c>
      <c r="N29" s="118" t="s">
        <v>164</v>
      </c>
      <c r="O29" s="118" t="s">
        <v>165</v>
      </c>
      <c r="P29" s="118">
        <v>2</v>
      </c>
      <c r="Q29" s="118" t="s">
        <v>210</v>
      </c>
      <c r="R29" s="118" t="s">
        <v>166</v>
      </c>
      <c r="S29" s="128" t="s">
        <v>173</v>
      </c>
    </row>
    <row r="30" spans="1:20" ht="24.95" customHeight="1" thickBot="1" x14ac:dyDescent="0.3">
      <c r="A30" s="121">
        <v>30</v>
      </c>
      <c r="B30" s="122" t="s">
        <v>39</v>
      </c>
      <c r="C30" s="123" t="s">
        <v>41</v>
      </c>
      <c r="D30" s="124" t="s">
        <v>107</v>
      </c>
      <c r="E30" s="115" t="s">
        <v>209</v>
      </c>
      <c r="F30" s="116">
        <v>3</v>
      </c>
      <c r="G30" s="125">
        <v>115.5</v>
      </c>
      <c r="H30" s="114">
        <v>1991</v>
      </c>
      <c r="I30" s="118" t="s">
        <v>108</v>
      </c>
      <c r="J30" s="118" t="s">
        <v>163</v>
      </c>
      <c r="K30" s="118">
        <v>1</v>
      </c>
      <c r="L30" s="118">
        <v>352</v>
      </c>
      <c r="M30" s="118">
        <v>2016</v>
      </c>
      <c r="N30" s="118" t="s">
        <v>164</v>
      </c>
      <c r="O30" s="118" t="s">
        <v>165</v>
      </c>
      <c r="P30" s="118">
        <v>3</v>
      </c>
      <c r="Q30" s="118" t="s">
        <v>176</v>
      </c>
      <c r="R30" s="118" t="s">
        <v>166</v>
      </c>
      <c r="S30" s="128" t="s">
        <v>211</v>
      </c>
    </row>
    <row r="31" spans="1:20" ht="24.95" customHeight="1" x14ac:dyDescent="0.25">
      <c r="A31" s="133">
        <v>31</v>
      </c>
      <c r="B31" s="105" t="s">
        <v>42</v>
      </c>
      <c r="C31" s="106" t="s">
        <v>43</v>
      </c>
      <c r="D31" s="107" t="s">
        <v>107</v>
      </c>
      <c r="E31" s="115" t="s">
        <v>180</v>
      </c>
      <c r="F31" s="116">
        <v>2</v>
      </c>
      <c r="G31" s="125">
        <v>135</v>
      </c>
      <c r="H31" s="114">
        <v>1994</v>
      </c>
      <c r="I31" s="118" t="s">
        <v>108</v>
      </c>
      <c r="J31" s="118" t="s">
        <v>163</v>
      </c>
      <c r="K31" s="118">
        <v>1</v>
      </c>
      <c r="L31" s="118">
        <v>360</v>
      </c>
      <c r="M31" s="118">
        <v>2017</v>
      </c>
      <c r="N31" s="118" t="s">
        <v>164</v>
      </c>
      <c r="O31" s="118" t="s">
        <v>165</v>
      </c>
      <c r="P31" s="118">
        <v>1</v>
      </c>
      <c r="Q31" s="118">
        <v>1994</v>
      </c>
      <c r="R31" s="118" t="s">
        <v>166</v>
      </c>
      <c r="S31" s="128" t="s">
        <v>173</v>
      </c>
    </row>
    <row r="32" spans="1:20" ht="24.95" customHeight="1" thickBot="1" x14ac:dyDescent="0.3">
      <c r="A32" s="129">
        <v>32</v>
      </c>
      <c r="B32" s="122" t="s">
        <v>42</v>
      </c>
      <c r="C32" s="123" t="s">
        <v>44</v>
      </c>
      <c r="D32" s="124" t="s">
        <v>107</v>
      </c>
      <c r="E32" s="115" t="s">
        <v>161</v>
      </c>
      <c r="F32" s="116">
        <v>2</v>
      </c>
      <c r="G32" s="114">
        <v>99</v>
      </c>
      <c r="H32" s="114">
        <v>1994</v>
      </c>
      <c r="I32" s="118" t="s">
        <v>108</v>
      </c>
      <c r="J32" s="118" t="s">
        <v>163</v>
      </c>
      <c r="K32" s="118">
        <v>1</v>
      </c>
      <c r="L32" s="118">
        <v>750</v>
      </c>
      <c r="M32" s="118" t="s">
        <v>176</v>
      </c>
      <c r="N32" s="118" t="s">
        <v>164</v>
      </c>
      <c r="O32" s="118" t="s">
        <v>165</v>
      </c>
      <c r="P32" s="118">
        <v>1</v>
      </c>
      <c r="Q32" s="118" t="s">
        <v>176</v>
      </c>
      <c r="R32" s="118" t="s">
        <v>166</v>
      </c>
      <c r="S32" s="128" t="s">
        <v>212</v>
      </c>
    </row>
    <row r="33" spans="1:19" ht="24.95" customHeight="1" x14ac:dyDescent="0.25">
      <c r="A33" s="133">
        <v>34</v>
      </c>
      <c r="B33" s="105" t="s">
        <v>45</v>
      </c>
      <c r="C33" s="106" t="s">
        <v>46</v>
      </c>
      <c r="D33" s="107" t="s">
        <v>213</v>
      </c>
      <c r="E33" s="115" t="s">
        <v>214</v>
      </c>
      <c r="F33" s="116">
        <v>2</v>
      </c>
      <c r="G33" s="114">
        <v>87.5</v>
      </c>
      <c r="H33" s="114" t="s">
        <v>176</v>
      </c>
      <c r="I33" s="114"/>
      <c r="J33" s="131"/>
      <c r="K33" s="114"/>
      <c r="L33" s="114"/>
      <c r="M33" s="131"/>
      <c r="N33" s="114" t="s">
        <v>177</v>
      </c>
      <c r="O33" s="114" t="s">
        <v>165</v>
      </c>
      <c r="P33" s="114">
        <v>1</v>
      </c>
      <c r="Q33" s="114" t="s">
        <v>176</v>
      </c>
      <c r="R33" s="118" t="s">
        <v>166</v>
      </c>
      <c r="S33" s="152"/>
    </row>
    <row r="34" spans="1:19" ht="24.95" customHeight="1" x14ac:dyDescent="0.25">
      <c r="A34" s="134">
        <v>35</v>
      </c>
      <c r="B34" s="113" t="s">
        <v>45</v>
      </c>
      <c r="C34" s="114" t="s">
        <v>47</v>
      </c>
      <c r="D34" s="115" t="s">
        <v>213</v>
      </c>
      <c r="E34" s="115" t="s">
        <v>183</v>
      </c>
      <c r="F34" s="116">
        <v>2</v>
      </c>
      <c r="G34" s="114">
        <v>98</v>
      </c>
      <c r="H34" s="114" t="s">
        <v>176</v>
      </c>
      <c r="I34" s="114"/>
      <c r="J34" s="131"/>
      <c r="K34" s="114"/>
      <c r="L34" s="114"/>
      <c r="M34" s="131"/>
      <c r="N34" s="114" t="s">
        <v>177</v>
      </c>
      <c r="O34" s="114" t="s">
        <v>165</v>
      </c>
      <c r="P34" s="114">
        <v>2</v>
      </c>
      <c r="Q34" s="114" t="s">
        <v>176</v>
      </c>
      <c r="R34" s="118" t="s">
        <v>166</v>
      </c>
      <c r="S34" s="153"/>
    </row>
    <row r="35" spans="1:19" ht="24.95" customHeight="1" thickBot="1" x14ac:dyDescent="0.3">
      <c r="A35" s="129">
        <v>36</v>
      </c>
      <c r="B35" s="122" t="s">
        <v>45</v>
      </c>
      <c r="C35" s="123" t="s">
        <v>48</v>
      </c>
      <c r="D35" s="124" t="s">
        <v>213</v>
      </c>
      <c r="E35" s="115" t="s">
        <v>183</v>
      </c>
      <c r="F35" s="116">
        <v>2</v>
      </c>
      <c r="G35" s="114">
        <v>98</v>
      </c>
      <c r="H35" s="114" t="s">
        <v>176</v>
      </c>
      <c r="I35" s="114"/>
      <c r="J35" s="131"/>
      <c r="K35" s="114"/>
      <c r="L35" s="114"/>
      <c r="M35" s="154"/>
      <c r="N35" s="114" t="s">
        <v>177</v>
      </c>
      <c r="O35" s="114" t="s">
        <v>165</v>
      </c>
      <c r="P35" s="116">
        <v>2</v>
      </c>
      <c r="Q35" s="116" t="s">
        <v>176</v>
      </c>
      <c r="R35" s="118" t="s">
        <v>166</v>
      </c>
      <c r="S35" s="155"/>
    </row>
    <row r="36" spans="1:19" ht="24.95" customHeight="1" x14ac:dyDescent="0.25">
      <c r="A36" s="104">
        <v>37</v>
      </c>
      <c r="B36" s="105" t="s">
        <v>49</v>
      </c>
      <c r="C36" s="106" t="s">
        <v>50</v>
      </c>
      <c r="D36" s="107" t="s">
        <v>107</v>
      </c>
      <c r="E36" s="115" t="s">
        <v>183</v>
      </c>
      <c r="F36" s="116">
        <v>2</v>
      </c>
      <c r="G36" s="114">
        <v>84</v>
      </c>
      <c r="H36" s="114">
        <v>2004</v>
      </c>
      <c r="I36" s="118" t="s">
        <v>108</v>
      </c>
      <c r="J36" s="118" t="s">
        <v>163</v>
      </c>
      <c r="K36" s="118">
        <v>1</v>
      </c>
      <c r="L36" s="118">
        <v>198</v>
      </c>
      <c r="M36" s="118">
        <v>2010</v>
      </c>
      <c r="N36" s="118" t="s">
        <v>164</v>
      </c>
      <c r="O36" s="118" t="s">
        <v>165</v>
      </c>
      <c r="P36" s="118">
        <v>1</v>
      </c>
      <c r="Q36" s="118">
        <v>2004</v>
      </c>
      <c r="R36" s="114" t="s">
        <v>184</v>
      </c>
      <c r="S36" s="153"/>
    </row>
    <row r="37" spans="1:19" ht="24.95" customHeight="1" x14ac:dyDescent="0.25">
      <c r="A37" s="112">
        <v>38</v>
      </c>
      <c r="B37" s="113" t="s">
        <v>49</v>
      </c>
      <c r="C37" s="114" t="s">
        <v>51</v>
      </c>
      <c r="D37" s="115" t="s">
        <v>107</v>
      </c>
      <c r="E37" s="115" t="s">
        <v>183</v>
      </c>
      <c r="F37" s="116">
        <v>2</v>
      </c>
      <c r="G37" s="114">
        <v>84</v>
      </c>
      <c r="H37" s="114">
        <v>2004</v>
      </c>
      <c r="I37" s="118" t="s">
        <v>108</v>
      </c>
      <c r="J37" s="118" t="s">
        <v>163</v>
      </c>
      <c r="K37" s="118">
        <v>1</v>
      </c>
      <c r="L37" s="118">
        <v>485</v>
      </c>
      <c r="M37" s="118">
        <v>2010</v>
      </c>
      <c r="N37" s="118" t="s">
        <v>164</v>
      </c>
      <c r="O37" s="118" t="s">
        <v>165</v>
      </c>
      <c r="P37" s="118">
        <v>1</v>
      </c>
      <c r="Q37" s="118">
        <v>2004</v>
      </c>
      <c r="R37" s="114" t="s">
        <v>184</v>
      </c>
      <c r="S37" s="153"/>
    </row>
    <row r="38" spans="1:19" ht="24.95" customHeight="1" x14ac:dyDescent="0.25">
      <c r="A38" s="112">
        <v>39</v>
      </c>
      <c r="B38" s="113" t="s">
        <v>49</v>
      </c>
      <c r="C38" s="114" t="s">
        <v>52</v>
      </c>
      <c r="D38" s="115" t="s">
        <v>107</v>
      </c>
      <c r="E38" s="115" t="s">
        <v>183</v>
      </c>
      <c r="F38" s="116">
        <v>2</v>
      </c>
      <c r="G38" s="114">
        <v>84</v>
      </c>
      <c r="H38" s="114">
        <v>2004</v>
      </c>
      <c r="I38" s="118" t="s">
        <v>108</v>
      </c>
      <c r="J38" s="118" t="s">
        <v>163</v>
      </c>
      <c r="K38" s="118">
        <v>1</v>
      </c>
      <c r="L38" s="118">
        <v>295</v>
      </c>
      <c r="M38" s="118">
        <v>2011</v>
      </c>
      <c r="N38" s="118" t="s">
        <v>164</v>
      </c>
      <c r="O38" s="118" t="s">
        <v>165</v>
      </c>
      <c r="P38" s="118">
        <v>1</v>
      </c>
      <c r="Q38" s="118">
        <v>2004</v>
      </c>
      <c r="R38" s="114" t="s">
        <v>184</v>
      </c>
      <c r="S38" s="153"/>
    </row>
    <row r="39" spans="1:19" ht="24.95" customHeight="1" x14ac:dyDescent="0.25">
      <c r="A39" s="112">
        <v>40</v>
      </c>
      <c r="B39" s="113" t="s">
        <v>49</v>
      </c>
      <c r="C39" s="114" t="s">
        <v>53</v>
      </c>
      <c r="D39" s="115" t="s">
        <v>107</v>
      </c>
      <c r="E39" s="115" t="s">
        <v>215</v>
      </c>
      <c r="F39" s="116">
        <v>2</v>
      </c>
      <c r="G39" s="114">
        <v>48</v>
      </c>
      <c r="H39" s="114" t="s">
        <v>176</v>
      </c>
      <c r="I39" s="118" t="s">
        <v>108</v>
      </c>
      <c r="J39" s="118" t="s">
        <v>163</v>
      </c>
      <c r="K39" s="118">
        <v>1</v>
      </c>
      <c r="L39" s="118">
        <v>295</v>
      </c>
      <c r="M39" s="118">
        <v>2006</v>
      </c>
      <c r="N39" s="118" t="s">
        <v>164</v>
      </c>
      <c r="O39" s="118" t="s">
        <v>165</v>
      </c>
      <c r="P39" s="118">
        <v>1</v>
      </c>
      <c r="Q39" s="118">
        <v>2004</v>
      </c>
      <c r="R39" s="114" t="s">
        <v>184</v>
      </c>
      <c r="S39" s="153" t="s">
        <v>216</v>
      </c>
    </row>
    <row r="40" spans="1:19" ht="24.95" customHeight="1" x14ac:dyDescent="0.25">
      <c r="A40" s="112">
        <v>41</v>
      </c>
      <c r="B40" s="113" t="s">
        <v>49</v>
      </c>
      <c r="C40" s="156" t="s">
        <v>54</v>
      </c>
      <c r="D40" s="157" t="s">
        <v>107</v>
      </c>
      <c r="E40" s="157" t="s">
        <v>217</v>
      </c>
      <c r="F40" s="116">
        <v>2</v>
      </c>
      <c r="G40" s="114">
        <v>56</v>
      </c>
      <c r="H40" s="114">
        <v>2023</v>
      </c>
      <c r="I40" s="118" t="s">
        <v>108</v>
      </c>
      <c r="J40" s="118" t="s">
        <v>163</v>
      </c>
      <c r="K40" s="118">
        <v>1</v>
      </c>
      <c r="L40" s="118">
        <v>291</v>
      </c>
      <c r="M40" s="118">
        <v>2023</v>
      </c>
      <c r="N40" s="118" t="s">
        <v>164</v>
      </c>
      <c r="O40" s="118" t="s">
        <v>165</v>
      </c>
      <c r="P40" s="118">
        <v>2</v>
      </c>
      <c r="Q40" s="118">
        <v>2023</v>
      </c>
      <c r="R40" s="114" t="s">
        <v>184</v>
      </c>
      <c r="S40" s="153" t="s">
        <v>200</v>
      </c>
    </row>
    <row r="41" spans="1:19" ht="24.95" customHeight="1" thickBot="1" x14ac:dyDescent="0.3">
      <c r="A41" s="129">
        <v>42</v>
      </c>
      <c r="B41" s="122" t="s">
        <v>49</v>
      </c>
      <c r="C41" s="123" t="s">
        <v>55</v>
      </c>
      <c r="D41" s="124" t="s">
        <v>107</v>
      </c>
      <c r="E41" s="115" t="s">
        <v>218</v>
      </c>
      <c r="F41" s="116">
        <v>2</v>
      </c>
      <c r="G41" s="114">
        <v>98</v>
      </c>
      <c r="H41" s="114">
        <v>2004</v>
      </c>
      <c r="I41" s="118" t="s">
        <v>108</v>
      </c>
      <c r="J41" s="118" t="s">
        <v>163</v>
      </c>
      <c r="K41" s="118">
        <v>1</v>
      </c>
      <c r="L41" s="118">
        <v>245</v>
      </c>
      <c r="M41" s="118">
        <v>2008</v>
      </c>
      <c r="N41" s="118" t="s">
        <v>164</v>
      </c>
      <c r="O41" s="118" t="s">
        <v>165</v>
      </c>
      <c r="P41" s="118">
        <v>1</v>
      </c>
      <c r="Q41" s="118">
        <v>2004</v>
      </c>
      <c r="R41" s="114" t="s">
        <v>184</v>
      </c>
      <c r="S41" s="120"/>
    </row>
    <row r="42" spans="1:19" ht="24.95" customHeight="1" thickBot="1" x14ac:dyDescent="0.3">
      <c r="A42" s="158">
        <v>43</v>
      </c>
      <c r="B42" s="136" t="s">
        <v>56</v>
      </c>
      <c r="C42" s="159" t="s">
        <v>57</v>
      </c>
      <c r="D42" s="138" t="s">
        <v>107</v>
      </c>
      <c r="E42" s="115" t="s">
        <v>219</v>
      </c>
      <c r="F42" s="160" t="s">
        <v>220</v>
      </c>
      <c r="G42" s="125">
        <v>350</v>
      </c>
      <c r="H42" s="114">
        <v>1995</v>
      </c>
      <c r="I42" s="118" t="s">
        <v>108</v>
      </c>
      <c r="J42" s="118" t="s">
        <v>163</v>
      </c>
      <c r="K42" s="118">
        <v>1</v>
      </c>
      <c r="L42" s="118">
        <v>450</v>
      </c>
      <c r="M42" s="118">
        <v>2018</v>
      </c>
      <c r="N42" s="118" t="s">
        <v>208</v>
      </c>
      <c r="O42" s="118" t="s">
        <v>165</v>
      </c>
      <c r="P42" s="118">
        <v>3</v>
      </c>
      <c r="Q42" s="118">
        <v>1995</v>
      </c>
      <c r="R42" s="118" t="s">
        <v>221</v>
      </c>
      <c r="S42" s="128" t="s">
        <v>173</v>
      </c>
    </row>
    <row r="43" spans="1:19" ht="24.95" customHeight="1" x14ac:dyDescent="0.25">
      <c r="A43" s="104">
        <v>44</v>
      </c>
      <c r="B43" s="105" t="s">
        <v>58</v>
      </c>
      <c r="C43" s="161" t="s">
        <v>59</v>
      </c>
      <c r="D43" s="162" t="s">
        <v>107</v>
      </c>
      <c r="E43" s="115" t="s">
        <v>222</v>
      </c>
      <c r="F43" s="116">
        <v>2</v>
      </c>
      <c r="G43" s="114">
        <v>482</v>
      </c>
      <c r="H43" s="114">
        <v>2000</v>
      </c>
      <c r="I43" s="118" t="s">
        <v>108</v>
      </c>
      <c r="J43" s="118" t="s">
        <v>163</v>
      </c>
      <c r="K43" s="118">
        <v>1</v>
      </c>
      <c r="L43" s="118">
        <v>500</v>
      </c>
      <c r="M43" s="118">
        <v>2002</v>
      </c>
      <c r="N43" s="118" t="s">
        <v>208</v>
      </c>
      <c r="O43" s="118" t="s">
        <v>165</v>
      </c>
      <c r="P43" s="118">
        <v>1</v>
      </c>
      <c r="Q43" s="118">
        <v>2002</v>
      </c>
      <c r="R43" s="118" t="s">
        <v>221</v>
      </c>
      <c r="S43" s="120"/>
    </row>
    <row r="44" spans="1:19" ht="24.95" customHeight="1" thickBot="1" x14ac:dyDescent="0.3">
      <c r="A44" s="121">
        <v>45</v>
      </c>
      <c r="B44" s="122" t="s">
        <v>58</v>
      </c>
      <c r="C44" s="123" t="s">
        <v>60</v>
      </c>
      <c r="D44" s="124" t="s">
        <v>107</v>
      </c>
      <c r="E44" s="115" t="s">
        <v>223</v>
      </c>
      <c r="F44" s="116">
        <v>2</v>
      </c>
      <c r="G44" s="114">
        <v>87.5</v>
      </c>
      <c r="H44" s="114">
        <v>1993</v>
      </c>
      <c r="I44" s="118" t="s">
        <v>108</v>
      </c>
      <c r="J44" s="118" t="s">
        <v>163</v>
      </c>
      <c r="K44" s="118">
        <v>1</v>
      </c>
      <c r="L44" s="118">
        <v>380</v>
      </c>
      <c r="M44" s="118">
        <v>2006</v>
      </c>
      <c r="N44" s="118" t="s">
        <v>164</v>
      </c>
      <c r="O44" s="118" t="s">
        <v>165</v>
      </c>
      <c r="P44" s="118">
        <v>1</v>
      </c>
      <c r="Q44" s="118" t="s">
        <v>210</v>
      </c>
      <c r="R44" s="118" t="s">
        <v>166</v>
      </c>
      <c r="S44" s="120"/>
    </row>
    <row r="45" spans="1:19" ht="24.95" customHeight="1" thickBot="1" x14ac:dyDescent="0.3">
      <c r="A45" s="135">
        <v>46</v>
      </c>
      <c r="B45" s="136" t="s">
        <v>61</v>
      </c>
      <c r="C45" s="159" t="s">
        <v>62</v>
      </c>
      <c r="D45" s="138" t="s">
        <v>174</v>
      </c>
      <c r="E45" s="115" t="s">
        <v>224</v>
      </c>
      <c r="F45" s="116"/>
      <c r="G45" s="114"/>
      <c r="H45" s="114"/>
      <c r="I45" s="118" t="s">
        <v>108</v>
      </c>
      <c r="J45" s="118"/>
      <c r="K45" s="118"/>
      <c r="L45" s="118"/>
      <c r="M45" s="118"/>
      <c r="N45" s="118"/>
      <c r="O45" s="118"/>
      <c r="P45" s="118"/>
      <c r="Q45" s="118"/>
      <c r="R45" s="118"/>
      <c r="S45" s="163" t="s">
        <v>225</v>
      </c>
    </row>
    <row r="46" spans="1:19" ht="24.95" customHeight="1" thickBot="1" x14ac:dyDescent="0.3">
      <c r="A46" s="139">
        <v>47</v>
      </c>
      <c r="B46" s="140" t="s">
        <v>226</v>
      </c>
      <c r="C46" s="148" t="s">
        <v>227</v>
      </c>
      <c r="D46" s="149" t="s">
        <v>174</v>
      </c>
      <c r="E46" s="115" t="s">
        <v>228</v>
      </c>
      <c r="F46" s="116">
        <v>2</v>
      </c>
      <c r="G46" s="114">
        <v>24</v>
      </c>
      <c r="H46" s="114" t="s">
        <v>176</v>
      </c>
      <c r="I46" s="114"/>
      <c r="J46" s="114" t="s">
        <v>163</v>
      </c>
      <c r="K46" s="114">
        <v>1</v>
      </c>
      <c r="L46" s="114">
        <v>150</v>
      </c>
      <c r="M46" s="131"/>
      <c r="N46" s="118" t="s">
        <v>164</v>
      </c>
      <c r="O46" s="114" t="s">
        <v>165</v>
      </c>
      <c r="P46" s="114">
        <v>1</v>
      </c>
      <c r="Q46" s="114" t="s">
        <v>210</v>
      </c>
      <c r="R46" s="114" t="s">
        <v>179</v>
      </c>
      <c r="S46" s="120"/>
    </row>
    <row r="47" spans="1:19" ht="24.95" customHeight="1" thickBot="1" x14ac:dyDescent="0.3">
      <c r="A47" s="158">
        <v>48</v>
      </c>
      <c r="B47" s="136" t="s">
        <v>63</v>
      </c>
      <c r="C47" s="159" t="s">
        <v>64</v>
      </c>
      <c r="D47" s="138" t="s">
        <v>229</v>
      </c>
      <c r="E47" s="115" t="s">
        <v>230</v>
      </c>
      <c r="F47" s="116">
        <v>2</v>
      </c>
      <c r="G47" s="114">
        <v>98</v>
      </c>
      <c r="H47" s="114" t="s">
        <v>176</v>
      </c>
      <c r="I47" s="114"/>
      <c r="J47" s="131"/>
      <c r="K47" s="114"/>
      <c r="L47" s="114"/>
      <c r="M47" s="131"/>
      <c r="N47" s="114" t="s">
        <v>177</v>
      </c>
      <c r="O47" s="118" t="s">
        <v>165</v>
      </c>
      <c r="P47" s="114">
        <v>1</v>
      </c>
      <c r="Q47" s="114">
        <v>2004</v>
      </c>
      <c r="R47" s="114" t="s">
        <v>231</v>
      </c>
      <c r="S47" s="120"/>
    </row>
    <row r="48" spans="1:19" ht="24.95" customHeight="1" x14ac:dyDescent="0.25">
      <c r="A48" s="104">
        <v>49</v>
      </c>
      <c r="B48" s="105" t="s">
        <v>65</v>
      </c>
      <c r="C48" s="106" t="s">
        <v>66</v>
      </c>
      <c r="D48" s="107" t="s">
        <v>107</v>
      </c>
      <c r="E48" s="115" t="s">
        <v>232</v>
      </c>
      <c r="F48" s="116">
        <v>2</v>
      </c>
      <c r="G48" s="114">
        <v>98</v>
      </c>
      <c r="H48" s="114">
        <v>2012</v>
      </c>
      <c r="I48" s="118" t="s">
        <v>108</v>
      </c>
      <c r="J48" s="118" t="s">
        <v>163</v>
      </c>
      <c r="K48" s="118">
        <v>1</v>
      </c>
      <c r="L48" s="118">
        <v>300</v>
      </c>
      <c r="M48" s="118">
        <v>2012</v>
      </c>
      <c r="N48" s="118" t="s">
        <v>164</v>
      </c>
      <c r="O48" s="118" t="s">
        <v>165</v>
      </c>
      <c r="P48" s="118">
        <v>1</v>
      </c>
      <c r="Q48" s="118">
        <v>2012</v>
      </c>
      <c r="R48" s="118" t="s">
        <v>233</v>
      </c>
      <c r="S48" s="120"/>
    </row>
    <row r="49" spans="1:19" ht="24.95" customHeight="1" x14ac:dyDescent="0.25">
      <c r="A49" s="112">
        <v>50</v>
      </c>
      <c r="B49" s="113" t="s">
        <v>65</v>
      </c>
      <c r="C49" s="114" t="s">
        <v>67</v>
      </c>
      <c r="D49" s="115" t="s">
        <v>107</v>
      </c>
      <c r="E49" s="115" t="s">
        <v>234</v>
      </c>
      <c r="F49" s="164">
        <v>1</v>
      </c>
      <c r="G49" s="114">
        <v>45</v>
      </c>
      <c r="H49" s="114">
        <v>2008</v>
      </c>
      <c r="I49" s="118" t="s">
        <v>108</v>
      </c>
      <c r="J49" s="118" t="s">
        <v>163</v>
      </c>
      <c r="K49" s="118">
        <v>1</v>
      </c>
      <c r="L49" s="118" t="s">
        <v>176</v>
      </c>
      <c r="M49" s="118">
        <v>2008</v>
      </c>
      <c r="N49" s="118" t="s">
        <v>164</v>
      </c>
      <c r="O49" s="118" t="s">
        <v>165</v>
      </c>
      <c r="P49" s="118">
        <v>1</v>
      </c>
      <c r="Q49" s="118" t="s">
        <v>210</v>
      </c>
      <c r="R49" s="118" t="s">
        <v>235</v>
      </c>
      <c r="S49" s="128"/>
    </row>
    <row r="50" spans="1:19" ht="24.95" customHeight="1" x14ac:dyDescent="0.25">
      <c r="A50" s="112">
        <v>51</v>
      </c>
      <c r="B50" s="113" t="s">
        <v>65</v>
      </c>
      <c r="C50" s="114" t="s">
        <v>68</v>
      </c>
      <c r="D50" s="115" t="s">
        <v>107</v>
      </c>
      <c r="E50" s="115" t="s">
        <v>236</v>
      </c>
      <c r="F50" s="145">
        <v>2</v>
      </c>
      <c r="G50" s="114">
        <v>45</v>
      </c>
      <c r="H50" s="114">
        <v>2021</v>
      </c>
      <c r="I50" s="118" t="s">
        <v>108</v>
      </c>
      <c r="J50" s="118" t="s">
        <v>163</v>
      </c>
      <c r="K50" s="118">
        <v>1</v>
      </c>
      <c r="L50" s="118">
        <v>382</v>
      </c>
      <c r="M50" s="118">
        <v>2012</v>
      </c>
      <c r="N50" s="118" t="s">
        <v>164</v>
      </c>
      <c r="O50" s="118" t="s">
        <v>165</v>
      </c>
      <c r="P50" s="118">
        <v>1</v>
      </c>
      <c r="Q50" s="118" t="s">
        <v>210</v>
      </c>
      <c r="R50" s="118" t="s">
        <v>179</v>
      </c>
      <c r="S50" s="120"/>
    </row>
    <row r="51" spans="1:19" ht="24.95" customHeight="1" x14ac:dyDescent="0.25">
      <c r="A51" s="112">
        <v>52</v>
      </c>
      <c r="B51" s="113" t="s">
        <v>65</v>
      </c>
      <c r="C51" s="114" t="s">
        <v>69</v>
      </c>
      <c r="D51" s="115" t="s">
        <v>107</v>
      </c>
      <c r="E51" s="115" t="s">
        <v>236</v>
      </c>
      <c r="F51" s="145">
        <v>2</v>
      </c>
      <c r="G51" s="114">
        <v>45</v>
      </c>
      <c r="H51" s="114">
        <v>2021</v>
      </c>
      <c r="I51" s="118" t="s">
        <v>108</v>
      </c>
      <c r="J51" s="118" t="s">
        <v>163</v>
      </c>
      <c r="K51" s="118">
        <v>1</v>
      </c>
      <c r="L51" s="118">
        <v>300</v>
      </c>
      <c r="M51" s="118">
        <v>2002</v>
      </c>
      <c r="N51" s="118" t="s">
        <v>164</v>
      </c>
      <c r="O51" s="118" t="s">
        <v>165</v>
      </c>
      <c r="P51" s="118">
        <v>1</v>
      </c>
      <c r="Q51" s="118" t="s">
        <v>210</v>
      </c>
      <c r="R51" s="118" t="s">
        <v>179</v>
      </c>
      <c r="S51" s="153"/>
    </row>
    <row r="52" spans="1:19" ht="24.95" customHeight="1" thickBot="1" x14ac:dyDescent="0.3">
      <c r="A52" s="121">
        <v>53</v>
      </c>
      <c r="B52" s="122" t="s">
        <v>65</v>
      </c>
      <c r="C52" s="123" t="s">
        <v>70</v>
      </c>
      <c r="D52" s="124" t="s">
        <v>107</v>
      </c>
      <c r="E52" s="115" t="s">
        <v>237</v>
      </c>
      <c r="F52" s="145">
        <v>2</v>
      </c>
      <c r="G52" s="114">
        <v>35</v>
      </c>
      <c r="H52" s="114">
        <v>2024</v>
      </c>
      <c r="I52" s="118" t="s">
        <v>108</v>
      </c>
      <c r="J52" s="118" t="s">
        <v>163</v>
      </c>
      <c r="K52" s="118">
        <v>1</v>
      </c>
      <c r="L52" s="118">
        <v>229</v>
      </c>
      <c r="M52" s="118">
        <v>2009</v>
      </c>
      <c r="N52" s="118" t="s">
        <v>164</v>
      </c>
      <c r="O52" s="118" t="s">
        <v>165</v>
      </c>
      <c r="P52" s="118">
        <v>1</v>
      </c>
      <c r="Q52" s="118">
        <v>2024</v>
      </c>
      <c r="R52" s="118" t="s">
        <v>235</v>
      </c>
      <c r="S52" s="128"/>
    </row>
    <row r="53" spans="1:19" ht="24.95" customHeight="1" thickBot="1" x14ac:dyDescent="0.3">
      <c r="A53" s="158">
        <v>54</v>
      </c>
      <c r="B53" s="136" t="s">
        <v>71</v>
      </c>
      <c r="C53" s="159" t="s">
        <v>72</v>
      </c>
      <c r="D53" s="138" t="s">
        <v>107</v>
      </c>
      <c r="E53" s="115" t="s">
        <v>238</v>
      </c>
      <c r="F53" s="116">
        <v>2</v>
      </c>
      <c r="G53" s="125">
        <v>225</v>
      </c>
      <c r="H53" s="114">
        <v>1994</v>
      </c>
      <c r="I53" s="118" t="s">
        <v>108</v>
      </c>
      <c r="J53" s="118" t="s">
        <v>207</v>
      </c>
      <c r="K53" s="118">
        <v>1</v>
      </c>
      <c r="L53" s="118">
        <v>500</v>
      </c>
      <c r="M53" s="118">
        <v>2024</v>
      </c>
      <c r="N53" s="118" t="s">
        <v>208</v>
      </c>
      <c r="O53" s="118" t="s">
        <v>165</v>
      </c>
      <c r="P53" s="118">
        <v>1</v>
      </c>
      <c r="Q53" s="118">
        <v>1994</v>
      </c>
      <c r="R53" s="118" t="s">
        <v>167</v>
      </c>
      <c r="S53" s="128" t="s">
        <v>173</v>
      </c>
    </row>
    <row r="54" spans="1:19" ht="24.95" customHeight="1" x14ac:dyDescent="0.25">
      <c r="A54" s="104">
        <v>55</v>
      </c>
      <c r="B54" s="105" t="s">
        <v>73</v>
      </c>
      <c r="C54" s="106" t="s">
        <v>74</v>
      </c>
      <c r="D54" s="107" t="s">
        <v>213</v>
      </c>
      <c r="E54" s="115" t="s">
        <v>238</v>
      </c>
      <c r="F54" s="116">
        <v>2</v>
      </c>
      <c r="G54" s="125">
        <v>200</v>
      </c>
      <c r="H54" s="114">
        <v>2012</v>
      </c>
      <c r="I54" s="114"/>
      <c r="J54" s="131"/>
      <c r="K54" s="114"/>
      <c r="L54" s="114"/>
      <c r="M54" s="131"/>
      <c r="N54" s="114" t="s">
        <v>239</v>
      </c>
      <c r="O54" s="114" t="s">
        <v>165</v>
      </c>
      <c r="P54" s="114">
        <v>2</v>
      </c>
      <c r="Q54" s="114">
        <v>1994</v>
      </c>
      <c r="R54" s="118" t="s">
        <v>167</v>
      </c>
      <c r="S54" s="128" t="s">
        <v>173</v>
      </c>
    </row>
    <row r="55" spans="1:19" ht="24.95" customHeight="1" thickBot="1" x14ac:dyDescent="0.3">
      <c r="A55" s="121">
        <v>56</v>
      </c>
      <c r="B55" s="122" t="s">
        <v>73</v>
      </c>
      <c r="C55" s="123" t="s">
        <v>75</v>
      </c>
      <c r="D55" s="124" t="s">
        <v>240</v>
      </c>
      <c r="E55" s="115" t="s">
        <v>241</v>
      </c>
      <c r="F55" s="116">
        <v>1</v>
      </c>
      <c r="G55" s="114">
        <v>48</v>
      </c>
      <c r="H55" s="114">
        <v>2004</v>
      </c>
      <c r="I55" s="114"/>
      <c r="J55" s="131"/>
      <c r="K55" s="114"/>
      <c r="L55" s="114"/>
      <c r="M55" s="131"/>
      <c r="N55" s="114" t="s">
        <v>177</v>
      </c>
      <c r="O55" s="114" t="s">
        <v>165</v>
      </c>
      <c r="P55" s="114">
        <v>1</v>
      </c>
      <c r="Q55" s="114" t="s">
        <v>210</v>
      </c>
      <c r="R55" s="118" t="s">
        <v>166</v>
      </c>
      <c r="S55" s="120"/>
    </row>
    <row r="56" spans="1:19" ht="24.95" customHeight="1" thickBot="1" x14ac:dyDescent="0.3">
      <c r="A56" s="158">
        <v>57</v>
      </c>
      <c r="B56" s="136" t="s">
        <v>76</v>
      </c>
      <c r="C56" s="159" t="s">
        <v>77</v>
      </c>
      <c r="D56" s="138" t="s">
        <v>107</v>
      </c>
      <c r="E56" s="115" t="s">
        <v>180</v>
      </c>
      <c r="F56" s="116">
        <v>2</v>
      </c>
      <c r="G56" s="125">
        <v>195</v>
      </c>
      <c r="H56" s="114">
        <v>1994</v>
      </c>
      <c r="I56" s="118" t="s">
        <v>108</v>
      </c>
      <c r="J56" s="118" t="s">
        <v>163</v>
      </c>
      <c r="K56" s="118">
        <v>1</v>
      </c>
      <c r="L56" s="118">
        <v>450</v>
      </c>
      <c r="M56" s="118">
        <v>2021</v>
      </c>
      <c r="N56" s="118" t="s">
        <v>164</v>
      </c>
      <c r="O56" s="118" t="s">
        <v>165</v>
      </c>
      <c r="P56" s="118">
        <v>1</v>
      </c>
      <c r="Q56" s="118">
        <v>1994</v>
      </c>
      <c r="R56" s="114" t="s">
        <v>189</v>
      </c>
      <c r="S56" s="128" t="s">
        <v>173</v>
      </c>
    </row>
    <row r="57" spans="1:19" s="165" customFormat="1" ht="24.95" customHeight="1" x14ac:dyDescent="0.25">
      <c r="A57" s="104">
        <v>58</v>
      </c>
      <c r="B57" s="105" t="s">
        <v>78</v>
      </c>
      <c r="C57" s="106" t="s">
        <v>79</v>
      </c>
      <c r="D57" s="107" t="s">
        <v>107</v>
      </c>
      <c r="E57" s="115" t="s">
        <v>180</v>
      </c>
      <c r="F57" s="116">
        <v>2</v>
      </c>
      <c r="G57" s="125">
        <v>150</v>
      </c>
      <c r="H57" s="114">
        <v>1999</v>
      </c>
      <c r="I57" s="118" t="s">
        <v>108</v>
      </c>
      <c r="J57" s="118" t="s">
        <v>207</v>
      </c>
      <c r="K57" s="118">
        <v>1</v>
      </c>
      <c r="L57" s="118">
        <v>500</v>
      </c>
      <c r="M57" s="118">
        <v>1999</v>
      </c>
      <c r="N57" s="118" t="s">
        <v>164</v>
      </c>
      <c r="O57" s="118" t="s">
        <v>165</v>
      </c>
      <c r="P57" s="118">
        <v>1</v>
      </c>
      <c r="Q57" s="118">
        <v>1999</v>
      </c>
      <c r="R57" s="118" t="s">
        <v>167</v>
      </c>
      <c r="S57" s="128" t="s">
        <v>173</v>
      </c>
    </row>
    <row r="58" spans="1:19" s="165" customFormat="1" ht="24.95" customHeight="1" thickBot="1" x14ac:dyDescent="0.3">
      <c r="A58" s="166">
        <v>60</v>
      </c>
      <c r="B58" s="167" t="s">
        <v>80</v>
      </c>
      <c r="C58" s="168" t="s">
        <v>242</v>
      </c>
      <c r="D58" s="169" t="s">
        <v>243</v>
      </c>
      <c r="E58" s="115" t="s">
        <v>244</v>
      </c>
      <c r="F58" s="114">
        <v>2</v>
      </c>
      <c r="G58" s="114">
        <v>75</v>
      </c>
      <c r="H58" s="117"/>
      <c r="I58" s="170" t="s">
        <v>108</v>
      </c>
      <c r="J58" s="170"/>
      <c r="K58" s="170"/>
      <c r="L58" s="170"/>
      <c r="M58" s="170"/>
      <c r="N58" s="170"/>
      <c r="O58" s="170"/>
      <c r="P58" s="170"/>
      <c r="Q58" s="170"/>
      <c r="R58" s="170" t="s">
        <v>245</v>
      </c>
      <c r="S58" s="171"/>
    </row>
    <row r="59" spans="1:19" x14ac:dyDescent="0.25">
      <c r="A59" s="172"/>
      <c r="B59" s="172"/>
      <c r="C59" s="173"/>
      <c r="D59" s="172"/>
      <c r="E59" s="172"/>
      <c r="F59" s="173"/>
      <c r="G59" s="173"/>
      <c r="H59" s="173"/>
      <c r="I59" s="173"/>
      <c r="J59" s="173"/>
      <c r="K59" s="173"/>
      <c r="L59" s="173"/>
      <c r="M59" s="173"/>
      <c r="N59" s="173"/>
      <c r="O59" s="173"/>
      <c r="P59" s="173"/>
      <c r="Q59" s="173"/>
      <c r="R59" s="173"/>
    </row>
    <row r="60" spans="1:19" x14ac:dyDescent="0.25">
      <c r="A60" s="172"/>
      <c r="B60" s="172"/>
      <c r="C60" s="173"/>
      <c r="D60" s="172"/>
      <c r="E60" s="172"/>
      <c r="F60" s="173"/>
      <c r="G60" s="173"/>
      <c r="H60" s="173"/>
      <c r="I60" s="173"/>
      <c r="J60" s="173"/>
      <c r="K60" s="173"/>
      <c r="L60" s="173"/>
      <c r="M60" s="173"/>
      <c r="N60" s="173"/>
      <c r="O60" s="173"/>
      <c r="P60" s="173"/>
      <c r="Q60" s="173"/>
      <c r="R60" s="173"/>
    </row>
  </sheetData>
  <autoFilter ref="A2:R2" xr:uid="{00000000-0009-0000-0000-000005000000}"/>
  <mergeCells count="1">
    <mergeCell ref="A1:S1"/>
  </mergeCells>
  <pageMargins left="0.25" right="0.25" top="0.75" bottom="0.75" header="0.3" footer="0.3"/>
  <pageSetup paperSize="9" scale="50" orientation="landscape" r:id="rId1"/>
  <rowBreaks count="1" manualBreakCount="1">
    <brk id="30" max="10" man="1"/>
  </rowBreaks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3</vt:i4>
      </vt:variant>
    </vt:vector>
  </HeadingPairs>
  <TitlesOfParts>
    <vt:vector size="9" baseType="lpstr">
      <vt:lpstr>Souhrn</vt:lpstr>
      <vt:lpstr>1. Monitoring</vt:lpstr>
      <vt:lpstr>2. Obsluha</vt:lpstr>
      <vt:lpstr>3. Pohotovost</vt:lpstr>
      <vt:lpstr>4. Odečty</vt:lpstr>
      <vt:lpstr>Seznam tep. zdrojů</vt:lpstr>
      <vt:lpstr>Souhrn!_Hlk124854112</vt:lpstr>
      <vt:lpstr>Souhrn!_Hlk124854278</vt:lpstr>
      <vt:lpstr>'Seznam tep. zdrojů'!Oblast_tisku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Havelková Marcela</dc:creator>
  <cp:lastModifiedBy>Stankovičová Michaela</cp:lastModifiedBy>
  <cp:lastPrinted>2023-01-30T07:26:01Z</cp:lastPrinted>
  <dcterms:created xsi:type="dcterms:W3CDTF">2023-01-27T10:33:31Z</dcterms:created>
  <dcterms:modified xsi:type="dcterms:W3CDTF">2025-06-18T05:59:34Z</dcterms:modified>
</cp:coreProperties>
</file>