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Zakázky\Zakázky 2021\18 - Projekty\2118009 - ZŠ Vančurova\Projektová dokumentace\Úprava 2025\"/>
    </mc:Choice>
  </mc:AlternateContent>
  <xr:revisionPtr revIDLastSave="0" documentId="13_ncr:1_{60A3CE6C-62C5-495F-B1E8-B4C726D830A3}" xr6:coauthVersionLast="47" xr6:coauthVersionMax="47" xr10:uidLastSave="{00000000-0000-0000-0000-000000000000}"/>
  <bookViews>
    <workbookView xWindow="-120" yWindow="-120" windowWidth="38640" windowHeight="21240" activeTab="1" xr2:uid="{EADE9AD9-5378-490F-A1B7-EB4AFC9CD425}"/>
  </bookViews>
  <sheets>
    <sheet name="Rekapitulace" sheetId="3" r:id="rId1"/>
    <sheet name="Rozpočet" sheetId="2" r:id="rId2"/>
    <sheet name="Parametry" sheetId="1" r:id="rId3"/>
  </sheets>
  <definedNames>
    <definedName name="_xlnm._FilterDatabase" localSheetId="1" hidden="1">Rozpočet!$A$1:$L$120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2" l="1"/>
  <c r="H120" i="2"/>
  <c r="F120" i="2"/>
  <c r="L120" i="2"/>
  <c r="L109" i="2"/>
  <c r="J109" i="2"/>
  <c r="H109" i="2"/>
  <c r="F109" i="2"/>
  <c r="I26" i="2"/>
  <c r="H26" i="2"/>
  <c r="F26" i="2"/>
  <c r="J26" i="2" s="1"/>
  <c r="I119" i="2"/>
  <c r="H119" i="2"/>
  <c r="F119" i="2"/>
  <c r="I117" i="2"/>
  <c r="H117" i="2"/>
  <c r="F117" i="2"/>
  <c r="H115" i="2"/>
  <c r="H113" i="2"/>
  <c r="H107" i="2"/>
  <c r="H105" i="2"/>
  <c r="H99" i="2"/>
  <c r="H97" i="2"/>
  <c r="H85" i="2"/>
  <c r="H79" i="2"/>
  <c r="H77" i="2"/>
  <c r="H73" i="2"/>
  <c r="H68" i="2"/>
  <c r="H64" i="2"/>
  <c r="H60" i="2"/>
  <c r="H57" i="2"/>
  <c r="H55" i="2"/>
  <c r="H43" i="2"/>
  <c r="H37" i="2"/>
  <c r="H35" i="2"/>
  <c r="H31" i="2"/>
  <c r="H22" i="2"/>
  <c r="H18" i="2"/>
  <c r="H16" i="2"/>
  <c r="H4" i="2"/>
  <c r="F115" i="2"/>
  <c r="F113" i="2"/>
  <c r="F107" i="2"/>
  <c r="F105" i="2"/>
  <c r="F99" i="2"/>
  <c r="F97" i="2"/>
  <c r="F85" i="2"/>
  <c r="F79" i="2"/>
  <c r="F77" i="2"/>
  <c r="F73" i="2"/>
  <c r="F68" i="2"/>
  <c r="F64" i="2"/>
  <c r="F60" i="2"/>
  <c r="F57" i="2"/>
  <c r="F55" i="2"/>
  <c r="F43" i="2"/>
  <c r="F37" i="2"/>
  <c r="F35" i="2"/>
  <c r="F31" i="2"/>
  <c r="F22" i="2"/>
  <c r="F18" i="2"/>
  <c r="F16" i="2"/>
  <c r="F4" i="2"/>
  <c r="J119" i="2" l="1"/>
  <c r="J117" i="2"/>
  <c r="J115" i="2"/>
  <c r="I115" i="2"/>
  <c r="J113" i="2"/>
  <c r="I113" i="2"/>
  <c r="C16" i="3"/>
  <c r="C15" i="3"/>
  <c r="C14" i="3"/>
  <c r="C13" i="3"/>
  <c r="C11" i="3"/>
  <c r="C4" i="3"/>
  <c r="L136" i="2"/>
  <c r="I136" i="2"/>
  <c r="H136" i="2"/>
  <c r="F136" i="2"/>
  <c r="L135" i="2"/>
  <c r="I135" i="2"/>
  <c r="H135" i="2"/>
  <c r="F135" i="2"/>
  <c r="L134" i="2"/>
  <c r="I134" i="2"/>
  <c r="H134" i="2"/>
  <c r="F134" i="2"/>
  <c r="L133" i="2"/>
  <c r="I133" i="2"/>
  <c r="H133" i="2"/>
  <c r="F133" i="2"/>
  <c r="L132" i="2"/>
  <c r="I132" i="2"/>
  <c r="H132" i="2"/>
  <c r="F132" i="2"/>
  <c r="L131" i="2"/>
  <c r="I131" i="2"/>
  <c r="H131" i="2"/>
  <c r="F131" i="2"/>
  <c r="L130" i="2"/>
  <c r="I130" i="2"/>
  <c r="H130" i="2"/>
  <c r="F130" i="2"/>
  <c r="L129" i="2"/>
  <c r="I129" i="2"/>
  <c r="H129" i="2"/>
  <c r="F129" i="2"/>
  <c r="L128" i="2"/>
  <c r="I128" i="2"/>
  <c r="H128" i="2"/>
  <c r="F128" i="2"/>
  <c r="L127" i="2"/>
  <c r="I127" i="2"/>
  <c r="H127" i="2"/>
  <c r="F127" i="2"/>
  <c r="L126" i="2"/>
  <c r="I126" i="2"/>
  <c r="H126" i="2"/>
  <c r="F126" i="2"/>
  <c r="L125" i="2"/>
  <c r="I125" i="2"/>
  <c r="H125" i="2"/>
  <c r="F125" i="2"/>
  <c r="L124" i="2"/>
  <c r="I124" i="2"/>
  <c r="H124" i="2"/>
  <c r="F124" i="2"/>
  <c r="J107" i="2"/>
  <c r="I107" i="2"/>
  <c r="J105" i="2"/>
  <c r="I105" i="2"/>
  <c r="L103" i="2"/>
  <c r="I103" i="2"/>
  <c r="H103" i="2"/>
  <c r="F103" i="2"/>
  <c r="J99" i="2"/>
  <c r="I99" i="2"/>
  <c r="J97" i="2"/>
  <c r="I97" i="2"/>
  <c r="J85" i="2"/>
  <c r="I85" i="2"/>
  <c r="J79" i="2"/>
  <c r="I79" i="2"/>
  <c r="J77" i="2"/>
  <c r="I77" i="2"/>
  <c r="L75" i="2"/>
  <c r="L81" i="2" s="1"/>
  <c r="I75" i="2"/>
  <c r="H75" i="2"/>
  <c r="H81" i="2" s="1"/>
  <c r="F75" i="2"/>
  <c r="F81" i="2" s="1"/>
  <c r="J73" i="2"/>
  <c r="I73" i="2"/>
  <c r="J68" i="2"/>
  <c r="I68" i="2"/>
  <c r="J64" i="2"/>
  <c r="I64" i="2"/>
  <c r="J60" i="2"/>
  <c r="I60" i="2"/>
  <c r="J57" i="2"/>
  <c r="I57" i="2"/>
  <c r="J55" i="2"/>
  <c r="I55" i="2"/>
  <c r="J43" i="2"/>
  <c r="I43" i="2"/>
  <c r="J37" i="2"/>
  <c r="I37" i="2"/>
  <c r="J35" i="2"/>
  <c r="I35" i="2"/>
  <c r="L33" i="2"/>
  <c r="I33" i="2"/>
  <c r="H33" i="2"/>
  <c r="F33" i="2"/>
  <c r="J31" i="2"/>
  <c r="I31" i="2"/>
  <c r="J22" i="2"/>
  <c r="I22" i="2"/>
  <c r="J18" i="2"/>
  <c r="I18" i="2"/>
  <c r="J16" i="2"/>
  <c r="I16" i="2"/>
  <c r="J4" i="2"/>
  <c r="I4" i="2"/>
  <c r="J128" i="2" l="1"/>
  <c r="J136" i="2"/>
  <c r="J75" i="2"/>
  <c r="J81" i="2" s="1"/>
  <c r="J125" i="2"/>
  <c r="J129" i="2"/>
  <c r="J133" i="2"/>
  <c r="J135" i="2"/>
  <c r="J103" i="2"/>
  <c r="C32" i="3"/>
  <c r="J126" i="2"/>
  <c r="D32" i="3"/>
  <c r="F138" i="2"/>
  <c r="B33" i="3" s="1"/>
  <c r="J131" i="2"/>
  <c r="H138" i="2"/>
  <c r="C33" i="3" s="1"/>
  <c r="L138" i="2"/>
  <c r="D33" i="3" s="1"/>
  <c r="J130" i="2"/>
  <c r="J132" i="2"/>
  <c r="B32" i="3"/>
  <c r="J134" i="2"/>
  <c r="J127" i="2"/>
  <c r="J33" i="2"/>
  <c r="C31" i="3"/>
  <c r="B31" i="3"/>
  <c r="D31" i="3"/>
  <c r="D30" i="3"/>
  <c r="B30" i="3"/>
  <c r="H39" i="2"/>
  <c r="F39" i="2"/>
  <c r="L39" i="2"/>
  <c r="J124" i="2"/>
  <c r="C30" i="3"/>
  <c r="D29" i="3" l="1"/>
  <c r="D7" i="3"/>
  <c r="C7" i="3"/>
  <c r="C29" i="3"/>
  <c r="C3" i="3"/>
  <c r="C5" i="3" s="1"/>
  <c r="B29" i="3"/>
  <c r="B3" i="3"/>
  <c r="B5" i="3" s="1"/>
  <c r="J39" i="2"/>
  <c r="J138" i="2"/>
  <c r="C23" i="3" l="1"/>
  <c r="B6" i="3"/>
  <c r="B10" i="3" s="1"/>
  <c r="B17" i="3" s="1"/>
  <c r="C9" i="3"/>
  <c r="C8" i="3"/>
  <c r="C10" i="3" l="1"/>
  <c r="C20" i="3" s="1"/>
  <c r="C12" i="3" l="1"/>
  <c r="C17" i="3" s="1"/>
  <c r="C24" i="3" s="1"/>
  <c r="C21" i="3"/>
  <c r="C22" i="3" s="1"/>
  <c r="C26" i="3" l="1"/>
</calcChain>
</file>

<file path=xl/sharedStrings.xml><?xml version="1.0" encoding="utf-8"?>
<sst xmlns="http://schemas.openxmlformats.org/spreadsheetml/2006/main" count="523" uniqueCount="209">
  <si>
    <t>Název</t>
  </si>
  <si>
    <t>Hodnota</t>
  </si>
  <si>
    <t>Nadpis rekapitulace</t>
  </si>
  <si>
    <t>Seznam prací a dodávek vzduchotechnických zařízení</t>
  </si>
  <si>
    <t>Akce</t>
  </si>
  <si>
    <t>ZŠ Vančurova Hodonín - rekonstrukce elektroinstalace - II. etapa</t>
  </si>
  <si>
    <t>Projekt</t>
  </si>
  <si>
    <t>D.1.4.3 Vzduchotechnika a chlazení</t>
  </si>
  <si>
    <t>Investor</t>
  </si>
  <si>
    <t>Město Hodonín, Masarykovo nám. 53/1, 695 35 Hodonín</t>
  </si>
  <si>
    <t>Z. č.</t>
  </si>
  <si>
    <t>2118009</t>
  </si>
  <si>
    <t>A. č.</t>
  </si>
  <si>
    <t>Smlouva</t>
  </si>
  <si>
    <t/>
  </si>
  <si>
    <t>Vypracoval</t>
  </si>
  <si>
    <t>Ing. Michal Bíza</t>
  </si>
  <si>
    <t>Kontroloval</t>
  </si>
  <si>
    <t>Ing. Ivo Ondrovčík</t>
  </si>
  <si>
    <t>Datum</t>
  </si>
  <si>
    <t>23.02.2021</t>
  </si>
  <si>
    <t>Zpracovatel</t>
  </si>
  <si>
    <t>Klimabott s.r.o.</t>
  </si>
  <si>
    <t>CÚ</t>
  </si>
  <si>
    <t>Poznámka</t>
  </si>
  <si>
    <t>Uvedené ceny jsou v Kč a nezahrnují DPH, pokud to není uvedeno.</t>
  </si>
  <si>
    <t>Doprava %</t>
  </si>
  <si>
    <t>0,00</t>
  </si>
  <si>
    <t>Cena přesunu 1 kg</t>
  </si>
  <si>
    <t>PPV %</t>
  </si>
  <si>
    <t>Zednické výpomoci %</t>
  </si>
  <si>
    <t>Komplexní zkoušky %</t>
  </si>
  <si>
    <t>GZS %</t>
  </si>
  <si>
    <t>Provozní vlivy %</t>
  </si>
  <si>
    <t>Kompletační činnost - a</t>
  </si>
  <si>
    <t>Kompletační činnost - b</t>
  </si>
  <si>
    <t>1,000000</t>
  </si>
  <si>
    <t>Kompletační činnost - k1</t>
  </si>
  <si>
    <t>1,00</t>
  </si>
  <si>
    <t>Kompletační činnost - k2</t>
  </si>
  <si>
    <t>Roční nárůst cen 1</t>
  </si>
  <si>
    <t>Roční nárůst cen 2</t>
  </si>
  <si>
    <t>1. sazba DPH %
- i pro přirážky rekapitulace</t>
  </si>
  <si>
    <t>20</t>
  </si>
  <si>
    <t>2. sazba DPH %</t>
  </si>
  <si>
    <t>10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</si>
  <si>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</si>
  <si>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</si>
  <si>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</si>
  <si>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</si>
  <si>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</si>
  <si>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</si>
  <si>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</si>
  <si>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</si>
  <si>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</si>
  <si>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Hmotnost</t>
  </si>
  <si>
    <t>Hmotnost celkem</t>
  </si>
  <si>
    <t>ks</t>
  </si>
  <si>
    <t>bm</t>
  </si>
  <si>
    <t xml:space="preserve">VENKOVNÍ JEDNOTKA
</t>
  </si>
  <si>
    <t>14.01</t>
  </si>
  <si>
    <t xml:space="preserve"> - Chladicí výkon: Qch = 22,40 kW</t>
  </si>
  <si>
    <t xml:space="preserve"> - Topný výkon: Qt = 22,40 kW</t>
  </si>
  <si>
    <t xml:space="preserve"> - Přkon jmenovitý: Pel = 6,67 kW</t>
  </si>
  <si>
    <t xml:space="preserve"> - Napájení: 380-415 V/ 3 F+N/ 50 Hz</t>
  </si>
  <si>
    <t xml:space="preserve"> - Doporučené jištění: 3 x 20 A</t>
  </si>
  <si>
    <t xml:space="preserve"> - Výška x šířka x hloubka = 1740 x 990 x 390 mm</t>
  </si>
  <si>
    <t xml:space="preserve"> - Hmotnost: cca 147 kg</t>
  </si>
  <si>
    <t>- Odvodnění - profese VZT</t>
  </si>
  <si>
    <t>OCELOVÁ KONSTRUKCE</t>
  </si>
  <si>
    <t>14.01a</t>
  </si>
  <si>
    <t>Ocelová konstrukce pod venkovní jednotku</t>
  </si>
  <si>
    <t xml:space="preserve">PODSTROPNÍ KLIMATIZAČNÍ JEDNOTKA
</t>
  </si>
  <si>
    <t>14.02</t>
  </si>
  <si>
    <t xml:space="preserve"> - Chladicí výkon: Qch = 5,60 kW</t>
  </si>
  <si>
    <t xml:space="preserve"> - Topný výkon: Qt = 6,30 kW</t>
  </si>
  <si>
    <t xml:space="preserve">NÁSTĚNNÁ KLIMATIZAČNÍ JEDNOTKA
</t>
  </si>
  <si>
    <t>14.03</t>
  </si>
  <si>
    <t xml:space="preserve"> - Chladicí výkon: Qch = 2,80 kW</t>
  </si>
  <si>
    <t xml:space="preserve"> - Topný výkon: Qt = 3,20 kW</t>
  </si>
  <si>
    <t xml:space="preserve"> - IR Dálkový ovladač - součást balení</t>
  </si>
  <si>
    <t>14.04</t>
  </si>
  <si>
    <t>14.05</t>
  </si>
  <si>
    <t>14.06</t>
  </si>
  <si>
    <t>14.08</t>
  </si>
  <si>
    <t>kg</t>
  </si>
  <si>
    <t>CHLADIVO R410a</t>
  </si>
  <si>
    <t xml:space="preserve"> Chladivo R410a, doplnění do systému 4 kg</t>
  </si>
  <si>
    <t>POMOCNÉ ULOŽENÍ Cu POTRUBÍ</t>
  </si>
  <si>
    <t xml:space="preserve"> Pomocné uložení Cu potrubí, vč. příslušenství</t>
  </si>
  <si>
    <t>OVLADAČ</t>
  </si>
  <si>
    <t xml:space="preserve"> Sada IR ovladače a přijímače pro podstropní jednotky</t>
  </si>
  <si>
    <t>WIFI MODUL</t>
  </si>
  <si>
    <t xml:space="preserve"> Wifi modul pro ovládání všech funkcí přes internet</t>
  </si>
  <si>
    <t>15.01</t>
  </si>
  <si>
    <t>15.01a</t>
  </si>
  <si>
    <t>15.02</t>
  </si>
  <si>
    <t xml:space="preserve"> - Chladicí výkon: Qch = 7,10 kW</t>
  </si>
  <si>
    <t xml:space="preserve"> - Topný výkon: Qt = 8,00 kW</t>
  </si>
  <si>
    <t>15.03</t>
  </si>
  <si>
    <t>15.04</t>
  </si>
  <si>
    <t>15.05</t>
  </si>
  <si>
    <t xml:space="preserve"> - Chladicí výkon: Qch = 2,20 kW</t>
  </si>
  <si>
    <t xml:space="preserve"> - Topný výkon: Qt = 2,50 kW</t>
  </si>
  <si>
    <t>15.06</t>
  </si>
  <si>
    <t>15.07</t>
  </si>
  <si>
    <t>15.08</t>
  </si>
  <si>
    <t>15.09</t>
  </si>
  <si>
    <t xml:space="preserve"> Chladivo R410a, doplnění do systému 5 kg</t>
  </si>
  <si>
    <t>16.01</t>
  </si>
  <si>
    <t xml:space="preserve"> - Chladicí výkon: Qch = 6,90 kW</t>
  </si>
  <si>
    <t xml:space="preserve"> - Topný výkon: Qt = 7,70 kW</t>
  </si>
  <si>
    <t xml:space="preserve"> - Přkon jmenovitý: Pel = 2,76 kW</t>
  </si>
  <si>
    <t xml:space="preserve"> - Napájení: 220-240 V/ 1 F+N/ 50 Hz</t>
  </si>
  <si>
    <t xml:space="preserve"> - Doporučené jištění: 1x16 A</t>
  </si>
  <si>
    <t xml:space="preserve"> - Účinnost SEER (sezonní): 5,62</t>
  </si>
  <si>
    <t xml:space="preserve"> - Účinnost SCOP (sezonní): 4,21</t>
  </si>
  <si>
    <t xml:space="preserve"> - Výška x šířka x hloubka = 550 x 780 x 290 mm</t>
  </si>
  <si>
    <t xml:space="preserve"> - Hmotnost: cca 44 kg</t>
  </si>
  <si>
    <t>16.01a</t>
  </si>
  <si>
    <t>16.02</t>
  </si>
  <si>
    <t>16.03</t>
  </si>
  <si>
    <t>16.04</t>
  </si>
  <si>
    <t>16.05</t>
  </si>
  <si>
    <t>Ostatní náklady</t>
  </si>
  <si>
    <t>N.01</t>
  </si>
  <si>
    <t xml:space="preserve"> Zvedací mechanizmy</t>
  </si>
  <si>
    <t>sa</t>
  </si>
  <si>
    <t>N.02</t>
  </si>
  <si>
    <t xml:space="preserve"> Lešení</t>
  </si>
  <si>
    <t>N.03</t>
  </si>
  <si>
    <t xml:space="preserve"> Doprava</t>
  </si>
  <si>
    <t>N.04</t>
  </si>
  <si>
    <t>Montážní materiál</t>
  </si>
  <si>
    <t>N.05</t>
  </si>
  <si>
    <t xml:space="preserve"> Vnitrostaveništní přesuny</t>
  </si>
  <si>
    <t>N.06</t>
  </si>
  <si>
    <t xml:space="preserve"> Přidružené a pomocné výkony (blíže nespicifikované, ale potřebné práce nutné ke zhotovení díla)</t>
  </si>
  <si>
    <t>N.07</t>
  </si>
  <si>
    <t xml:space="preserve"> Proškolení obsluhy</t>
  </si>
  <si>
    <t>N.08</t>
  </si>
  <si>
    <t xml:space="preserve"> Zednické výpomoci (vysekání drážek apod.)</t>
  </si>
  <si>
    <t>N.09</t>
  </si>
  <si>
    <t xml:space="preserve"> Komplexní zkoušky, zaregulování</t>
  </si>
  <si>
    <t xml:space="preserve"> Dodavatelská dokumentace</t>
  </si>
  <si>
    <t>N.11</t>
  </si>
  <si>
    <t xml:space="preserve"> Autorský dozor</t>
  </si>
  <si>
    <t>N.12</t>
  </si>
  <si>
    <t xml:space="preserve"> Předávací dokumentace</t>
  </si>
  <si>
    <t>N.13</t>
  </si>
  <si>
    <t xml:space="preserve"> Projekt skutečného provedení stavby</t>
  </si>
  <si>
    <t>Ostatní náklady - celkem</t>
  </si>
  <si>
    <t>Hodnota A</t>
  </si>
  <si>
    <t>Hodnota B</t>
  </si>
  <si>
    <t>Hodnota C</t>
  </si>
  <si>
    <t>Základní náklady</t>
  </si>
  <si>
    <t>Zařízení: Dodávka, Montáž</t>
  </si>
  <si>
    <t>Nátěry</t>
  </si>
  <si>
    <t>Vzduchotechnická zařízení celkem</t>
  </si>
  <si>
    <t>Doprava 0,00% z dodávky zařízení</t>
  </si>
  <si>
    <t>Přesun 0,00/kg: Cena, Hmotnost</t>
  </si>
  <si>
    <t>PPV 0,00% z montáže a nátěrů zařízení</t>
  </si>
  <si>
    <t>Zednické výpomoci 0,00%
z montáže a nátěrů zařízení</t>
  </si>
  <si>
    <t>Dodávka celkem, Montážní náklady</t>
  </si>
  <si>
    <t>Hodinové zůčtovací sazby</t>
  </si>
  <si>
    <t>Lešení</t>
  </si>
  <si>
    <t>Izolace tepelné</t>
  </si>
  <si>
    <t>Izolace protipožární</t>
  </si>
  <si>
    <t>Izolace protihlukové</t>
  </si>
  <si>
    <t>Základní náklady celkem</t>
  </si>
  <si>
    <t>Vedlejší náklady</t>
  </si>
  <si>
    <t>GZS 0,00% z montážních nákladů,
lešení a izolací</t>
  </si>
  <si>
    <t>Provozní vlivy 0,00% z montážních nákladů</t>
  </si>
  <si>
    <t>Vedlejší náklady celkem</t>
  </si>
  <si>
    <t>Provozní náklady
- Komplexní zkoušky 0,00% z montáže zařízení</t>
  </si>
  <si>
    <t>Kompletační činnost</t>
  </si>
  <si>
    <t>Náklady celkem bez DPH</t>
  </si>
  <si>
    <t>Součty odstavců</t>
  </si>
  <si>
    <t>Hmotnost
[kg]</t>
  </si>
  <si>
    <t>Zařízení 14 - Chlazení A3 – 2.NP – VRF systém</t>
  </si>
  <si>
    <t>Zařízení 15 - Chlazení A7 – 3.NP – VRF systém</t>
  </si>
  <si>
    <t>Zařízení 16 - Chlazení A7 – 3.NP – RAV systém</t>
  </si>
  <si>
    <t>Nadřazené ovládání/ řízení systémů</t>
  </si>
  <si>
    <t>KOMUNIKAČNÍ ROZHRANÍ</t>
  </si>
  <si>
    <t>KABELÁŽ</t>
  </si>
  <si>
    <t>Kabel JYTY-O 4x1</t>
  </si>
  <si>
    <t>Nadřazené ovládání/ řízení systémů - celkem</t>
  </si>
  <si>
    <t>PODRUŽNÉ MĚŘENÍ</t>
  </si>
  <si>
    <t>kpl</t>
  </si>
  <si>
    <t>REVIZNÍ ZPRÁVA</t>
  </si>
  <si>
    <t>Revizní zpráva EZ</t>
  </si>
  <si>
    <t>Podružné měření spotřeby elektrické energie - odhadovaný náklad, nutná koordinace s EZ
- instalovat na všechny systémy chlazení</t>
  </si>
  <si>
    <t>Nástěnná konzole</t>
  </si>
  <si>
    <t xml:space="preserve"> Venkovní kondenzační jednotka, systém VRF - TOSHIBA</t>
  </si>
  <si>
    <t xml:space="preserve"> Vnitřní podstropní jednotka - TOSHIBA</t>
  </si>
  <si>
    <t xml:space="preserve"> Vnitřní nástěnná jednotka - TOSHIBA</t>
  </si>
  <si>
    <t>1.407</t>
  </si>
  <si>
    <t>MODbus Interface - rozhraní až pro 128 vnitřních jednotek (připojení na sběrnici TCC-link) - pro zařízení TOSHIBA</t>
  </si>
  <si>
    <t xml:space="preserve"> Vnitřní podstropní jednotka  - TOSHIBA</t>
  </si>
  <si>
    <t xml:space="preserve"> Venkovní kondenzační jednotka, systém SPLIT - TOSHIBA</t>
  </si>
  <si>
    <t>N.10</t>
  </si>
  <si>
    <t>Zařízení 14 - Chlazení A3 – 2.NP – VRF systém - OSAZENÍ ZAŘÍZENÍ</t>
  </si>
  <si>
    <t>Zařízení 14 - Chlazení A3 – 2.NP – VRF systém - OSAZENÍ ZAŘÍZENÍ - celkem</t>
  </si>
  <si>
    <t>Zařízení 15 - Chlazení A7 – 3.NP – VRF systém - OSAZENÍ ZAŘÍZENÍ</t>
  </si>
  <si>
    <t>Zařízení 15 - Chlazení A7 – 3.NP – VRF systém - OSAZENÍ ZAŘÍZENÍ - celkem</t>
  </si>
  <si>
    <t>Zařízení 16 - Chlazení A7 – 3.NP – RAV systém - OSAZENÍ ZAŘÍZENÍ</t>
  </si>
  <si>
    <t>Zařízení 16 - Chlazení A7 – 3.NP – RAV systém - OSAZENÍ ZAŘÍZENÍ - celkem</t>
  </si>
  <si>
    <t xml:space="preserve"> - Účinnost SEER (sezonní): 8,09</t>
  </si>
  <si>
    <t xml:space="preserve"> - Účinnost SCOP (sezonní): 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</si>
</sst>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AD5B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49" fontId="1" fillId="5" borderId="1" xfId="0" applyNumberFormat="1" applyFont="1" applyFill="1" applyBorder="1" applyAlignment="1" applyProtection="1">
      <alignment horizontal="left"/>
      <protection locked="0"/>
    </xf>
    <xf numFmtId="49" fontId="4" fillId="6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7" borderId="1" xfId="0" applyNumberFormat="1" applyFont="1" applyFill="1" applyBorder="1" applyAlignment="1">
      <alignment horizontal="left"/>
    </xf>
    <xf numFmtId="4" fontId="2" fillId="7" borderId="1" xfId="0" applyNumberFormat="1" applyFont="1" applyFill="1" applyBorder="1" applyAlignment="1">
      <alignment horizontal="right"/>
    </xf>
    <xf numFmtId="49" fontId="4" fillId="8" borderId="1" xfId="0" applyNumberFormat="1" applyFont="1" applyFill="1" applyBorder="1" applyAlignment="1">
      <alignment horizontal="left"/>
    </xf>
    <xf numFmtId="49" fontId="4" fillId="8" borderId="1" xfId="0" applyNumberFormat="1" applyFont="1" applyFill="1" applyBorder="1" applyAlignment="1">
      <alignment horizontal="left" wrapText="1"/>
    </xf>
    <xf numFmtId="4" fontId="4" fillId="8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/>
    </xf>
    <xf numFmtId="4" fontId="1" fillId="5" borderId="1" xfId="0" applyNumberFormat="1" applyFont="1" applyFill="1" applyBorder="1" applyAlignment="1">
      <alignment horizontal="right"/>
    </xf>
    <xf numFmtId="49" fontId="0" fillId="0" borderId="0" xfId="0" applyNumberFormat="1"/>
    <xf numFmtId="4" fontId="0" fillId="0" borderId="0" xfId="0" applyNumberFormat="1"/>
    <xf numFmtId="4" fontId="1" fillId="2" borderId="1" xfId="0" applyNumberFormat="1" applyFont="1" applyFill="1" applyBorder="1" applyAlignment="1" applyProtection="1">
      <alignment horizontal="left"/>
      <protection locked="0"/>
    </xf>
    <xf numFmtId="4" fontId="2" fillId="7" borderId="1" xfId="0" applyNumberFormat="1" applyFont="1" applyFill="1" applyBorder="1" applyAlignment="1" applyProtection="1">
      <alignment horizontal="right"/>
      <protection locked="0"/>
    </xf>
    <xf numFmtId="4" fontId="4" fillId="8" borderId="1" xfId="0" applyNumberFormat="1" applyFont="1" applyFill="1" applyBorder="1" applyAlignment="1" applyProtection="1">
      <alignment horizontal="right"/>
      <protection locked="0"/>
    </xf>
    <xf numFmtId="4" fontId="1" fillId="5" borderId="1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Protection="1">
      <protection locked="0"/>
    </xf>
    <xf numFmtId="49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9" fontId="4" fillId="6" borderId="1" xfId="0" applyNumberFormat="1" applyFont="1" applyFill="1" applyBorder="1" applyAlignment="1">
      <alignment horizontal="left"/>
    </xf>
    <xf numFmtId="4" fontId="4" fillId="6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wrapText="1"/>
    </xf>
    <xf numFmtId="49" fontId="2" fillId="9" borderId="1" xfId="0" applyNumberFormat="1" applyFont="1" applyFill="1" applyBorder="1" applyAlignment="1">
      <alignment horizontal="left"/>
    </xf>
    <xf numFmtId="4" fontId="2" fillId="9" borderId="1" xfId="0" applyNumberFormat="1" applyFont="1" applyFill="1" applyBorder="1" applyAlignment="1">
      <alignment horizontal="right"/>
    </xf>
    <xf numFmtId="4" fontId="2" fillId="9" borderId="1" xfId="0" applyNumberFormat="1" applyFont="1" applyFill="1" applyBorder="1" applyAlignment="1" applyProtection="1">
      <alignment horizontal="right"/>
      <protection locked="0"/>
    </xf>
    <xf numFmtId="0" fontId="0" fillId="9" borderId="1" xfId="0" applyFill="1" applyBorder="1"/>
    <xf numFmtId="0" fontId="0" fillId="9" borderId="0" xfId="0" applyFill="1"/>
    <xf numFmtId="49" fontId="2" fillId="7" borderId="1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1" defaultTableStyle="TableStyleMedium2" defaultPivotStyle="PivotStyleLight16">
    <tableStyle name="Invisible" pivot="0" table="0" count="0" xr9:uid="{7C4919E3-DE15-4B70-9011-167BF05C94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E8CF-E681-4586-84F8-73386E371882}">
  <dimension ref="A1:E33"/>
  <sheetViews>
    <sheetView workbookViewId="0">
      <selection activeCell="B20" sqref="B20"/>
    </sheetView>
  </sheetViews>
  <sheetFormatPr defaultRowHeight="15" x14ac:dyDescent="0.25"/>
  <cols>
    <col min="1" max="1" width="48.7109375" style="20" bestFit="1" customWidth="1"/>
    <col min="2" max="2" width="9.140625" style="21"/>
    <col min="3" max="3" width="9.28515625" style="21" bestFit="1" customWidth="1"/>
    <col min="4" max="4" width="9.42578125" style="21" bestFit="1" customWidth="1"/>
    <col min="7" max="7" width="0" hidden="1" customWidth="1"/>
  </cols>
  <sheetData>
    <row r="1" spans="1:5" x14ac:dyDescent="0.25">
      <c r="A1" s="10" t="s">
        <v>0</v>
      </c>
      <c r="B1" s="11" t="s">
        <v>152</v>
      </c>
      <c r="C1" s="11" t="s">
        <v>153</v>
      </c>
      <c r="D1" s="11" t="s">
        <v>154</v>
      </c>
      <c r="E1" s="12"/>
    </row>
    <row r="2" spans="1:5" x14ac:dyDescent="0.25">
      <c r="A2" s="27" t="s">
        <v>155</v>
      </c>
      <c r="B2" s="28"/>
      <c r="C2" s="28"/>
      <c r="D2" s="28"/>
      <c r="E2" s="12"/>
    </row>
    <row r="3" spans="1:5" x14ac:dyDescent="0.25">
      <c r="A3" s="18" t="s">
        <v>156</v>
      </c>
      <c r="B3" s="19">
        <f>(Rozpočet!F39+Rozpočet!F81+Rozpočet!F109+Rozpočet!F120+Rozpočet!F138)</f>
        <v>0</v>
      </c>
      <c r="C3" s="19">
        <f>(Rozpočet!H39+Rozpočet!H81+Rozpočet!H109+Rozpočet!H120+Rozpočet!H138)</f>
        <v>0</v>
      </c>
      <c r="D3" s="19"/>
      <c r="E3" s="12"/>
    </row>
    <row r="4" spans="1:5" x14ac:dyDescent="0.25">
      <c r="A4" s="18" t="s">
        <v>157</v>
      </c>
      <c r="B4" s="19"/>
      <c r="C4" s="19">
        <f>0 + 0</f>
        <v>0</v>
      </c>
      <c r="D4" s="19"/>
      <c r="E4" s="12"/>
    </row>
    <row r="5" spans="1:5" x14ac:dyDescent="0.25">
      <c r="A5" s="29" t="s">
        <v>158</v>
      </c>
      <c r="B5" s="30">
        <f>B3</f>
        <v>0</v>
      </c>
      <c r="C5" s="30">
        <f>C3 + C4</f>
        <v>0</v>
      </c>
      <c r="D5" s="30"/>
      <c r="E5" s="12"/>
    </row>
    <row r="6" spans="1:5" x14ac:dyDescent="0.25">
      <c r="A6" s="18" t="s">
        <v>159</v>
      </c>
      <c r="B6" s="19">
        <f>B3 * Parametry!B16 / 100</f>
        <v>0</v>
      </c>
      <c r="C6" s="19"/>
      <c r="D6" s="19"/>
      <c r="E6" s="12"/>
    </row>
    <row r="7" spans="1:5" x14ac:dyDescent="0.25">
      <c r="A7" s="18" t="s">
        <v>160</v>
      </c>
      <c r="B7" s="19"/>
      <c r="C7" s="19">
        <f>(Rozpočet!L39+Rozpočet!L81+Rozpočet!L109+Rozpočet!L120+Rozpočet!L138) * Parametry!B17</f>
        <v>0</v>
      </c>
      <c r="D7" s="19">
        <f>(Rozpočet!L39+Rozpočet!L81+Rozpočet!L109+Rozpočet!L120+Rozpočet!L138)</f>
        <v>14</v>
      </c>
      <c r="E7" s="12"/>
    </row>
    <row r="8" spans="1:5" x14ac:dyDescent="0.25">
      <c r="A8" s="18" t="s">
        <v>161</v>
      </c>
      <c r="B8" s="19"/>
      <c r="C8" s="19">
        <f>C5 * Parametry!B18 / 100</f>
        <v>0</v>
      </c>
      <c r="D8" s="19"/>
      <c r="E8" s="12"/>
    </row>
    <row r="9" spans="1:5" ht="24.75" x14ac:dyDescent="0.25">
      <c r="A9" s="31" t="s">
        <v>162</v>
      </c>
      <c r="B9" s="19"/>
      <c r="C9" s="19">
        <f>C5 * Parametry!B19 / 100</f>
        <v>0</v>
      </c>
      <c r="D9" s="19"/>
      <c r="E9" s="12"/>
    </row>
    <row r="10" spans="1:5" x14ac:dyDescent="0.25">
      <c r="A10" s="29" t="s">
        <v>163</v>
      </c>
      <c r="B10" s="30">
        <f>B5 + B6</f>
        <v>0</v>
      </c>
      <c r="C10" s="30">
        <f>C5 + C7 + C8 + C9</f>
        <v>0</v>
      </c>
      <c r="D10" s="30"/>
      <c r="E10" s="12"/>
    </row>
    <row r="11" spans="1:5" x14ac:dyDescent="0.25">
      <c r="A11" s="18" t="s">
        <v>164</v>
      </c>
      <c r="B11" s="19"/>
      <c r="C11" s="19">
        <f>0 + 0</f>
        <v>0</v>
      </c>
      <c r="D11" s="19"/>
      <c r="E11" s="12"/>
    </row>
    <row r="12" spans="1:5" x14ac:dyDescent="0.25">
      <c r="A12" s="29" t="s">
        <v>52</v>
      </c>
      <c r="B12" s="30"/>
      <c r="C12" s="30">
        <f>C10 + C11</f>
        <v>0</v>
      </c>
      <c r="D12" s="30"/>
      <c r="E12" s="12"/>
    </row>
    <row r="13" spans="1:5" x14ac:dyDescent="0.25">
      <c r="A13" s="18" t="s">
        <v>165</v>
      </c>
      <c r="B13" s="19"/>
      <c r="C13" s="19">
        <f>0 + 0</f>
        <v>0</v>
      </c>
      <c r="D13" s="19"/>
      <c r="E13" s="12"/>
    </row>
    <row r="14" spans="1:5" x14ac:dyDescent="0.25">
      <c r="A14" s="18" t="s">
        <v>166</v>
      </c>
      <c r="B14" s="19"/>
      <c r="C14" s="19">
        <f>0 + 0</f>
        <v>0</v>
      </c>
      <c r="D14" s="19"/>
      <c r="E14" s="12"/>
    </row>
    <row r="15" spans="1:5" x14ac:dyDescent="0.25">
      <c r="A15" s="18" t="s">
        <v>167</v>
      </c>
      <c r="B15" s="19"/>
      <c r="C15" s="19">
        <f>0 + 0</f>
        <v>0</v>
      </c>
      <c r="D15" s="19"/>
      <c r="E15" s="12"/>
    </row>
    <row r="16" spans="1:5" x14ac:dyDescent="0.25">
      <c r="A16" s="18" t="s">
        <v>168</v>
      </c>
      <c r="B16" s="19"/>
      <c r="C16" s="19">
        <f>0 + 0</f>
        <v>0</v>
      </c>
      <c r="D16" s="19"/>
      <c r="E16" s="12"/>
    </row>
    <row r="17" spans="1:5" x14ac:dyDescent="0.25">
      <c r="A17" s="27" t="s">
        <v>169</v>
      </c>
      <c r="B17" s="28">
        <f>B10</f>
        <v>0</v>
      </c>
      <c r="C17" s="28">
        <f>C12 + C13 + C14 + C15 + C16</f>
        <v>0</v>
      </c>
      <c r="D17" s="28"/>
      <c r="E17" s="12"/>
    </row>
    <row r="18" spans="1:5" x14ac:dyDescent="0.25">
      <c r="A18" s="18" t="s">
        <v>14</v>
      </c>
      <c r="B18" s="19"/>
      <c r="C18" s="19"/>
      <c r="D18" s="19"/>
      <c r="E18" s="12"/>
    </row>
    <row r="19" spans="1:5" x14ac:dyDescent="0.25">
      <c r="A19" s="27" t="s">
        <v>170</v>
      </c>
      <c r="B19" s="28"/>
      <c r="C19" s="28"/>
      <c r="D19" s="28"/>
      <c r="E19" s="12"/>
    </row>
    <row r="20" spans="1:5" ht="24.75" x14ac:dyDescent="0.25">
      <c r="A20" s="31" t="s">
        <v>171</v>
      </c>
      <c r="B20" s="19"/>
      <c r="C20" s="19">
        <f>C10 * Parametry!B21 / 100</f>
        <v>0</v>
      </c>
      <c r="D20" s="19"/>
      <c r="E20" s="12"/>
    </row>
    <row r="21" spans="1:5" x14ac:dyDescent="0.25">
      <c r="A21" s="18" t="s">
        <v>172</v>
      </c>
      <c r="B21" s="19"/>
      <c r="C21" s="19">
        <f>C10 * Parametry!B22 / 100</f>
        <v>0</v>
      </c>
      <c r="D21" s="19"/>
      <c r="E21" s="12"/>
    </row>
    <row r="22" spans="1:5" x14ac:dyDescent="0.25">
      <c r="A22" s="27" t="s">
        <v>173</v>
      </c>
      <c r="B22" s="28"/>
      <c r="C22" s="28">
        <f>C20 + C21</f>
        <v>0</v>
      </c>
      <c r="D22" s="28"/>
      <c r="E22" s="12"/>
    </row>
    <row r="23" spans="1:5" ht="24.75" x14ac:dyDescent="0.25">
      <c r="A23" s="31" t="s">
        <v>174</v>
      </c>
      <c r="B23" s="19"/>
      <c r="C23" s="19">
        <f>C3 * Parametry!B20 / 100</f>
        <v>0</v>
      </c>
      <c r="D23" s="19"/>
      <c r="E23" s="12"/>
    </row>
    <row r="24" spans="1:5" x14ac:dyDescent="0.25">
      <c r="A24" s="18" t="s">
        <v>175</v>
      </c>
      <c r="B24" s="19"/>
      <c r="C24" s="19">
        <f>Parametry!B23 * Parametry!B26 * ((B17 + C17) * Parametry!B25)^Parametry!B24</f>
        <v>0</v>
      </c>
      <c r="D24" s="19"/>
      <c r="E24" s="12"/>
    </row>
    <row r="25" spans="1:5" x14ac:dyDescent="0.25">
      <c r="A25" s="18" t="s">
        <v>14</v>
      </c>
      <c r="B25" s="19"/>
      <c r="C25" s="19"/>
      <c r="D25" s="19"/>
      <c r="E25" s="12"/>
    </row>
    <row r="26" spans="1:5" x14ac:dyDescent="0.25">
      <c r="A26" s="32" t="s">
        <v>176</v>
      </c>
      <c r="B26" s="33"/>
      <c r="C26" s="33">
        <f>B17 + C17 + C22 + C23 + C24</f>
        <v>0</v>
      </c>
      <c r="D26" s="33"/>
      <c r="E26" s="12"/>
    </row>
    <row r="27" spans="1:5" x14ac:dyDescent="0.25">
      <c r="A27" s="18" t="s">
        <v>14</v>
      </c>
      <c r="B27" s="19"/>
      <c r="C27" s="19"/>
      <c r="D27" s="19"/>
      <c r="E27" s="12"/>
    </row>
    <row r="28" spans="1:5" ht="26.25" x14ac:dyDescent="0.25">
      <c r="A28" s="27" t="s">
        <v>177</v>
      </c>
      <c r="B28" s="34" t="s">
        <v>49</v>
      </c>
      <c r="C28" s="34" t="s">
        <v>51</v>
      </c>
      <c r="D28" s="35" t="s">
        <v>178</v>
      </c>
      <c r="E28" s="12"/>
    </row>
    <row r="29" spans="1:5" x14ac:dyDescent="0.25">
      <c r="A29" s="18" t="s">
        <v>179</v>
      </c>
      <c r="B29" s="19">
        <f>(Rozpočet!F39)</f>
        <v>0</v>
      </c>
      <c r="C29" s="19">
        <f>(Rozpočet!H39)</f>
        <v>0</v>
      </c>
      <c r="D29" s="19">
        <f>(Rozpočet!L39)</f>
        <v>6</v>
      </c>
      <c r="E29" s="12"/>
    </row>
    <row r="30" spans="1:5" x14ac:dyDescent="0.25">
      <c r="A30" s="18" t="s">
        <v>180</v>
      </c>
      <c r="B30" s="19">
        <f>(Rozpočet!F81)</f>
        <v>0</v>
      </c>
      <c r="C30" s="19">
        <f>(Rozpočet!H81)</f>
        <v>0</v>
      </c>
      <c r="D30" s="19">
        <f>(Rozpočet!L81)</f>
        <v>6</v>
      </c>
      <c r="E30" s="12"/>
    </row>
    <row r="31" spans="1:5" x14ac:dyDescent="0.25">
      <c r="A31" s="18" t="s">
        <v>181</v>
      </c>
      <c r="B31" s="19">
        <f>(Rozpočet!F109)</f>
        <v>0</v>
      </c>
      <c r="C31" s="19">
        <f>(Rozpočet!H109)</f>
        <v>0</v>
      </c>
      <c r="D31" s="19">
        <f>(Rozpočet!L109)</f>
        <v>2</v>
      </c>
      <c r="E31" s="12"/>
    </row>
    <row r="32" spans="1:5" x14ac:dyDescent="0.25">
      <c r="A32" s="18" t="s">
        <v>182</v>
      </c>
      <c r="B32" s="19">
        <f>(Rozpočet!F120)</f>
        <v>0</v>
      </c>
      <c r="C32" s="19">
        <f>(Rozpočet!H120)</f>
        <v>0</v>
      </c>
      <c r="D32" s="19">
        <f>(Rozpočet!L120)</f>
        <v>0</v>
      </c>
      <c r="E32" s="12"/>
    </row>
    <row r="33" spans="1:5" x14ac:dyDescent="0.25">
      <c r="A33" s="18" t="s">
        <v>124</v>
      </c>
      <c r="B33" s="19">
        <f>(Rozpočet!F138)</f>
        <v>0</v>
      </c>
      <c r="C33" s="19">
        <f>(Rozpočet!H138)</f>
        <v>0</v>
      </c>
      <c r="D33" s="19">
        <f>(Rozpočet!L138)</f>
        <v>0</v>
      </c>
      <c r="E33" s="12"/>
    </row>
  </sheetData>
  <sheetProtection formatColumns="0" formatRows="0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3E6E-5556-498B-8A38-4C10D8FFABC3}">
  <sheetPr>
    <pageSetUpPr fitToPage="1"/>
  </sheetPr>
  <dimension ref="A1:N141"/>
  <sheetViews>
    <sheetView tabSelected="1" workbookViewId="0">
      <selection activeCell="C8" sqref="C8"/>
    </sheetView>
  </sheetViews>
  <sheetFormatPr defaultRowHeight="15" x14ac:dyDescent="0.25"/>
  <cols>
    <col min="1" max="1" width="7.85546875" style="20" bestFit="1" customWidth="1"/>
    <col min="2" max="2" width="125.140625" style="20" bestFit="1" customWidth="1"/>
    <col min="3" max="3" width="3.5703125" style="20" bestFit="1" customWidth="1"/>
    <col min="4" max="4" width="6.42578125" style="21" bestFit="1" customWidth="1"/>
    <col min="5" max="5" width="7.140625" style="26" bestFit="1" customWidth="1"/>
    <col min="6" max="6" width="13.42578125" style="21" bestFit="1" customWidth="1"/>
    <col min="7" max="7" width="6.42578125" style="26" bestFit="1" customWidth="1"/>
    <col min="8" max="8" width="12.5703125" style="21" bestFit="1" customWidth="1"/>
    <col min="9" max="9" width="5.28515625" style="21" bestFit="1" customWidth="1"/>
    <col min="10" max="10" width="11.42578125" style="21" bestFit="1" customWidth="1"/>
    <col min="11" max="11" width="8.7109375" style="21" bestFit="1" customWidth="1"/>
    <col min="12" max="12" width="15" style="21" bestFit="1" customWidth="1"/>
    <col min="15" max="15" width="0" hidden="1" customWidth="1"/>
  </cols>
  <sheetData>
    <row r="1" spans="1:14" x14ac:dyDescent="0.25">
      <c r="A1" s="10" t="s">
        <v>46</v>
      </c>
      <c r="B1" s="10" t="s">
        <v>0</v>
      </c>
      <c r="C1" s="10" t="s">
        <v>47</v>
      </c>
      <c r="D1" s="11" t="s">
        <v>48</v>
      </c>
      <c r="E1" s="22" t="s">
        <v>49</v>
      </c>
      <c r="F1" s="11" t="s">
        <v>50</v>
      </c>
      <c r="G1" s="22" t="s">
        <v>51</v>
      </c>
      <c r="H1" s="11" t="s">
        <v>52</v>
      </c>
      <c r="I1" s="11" t="s">
        <v>53</v>
      </c>
      <c r="J1" s="11" t="s">
        <v>54</v>
      </c>
      <c r="K1" s="11" t="s">
        <v>55</v>
      </c>
      <c r="L1" s="11" t="s">
        <v>56</v>
      </c>
      <c r="M1" s="12"/>
      <c r="N1" s="12"/>
    </row>
    <row r="2" spans="1:14" x14ac:dyDescent="0.25">
      <c r="A2" s="13" t="s">
        <v>14</v>
      </c>
      <c r="B2" s="13" t="s">
        <v>201</v>
      </c>
      <c r="C2" s="13" t="s">
        <v>14</v>
      </c>
      <c r="D2" s="14"/>
      <c r="E2" s="23"/>
      <c r="F2" s="14"/>
      <c r="G2" s="23"/>
      <c r="H2" s="14"/>
      <c r="I2" s="14"/>
      <c r="J2" s="14"/>
      <c r="K2" s="14"/>
      <c r="L2" s="14"/>
      <c r="M2" s="12"/>
      <c r="N2" s="12"/>
    </row>
    <row r="3" spans="1:14" ht="24.75" x14ac:dyDescent="0.25">
      <c r="A3" s="15" t="s">
        <v>14</v>
      </c>
      <c r="B3" s="16" t="s">
        <v>59</v>
      </c>
      <c r="C3" s="15" t="s">
        <v>14</v>
      </c>
      <c r="D3" s="17"/>
      <c r="E3" s="24"/>
      <c r="F3" s="17"/>
      <c r="G3" s="24"/>
      <c r="H3" s="17"/>
      <c r="I3" s="17"/>
      <c r="J3" s="17"/>
      <c r="K3" s="17"/>
      <c r="L3" s="17"/>
      <c r="M3" s="12"/>
      <c r="N3" s="12"/>
    </row>
    <row r="4" spans="1:14" x14ac:dyDescent="0.25">
      <c r="A4" s="18" t="s">
        <v>60</v>
      </c>
      <c r="B4" s="18" t="s">
        <v>193</v>
      </c>
      <c r="C4" s="18" t="s">
        <v>57</v>
      </c>
      <c r="D4" s="19">
        <v>1</v>
      </c>
      <c r="E4" s="25">
        <v>0</v>
      </c>
      <c r="F4" s="19">
        <f>D4*E4</f>
        <v>0</v>
      </c>
      <c r="G4" s="25">
        <v>0</v>
      </c>
      <c r="H4" s="19">
        <f>D4*G4</f>
        <v>0</v>
      </c>
      <c r="I4" s="19">
        <f t="shared" ref="I4" si="0">E4+G4</f>
        <v>0</v>
      </c>
      <c r="J4" s="19">
        <f t="shared" ref="J4" si="1">F4+H4</f>
        <v>0</v>
      </c>
      <c r="K4" s="19">
        <v>147</v>
      </c>
      <c r="L4" s="19">
        <v>0</v>
      </c>
      <c r="M4" s="12"/>
      <c r="N4" s="12"/>
    </row>
    <row r="5" spans="1:14" x14ac:dyDescent="0.25">
      <c r="A5" s="18" t="s">
        <v>14</v>
      </c>
      <c r="B5" s="18" t="s">
        <v>61</v>
      </c>
      <c r="C5" s="18" t="s">
        <v>14</v>
      </c>
      <c r="D5" s="19"/>
      <c r="E5" s="25"/>
      <c r="F5" s="19"/>
      <c r="G5" s="25"/>
      <c r="H5" s="19"/>
      <c r="I5" s="19"/>
      <c r="J5" s="19"/>
      <c r="K5" s="19"/>
      <c r="L5" s="19"/>
      <c r="M5" s="12"/>
      <c r="N5" s="12"/>
    </row>
    <row r="6" spans="1:14" x14ac:dyDescent="0.25">
      <c r="A6" s="18" t="s">
        <v>14</v>
      </c>
      <c r="B6" s="18" t="s">
        <v>62</v>
      </c>
      <c r="C6" s="18" t="s">
        <v>14</v>
      </c>
      <c r="D6" s="19"/>
      <c r="E6" s="25"/>
      <c r="F6" s="19"/>
      <c r="G6" s="25"/>
      <c r="H6" s="19"/>
      <c r="I6" s="19"/>
      <c r="J6" s="19"/>
      <c r="K6" s="19"/>
      <c r="L6" s="19"/>
      <c r="M6" s="12"/>
      <c r="N6" s="12"/>
    </row>
    <row r="7" spans="1:14" x14ac:dyDescent="0.25">
      <c r="A7" s="18" t="s">
        <v>14</v>
      </c>
      <c r="B7" s="18" t="s">
        <v>63</v>
      </c>
      <c r="C7" s="18" t="s">
        <v>14</v>
      </c>
      <c r="D7" s="19"/>
      <c r="E7" s="25"/>
      <c r="F7" s="19"/>
      <c r="G7" s="25"/>
      <c r="H7" s="19"/>
      <c r="I7" s="19"/>
      <c r="J7" s="19"/>
      <c r="K7" s="19"/>
      <c r="L7" s="19"/>
      <c r="M7" s="12"/>
      <c r="N7" s="12"/>
    </row>
    <row r="8" spans="1:14" x14ac:dyDescent="0.25">
      <c r="A8" s="18" t="s">
        <v>14</v>
      </c>
      <c r="B8" s="18" t="s">
        <v>64</v>
      </c>
      <c r="C8" s="18" t="s">
        <v>14</v>
      </c>
      <c r="D8" s="19"/>
      <c r="E8" s="25"/>
      <c r="F8" s="19"/>
      <c r="G8" s="25"/>
      <c r="H8" s="19"/>
      <c r="I8" s="19"/>
      <c r="J8" s="19"/>
      <c r="K8" s="19"/>
      <c r="L8" s="19"/>
      <c r="M8" s="12"/>
      <c r="N8" s="12"/>
    </row>
    <row r="9" spans="1:14" x14ac:dyDescent="0.25">
      <c r="A9" s="18" t="s">
        <v>14</v>
      </c>
      <c r="B9" s="18" t="s">
        <v>65</v>
      </c>
      <c r="C9" s="18" t="s">
        <v>14</v>
      </c>
      <c r="D9" s="19"/>
      <c r="E9" s="25"/>
      <c r="F9" s="19"/>
      <c r="G9" s="25"/>
      <c r="H9" s="19"/>
      <c r="I9" s="19"/>
      <c r="J9" s="19"/>
      <c r="K9" s="19"/>
      <c r="L9" s="19"/>
      <c r="M9" s="12"/>
      <c r="N9" s="12"/>
    </row>
    <row r="10" spans="1:14" x14ac:dyDescent="0.25">
      <c r="A10" s="18" t="s">
        <v>14</v>
      </c>
      <c r="B10" s="18" t="s">
        <v>207</v>
      </c>
      <c r="C10" s="18" t="s">
        <v>14</v>
      </c>
      <c r="D10" s="19"/>
      <c r="E10" s="25"/>
      <c r="F10" s="19"/>
      <c r="G10" s="25"/>
      <c r="H10" s="19"/>
      <c r="I10" s="19"/>
      <c r="J10" s="19"/>
      <c r="K10" s="19"/>
      <c r="L10" s="19"/>
      <c r="M10" s="12"/>
      <c r="N10" s="12"/>
    </row>
    <row r="11" spans="1:14" x14ac:dyDescent="0.25">
      <c r="A11" s="18" t="s">
        <v>14</v>
      </c>
      <c r="B11" s="18" t="s">
        <v>208</v>
      </c>
      <c r="C11" s="18" t="s">
        <v>14</v>
      </c>
      <c r="D11" s="19"/>
      <c r="E11" s="25"/>
      <c r="F11" s="19"/>
      <c r="G11" s="25"/>
      <c r="H11" s="19"/>
      <c r="I11" s="19"/>
      <c r="J11" s="19"/>
      <c r="K11" s="19"/>
      <c r="L11" s="19"/>
      <c r="M11" s="12"/>
      <c r="N11" s="12"/>
    </row>
    <row r="12" spans="1:14" x14ac:dyDescent="0.25">
      <c r="A12" s="18" t="s">
        <v>14</v>
      </c>
      <c r="B12" s="18" t="s">
        <v>66</v>
      </c>
      <c r="C12" s="18" t="s">
        <v>14</v>
      </c>
      <c r="D12" s="19"/>
      <c r="E12" s="25"/>
      <c r="F12" s="19"/>
      <c r="G12" s="25"/>
      <c r="H12" s="19"/>
      <c r="I12" s="19"/>
      <c r="J12" s="19"/>
      <c r="K12" s="19"/>
      <c r="L12" s="19"/>
      <c r="M12" s="12"/>
      <c r="N12" s="12"/>
    </row>
    <row r="13" spans="1:14" x14ac:dyDescent="0.25">
      <c r="A13" s="18" t="s">
        <v>14</v>
      </c>
      <c r="B13" s="18" t="s">
        <v>67</v>
      </c>
      <c r="C13" s="18" t="s">
        <v>14</v>
      </c>
      <c r="D13" s="19"/>
      <c r="E13" s="25"/>
      <c r="F13" s="19"/>
      <c r="G13" s="25"/>
      <c r="H13" s="19"/>
      <c r="I13" s="19"/>
      <c r="J13" s="19"/>
      <c r="K13" s="19"/>
      <c r="L13" s="19"/>
      <c r="M13" s="12"/>
      <c r="N13" s="12"/>
    </row>
    <row r="14" spans="1:14" x14ac:dyDescent="0.25">
      <c r="A14" s="18" t="s">
        <v>14</v>
      </c>
      <c r="B14" s="18" t="s">
        <v>68</v>
      </c>
      <c r="C14" s="18" t="s">
        <v>14</v>
      </c>
      <c r="D14" s="19"/>
      <c r="E14" s="25"/>
      <c r="F14" s="19"/>
      <c r="G14" s="25"/>
      <c r="H14" s="19"/>
      <c r="I14" s="19"/>
      <c r="J14" s="19"/>
      <c r="K14" s="19"/>
      <c r="L14" s="19"/>
      <c r="M14" s="12"/>
      <c r="N14" s="12"/>
    </row>
    <row r="15" spans="1:14" x14ac:dyDescent="0.25">
      <c r="A15" s="15" t="s">
        <v>14</v>
      </c>
      <c r="B15" s="15" t="s">
        <v>69</v>
      </c>
      <c r="C15" s="15" t="s">
        <v>14</v>
      </c>
      <c r="D15" s="17"/>
      <c r="E15" s="24"/>
      <c r="F15" s="17"/>
      <c r="G15" s="24"/>
      <c r="H15" s="17"/>
      <c r="I15" s="17"/>
      <c r="J15" s="17"/>
      <c r="K15" s="17"/>
      <c r="L15" s="17"/>
      <c r="M15" s="12"/>
      <c r="N15" s="12"/>
    </row>
    <row r="16" spans="1:14" x14ac:dyDescent="0.25">
      <c r="A16" s="18" t="s">
        <v>70</v>
      </c>
      <c r="B16" s="31" t="s">
        <v>192</v>
      </c>
      <c r="C16" s="18" t="s">
        <v>57</v>
      </c>
      <c r="D16" s="19">
        <v>1</v>
      </c>
      <c r="E16" s="25">
        <v>0</v>
      </c>
      <c r="F16" s="19">
        <f>D16*E16</f>
        <v>0</v>
      </c>
      <c r="G16" s="25">
        <v>0</v>
      </c>
      <c r="H16" s="19">
        <f>D16*G16</f>
        <v>0</v>
      </c>
      <c r="I16" s="19">
        <f>E16+G16</f>
        <v>0</v>
      </c>
      <c r="J16" s="19">
        <f>F16+H16</f>
        <v>0</v>
      </c>
      <c r="K16" s="19">
        <v>0</v>
      </c>
      <c r="L16" s="19">
        <v>0</v>
      </c>
      <c r="M16" s="12"/>
      <c r="N16" s="12"/>
    </row>
    <row r="17" spans="1:14" ht="24.75" x14ac:dyDescent="0.25">
      <c r="A17" s="15" t="s">
        <v>14</v>
      </c>
      <c r="B17" s="16" t="s">
        <v>72</v>
      </c>
      <c r="C17" s="15" t="s">
        <v>14</v>
      </c>
      <c r="D17" s="17"/>
      <c r="E17" s="24"/>
      <c r="F17" s="17"/>
      <c r="G17" s="24"/>
      <c r="H17" s="17"/>
      <c r="I17" s="17"/>
      <c r="J17" s="17"/>
      <c r="K17" s="17"/>
      <c r="L17" s="17"/>
      <c r="M17" s="12"/>
      <c r="N17" s="12"/>
    </row>
    <row r="18" spans="1:14" x14ac:dyDescent="0.25">
      <c r="A18" s="18" t="s">
        <v>73</v>
      </c>
      <c r="B18" s="18" t="s">
        <v>194</v>
      </c>
      <c r="C18" s="18" t="s">
        <v>57</v>
      </c>
      <c r="D18" s="19">
        <v>4</v>
      </c>
      <c r="E18" s="25">
        <v>0</v>
      </c>
      <c r="F18" s="19">
        <f>D18*E18</f>
        <v>0</v>
      </c>
      <c r="G18" s="25">
        <v>0</v>
      </c>
      <c r="H18" s="19">
        <f>D18*G18</f>
        <v>0</v>
      </c>
      <c r="I18" s="19">
        <f t="shared" ref="I18:J18" si="2">E18+G18</f>
        <v>0</v>
      </c>
      <c r="J18" s="19">
        <f t="shared" si="2"/>
        <v>0</v>
      </c>
      <c r="K18" s="19">
        <v>24</v>
      </c>
      <c r="L18" s="19">
        <v>0</v>
      </c>
      <c r="M18" s="12"/>
      <c r="N18" s="12"/>
    </row>
    <row r="19" spans="1:14" x14ac:dyDescent="0.25">
      <c r="A19" s="18" t="s">
        <v>14</v>
      </c>
      <c r="B19" s="18" t="s">
        <v>74</v>
      </c>
      <c r="C19" s="18" t="s">
        <v>14</v>
      </c>
      <c r="D19" s="19"/>
      <c r="E19" s="25"/>
      <c r="F19" s="19"/>
      <c r="G19" s="25"/>
      <c r="H19" s="19"/>
      <c r="I19" s="19"/>
      <c r="J19" s="19"/>
      <c r="K19" s="19"/>
      <c r="L19" s="19"/>
      <c r="M19" s="12"/>
      <c r="N19" s="12"/>
    </row>
    <row r="20" spans="1:14" x14ac:dyDescent="0.25">
      <c r="A20" s="18" t="s">
        <v>14</v>
      </c>
      <c r="B20" s="18" t="s">
        <v>75</v>
      </c>
      <c r="C20" s="18" t="s">
        <v>14</v>
      </c>
      <c r="D20" s="19"/>
      <c r="E20" s="25"/>
      <c r="F20" s="19"/>
      <c r="G20" s="25"/>
      <c r="H20" s="19"/>
      <c r="I20" s="19"/>
      <c r="J20" s="19"/>
      <c r="K20" s="19"/>
      <c r="L20" s="19"/>
      <c r="M20" s="12"/>
      <c r="N20" s="12"/>
    </row>
    <row r="21" spans="1:14" ht="24.75" x14ac:dyDescent="0.25">
      <c r="A21" s="15" t="s">
        <v>14</v>
      </c>
      <c r="B21" s="16" t="s">
        <v>76</v>
      </c>
      <c r="C21" s="15" t="s">
        <v>14</v>
      </c>
      <c r="D21" s="17"/>
      <c r="E21" s="24"/>
      <c r="F21" s="17"/>
      <c r="G21" s="24"/>
      <c r="H21" s="17"/>
      <c r="I21" s="17"/>
      <c r="J21" s="17"/>
      <c r="K21" s="17"/>
      <c r="L21" s="17"/>
      <c r="M21" s="12"/>
      <c r="N21" s="12"/>
    </row>
    <row r="22" spans="1:14" x14ac:dyDescent="0.25">
      <c r="A22" s="18" t="s">
        <v>77</v>
      </c>
      <c r="B22" s="18" t="s">
        <v>195</v>
      </c>
      <c r="C22" s="18" t="s">
        <v>57</v>
      </c>
      <c r="D22" s="19">
        <v>2</v>
      </c>
      <c r="E22" s="25">
        <v>0</v>
      </c>
      <c r="F22" s="19">
        <f>D22*E22</f>
        <v>0</v>
      </c>
      <c r="G22" s="25">
        <v>0</v>
      </c>
      <c r="H22" s="19">
        <f>D22*G22</f>
        <v>0</v>
      </c>
      <c r="I22" s="19">
        <f t="shared" ref="I22:J22" si="3">E22+G22</f>
        <v>0</v>
      </c>
      <c r="J22" s="19">
        <f t="shared" si="3"/>
        <v>0</v>
      </c>
      <c r="K22" s="19">
        <v>11</v>
      </c>
      <c r="L22" s="19">
        <v>0</v>
      </c>
      <c r="M22" s="12"/>
      <c r="N22" s="12"/>
    </row>
    <row r="23" spans="1:14" x14ac:dyDescent="0.25">
      <c r="A23" s="18" t="s">
        <v>14</v>
      </c>
      <c r="B23" s="18" t="s">
        <v>78</v>
      </c>
      <c r="C23" s="18" t="s">
        <v>14</v>
      </c>
      <c r="D23" s="19"/>
      <c r="E23" s="25"/>
      <c r="F23" s="19"/>
      <c r="G23" s="25"/>
      <c r="H23" s="19"/>
      <c r="I23" s="19"/>
      <c r="J23" s="19"/>
      <c r="K23" s="19"/>
      <c r="L23" s="19"/>
      <c r="M23" s="12"/>
      <c r="N23" s="12"/>
    </row>
    <row r="24" spans="1:14" x14ac:dyDescent="0.25">
      <c r="A24" s="18" t="s">
        <v>14</v>
      </c>
      <c r="B24" s="18" t="s">
        <v>79</v>
      </c>
      <c r="C24" s="18" t="s">
        <v>14</v>
      </c>
      <c r="D24" s="19"/>
      <c r="E24" s="25"/>
      <c r="F24" s="19"/>
      <c r="G24" s="25"/>
      <c r="H24" s="19"/>
      <c r="I24" s="19"/>
      <c r="J24" s="19"/>
      <c r="K24" s="19"/>
      <c r="L24" s="19"/>
      <c r="M24" s="12"/>
      <c r="N24" s="12"/>
    </row>
    <row r="25" spans="1:14" x14ac:dyDescent="0.25">
      <c r="A25" s="18" t="s">
        <v>14</v>
      </c>
      <c r="B25" s="18" t="s">
        <v>80</v>
      </c>
      <c r="C25" s="18" t="s">
        <v>14</v>
      </c>
      <c r="D25" s="19"/>
      <c r="E25" s="25"/>
      <c r="F25" s="19"/>
      <c r="G25" s="25"/>
      <c r="H25" s="19"/>
      <c r="I25" s="19"/>
      <c r="J25" s="19"/>
      <c r="K25" s="19"/>
      <c r="L25" s="19"/>
      <c r="M25" s="12"/>
      <c r="N25" s="12"/>
    </row>
    <row r="26" spans="1:14" x14ac:dyDescent="0.25">
      <c r="A26" s="18" t="s">
        <v>81</v>
      </c>
      <c r="B26" s="18" t="s">
        <v>195</v>
      </c>
      <c r="C26" s="18" t="s">
        <v>57</v>
      </c>
      <c r="D26" s="19">
        <v>1</v>
      </c>
      <c r="E26" s="25">
        <v>0</v>
      </c>
      <c r="F26" s="19">
        <f>D26*E26</f>
        <v>0</v>
      </c>
      <c r="G26" s="25">
        <v>0</v>
      </c>
      <c r="H26" s="19">
        <f>D26*G26</f>
        <v>0</v>
      </c>
      <c r="I26" s="19">
        <f t="shared" ref="I26" si="4">E26+G26</f>
        <v>0</v>
      </c>
      <c r="J26" s="19">
        <f t="shared" ref="J26" si="5">F26+H26</f>
        <v>0</v>
      </c>
      <c r="K26" s="19">
        <v>11</v>
      </c>
      <c r="L26" s="19">
        <v>0</v>
      </c>
      <c r="M26" s="12"/>
      <c r="N26" s="12"/>
    </row>
    <row r="27" spans="1:14" x14ac:dyDescent="0.25">
      <c r="A27" s="18" t="s">
        <v>14</v>
      </c>
      <c r="B27" s="18" t="s">
        <v>102</v>
      </c>
      <c r="C27" s="18" t="s">
        <v>14</v>
      </c>
      <c r="D27" s="19"/>
      <c r="E27" s="25"/>
      <c r="F27" s="19"/>
      <c r="G27" s="25"/>
      <c r="H27" s="19"/>
      <c r="I27" s="19"/>
      <c r="J27" s="19"/>
      <c r="K27" s="19"/>
      <c r="L27" s="19"/>
      <c r="M27" s="12"/>
      <c r="N27" s="12"/>
    </row>
    <row r="28" spans="1:14" x14ac:dyDescent="0.25">
      <c r="A28" s="18" t="s">
        <v>14</v>
      </c>
      <c r="B28" s="18" t="s">
        <v>103</v>
      </c>
      <c r="C28" s="18" t="s">
        <v>14</v>
      </c>
      <c r="D28" s="19"/>
      <c r="E28" s="25"/>
      <c r="F28" s="19"/>
      <c r="G28" s="25"/>
      <c r="H28" s="19"/>
      <c r="I28" s="19"/>
      <c r="J28" s="19"/>
      <c r="K28" s="19"/>
      <c r="L28" s="19"/>
      <c r="M28" s="12"/>
      <c r="N28" s="12"/>
    </row>
    <row r="29" spans="1:14" x14ac:dyDescent="0.25">
      <c r="A29" s="18" t="s">
        <v>14</v>
      </c>
      <c r="B29" s="18" t="s">
        <v>80</v>
      </c>
      <c r="C29" s="18" t="s">
        <v>14</v>
      </c>
      <c r="D29" s="19"/>
      <c r="E29" s="25"/>
      <c r="F29" s="19"/>
      <c r="G29" s="25"/>
      <c r="H29" s="19"/>
      <c r="I29" s="19"/>
      <c r="J29" s="19"/>
      <c r="K29" s="19"/>
      <c r="L29" s="19"/>
      <c r="M29" s="12"/>
      <c r="N29" s="12"/>
    </row>
    <row r="30" spans="1:14" x14ac:dyDescent="0.25">
      <c r="A30" s="15" t="s">
        <v>14</v>
      </c>
      <c r="B30" s="15" t="s">
        <v>86</v>
      </c>
      <c r="C30" s="15" t="s">
        <v>14</v>
      </c>
      <c r="D30" s="17"/>
      <c r="E30" s="24"/>
      <c r="F30" s="17"/>
      <c r="G30" s="24"/>
      <c r="H30" s="17"/>
      <c r="I30" s="17"/>
      <c r="J30" s="17"/>
      <c r="K30" s="17"/>
      <c r="L30" s="17"/>
      <c r="M30" s="12"/>
      <c r="N30" s="12"/>
    </row>
    <row r="31" spans="1:14" x14ac:dyDescent="0.25">
      <c r="A31" s="18" t="s">
        <v>82</v>
      </c>
      <c r="B31" s="18" t="s">
        <v>87</v>
      </c>
      <c r="C31" s="18" t="s">
        <v>85</v>
      </c>
      <c r="D31" s="19">
        <v>8</v>
      </c>
      <c r="E31" s="25">
        <v>0</v>
      </c>
      <c r="F31" s="19">
        <f>D31*E31</f>
        <v>0</v>
      </c>
      <c r="G31" s="25">
        <v>0</v>
      </c>
      <c r="H31" s="19">
        <f>D31*G31</f>
        <v>0</v>
      </c>
      <c r="I31" s="19">
        <f>E31+G31</f>
        <v>0</v>
      </c>
      <c r="J31" s="19">
        <f>F31+H31</f>
        <v>0</v>
      </c>
      <c r="K31" s="19">
        <v>4</v>
      </c>
      <c r="L31" s="19">
        <v>0</v>
      </c>
      <c r="M31" s="12"/>
      <c r="N31" s="12"/>
    </row>
    <row r="32" spans="1:14" x14ac:dyDescent="0.25">
      <c r="A32" s="15" t="s">
        <v>14</v>
      </c>
      <c r="B32" s="15" t="s">
        <v>88</v>
      </c>
      <c r="C32" s="15" t="s">
        <v>14</v>
      </c>
      <c r="D32" s="17"/>
      <c r="E32" s="24"/>
      <c r="F32" s="17"/>
      <c r="G32" s="24"/>
      <c r="H32" s="17"/>
      <c r="I32" s="17"/>
      <c r="J32" s="17"/>
      <c r="K32" s="17"/>
      <c r="L32" s="17"/>
      <c r="M32" s="12"/>
      <c r="N32" s="12"/>
    </row>
    <row r="33" spans="1:14" x14ac:dyDescent="0.25">
      <c r="A33" s="18" t="s">
        <v>83</v>
      </c>
      <c r="B33" s="18" t="s">
        <v>89</v>
      </c>
      <c r="C33" s="18" t="s">
        <v>58</v>
      </c>
      <c r="D33" s="19">
        <v>3</v>
      </c>
      <c r="E33" s="25">
        <v>0</v>
      </c>
      <c r="F33" s="19">
        <f>D33*E33</f>
        <v>0</v>
      </c>
      <c r="G33" s="25">
        <v>0</v>
      </c>
      <c r="H33" s="19">
        <f>D33*G33</f>
        <v>0</v>
      </c>
      <c r="I33" s="19">
        <f>E33+G33</f>
        <v>0</v>
      </c>
      <c r="J33" s="19">
        <f>F33+H33</f>
        <v>0</v>
      </c>
      <c r="K33" s="19">
        <v>2</v>
      </c>
      <c r="L33" s="19">
        <f>D33*K33</f>
        <v>6</v>
      </c>
      <c r="M33" s="12"/>
      <c r="N33" s="12"/>
    </row>
    <row r="34" spans="1:14" x14ac:dyDescent="0.25">
      <c r="A34" s="15" t="s">
        <v>14</v>
      </c>
      <c r="B34" s="15" t="s">
        <v>90</v>
      </c>
      <c r="C34" s="15" t="s">
        <v>14</v>
      </c>
      <c r="D34" s="17"/>
      <c r="E34" s="24"/>
      <c r="F34" s="17"/>
      <c r="G34" s="24"/>
      <c r="H34" s="17"/>
      <c r="I34" s="17"/>
      <c r="J34" s="17"/>
      <c r="K34" s="17"/>
      <c r="L34" s="17"/>
      <c r="M34" s="12"/>
      <c r="N34" s="12"/>
    </row>
    <row r="35" spans="1:14" x14ac:dyDescent="0.25">
      <c r="A35" s="18" t="s">
        <v>196</v>
      </c>
      <c r="B35" s="18" t="s">
        <v>91</v>
      </c>
      <c r="C35" s="18" t="s">
        <v>57</v>
      </c>
      <c r="D35" s="19">
        <v>4</v>
      </c>
      <c r="E35" s="25">
        <v>0</v>
      </c>
      <c r="F35" s="19">
        <f>D35*E35</f>
        <v>0</v>
      </c>
      <c r="G35" s="25">
        <v>0</v>
      </c>
      <c r="H35" s="19">
        <f>D35*G35</f>
        <v>0</v>
      </c>
      <c r="I35" s="19">
        <f>E35+G35</f>
        <v>0</v>
      </c>
      <c r="J35" s="19">
        <f>F35+H35</f>
        <v>0</v>
      </c>
      <c r="K35" s="19">
        <v>1</v>
      </c>
      <c r="L35" s="19">
        <v>0</v>
      </c>
      <c r="M35" s="12"/>
      <c r="N35" s="12"/>
    </row>
    <row r="36" spans="1:14" x14ac:dyDescent="0.25">
      <c r="A36" s="15" t="s">
        <v>14</v>
      </c>
      <c r="B36" s="15" t="s">
        <v>92</v>
      </c>
      <c r="C36" s="15" t="s">
        <v>14</v>
      </c>
      <c r="D36" s="17"/>
      <c r="E36" s="24"/>
      <c r="F36" s="17"/>
      <c r="G36" s="24"/>
      <c r="H36" s="17"/>
      <c r="I36" s="17"/>
      <c r="J36" s="17"/>
      <c r="K36" s="17"/>
      <c r="L36" s="17"/>
      <c r="M36" s="12"/>
      <c r="N36" s="12"/>
    </row>
    <row r="37" spans="1:14" x14ac:dyDescent="0.25">
      <c r="A37" s="18" t="s">
        <v>84</v>
      </c>
      <c r="B37" s="18" t="s">
        <v>93</v>
      </c>
      <c r="C37" s="18" t="s">
        <v>57</v>
      </c>
      <c r="D37" s="19">
        <v>7</v>
      </c>
      <c r="E37" s="25">
        <v>0</v>
      </c>
      <c r="F37" s="19">
        <f>D37*E37</f>
        <v>0</v>
      </c>
      <c r="G37" s="25">
        <v>0</v>
      </c>
      <c r="H37" s="19">
        <f>D37*G37</f>
        <v>0</v>
      </c>
      <c r="I37" s="19">
        <f>E37+G37</f>
        <v>0</v>
      </c>
      <c r="J37" s="19">
        <f>F37+H37</f>
        <v>0</v>
      </c>
      <c r="K37" s="19">
        <v>1</v>
      </c>
      <c r="L37" s="19">
        <v>0</v>
      </c>
      <c r="M37" s="12"/>
      <c r="N37" s="12"/>
    </row>
    <row r="38" spans="1:14" x14ac:dyDescent="0.25">
      <c r="A38" s="18" t="s">
        <v>14</v>
      </c>
      <c r="B38" s="18" t="s">
        <v>14</v>
      </c>
      <c r="C38" s="18" t="s">
        <v>14</v>
      </c>
      <c r="D38" s="19"/>
      <c r="E38" s="25"/>
      <c r="F38" s="19"/>
      <c r="G38" s="25"/>
      <c r="H38" s="19"/>
      <c r="I38" s="19"/>
      <c r="J38" s="19"/>
      <c r="K38" s="19"/>
      <c r="L38" s="19"/>
      <c r="M38" s="12"/>
      <c r="N38" s="12"/>
    </row>
    <row r="39" spans="1:14" x14ac:dyDescent="0.25">
      <c r="A39" s="13" t="s">
        <v>14</v>
      </c>
      <c r="B39" s="13" t="s">
        <v>202</v>
      </c>
      <c r="C39" s="13" t="s">
        <v>14</v>
      </c>
      <c r="D39" s="14"/>
      <c r="E39" s="23"/>
      <c r="F39" s="14">
        <f>SUM(F3:F38)</f>
        <v>0</v>
      </c>
      <c r="G39" s="23"/>
      <c r="H39" s="14">
        <f>SUM(H3:H38)</f>
        <v>0</v>
      </c>
      <c r="I39" s="14"/>
      <c r="J39" s="14">
        <f>SUM(J3:J38)</f>
        <v>0</v>
      </c>
      <c r="K39" s="14"/>
      <c r="L39" s="14">
        <f>SUM(L3:L38)</f>
        <v>6</v>
      </c>
      <c r="M39" s="12"/>
      <c r="N39" s="12"/>
    </row>
    <row r="40" spans="1:14" x14ac:dyDescent="0.25">
      <c r="A40" s="18" t="s">
        <v>14</v>
      </c>
      <c r="B40" s="18" t="s">
        <v>14</v>
      </c>
      <c r="C40" s="18" t="s">
        <v>14</v>
      </c>
      <c r="D40" s="19"/>
      <c r="E40" s="25"/>
      <c r="F40" s="19"/>
      <c r="G40" s="25"/>
      <c r="H40" s="19"/>
      <c r="I40" s="19"/>
      <c r="J40" s="19"/>
      <c r="K40" s="19"/>
      <c r="L40" s="19"/>
      <c r="M40" s="12"/>
      <c r="N40" s="12"/>
    </row>
    <row r="41" spans="1:14" x14ac:dyDescent="0.25">
      <c r="A41" s="13" t="s">
        <v>14</v>
      </c>
      <c r="B41" s="13" t="s">
        <v>203</v>
      </c>
      <c r="C41" s="13" t="s">
        <v>14</v>
      </c>
      <c r="D41" s="14"/>
      <c r="E41" s="23"/>
      <c r="F41" s="14"/>
      <c r="G41" s="23"/>
      <c r="H41" s="14"/>
      <c r="I41" s="14"/>
      <c r="J41" s="14"/>
      <c r="K41" s="14"/>
      <c r="L41" s="14"/>
      <c r="M41" s="12"/>
      <c r="N41" s="12"/>
    </row>
    <row r="42" spans="1:14" ht="24.75" x14ac:dyDescent="0.25">
      <c r="A42" s="15" t="s">
        <v>14</v>
      </c>
      <c r="B42" s="16" t="s">
        <v>59</v>
      </c>
      <c r="C42" s="15" t="s">
        <v>14</v>
      </c>
      <c r="D42" s="17"/>
      <c r="E42" s="24"/>
      <c r="F42" s="17"/>
      <c r="G42" s="24"/>
      <c r="H42" s="17"/>
      <c r="I42" s="17"/>
      <c r="J42" s="17"/>
      <c r="K42" s="17"/>
      <c r="L42" s="17"/>
      <c r="M42" s="12"/>
      <c r="N42" s="12"/>
    </row>
    <row r="43" spans="1:14" x14ac:dyDescent="0.25">
      <c r="A43" s="18" t="s">
        <v>94</v>
      </c>
      <c r="B43" s="18" t="s">
        <v>193</v>
      </c>
      <c r="C43" s="18" t="s">
        <v>57</v>
      </c>
      <c r="D43" s="19">
        <v>1</v>
      </c>
      <c r="E43" s="25">
        <v>0</v>
      </c>
      <c r="F43" s="19">
        <f>D43*E43</f>
        <v>0</v>
      </c>
      <c r="G43" s="25">
        <v>0</v>
      </c>
      <c r="H43" s="19">
        <f>D43*G43</f>
        <v>0</v>
      </c>
      <c r="I43" s="19">
        <f t="shared" ref="I43" si="6">E43+G43</f>
        <v>0</v>
      </c>
      <c r="J43" s="19">
        <f t="shared" ref="J43" si="7">F43+H43</f>
        <v>0</v>
      </c>
      <c r="K43" s="19">
        <v>147</v>
      </c>
      <c r="L43" s="19">
        <v>0</v>
      </c>
      <c r="M43" s="12"/>
      <c r="N43" s="12"/>
    </row>
    <row r="44" spans="1:14" x14ac:dyDescent="0.25">
      <c r="A44" s="18" t="s">
        <v>14</v>
      </c>
      <c r="B44" s="18" t="s">
        <v>61</v>
      </c>
      <c r="C44" s="18" t="s">
        <v>14</v>
      </c>
      <c r="D44" s="19"/>
      <c r="E44" s="25"/>
      <c r="F44" s="19"/>
      <c r="G44" s="25"/>
      <c r="H44" s="19"/>
      <c r="I44" s="19"/>
      <c r="J44" s="19"/>
      <c r="K44" s="19"/>
      <c r="L44" s="19"/>
      <c r="M44" s="12"/>
      <c r="N44" s="12"/>
    </row>
    <row r="45" spans="1:14" x14ac:dyDescent="0.25">
      <c r="A45" s="18" t="s">
        <v>14</v>
      </c>
      <c r="B45" s="18" t="s">
        <v>62</v>
      </c>
      <c r="C45" s="18" t="s">
        <v>14</v>
      </c>
      <c r="D45" s="19"/>
      <c r="E45" s="25"/>
      <c r="F45" s="19"/>
      <c r="G45" s="25"/>
      <c r="H45" s="19"/>
      <c r="I45" s="19"/>
      <c r="J45" s="19"/>
      <c r="K45" s="19"/>
      <c r="L45" s="19"/>
      <c r="M45" s="12"/>
      <c r="N45" s="12"/>
    </row>
    <row r="46" spans="1:14" x14ac:dyDescent="0.25">
      <c r="A46" s="18" t="s">
        <v>14</v>
      </c>
      <c r="B46" s="18" t="s">
        <v>63</v>
      </c>
      <c r="C46" s="18" t="s">
        <v>14</v>
      </c>
      <c r="D46" s="19"/>
      <c r="E46" s="25"/>
      <c r="F46" s="19"/>
      <c r="G46" s="25"/>
      <c r="H46" s="19"/>
      <c r="I46" s="19"/>
      <c r="J46" s="19"/>
      <c r="K46" s="19"/>
      <c r="L46" s="19"/>
      <c r="M46" s="12"/>
      <c r="N46" s="12"/>
    </row>
    <row r="47" spans="1:14" x14ac:dyDescent="0.25">
      <c r="A47" s="18" t="s">
        <v>14</v>
      </c>
      <c r="B47" s="18" t="s">
        <v>64</v>
      </c>
      <c r="C47" s="18" t="s">
        <v>14</v>
      </c>
      <c r="D47" s="19"/>
      <c r="E47" s="25"/>
      <c r="F47" s="19"/>
      <c r="G47" s="25"/>
      <c r="H47" s="19"/>
      <c r="I47" s="19"/>
      <c r="J47" s="19"/>
      <c r="K47" s="19"/>
      <c r="L47" s="19"/>
      <c r="M47" s="12"/>
      <c r="N47" s="12"/>
    </row>
    <row r="48" spans="1:14" x14ac:dyDescent="0.25">
      <c r="A48" s="18" t="s">
        <v>14</v>
      </c>
      <c r="B48" s="18" t="s">
        <v>65</v>
      </c>
      <c r="C48" s="18" t="s">
        <v>14</v>
      </c>
      <c r="D48" s="19"/>
      <c r="E48" s="25"/>
      <c r="F48" s="19"/>
      <c r="G48" s="25"/>
      <c r="H48" s="19"/>
      <c r="I48" s="19"/>
      <c r="J48" s="19"/>
      <c r="K48" s="19"/>
      <c r="L48" s="19"/>
      <c r="M48" s="12"/>
      <c r="N48" s="12"/>
    </row>
    <row r="49" spans="1:14" x14ac:dyDescent="0.25">
      <c r="A49" s="18" t="s">
        <v>14</v>
      </c>
      <c r="B49" s="18" t="s">
        <v>207</v>
      </c>
      <c r="C49" s="18" t="s">
        <v>14</v>
      </c>
      <c r="D49" s="19"/>
      <c r="E49" s="25"/>
      <c r="F49" s="19"/>
      <c r="G49" s="25"/>
      <c r="H49" s="19"/>
      <c r="I49" s="19"/>
      <c r="J49" s="19"/>
      <c r="K49" s="19"/>
      <c r="L49" s="19"/>
      <c r="M49" s="12"/>
      <c r="N49" s="12"/>
    </row>
    <row r="50" spans="1:14" x14ac:dyDescent="0.25">
      <c r="A50" s="18" t="s">
        <v>14</v>
      </c>
      <c r="B50" s="18" t="s">
        <v>208</v>
      </c>
      <c r="C50" s="18" t="s">
        <v>14</v>
      </c>
      <c r="D50" s="19"/>
      <c r="E50" s="25"/>
      <c r="F50" s="19"/>
      <c r="G50" s="25"/>
      <c r="H50" s="19"/>
      <c r="I50" s="19"/>
      <c r="J50" s="19"/>
      <c r="K50" s="19"/>
      <c r="L50" s="19"/>
      <c r="M50" s="12"/>
      <c r="N50" s="12"/>
    </row>
    <row r="51" spans="1:14" x14ac:dyDescent="0.25">
      <c r="A51" s="18" t="s">
        <v>14</v>
      </c>
      <c r="B51" s="18" t="s">
        <v>66</v>
      </c>
      <c r="C51" s="18" t="s">
        <v>14</v>
      </c>
      <c r="D51" s="19"/>
      <c r="E51" s="25"/>
      <c r="F51" s="19"/>
      <c r="G51" s="25"/>
      <c r="H51" s="19"/>
      <c r="I51" s="19"/>
      <c r="J51" s="19"/>
      <c r="K51" s="19"/>
      <c r="L51" s="19"/>
      <c r="M51" s="12"/>
      <c r="N51" s="12"/>
    </row>
    <row r="52" spans="1:14" x14ac:dyDescent="0.25">
      <c r="A52" s="18" t="s">
        <v>14</v>
      </c>
      <c r="B52" s="18" t="s">
        <v>67</v>
      </c>
      <c r="C52" s="18" t="s">
        <v>14</v>
      </c>
      <c r="D52" s="19"/>
      <c r="E52" s="25"/>
      <c r="F52" s="19"/>
      <c r="G52" s="25"/>
      <c r="H52" s="19"/>
      <c r="I52" s="19"/>
      <c r="J52" s="19"/>
      <c r="K52" s="19"/>
      <c r="L52" s="19"/>
      <c r="M52" s="12"/>
      <c r="N52" s="12"/>
    </row>
    <row r="53" spans="1:14" x14ac:dyDescent="0.25">
      <c r="A53" s="18" t="s">
        <v>14</v>
      </c>
      <c r="B53" s="18" t="s">
        <v>68</v>
      </c>
      <c r="C53" s="18" t="s">
        <v>14</v>
      </c>
      <c r="D53" s="19"/>
      <c r="E53" s="25"/>
      <c r="F53" s="19"/>
      <c r="G53" s="25"/>
      <c r="H53" s="19"/>
      <c r="I53" s="19"/>
      <c r="J53" s="19"/>
      <c r="K53" s="19"/>
      <c r="L53" s="19"/>
      <c r="M53" s="12"/>
      <c r="N53" s="12"/>
    </row>
    <row r="54" spans="1:14" x14ac:dyDescent="0.25">
      <c r="A54" s="15" t="s">
        <v>14</v>
      </c>
      <c r="B54" s="15" t="s">
        <v>69</v>
      </c>
      <c r="C54" s="15" t="s">
        <v>14</v>
      </c>
      <c r="D54" s="17"/>
      <c r="E54" s="24"/>
      <c r="F54" s="17"/>
      <c r="G54" s="24"/>
      <c r="H54" s="17"/>
      <c r="I54" s="17"/>
      <c r="J54" s="17"/>
      <c r="K54" s="17"/>
      <c r="L54" s="17"/>
      <c r="M54" s="12"/>
      <c r="N54" s="12"/>
    </row>
    <row r="55" spans="1:14" x14ac:dyDescent="0.25">
      <c r="A55" s="18" t="s">
        <v>95</v>
      </c>
      <c r="B55" s="18" t="s">
        <v>71</v>
      </c>
      <c r="C55" s="18" t="s">
        <v>57</v>
      </c>
      <c r="D55" s="19">
        <v>1</v>
      </c>
      <c r="E55" s="25">
        <v>0</v>
      </c>
      <c r="F55" s="19">
        <f>D55*E55</f>
        <v>0</v>
      </c>
      <c r="G55" s="25">
        <v>0</v>
      </c>
      <c r="H55" s="19">
        <f>D55*G55</f>
        <v>0</v>
      </c>
      <c r="I55" s="19">
        <f>E55+G55</f>
        <v>0</v>
      </c>
      <c r="J55" s="19">
        <f>F55+H55</f>
        <v>0</v>
      </c>
      <c r="K55" s="19">
        <v>0</v>
      </c>
      <c r="L55" s="19">
        <v>0</v>
      </c>
      <c r="M55" s="12"/>
      <c r="N55" s="12"/>
    </row>
    <row r="56" spans="1:14" ht="24.75" x14ac:dyDescent="0.25">
      <c r="A56" s="15" t="s">
        <v>14</v>
      </c>
      <c r="B56" s="16" t="s">
        <v>72</v>
      </c>
      <c r="C56" s="15" t="s">
        <v>14</v>
      </c>
      <c r="D56" s="17"/>
      <c r="E56" s="24"/>
      <c r="F56" s="17"/>
      <c r="G56" s="24"/>
      <c r="H56" s="17"/>
      <c r="I56" s="17"/>
      <c r="J56" s="17"/>
      <c r="K56" s="17"/>
      <c r="L56" s="17"/>
      <c r="M56" s="12"/>
      <c r="N56" s="12"/>
    </row>
    <row r="57" spans="1:14" x14ac:dyDescent="0.25">
      <c r="A57" s="18" t="s">
        <v>96</v>
      </c>
      <c r="B57" s="18" t="s">
        <v>194</v>
      </c>
      <c r="C57" s="18" t="s">
        <v>57</v>
      </c>
      <c r="D57" s="19">
        <v>1</v>
      </c>
      <c r="E57" s="25">
        <v>0</v>
      </c>
      <c r="F57" s="19">
        <f>D57*E57</f>
        <v>0</v>
      </c>
      <c r="G57" s="25">
        <v>0</v>
      </c>
      <c r="H57" s="19">
        <f>D57*G57</f>
        <v>0</v>
      </c>
      <c r="I57" s="19">
        <f t="shared" ref="I57:J60" si="8">E57+G57</f>
        <v>0</v>
      </c>
      <c r="J57" s="19">
        <f t="shared" si="8"/>
        <v>0</v>
      </c>
      <c r="K57" s="19">
        <v>24</v>
      </c>
      <c r="L57" s="19">
        <v>0</v>
      </c>
      <c r="M57" s="12"/>
      <c r="N57" s="12"/>
    </row>
    <row r="58" spans="1:14" x14ac:dyDescent="0.25">
      <c r="A58" s="18" t="s">
        <v>14</v>
      </c>
      <c r="B58" s="18" t="s">
        <v>97</v>
      </c>
      <c r="C58" s="18" t="s">
        <v>14</v>
      </c>
      <c r="D58" s="19"/>
      <c r="E58" s="25"/>
      <c r="F58" s="19"/>
      <c r="G58" s="25"/>
      <c r="H58" s="19"/>
      <c r="I58" s="19"/>
      <c r="J58" s="19"/>
      <c r="K58" s="19"/>
      <c r="L58" s="19"/>
      <c r="M58" s="12"/>
      <c r="N58" s="12"/>
    </row>
    <row r="59" spans="1:14" x14ac:dyDescent="0.25">
      <c r="A59" s="18" t="s">
        <v>14</v>
      </c>
      <c r="B59" s="18" t="s">
        <v>98</v>
      </c>
      <c r="C59" s="18" t="s">
        <v>14</v>
      </c>
      <c r="D59" s="19"/>
      <c r="E59" s="25"/>
      <c r="F59" s="19"/>
      <c r="G59" s="25"/>
      <c r="H59" s="19"/>
      <c r="I59" s="19"/>
      <c r="J59" s="19"/>
      <c r="K59" s="19"/>
      <c r="L59" s="19"/>
      <c r="M59" s="12"/>
      <c r="N59" s="12"/>
    </row>
    <row r="60" spans="1:14" x14ac:dyDescent="0.25">
      <c r="A60" s="18" t="s">
        <v>99</v>
      </c>
      <c r="B60" s="18" t="s">
        <v>198</v>
      </c>
      <c r="C60" s="18" t="s">
        <v>57</v>
      </c>
      <c r="D60" s="19">
        <v>1</v>
      </c>
      <c r="E60" s="25">
        <v>0</v>
      </c>
      <c r="F60" s="19">
        <f>D60*E60</f>
        <v>0</v>
      </c>
      <c r="G60" s="25">
        <v>0</v>
      </c>
      <c r="H60" s="19">
        <f>D60*G60</f>
        <v>0</v>
      </c>
      <c r="I60" s="19">
        <f t="shared" si="8"/>
        <v>0</v>
      </c>
      <c r="J60" s="19">
        <f t="shared" si="8"/>
        <v>0</v>
      </c>
      <c r="K60" s="19">
        <v>24</v>
      </c>
      <c r="L60" s="19">
        <v>0</v>
      </c>
      <c r="M60" s="12"/>
      <c r="N60" s="12"/>
    </row>
    <row r="61" spans="1:14" x14ac:dyDescent="0.25">
      <c r="A61" s="18" t="s">
        <v>14</v>
      </c>
      <c r="B61" s="18" t="s">
        <v>74</v>
      </c>
      <c r="C61" s="18" t="s">
        <v>14</v>
      </c>
      <c r="D61" s="19"/>
      <c r="E61" s="25"/>
      <c r="F61" s="19"/>
      <c r="G61" s="25"/>
      <c r="H61" s="19"/>
      <c r="I61" s="19"/>
      <c r="J61" s="19"/>
      <c r="K61" s="19"/>
      <c r="L61" s="19"/>
      <c r="M61" s="12"/>
      <c r="N61" s="12"/>
    </row>
    <row r="62" spans="1:14" x14ac:dyDescent="0.25">
      <c r="A62" s="18" t="s">
        <v>14</v>
      </c>
      <c r="B62" s="18" t="s">
        <v>75</v>
      </c>
      <c r="C62" s="18" t="s">
        <v>14</v>
      </c>
      <c r="D62" s="19"/>
      <c r="E62" s="25"/>
      <c r="F62" s="19"/>
      <c r="G62" s="25"/>
      <c r="H62" s="19"/>
      <c r="I62" s="19"/>
      <c r="J62" s="19"/>
      <c r="K62" s="19"/>
      <c r="L62" s="19"/>
      <c r="M62" s="12"/>
      <c r="N62" s="12"/>
    </row>
    <row r="63" spans="1:14" ht="24.75" x14ac:dyDescent="0.25">
      <c r="A63" s="15" t="s">
        <v>14</v>
      </c>
      <c r="B63" s="16" t="s">
        <v>76</v>
      </c>
      <c r="C63" s="15" t="s">
        <v>14</v>
      </c>
      <c r="D63" s="17"/>
      <c r="E63" s="24"/>
      <c r="F63" s="17"/>
      <c r="G63" s="24"/>
      <c r="H63" s="17"/>
      <c r="I63" s="17"/>
      <c r="J63" s="17"/>
      <c r="K63" s="17"/>
      <c r="L63" s="17"/>
      <c r="M63" s="12"/>
      <c r="N63" s="12"/>
    </row>
    <row r="64" spans="1:14" x14ac:dyDescent="0.25">
      <c r="A64" s="18" t="s">
        <v>100</v>
      </c>
      <c r="B64" s="18" t="s">
        <v>195</v>
      </c>
      <c r="C64" s="18" t="s">
        <v>57</v>
      </c>
      <c r="D64" s="19">
        <v>1</v>
      </c>
      <c r="E64" s="25">
        <v>0</v>
      </c>
      <c r="F64" s="19">
        <f>D64*E64</f>
        <v>0</v>
      </c>
      <c r="G64" s="25">
        <v>0</v>
      </c>
      <c r="H64" s="19">
        <f>D64*G64</f>
        <v>0</v>
      </c>
      <c r="I64" s="19">
        <f t="shared" ref="I64:J68" si="9">E64+G64</f>
        <v>0</v>
      </c>
      <c r="J64" s="19">
        <f t="shared" si="9"/>
        <v>0</v>
      </c>
      <c r="K64" s="19">
        <v>11</v>
      </c>
      <c r="L64" s="19">
        <v>0</v>
      </c>
      <c r="M64" s="12"/>
      <c r="N64" s="12"/>
    </row>
    <row r="65" spans="1:14" x14ac:dyDescent="0.25">
      <c r="A65" s="18" t="s">
        <v>14</v>
      </c>
      <c r="B65" s="18" t="s">
        <v>78</v>
      </c>
      <c r="C65" s="18" t="s">
        <v>14</v>
      </c>
      <c r="D65" s="19"/>
      <c r="E65" s="25"/>
      <c r="F65" s="19"/>
      <c r="G65" s="25"/>
      <c r="H65" s="19"/>
      <c r="I65" s="19"/>
      <c r="J65" s="19"/>
      <c r="K65" s="19"/>
      <c r="L65" s="19"/>
      <c r="M65" s="12"/>
      <c r="N65" s="12"/>
    </row>
    <row r="66" spans="1:14" x14ac:dyDescent="0.25">
      <c r="A66" s="18" t="s">
        <v>14</v>
      </c>
      <c r="B66" s="18" t="s">
        <v>79</v>
      </c>
      <c r="C66" s="18" t="s">
        <v>14</v>
      </c>
      <c r="D66" s="19"/>
      <c r="E66" s="25"/>
      <c r="F66" s="19"/>
      <c r="G66" s="25"/>
      <c r="H66" s="19"/>
      <c r="I66" s="19"/>
      <c r="J66" s="19"/>
      <c r="K66" s="19"/>
      <c r="L66" s="19"/>
      <c r="M66" s="12"/>
      <c r="N66" s="12"/>
    </row>
    <row r="67" spans="1:14" x14ac:dyDescent="0.25">
      <c r="A67" s="18" t="s">
        <v>14</v>
      </c>
      <c r="B67" s="18" t="s">
        <v>80</v>
      </c>
      <c r="C67" s="18" t="s">
        <v>14</v>
      </c>
      <c r="D67" s="19"/>
      <c r="E67" s="25"/>
      <c r="F67" s="19"/>
      <c r="G67" s="25"/>
      <c r="H67" s="19"/>
      <c r="I67" s="19"/>
      <c r="J67" s="19"/>
      <c r="K67" s="19"/>
      <c r="L67" s="19"/>
      <c r="M67" s="12"/>
      <c r="N67" s="12"/>
    </row>
    <row r="68" spans="1:14" x14ac:dyDescent="0.25">
      <c r="A68" s="18" t="s">
        <v>101</v>
      </c>
      <c r="B68" s="18" t="s">
        <v>195</v>
      </c>
      <c r="C68" s="18" t="s">
        <v>57</v>
      </c>
      <c r="D68" s="19">
        <v>5</v>
      </c>
      <c r="E68" s="25">
        <v>0</v>
      </c>
      <c r="F68" s="19">
        <f>D68*E68</f>
        <v>0</v>
      </c>
      <c r="G68" s="25">
        <v>0</v>
      </c>
      <c r="H68" s="19">
        <f>D68*G68</f>
        <v>0</v>
      </c>
      <c r="I68" s="19">
        <f t="shared" si="9"/>
        <v>0</v>
      </c>
      <c r="J68" s="19">
        <f t="shared" si="9"/>
        <v>0</v>
      </c>
      <c r="K68" s="19">
        <v>11</v>
      </c>
      <c r="L68" s="19">
        <v>0</v>
      </c>
      <c r="M68" s="12"/>
      <c r="N68" s="12"/>
    </row>
    <row r="69" spans="1:14" x14ac:dyDescent="0.25">
      <c r="A69" s="18" t="s">
        <v>14</v>
      </c>
      <c r="B69" s="18" t="s">
        <v>102</v>
      </c>
      <c r="C69" s="18" t="s">
        <v>14</v>
      </c>
      <c r="D69" s="19"/>
      <c r="E69" s="25"/>
      <c r="F69" s="19"/>
      <c r="G69" s="25"/>
      <c r="H69" s="19"/>
      <c r="I69" s="19"/>
      <c r="J69" s="19"/>
      <c r="K69" s="19"/>
      <c r="L69" s="19"/>
      <c r="M69" s="12"/>
      <c r="N69" s="12"/>
    </row>
    <row r="70" spans="1:14" x14ac:dyDescent="0.25">
      <c r="A70" s="18" t="s">
        <v>14</v>
      </c>
      <c r="B70" s="18" t="s">
        <v>103</v>
      </c>
      <c r="C70" s="18" t="s">
        <v>14</v>
      </c>
      <c r="D70" s="19"/>
      <c r="E70" s="25"/>
      <c r="F70" s="19"/>
      <c r="G70" s="25"/>
      <c r="H70" s="19"/>
      <c r="I70" s="19"/>
      <c r="J70" s="19"/>
      <c r="K70" s="19"/>
      <c r="L70" s="19"/>
      <c r="M70" s="12"/>
      <c r="N70" s="12"/>
    </row>
    <row r="71" spans="1:14" x14ac:dyDescent="0.25">
      <c r="A71" s="18" t="s">
        <v>14</v>
      </c>
      <c r="B71" s="18" t="s">
        <v>80</v>
      </c>
      <c r="C71" s="18" t="s">
        <v>14</v>
      </c>
      <c r="D71" s="19"/>
      <c r="E71" s="25"/>
      <c r="F71" s="19"/>
      <c r="G71" s="25"/>
      <c r="H71" s="19"/>
      <c r="I71" s="19"/>
      <c r="J71" s="19"/>
      <c r="K71" s="19"/>
      <c r="L71" s="19"/>
      <c r="M71" s="12"/>
      <c r="N71" s="12"/>
    </row>
    <row r="72" spans="1:14" x14ac:dyDescent="0.25">
      <c r="A72" s="15" t="s">
        <v>14</v>
      </c>
      <c r="B72" s="15" t="s">
        <v>86</v>
      </c>
      <c r="C72" s="15" t="s">
        <v>14</v>
      </c>
      <c r="D72" s="17"/>
      <c r="E72" s="24"/>
      <c r="F72" s="17"/>
      <c r="G72" s="24"/>
      <c r="H72" s="17"/>
      <c r="I72" s="17"/>
      <c r="J72" s="17"/>
      <c r="K72" s="17"/>
      <c r="L72" s="17"/>
      <c r="M72" s="12"/>
      <c r="N72" s="12"/>
    </row>
    <row r="73" spans="1:14" x14ac:dyDescent="0.25">
      <c r="A73" s="18" t="s">
        <v>104</v>
      </c>
      <c r="B73" s="18" t="s">
        <v>108</v>
      </c>
      <c r="C73" s="18" t="s">
        <v>85</v>
      </c>
      <c r="D73" s="19">
        <v>5</v>
      </c>
      <c r="E73" s="25">
        <v>0</v>
      </c>
      <c r="F73" s="19">
        <f>D73*E73</f>
        <v>0</v>
      </c>
      <c r="G73" s="25">
        <v>0</v>
      </c>
      <c r="H73" s="19">
        <f>D73*G73</f>
        <v>0</v>
      </c>
      <c r="I73" s="19">
        <f>E73+G73</f>
        <v>0</v>
      </c>
      <c r="J73" s="19">
        <f>F73+H73</f>
        <v>0</v>
      </c>
      <c r="K73" s="19">
        <v>4</v>
      </c>
      <c r="L73" s="19">
        <v>0</v>
      </c>
      <c r="M73" s="12"/>
      <c r="N73" s="12"/>
    </row>
    <row r="74" spans="1:14" x14ac:dyDescent="0.25">
      <c r="A74" s="15" t="s">
        <v>14</v>
      </c>
      <c r="B74" s="15" t="s">
        <v>88</v>
      </c>
      <c r="C74" s="15" t="s">
        <v>14</v>
      </c>
      <c r="D74" s="17"/>
      <c r="E74" s="24"/>
      <c r="F74" s="17"/>
      <c r="G74" s="24"/>
      <c r="H74" s="17"/>
      <c r="I74" s="17"/>
      <c r="J74" s="17"/>
      <c r="K74" s="17"/>
      <c r="L74" s="17"/>
      <c r="M74" s="12"/>
      <c r="N74" s="12"/>
    </row>
    <row r="75" spans="1:14" x14ac:dyDescent="0.25">
      <c r="A75" s="18" t="s">
        <v>105</v>
      </c>
      <c r="B75" s="18" t="s">
        <v>89</v>
      </c>
      <c r="C75" s="18" t="s">
        <v>58</v>
      </c>
      <c r="D75" s="19">
        <v>3</v>
      </c>
      <c r="E75" s="25">
        <v>0</v>
      </c>
      <c r="F75" s="19">
        <f>D75*E75</f>
        <v>0</v>
      </c>
      <c r="G75" s="25">
        <v>0</v>
      </c>
      <c r="H75" s="19">
        <f>D75*G75</f>
        <v>0</v>
      </c>
      <c r="I75" s="19">
        <f>E75+G75</f>
        <v>0</v>
      </c>
      <c r="J75" s="19">
        <f>F75+H75</f>
        <v>0</v>
      </c>
      <c r="K75" s="19">
        <v>2</v>
      </c>
      <c r="L75" s="19">
        <f>D75*K75</f>
        <v>6</v>
      </c>
      <c r="M75" s="12"/>
      <c r="N75" s="12"/>
    </row>
    <row r="76" spans="1:14" x14ac:dyDescent="0.25">
      <c r="A76" s="15" t="s">
        <v>14</v>
      </c>
      <c r="B76" s="15" t="s">
        <v>90</v>
      </c>
      <c r="C76" s="15" t="s">
        <v>14</v>
      </c>
      <c r="D76" s="17"/>
      <c r="E76" s="24"/>
      <c r="F76" s="17"/>
      <c r="G76" s="24"/>
      <c r="H76" s="17"/>
      <c r="I76" s="17"/>
      <c r="J76" s="17"/>
      <c r="K76" s="17"/>
      <c r="L76" s="17"/>
      <c r="M76" s="12"/>
      <c r="N76" s="12"/>
    </row>
    <row r="77" spans="1:14" x14ac:dyDescent="0.25">
      <c r="A77" s="18" t="s">
        <v>106</v>
      </c>
      <c r="B77" s="18" t="s">
        <v>91</v>
      </c>
      <c r="C77" s="18" t="s">
        <v>57</v>
      </c>
      <c r="D77" s="19">
        <v>2</v>
      </c>
      <c r="E77" s="25">
        <v>0</v>
      </c>
      <c r="F77" s="19">
        <f>D77*E77</f>
        <v>0</v>
      </c>
      <c r="G77" s="25">
        <v>0</v>
      </c>
      <c r="H77" s="19">
        <f>D77*G77</f>
        <v>0</v>
      </c>
      <c r="I77" s="19">
        <f>E77+G77</f>
        <v>0</v>
      </c>
      <c r="J77" s="19">
        <f>F77+H77</f>
        <v>0</v>
      </c>
      <c r="K77" s="19">
        <v>1</v>
      </c>
      <c r="L77" s="19">
        <v>0</v>
      </c>
      <c r="M77" s="12"/>
      <c r="N77" s="12"/>
    </row>
    <row r="78" spans="1:14" x14ac:dyDescent="0.25">
      <c r="A78" s="15" t="s">
        <v>14</v>
      </c>
      <c r="B78" s="15" t="s">
        <v>92</v>
      </c>
      <c r="C78" s="15" t="s">
        <v>14</v>
      </c>
      <c r="D78" s="17"/>
      <c r="E78" s="24"/>
      <c r="F78" s="17"/>
      <c r="G78" s="24"/>
      <c r="H78" s="17"/>
      <c r="I78" s="17"/>
      <c r="J78" s="17"/>
      <c r="K78" s="17"/>
      <c r="L78" s="17"/>
      <c r="M78" s="12"/>
      <c r="N78" s="12"/>
    </row>
    <row r="79" spans="1:14" x14ac:dyDescent="0.25">
      <c r="A79" s="18" t="s">
        <v>107</v>
      </c>
      <c r="B79" s="18" t="s">
        <v>93</v>
      </c>
      <c r="C79" s="18" t="s">
        <v>57</v>
      </c>
      <c r="D79" s="19">
        <v>8</v>
      </c>
      <c r="E79" s="25">
        <v>0</v>
      </c>
      <c r="F79" s="19">
        <f>D79*E79</f>
        <v>0</v>
      </c>
      <c r="G79" s="25">
        <v>0</v>
      </c>
      <c r="H79" s="19">
        <f>D79*G79</f>
        <v>0</v>
      </c>
      <c r="I79" s="19">
        <f t="shared" ref="I79:J79" si="10">E79+G79</f>
        <v>0</v>
      </c>
      <c r="J79" s="19">
        <f t="shared" si="10"/>
        <v>0</v>
      </c>
      <c r="K79" s="19">
        <v>1</v>
      </c>
      <c r="L79" s="19">
        <v>0</v>
      </c>
      <c r="M79" s="12"/>
      <c r="N79" s="12"/>
    </row>
    <row r="80" spans="1:14" x14ac:dyDescent="0.25">
      <c r="A80" s="18" t="s">
        <v>14</v>
      </c>
      <c r="B80" s="18" t="s">
        <v>14</v>
      </c>
      <c r="C80" s="18" t="s">
        <v>14</v>
      </c>
      <c r="D80" s="19"/>
      <c r="E80" s="25"/>
      <c r="F80" s="19"/>
      <c r="G80" s="25"/>
      <c r="H80" s="19"/>
      <c r="I80" s="19"/>
      <c r="J80" s="19"/>
      <c r="K80" s="19"/>
      <c r="L80" s="19"/>
      <c r="M80" s="12"/>
      <c r="N80" s="12"/>
    </row>
    <row r="81" spans="1:14" x14ac:dyDescent="0.25">
      <c r="A81" s="13" t="s">
        <v>14</v>
      </c>
      <c r="B81" s="13" t="s">
        <v>204</v>
      </c>
      <c r="C81" s="13" t="s">
        <v>14</v>
      </c>
      <c r="D81" s="14"/>
      <c r="E81" s="23"/>
      <c r="F81" s="14">
        <f>SUM(F42:F80)</f>
        <v>0</v>
      </c>
      <c r="G81" s="23"/>
      <c r="H81" s="14">
        <f>SUM(H42:H80)</f>
        <v>0</v>
      </c>
      <c r="I81" s="14"/>
      <c r="J81" s="14">
        <f>SUM(J42:J80)</f>
        <v>0</v>
      </c>
      <c r="K81" s="14"/>
      <c r="L81" s="14">
        <f>SUM(L42:L80)</f>
        <v>6</v>
      </c>
      <c r="M81" s="12"/>
      <c r="N81" s="12"/>
    </row>
    <row r="82" spans="1:14" x14ac:dyDescent="0.25">
      <c r="A82" s="18" t="s">
        <v>14</v>
      </c>
      <c r="B82" s="18" t="s">
        <v>14</v>
      </c>
      <c r="C82" s="18" t="s">
        <v>14</v>
      </c>
      <c r="D82" s="19"/>
      <c r="E82" s="25"/>
      <c r="F82" s="19"/>
      <c r="G82" s="25"/>
      <c r="H82" s="19"/>
      <c r="I82" s="19"/>
      <c r="J82" s="19"/>
      <c r="K82" s="19"/>
      <c r="L82" s="19"/>
      <c r="M82" s="12"/>
      <c r="N82" s="12"/>
    </row>
    <row r="83" spans="1:14" x14ac:dyDescent="0.25">
      <c r="A83" s="13" t="s">
        <v>14</v>
      </c>
      <c r="B83" s="13" t="s">
        <v>205</v>
      </c>
      <c r="C83" s="13" t="s">
        <v>14</v>
      </c>
      <c r="D83" s="14"/>
      <c r="E83" s="23"/>
      <c r="F83" s="14"/>
      <c r="G83" s="23"/>
      <c r="H83" s="14"/>
      <c r="I83" s="14"/>
      <c r="J83" s="14"/>
      <c r="K83" s="14"/>
      <c r="L83" s="14"/>
      <c r="M83" s="12"/>
      <c r="N83" s="12"/>
    </row>
    <row r="84" spans="1:14" ht="24.75" x14ac:dyDescent="0.25">
      <c r="A84" s="15" t="s">
        <v>14</v>
      </c>
      <c r="B84" s="16" t="s">
        <v>59</v>
      </c>
      <c r="C84" s="15" t="s">
        <v>14</v>
      </c>
      <c r="D84" s="17"/>
      <c r="E84" s="24"/>
      <c r="F84" s="17"/>
      <c r="G84" s="24"/>
      <c r="H84" s="17"/>
      <c r="I84" s="17"/>
      <c r="J84" s="17"/>
      <c r="K84" s="17"/>
      <c r="L84" s="17"/>
      <c r="M84" s="12"/>
      <c r="N84" s="12"/>
    </row>
    <row r="85" spans="1:14" x14ac:dyDescent="0.25">
      <c r="A85" s="18" t="s">
        <v>109</v>
      </c>
      <c r="B85" s="18" t="s">
        <v>199</v>
      </c>
      <c r="C85" s="18" t="s">
        <v>57</v>
      </c>
      <c r="D85" s="19">
        <v>1</v>
      </c>
      <c r="E85" s="25">
        <v>0</v>
      </c>
      <c r="F85" s="19">
        <f>D85*E85</f>
        <v>0</v>
      </c>
      <c r="G85" s="25">
        <v>0</v>
      </c>
      <c r="H85" s="19">
        <f>D85*G85</f>
        <v>0</v>
      </c>
      <c r="I85" s="19">
        <f t="shared" ref="I85" si="11">E85+G85</f>
        <v>0</v>
      </c>
      <c r="J85" s="19">
        <f t="shared" ref="J85" si="12">F85+H85</f>
        <v>0</v>
      </c>
      <c r="K85" s="19">
        <v>147</v>
      </c>
      <c r="L85" s="19">
        <v>0</v>
      </c>
      <c r="M85" s="12"/>
      <c r="N85" s="12"/>
    </row>
    <row r="86" spans="1:14" x14ac:dyDescent="0.25">
      <c r="A86" s="18" t="s">
        <v>14</v>
      </c>
      <c r="B86" s="18" t="s">
        <v>110</v>
      </c>
      <c r="C86" s="18" t="s">
        <v>14</v>
      </c>
      <c r="D86" s="19"/>
      <c r="E86" s="25"/>
      <c r="F86" s="19"/>
      <c r="G86" s="25"/>
      <c r="H86" s="19"/>
      <c r="I86" s="19"/>
      <c r="J86" s="19"/>
      <c r="K86" s="19"/>
      <c r="L86" s="19"/>
      <c r="M86" s="12"/>
      <c r="N86" s="12"/>
    </row>
    <row r="87" spans="1:14" x14ac:dyDescent="0.25">
      <c r="A87" s="18" t="s">
        <v>14</v>
      </c>
      <c r="B87" s="18" t="s">
        <v>111</v>
      </c>
      <c r="C87" s="18" t="s">
        <v>14</v>
      </c>
      <c r="D87" s="19"/>
      <c r="E87" s="25"/>
      <c r="F87" s="19"/>
      <c r="G87" s="25"/>
      <c r="H87" s="19"/>
      <c r="I87" s="19"/>
      <c r="J87" s="19"/>
      <c r="K87" s="19"/>
      <c r="L87" s="19"/>
      <c r="M87" s="12"/>
      <c r="N87" s="12"/>
    </row>
    <row r="88" spans="1:14" x14ac:dyDescent="0.25">
      <c r="A88" s="18" t="s">
        <v>14</v>
      </c>
      <c r="B88" s="18" t="s">
        <v>112</v>
      </c>
      <c r="C88" s="18" t="s">
        <v>14</v>
      </c>
      <c r="D88" s="19"/>
      <c r="E88" s="25"/>
      <c r="F88" s="19"/>
      <c r="G88" s="25"/>
      <c r="H88" s="19"/>
      <c r="I88" s="19"/>
      <c r="J88" s="19"/>
      <c r="K88" s="19"/>
      <c r="L88" s="19"/>
      <c r="M88" s="12"/>
      <c r="N88" s="12"/>
    </row>
    <row r="89" spans="1:14" x14ac:dyDescent="0.25">
      <c r="A89" s="18" t="s">
        <v>14</v>
      </c>
      <c r="B89" s="18" t="s">
        <v>113</v>
      </c>
      <c r="C89" s="18" t="s">
        <v>14</v>
      </c>
      <c r="D89" s="19"/>
      <c r="E89" s="25"/>
      <c r="F89" s="19"/>
      <c r="G89" s="25"/>
      <c r="H89" s="19"/>
      <c r="I89" s="19"/>
      <c r="J89" s="19"/>
      <c r="K89" s="19"/>
      <c r="L89" s="19"/>
      <c r="M89" s="12"/>
      <c r="N89" s="12"/>
    </row>
    <row r="90" spans="1:14" x14ac:dyDescent="0.25">
      <c r="A90" s="18" t="s">
        <v>14</v>
      </c>
      <c r="B90" s="18" t="s">
        <v>114</v>
      </c>
      <c r="C90" s="18" t="s">
        <v>14</v>
      </c>
      <c r="D90" s="19"/>
      <c r="E90" s="25"/>
      <c r="F90" s="19"/>
      <c r="G90" s="25"/>
      <c r="H90" s="19"/>
      <c r="I90" s="19"/>
      <c r="J90" s="19"/>
      <c r="K90" s="19"/>
      <c r="L90" s="19"/>
      <c r="M90" s="12"/>
      <c r="N90" s="12"/>
    </row>
    <row r="91" spans="1:14" x14ac:dyDescent="0.25">
      <c r="A91" s="18" t="s">
        <v>14</v>
      </c>
      <c r="B91" s="18" t="s">
        <v>115</v>
      </c>
      <c r="C91" s="18" t="s">
        <v>14</v>
      </c>
      <c r="D91" s="19"/>
      <c r="E91" s="25"/>
      <c r="F91" s="19"/>
      <c r="G91" s="25"/>
      <c r="H91" s="19"/>
      <c r="I91" s="19"/>
      <c r="J91" s="19"/>
      <c r="K91" s="19"/>
      <c r="L91" s="19"/>
      <c r="M91" s="12"/>
      <c r="N91" s="12"/>
    </row>
    <row r="92" spans="1:14" x14ac:dyDescent="0.25">
      <c r="A92" s="18" t="s">
        <v>14</v>
      </c>
      <c r="B92" s="18" t="s">
        <v>116</v>
      </c>
      <c r="C92" s="18" t="s">
        <v>14</v>
      </c>
      <c r="D92" s="19"/>
      <c r="E92" s="25"/>
      <c r="F92" s="19"/>
      <c r="G92" s="25"/>
      <c r="H92" s="19"/>
      <c r="I92" s="19"/>
      <c r="J92" s="19"/>
      <c r="K92" s="19"/>
      <c r="L92" s="19"/>
      <c r="M92" s="12"/>
      <c r="N92" s="12"/>
    </row>
    <row r="93" spans="1:14" x14ac:dyDescent="0.25">
      <c r="A93" s="18" t="s">
        <v>14</v>
      </c>
      <c r="B93" s="18" t="s">
        <v>117</v>
      </c>
      <c r="C93" s="18" t="s">
        <v>14</v>
      </c>
      <c r="D93" s="19"/>
      <c r="E93" s="25"/>
      <c r="F93" s="19"/>
      <c r="G93" s="25"/>
      <c r="H93" s="19"/>
      <c r="I93" s="19"/>
      <c r="J93" s="19"/>
      <c r="K93" s="19"/>
      <c r="L93" s="19"/>
      <c r="M93" s="12"/>
      <c r="N93" s="12"/>
    </row>
    <row r="94" spans="1:14" x14ac:dyDescent="0.25">
      <c r="A94" s="18" t="s">
        <v>14</v>
      </c>
      <c r="B94" s="18" t="s">
        <v>118</v>
      </c>
      <c r="C94" s="18" t="s">
        <v>14</v>
      </c>
      <c r="D94" s="19"/>
      <c r="E94" s="25"/>
      <c r="F94" s="19"/>
      <c r="G94" s="25"/>
      <c r="H94" s="19"/>
      <c r="I94" s="19"/>
      <c r="J94" s="19"/>
      <c r="K94" s="19"/>
      <c r="L94" s="19"/>
      <c r="M94" s="12"/>
      <c r="N94" s="12"/>
    </row>
    <row r="95" spans="1:14" x14ac:dyDescent="0.25">
      <c r="A95" s="18" t="s">
        <v>14</v>
      </c>
      <c r="B95" s="18" t="s">
        <v>68</v>
      </c>
      <c r="C95" s="18" t="s">
        <v>14</v>
      </c>
      <c r="D95" s="19"/>
      <c r="E95" s="25"/>
      <c r="F95" s="19"/>
      <c r="G95" s="25"/>
      <c r="H95" s="19"/>
      <c r="I95" s="19"/>
      <c r="J95" s="19"/>
      <c r="K95" s="19"/>
      <c r="L95" s="19"/>
      <c r="M95" s="12"/>
      <c r="N95" s="12"/>
    </row>
    <row r="96" spans="1:14" x14ac:dyDescent="0.25">
      <c r="A96" s="15" t="s">
        <v>14</v>
      </c>
      <c r="B96" s="15" t="s">
        <v>69</v>
      </c>
      <c r="C96" s="15" t="s">
        <v>14</v>
      </c>
      <c r="D96" s="17"/>
      <c r="E96" s="24"/>
      <c r="F96" s="17"/>
      <c r="G96" s="24"/>
      <c r="H96" s="17"/>
      <c r="I96" s="17"/>
      <c r="J96" s="17"/>
      <c r="K96" s="17"/>
      <c r="L96" s="17"/>
      <c r="M96" s="12"/>
      <c r="N96" s="12"/>
    </row>
    <row r="97" spans="1:14" x14ac:dyDescent="0.25">
      <c r="A97" s="18" t="s">
        <v>119</v>
      </c>
      <c r="B97" s="18" t="s">
        <v>71</v>
      </c>
      <c r="C97" s="18" t="s">
        <v>57</v>
      </c>
      <c r="D97" s="19">
        <v>1</v>
      </c>
      <c r="E97" s="25">
        <v>0</v>
      </c>
      <c r="F97" s="19">
        <f>D97*E97</f>
        <v>0</v>
      </c>
      <c r="G97" s="25">
        <v>0</v>
      </c>
      <c r="H97" s="19">
        <f>D97*G97</f>
        <v>0</v>
      </c>
      <c r="I97" s="19">
        <f>E97+G97</f>
        <v>0</v>
      </c>
      <c r="J97" s="19">
        <f>F97+H97</f>
        <v>0</v>
      </c>
      <c r="K97" s="19">
        <v>0</v>
      </c>
      <c r="L97" s="19">
        <v>0</v>
      </c>
      <c r="M97" s="12"/>
      <c r="N97" s="12"/>
    </row>
    <row r="98" spans="1:14" ht="24.75" x14ac:dyDescent="0.25">
      <c r="A98" s="15" t="s">
        <v>14</v>
      </c>
      <c r="B98" s="16" t="s">
        <v>72</v>
      </c>
      <c r="C98" s="15" t="s">
        <v>14</v>
      </c>
      <c r="D98" s="17"/>
      <c r="E98" s="24"/>
      <c r="F98" s="17"/>
      <c r="G98" s="24"/>
      <c r="H98" s="17"/>
      <c r="I98" s="17"/>
      <c r="J98" s="17"/>
      <c r="K98" s="17"/>
      <c r="L98" s="17"/>
      <c r="M98" s="12"/>
      <c r="N98" s="12"/>
    </row>
    <row r="99" spans="1:14" x14ac:dyDescent="0.25">
      <c r="A99" s="18" t="s">
        <v>120</v>
      </c>
      <c r="B99" s="18" t="s">
        <v>194</v>
      </c>
      <c r="C99" s="18" t="s">
        <v>57</v>
      </c>
      <c r="D99" s="19">
        <v>1</v>
      </c>
      <c r="E99" s="25">
        <v>0</v>
      </c>
      <c r="F99" s="19">
        <f>D99*E99</f>
        <v>0</v>
      </c>
      <c r="G99" s="25">
        <v>0</v>
      </c>
      <c r="H99" s="19">
        <f>D99*G99</f>
        <v>0</v>
      </c>
      <c r="I99" s="19">
        <f t="shared" ref="I99:J99" si="13">E99+G99</f>
        <v>0</v>
      </c>
      <c r="J99" s="19">
        <f t="shared" si="13"/>
        <v>0</v>
      </c>
      <c r="K99" s="19">
        <v>24</v>
      </c>
      <c r="L99" s="19">
        <v>0</v>
      </c>
      <c r="M99" s="12"/>
      <c r="N99" s="12"/>
    </row>
    <row r="100" spans="1:14" x14ac:dyDescent="0.25">
      <c r="A100" s="18" t="s">
        <v>14</v>
      </c>
      <c r="B100" s="18" t="s">
        <v>110</v>
      </c>
      <c r="C100" s="18" t="s">
        <v>14</v>
      </c>
      <c r="D100" s="19"/>
      <c r="E100" s="25"/>
      <c r="F100" s="19"/>
      <c r="G100" s="25"/>
      <c r="H100" s="19"/>
      <c r="I100" s="19"/>
      <c r="J100" s="19"/>
      <c r="K100" s="19"/>
      <c r="L100" s="19"/>
      <c r="M100" s="12"/>
      <c r="N100" s="12"/>
    </row>
    <row r="101" spans="1:14" x14ac:dyDescent="0.25">
      <c r="A101" s="18" t="s">
        <v>14</v>
      </c>
      <c r="B101" s="18" t="s">
        <v>111</v>
      </c>
      <c r="C101" s="18" t="s">
        <v>14</v>
      </c>
      <c r="D101" s="19"/>
      <c r="E101" s="25"/>
      <c r="F101" s="19"/>
      <c r="G101" s="25"/>
      <c r="H101" s="19"/>
      <c r="I101" s="19"/>
      <c r="J101" s="19"/>
      <c r="K101" s="19"/>
      <c r="L101" s="19"/>
      <c r="M101" s="12"/>
      <c r="N101" s="12"/>
    </row>
    <row r="102" spans="1:14" x14ac:dyDescent="0.25">
      <c r="A102" s="15" t="s">
        <v>14</v>
      </c>
      <c r="B102" s="15" t="s">
        <v>88</v>
      </c>
      <c r="C102" s="15" t="s">
        <v>14</v>
      </c>
      <c r="D102" s="17"/>
      <c r="E102" s="24"/>
      <c r="F102" s="17"/>
      <c r="G102" s="24"/>
      <c r="H102" s="17"/>
      <c r="I102" s="17"/>
      <c r="J102" s="17"/>
      <c r="K102" s="17"/>
      <c r="L102" s="17"/>
      <c r="M102" s="12"/>
      <c r="N102" s="12"/>
    </row>
    <row r="103" spans="1:14" x14ac:dyDescent="0.25">
      <c r="A103" s="18" t="s">
        <v>121</v>
      </c>
      <c r="B103" s="18" t="s">
        <v>89</v>
      </c>
      <c r="C103" s="18" t="s">
        <v>58</v>
      </c>
      <c r="D103" s="19">
        <v>1</v>
      </c>
      <c r="E103" s="25">
        <v>0</v>
      </c>
      <c r="F103" s="19">
        <f>D103*E103</f>
        <v>0</v>
      </c>
      <c r="G103" s="25">
        <v>0</v>
      </c>
      <c r="H103" s="19">
        <f>D103*G103</f>
        <v>0</v>
      </c>
      <c r="I103" s="19">
        <f>E103+G103</f>
        <v>0</v>
      </c>
      <c r="J103" s="19">
        <f>F103+H103</f>
        <v>0</v>
      </c>
      <c r="K103" s="19">
        <v>2</v>
      </c>
      <c r="L103" s="19">
        <f>D103*K103</f>
        <v>2</v>
      </c>
      <c r="M103" s="12"/>
      <c r="N103" s="12"/>
    </row>
    <row r="104" spans="1:14" x14ac:dyDescent="0.25">
      <c r="A104" s="15" t="s">
        <v>14</v>
      </c>
      <c r="B104" s="15" t="s">
        <v>90</v>
      </c>
      <c r="C104" s="15" t="s">
        <v>14</v>
      </c>
      <c r="D104" s="17"/>
      <c r="E104" s="24"/>
      <c r="F104" s="17"/>
      <c r="G104" s="24"/>
      <c r="H104" s="17"/>
      <c r="I104" s="17"/>
      <c r="J104" s="17"/>
      <c r="K104" s="17"/>
      <c r="L104" s="17"/>
      <c r="M104" s="12"/>
      <c r="N104" s="12"/>
    </row>
    <row r="105" spans="1:14" x14ac:dyDescent="0.25">
      <c r="A105" s="18" t="s">
        <v>122</v>
      </c>
      <c r="B105" s="18" t="s">
        <v>91</v>
      </c>
      <c r="C105" s="18" t="s">
        <v>57</v>
      </c>
      <c r="D105" s="19">
        <v>1</v>
      </c>
      <c r="E105" s="25">
        <v>0</v>
      </c>
      <c r="F105" s="19">
        <f>D105*E105</f>
        <v>0</v>
      </c>
      <c r="G105" s="25">
        <v>0</v>
      </c>
      <c r="H105" s="19">
        <f>D105*G105</f>
        <v>0</v>
      </c>
      <c r="I105" s="19">
        <f>E105+G105</f>
        <v>0</v>
      </c>
      <c r="J105" s="19">
        <f>F105+H105</f>
        <v>0</v>
      </c>
      <c r="K105" s="19">
        <v>1</v>
      </c>
      <c r="L105" s="19">
        <v>0</v>
      </c>
      <c r="M105" s="12"/>
      <c r="N105" s="12"/>
    </row>
    <row r="106" spans="1:14" x14ac:dyDescent="0.25">
      <c r="A106" s="15" t="s">
        <v>14</v>
      </c>
      <c r="B106" s="15" t="s">
        <v>92</v>
      </c>
      <c r="C106" s="15" t="s">
        <v>14</v>
      </c>
      <c r="D106" s="17"/>
      <c r="E106" s="24"/>
      <c r="F106" s="17"/>
      <c r="G106" s="24"/>
      <c r="H106" s="17"/>
      <c r="I106" s="17"/>
      <c r="J106" s="17"/>
      <c r="K106" s="17"/>
      <c r="L106" s="17"/>
      <c r="M106" s="12"/>
      <c r="N106" s="12"/>
    </row>
    <row r="107" spans="1:14" x14ac:dyDescent="0.25">
      <c r="A107" s="18" t="s">
        <v>123</v>
      </c>
      <c r="B107" s="18" t="s">
        <v>93</v>
      </c>
      <c r="C107" s="18" t="s">
        <v>57</v>
      </c>
      <c r="D107" s="19">
        <v>1</v>
      </c>
      <c r="E107" s="25">
        <v>0</v>
      </c>
      <c r="F107" s="19">
        <f>D107*E107</f>
        <v>0</v>
      </c>
      <c r="G107" s="25">
        <v>0</v>
      </c>
      <c r="H107" s="19">
        <f>D107*G107</f>
        <v>0</v>
      </c>
      <c r="I107" s="19">
        <f t="shared" ref="I107:J107" si="14">E107+G107</f>
        <v>0</v>
      </c>
      <c r="J107" s="19">
        <f t="shared" si="14"/>
        <v>0</v>
      </c>
      <c r="K107" s="19">
        <v>1</v>
      </c>
      <c r="L107" s="19">
        <v>0</v>
      </c>
      <c r="M107" s="12"/>
      <c r="N107" s="12"/>
    </row>
    <row r="108" spans="1:14" x14ac:dyDescent="0.25">
      <c r="A108" s="18" t="s">
        <v>14</v>
      </c>
      <c r="B108" s="18" t="s">
        <v>14</v>
      </c>
      <c r="C108" s="18" t="s">
        <v>14</v>
      </c>
      <c r="D108" s="19"/>
      <c r="E108" s="25"/>
      <c r="F108" s="19"/>
      <c r="G108" s="25"/>
      <c r="H108" s="19"/>
      <c r="I108" s="19"/>
      <c r="J108" s="19"/>
      <c r="K108" s="19"/>
      <c r="L108" s="19"/>
      <c r="M108" s="12"/>
      <c r="N108" s="12"/>
    </row>
    <row r="109" spans="1:14" x14ac:dyDescent="0.25">
      <c r="A109" s="13" t="s">
        <v>14</v>
      </c>
      <c r="B109" s="13" t="s">
        <v>206</v>
      </c>
      <c r="C109" s="13" t="s">
        <v>14</v>
      </c>
      <c r="D109" s="14"/>
      <c r="E109" s="23"/>
      <c r="F109" s="14">
        <f>SUM(F84:F108)</f>
        <v>0</v>
      </c>
      <c r="G109" s="23"/>
      <c r="H109" s="14">
        <f>SUM(H84:H108)</f>
        <v>0</v>
      </c>
      <c r="I109" s="14"/>
      <c r="J109" s="14">
        <f>SUM(J84:J108)</f>
        <v>0</v>
      </c>
      <c r="K109" s="14"/>
      <c r="L109" s="14">
        <f>SUM(L84:L108)</f>
        <v>2</v>
      </c>
      <c r="M109" s="12"/>
      <c r="N109" s="12"/>
    </row>
    <row r="110" spans="1:14" x14ac:dyDescent="0.25">
      <c r="A110" s="18" t="s">
        <v>14</v>
      </c>
      <c r="B110" s="18" t="s">
        <v>14</v>
      </c>
      <c r="C110" s="18" t="s">
        <v>14</v>
      </c>
      <c r="D110" s="19"/>
      <c r="E110" s="25"/>
      <c r="F110" s="19"/>
      <c r="G110" s="25"/>
      <c r="H110" s="19"/>
      <c r="I110" s="19"/>
      <c r="J110" s="19"/>
      <c r="K110" s="19"/>
      <c r="L110" s="19"/>
      <c r="M110" s="12"/>
      <c r="N110" s="12"/>
    </row>
    <row r="111" spans="1:14" x14ac:dyDescent="0.25">
      <c r="A111" s="13" t="s">
        <v>14</v>
      </c>
      <c r="B111" s="41" t="s">
        <v>182</v>
      </c>
      <c r="C111" s="13" t="s">
        <v>14</v>
      </c>
      <c r="D111" s="14"/>
      <c r="E111" s="23"/>
      <c r="F111" s="14"/>
      <c r="G111" s="23"/>
      <c r="H111" s="14"/>
      <c r="I111" s="14"/>
      <c r="J111" s="14"/>
      <c r="K111" s="14"/>
      <c r="L111" s="14"/>
      <c r="M111" s="12"/>
      <c r="N111" s="12"/>
    </row>
    <row r="112" spans="1:14" x14ac:dyDescent="0.25">
      <c r="A112" s="15" t="s">
        <v>14</v>
      </c>
      <c r="B112" s="16" t="s">
        <v>183</v>
      </c>
      <c r="C112" s="15" t="s">
        <v>14</v>
      </c>
      <c r="D112" s="17"/>
      <c r="E112" s="24"/>
      <c r="F112" s="17"/>
      <c r="G112" s="24"/>
      <c r="H112" s="17"/>
      <c r="I112" s="17"/>
      <c r="J112" s="17"/>
      <c r="K112" s="17"/>
      <c r="L112" s="17"/>
      <c r="M112" s="12"/>
      <c r="N112" s="12"/>
    </row>
    <row r="113" spans="1:14" x14ac:dyDescent="0.25">
      <c r="A113" s="18"/>
      <c r="B113" s="18" t="s">
        <v>197</v>
      </c>
      <c r="C113" s="18" t="s">
        <v>57</v>
      </c>
      <c r="D113" s="19">
        <v>1</v>
      </c>
      <c r="E113" s="25">
        <v>0</v>
      </c>
      <c r="F113" s="19">
        <f>D113*E113</f>
        <v>0</v>
      </c>
      <c r="G113" s="25">
        <v>0</v>
      </c>
      <c r="H113" s="19">
        <f>D113*G113</f>
        <v>0</v>
      </c>
      <c r="I113" s="19">
        <f t="shared" ref="I113" si="15">E113+G113</f>
        <v>0</v>
      </c>
      <c r="J113" s="19">
        <f t="shared" ref="J113" si="16">F113+H113</f>
        <v>0</v>
      </c>
      <c r="K113" s="19">
        <v>0</v>
      </c>
      <c r="L113" s="19">
        <v>0</v>
      </c>
      <c r="M113" s="12"/>
      <c r="N113" s="12"/>
    </row>
    <row r="114" spans="1:14" x14ac:dyDescent="0.25">
      <c r="A114" s="15" t="s">
        <v>14</v>
      </c>
      <c r="B114" s="15" t="s">
        <v>184</v>
      </c>
      <c r="C114" s="15" t="s">
        <v>14</v>
      </c>
      <c r="D114" s="17"/>
      <c r="E114" s="24"/>
      <c r="F114" s="17"/>
      <c r="G114" s="24"/>
      <c r="H114" s="17"/>
      <c r="I114" s="17"/>
      <c r="J114" s="17"/>
      <c r="K114" s="17"/>
      <c r="L114" s="17"/>
      <c r="M114" s="12"/>
      <c r="N114" s="12"/>
    </row>
    <row r="115" spans="1:14" x14ac:dyDescent="0.25">
      <c r="A115" s="18"/>
      <c r="B115" s="18" t="s">
        <v>185</v>
      </c>
      <c r="C115" s="18" t="s">
        <v>58</v>
      </c>
      <c r="D115" s="19">
        <v>200</v>
      </c>
      <c r="E115" s="25">
        <v>0</v>
      </c>
      <c r="F115" s="19">
        <f>D115*E115</f>
        <v>0</v>
      </c>
      <c r="G115" s="25">
        <v>0</v>
      </c>
      <c r="H115" s="19">
        <f>D115*G115</f>
        <v>0</v>
      </c>
      <c r="I115" s="19">
        <f>E115+G115</f>
        <v>0</v>
      </c>
      <c r="J115" s="19">
        <f>F115+H115</f>
        <v>0</v>
      </c>
      <c r="K115" s="19">
        <v>0</v>
      </c>
      <c r="L115" s="19">
        <v>0</v>
      </c>
      <c r="M115" s="12"/>
      <c r="N115" s="12"/>
    </row>
    <row r="116" spans="1:14" x14ac:dyDescent="0.25">
      <c r="A116" s="15" t="s">
        <v>14</v>
      </c>
      <c r="B116" s="16" t="s">
        <v>187</v>
      </c>
      <c r="C116" s="15" t="s">
        <v>14</v>
      </c>
      <c r="D116" s="17"/>
      <c r="E116" s="24"/>
      <c r="F116" s="17"/>
      <c r="G116" s="24"/>
      <c r="H116" s="17"/>
      <c r="I116" s="17"/>
      <c r="J116" s="17"/>
      <c r="K116" s="17"/>
      <c r="L116" s="17"/>
      <c r="M116" s="12"/>
      <c r="N116" s="12"/>
    </row>
    <row r="117" spans="1:14" ht="24.75" x14ac:dyDescent="0.25">
      <c r="A117" s="18"/>
      <c r="B117" s="31" t="s">
        <v>191</v>
      </c>
      <c r="C117" s="18" t="s">
        <v>188</v>
      </c>
      <c r="D117" s="19">
        <v>1</v>
      </c>
      <c r="E117" s="25">
        <v>0</v>
      </c>
      <c r="F117" s="19">
        <f>D117*E117</f>
        <v>0</v>
      </c>
      <c r="G117" s="25">
        <v>0</v>
      </c>
      <c r="H117" s="19">
        <f>D117*G117</f>
        <v>0</v>
      </c>
      <c r="I117" s="19">
        <f t="shared" ref="I117" si="17">E117+G117</f>
        <v>0</v>
      </c>
      <c r="J117" s="19">
        <f t="shared" ref="J117" si="18">F117+H117</f>
        <v>0</v>
      </c>
      <c r="K117" s="19">
        <v>0</v>
      </c>
      <c r="L117" s="19">
        <v>0</v>
      </c>
      <c r="M117" s="12"/>
      <c r="N117" s="12"/>
    </row>
    <row r="118" spans="1:14" x14ac:dyDescent="0.25">
      <c r="A118" s="15" t="s">
        <v>14</v>
      </c>
      <c r="B118" s="15" t="s">
        <v>189</v>
      </c>
      <c r="C118" s="15" t="s">
        <v>14</v>
      </c>
      <c r="D118" s="17"/>
      <c r="E118" s="24"/>
      <c r="F118" s="17"/>
      <c r="G118" s="24"/>
      <c r="H118" s="17"/>
      <c r="I118" s="17"/>
      <c r="J118" s="17"/>
      <c r="K118" s="17"/>
      <c r="L118" s="17"/>
      <c r="M118" s="12"/>
      <c r="N118" s="12"/>
    </row>
    <row r="119" spans="1:14" x14ac:dyDescent="0.25">
      <c r="A119" s="18"/>
      <c r="B119" s="18" t="s">
        <v>190</v>
      </c>
      <c r="C119" s="18" t="s">
        <v>188</v>
      </c>
      <c r="D119" s="19">
        <v>1</v>
      </c>
      <c r="E119" s="25">
        <v>0</v>
      </c>
      <c r="F119" s="19">
        <f>D119*E119</f>
        <v>0</v>
      </c>
      <c r="G119" s="25">
        <v>0</v>
      </c>
      <c r="H119" s="19">
        <f>D119*G119</f>
        <v>0</v>
      </c>
      <c r="I119" s="19">
        <f>E119+G119</f>
        <v>0</v>
      </c>
      <c r="J119" s="19">
        <f>F119+H119</f>
        <v>0</v>
      </c>
      <c r="K119" s="19">
        <v>0</v>
      </c>
      <c r="L119" s="19">
        <v>0</v>
      </c>
      <c r="M119" s="12"/>
      <c r="N119" s="12"/>
    </row>
    <row r="120" spans="1:14" x14ac:dyDescent="0.25">
      <c r="A120" s="13" t="s">
        <v>14</v>
      </c>
      <c r="B120" s="13" t="s">
        <v>186</v>
      </c>
      <c r="C120" s="13" t="s">
        <v>14</v>
      </c>
      <c r="D120" s="14"/>
      <c r="E120" s="23"/>
      <c r="F120" s="14">
        <f>SUM(F112:F119)</f>
        <v>0</v>
      </c>
      <c r="G120" s="23"/>
      <c r="H120" s="14">
        <f>SUM(H112:H119)</f>
        <v>0</v>
      </c>
      <c r="I120" s="14"/>
      <c r="J120" s="14">
        <f>SUM(J112:J119)</f>
        <v>0</v>
      </c>
      <c r="K120" s="14"/>
      <c r="L120" s="14">
        <f>SUM(L112:L119)</f>
        <v>0</v>
      </c>
      <c r="M120" s="12"/>
      <c r="N120" s="12"/>
    </row>
    <row r="121" spans="1:14" s="40" customFormat="1" x14ac:dyDescent="0.25">
      <c r="A121" s="36"/>
      <c r="B121" s="36"/>
      <c r="C121" s="36"/>
      <c r="D121" s="37"/>
      <c r="E121" s="38"/>
      <c r="F121" s="37"/>
      <c r="G121" s="38"/>
      <c r="H121" s="37"/>
      <c r="I121" s="37"/>
      <c r="J121" s="37"/>
      <c r="K121" s="37"/>
      <c r="L121" s="37"/>
      <c r="M121" s="39"/>
      <c r="N121" s="39"/>
    </row>
    <row r="122" spans="1:14" x14ac:dyDescent="0.25">
      <c r="A122" s="13" t="s">
        <v>14</v>
      </c>
      <c r="B122" s="13" t="s">
        <v>124</v>
      </c>
      <c r="C122" s="13" t="s">
        <v>14</v>
      </c>
      <c r="D122" s="14"/>
      <c r="E122" s="23"/>
      <c r="F122" s="14"/>
      <c r="G122" s="23"/>
      <c r="H122" s="14"/>
      <c r="I122" s="14"/>
      <c r="J122" s="14"/>
      <c r="K122" s="14"/>
      <c r="L122" s="14"/>
      <c r="M122" s="12"/>
      <c r="N122" s="12"/>
    </row>
    <row r="123" spans="1:14" x14ac:dyDescent="0.25">
      <c r="A123" s="18" t="s">
        <v>14</v>
      </c>
      <c r="B123" s="18" t="s">
        <v>14</v>
      </c>
      <c r="C123" s="18" t="s">
        <v>14</v>
      </c>
      <c r="D123" s="19"/>
      <c r="E123" s="25"/>
      <c r="F123" s="19"/>
      <c r="G123" s="25"/>
      <c r="H123" s="19"/>
      <c r="I123" s="19"/>
      <c r="J123" s="19"/>
      <c r="K123" s="19"/>
      <c r="L123" s="19"/>
      <c r="M123" s="12"/>
      <c r="N123" s="12"/>
    </row>
    <row r="124" spans="1:14" x14ac:dyDescent="0.25">
      <c r="A124" s="18" t="s">
        <v>125</v>
      </c>
      <c r="B124" s="18" t="s">
        <v>126</v>
      </c>
      <c r="C124" s="18" t="s">
        <v>127</v>
      </c>
      <c r="D124" s="19">
        <v>1</v>
      </c>
      <c r="E124" s="25">
        <v>0</v>
      </c>
      <c r="F124" s="19">
        <f t="shared" ref="F124:F136" si="19">D124*E124</f>
        <v>0</v>
      </c>
      <c r="G124" s="25">
        <v>0</v>
      </c>
      <c r="H124" s="19">
        <f t="shared" ref="H124:H136" si="20">D124*G124</f>
        <v>0</v>
      </c>
      <c r="I124" s="19">
        <f t="shared" ref="I124:I136" si="21">E124+G124</f>
        <v>0</v>
      </c>
      <c r="J124" s="19">
        <f t="shared" ref="J124:J136" si="22">F124+H124</f>
        <v>0</v>
      </c>
      <c r="K124" s="19">
        <v>0</v>
      </c>
      <c r="L124" s="19">
        <f t="shared" ref="L124:L136" si="23">D124*K124</f>
        <v>0</v>
      </c>
      <c r="M124" s="12"/>
      <c r="N124" s="12"/>
    </row>
    <row r="125" spans="1:14" x14ac:dyDescent="0.25">
      <c r="A125" s="18" t="s">
        <v>128</v>
      </c>
      <c r="B125" s="18" t="s">
        <v>129</v>
      </c>
      <c r="C125" s="18" t="s">
        <v>57</v>
      </c>
      <c r="D125" s="19">
        <v>1</v>
      </c>
      <c r="E125" s="25">
        <v>0</v>
      </c>
      <c r="F125" s="19">
        <f t="shared" si="19"/>
        <v>0</v>
      </c>
      <c r="G125" s="25">
        <v>0</v>
      </c>
      <c r="H125" s="19">
        <f t="shared" si="20"/>
        <v>0</v>
      </c>
      <c r="I125" s="19">
        <f t="shared" si="21"/>
        <v>0</v>
      </c>
      <c r="J125" s="19">
        <f t="shared" si="22"/>
        <v>0</v>
      </c>
      <c r="K125" s="19">
        <v>0</v>
      </c>
      <c r="L125" s="19">
        <f t="shared" si="23"/>
        <v>0</v>
      </c>
      <c r="M125" s="12"/>
      <c r="N125" s="12"/>
    </row>
    <row r="126" spans="1:14" x14ac:dyDescent="0.25">
      <c r="A126" s="18" t="s">
        <v>130</v>
      </c>
      <c r="B126" s="18" t="s">
        <v>131</v>
      </c>
      <c r="C126" s="18" t="s">
        <v>57</v>
      </c>
      <c r="D126" s="19">
        <v>1</v>
      </c>
      <c r="E126" s="25">
        <v>0</v>
      </c>
      <c r="F126" s="19">
        <f t="shared" si="19"/>
        <v>0</v>
      </c>
      <c r="G126" s="25">
        <v>0</v>
      </c>
      <c r="H126" s="19">
        <f t="shared" si="20"/>
        <v>0</v>
      </c>
      <c r="I126" s="19">
        <f t="shared" si="21"/>
        <v>0</v>
      </c>
      <c r="J126" s="19">
        <f t="shared" si="22"/>
        <v>0</v>
      </c>
      <c r="K126" s="19">
        <v>0</v>
      </c>
      <c r="L126" s="19">
        <f t="shared" si="23"/>
        <v>0</v>
      </c>
      <c r="M126" s="12"/>
      <c r="N126" s="12"/>
    </row>
    <row r="127" spans="1:14" x14ac:dyDescent="0.25">
      <c r="A127" s="18" t="s">
        <v>132</v>
      </c>
      <c r="B127" s="18" t="s">
        <v>133</v>
      </c>
      <c r="C127" s="18" t="s">
        <v>57</v>
      </c>
      <c r="D127" s="19">
        <v>1</v>
      </c>
      <c r="E127" s="25">
        <v>0</v>
      </c>
      <c r="F127" s="19">
        <f t="shared" si="19"/>
        <v>0</v>
      </c>
      <c r="G127" s="25">
        <v>0</v>
      </c>
      <c r="H127" s="19">
        <f t="shared" si="20"/>
        <v>0</v>
      </c>
      <c r="I127" s="19">
        <f t="shared" si="21"/>
        <v>0</v>
      </c>
      <c r="J127" s="19">
        <f t="shared" si="22"/>
        <v>0</v>
      </c>
      <c r="K127" s="19">
        <v>0</v>
      </c>
      <c r="L127" s="19">
        <f t="shared" si="23"/>
        <v>0</v>
      </c>
      <c r="M127" s="12"/>
      <c r="N127" s="12"/>
    </row>
    <row r="128" spans="1:14" x14ac:dyDescent="0.25">
      <c r="A128" s="18" t="s">
        <v>134</v>
      </c>
      <c r="B128" s="18" t="s">
        <v>135</v>
      </c>
      <c r="C128" s="18" t="s">
        <v>57</v>
      </c>
      <c r="D128" s="19">
        <v>1</v>
      </c>
      <c r="E128" s="25">
        <v>0</v>
      </c>
      <c r="F128" s="19">
        <f t="shared" si="19"/>
        <v>0</v>
      </c>
      <c r="G128" s="25">
        <v>0</v>
      </c>
      <c r="H128" s="19">
        <f t="shared" si="20"/>
        <v>0</v>
      </c>
      <c r="I128" s="19">
        <f t="shared" si="21"/>
        <v>0</v>
      </c>
      <c r="J128" s="19">
        <f t="shared" si="22"/>
        <v>0</v>
      </c>
      <c r="K128" s="19">
        <v>0</v>
      </c>
      <c r="L128" s="19">
        <f t="shared" si="23"/>
        <v>0</v>
      </c>
      <c r="M128" s="12"/>
      <c r="N128" s="12"/>
    </row>
    <row r="129" spans="1:14" x14ac:dyDescent="0.25">
      <c r="A129" s="18" t="s">
        <v>136</v>
      </c>
      <c r="B129" s="18" t="s">
        <v>137</v>
      </c>
      <c r="C129" s="18" t="s">
        <v>57</v>
      </c>
      <c r="D129" s="19">
        <v>1</v>
      </c>
      <c r="E129" s="25">
        <v>0</v>
      </c>
      <c r="F129" s="19">
        <f t="shared" si="19"/>
        <v>0</v>
      </c>
      <c r="G129" s="25">
        <v>0</v>
      </c>
      <c r="H129" s="19">
        <f t="shared" si="20"/>
        <v>0</v>
      </c>
      <c r="I129" s="19">
        <f t="shared" si="21"/>
        <v>0</v>
      </c>
      <c r="J129" s="19">
        <f t="shared" si="22"/>
        <v>0</v>
      </c>
      <c r="K129" s="19">
        <v>0</v>
      </c>
      <c r="L129" s="19">
        <f t="shared" si="23"/>
        <v>0</v>
      </c>
      <c r="M129" s="12"/>
      <c r="N129" s="12"/>
    </row>
    <row r="130" spans="1:14" x14ac:dyDescent="0.25">
      <c r="A130" s="18" t="s">
        <v>138</v>
      </c>
      <c r="B130" s="18" t="s">
        <v>139</v>
      </c>
      <c r="C130" s="18" t="s">
        <v>57</v>
      </c>
      <c r="D130" s="19">
        <v>1</v>
      </c>
      <c r="E130" s="25">
        <v>0</v>
      </c>
      <c r="F130" s="19">
        <f t="shared" si="19"/>
        <v>0</v>
      </c>
      <c r="G130" s="25">
        <v>0</v>
      </c>
      <c r="H130" s="19">
        <f t="shared" si="20"/>
        <v>0</v>
      </c>
      <c r="I130" s="19">
        <f t="shared" si="21"/>
        <v>0</v>
      </c>
      <c r="J130" s="19">
        <f t="shared" si="22"/>
        <v>0</v>
      </c>
      <c r="K130" s="19">
        <v>0</v>
      </c>
      <c r="L130" s="19">
        <f t="shared" si="23"/>
        <v>0</v>
      </c>
      <c r="M130" s="12"/>
      <c r="N130" s="12"/>
    </row>
    <row r="131" spans="1:14" x14ac:dyDescent="0.25">
      <c r="A131" s="18" t="s">
        <v>140</v>
      </c>
      <c r="B131" s="18" t="s">
        <v>141</v>
      </c>
      <c r="C131" s="18" t="s">
        <v>57</v>
      </c>
      <c r="D131" s="19">
        <v>1</v>
      </c>
      <c r="E131" s="25">
        <v>0</v>
      </c>
      <c r="F131" s="19">
        <f t="shared" si="19"/>
        <v>0</v>
      </c>
      <c r="G131" s="25">
        <v>0</v>
      </c>
      <c r="H131" s="19">
        <f t="shared" si="20"/>
        <v>0</v>
      </c>
      <c r="I131" s="19">
        <f t="shared" si="21"/>
        <v>0</v>
      </c>
      <c r="J131" s="19">
        <f t="shared" si="22"/>
        <v>0</v>
      </c>
      <c r="K131" s="19">
        <v>0</v>
      </c>
      <c r="L131" s="19">
        <f t="shared" si="23"/>
        <v>0</v>
      </c>
      <c r="M131" s="12"/>
      <c r="N131" s="12"/>
    </row>
    <row r="132" spans="1:14" x14ac:dyDescent="0.25">
      <c r="A132" s="18" t="s">
        <v>142</v>
      </c>
      <c r="B132" s="18" t="s">
        <v>143</v>
      </c>
      <c r="C132" s="18" t="s">
        <v>57</v>
      </c>
      <c r="D132" s="19">
        <v>1</v>
      </c>
      <c r="E132" s="25">
        <v>0</v>
      </c>
      <c r="F132" s="19">
        <f t="shared" si="19"/>
        <v>0</v>
      </c>
      <c r="G132" s="25">
        <v>0</v>
      </c>
      <c r="H132" s="19">
        <f t="shared" si="20"/>
        <v>0</v>
      </c>
      <c r="I132" s="19">
        <f t="shared" si="21"/>
        <v>0</v>
      </c>
      <c r="J132" s="19">
        <f t="shared" si="22"/>
        <v>0</v>
      </c>
      <c r="K132" s="19">
        <v>0</v>
      </c>
      <c r="L132" s="19">
        <f t="shared" si="23"/>
        <v>0</v>
      </c>
      <c r="M132" s="12"/>
      <c r="N132" s="12"/>
    </row>
    <row r="133" spans="1:14" x14ac:dyDescent="0.25">
      <c r="A133" s="18" t="s">
        <v>200</v>
      </c>
      <c r="B133" s="18" t="s">
        <v>144</v>
      </c>
      <c r="C133" s="18" t="s">
        <v>57</v>
      </c>
      <c r="D133" s="19">
        <v>1</v>
      </c>
      <c r="E133" s="25">
        <v>0</v>
      </c>
      <c r="F133" s="19">
        <f t="shared" si="19"/>
        <v>0</v>
      </c>
      <c r="G133" s="25">
        <v>0</v>
      </c>
      <c r="H133" s="19">
        <f t="shared" si="20"/>
        <v>0</v>
      </c>
      <c r="I133" s="19">
        <f t="shared" si="21"/>
        <v>0</v>
      </c>
      <c r="J133" s="19">
        <f t="shared" si="22"/>
        <v>0</v>
      </c>
      <c r="K133" s="19">
        <v>0</v>
      </c>
      <c r="L133" s="19">
        <f t="shared" si="23"/>
        <v>0</v>
      </c>
      <c r="M133" s="12"/>
      <c r="N133" s="12"/>
    </row>
    <row r="134" spans="1:14" x14ac:dyDescent="0.25">
      <c r="A134" s="18" t="s">
        <v>145</v>
      </c>
      <c r="B134" s="18" t="s">
        <v>146</v>
      </c>
      <c r="C134" s="18" t="s">
        <v>57</v>
      </c>
      <c r="D134" s="19">
        <v>1</v>
      </c>
      <c r="E134" s="25">
        <v>0</v>
      </c>
      <c r="F134" s="19">
        <f t="shared" si="19"/>
        <v>0</v>
      </c>
      <c r="G134" s="25">
        <v>0</v>
      </c>
      <c r="H134" s="19">
        <f t="shared" si="20"/>
        <v>0</v>
      </c>
      <c r="I134" s="19">
        <f t="shared" si="21"/>
        <v>0</v>
      </c>
      <c r="J134" s="19">
        <f t="shared" si="22"/>
        <v>0</v>
      </c>
      <c r="K134" s="19">
        <v>0</v>
      </c>
      <c r="L134" s="19">
        <f t="shared" si="23"/>
        <v>0</v>
      </c>
      <c r="M134" s="12"/>
      <c r="N134" s="12"/>
    </row>
    <row r="135" spans="1:14" x14ac:dyDescent="0.25">
      <c r="A135" s="18" t="s">
        <v>147</v>
      </c>
      <c r="B135" s="18" t="s">
        <v>148</v>
      </c>
      <c r="C135" s="18" t="s">
        <v>57</v>
      </c>
      <c r="D135" s="19">
        <v>1</v>
      </c>
      <c r="E135" s="25">
        <v>0</v>
      </c>
      <c r="F135" s="19">
        <f t="shared" si="19"/>
        <v>0</v>
      </c>
      <c r="G135" s="25">
        <v>0</v>
      </c>
      <c r="H135" s="19">
        <f t="shared" si="20"/>
        <v>0</v>
      </c>
      <c r="I135" s="19">
        <f t="shared" si="21"/>
        <v>0</v>
      </c>
      <c r="J135" s="19">
        <f t="shared" si="22"/>
        <v>0</v>
      </c>
      <c r="K135" s="19">
        <v>0</v>
      </c>
      <c r="L135" s="19">
        <f t="shared" si="23"/>
        <v>0</v>
      </c>
      <c r="M135" s="12"/>
      <c r="N135" s="12"/>
    </row>
    <row r="136" spans="1:14" x14ac:dyDescent="0.25">
      <c r="A136" s="18" t="s">
        <v>149</v>
      </c>
      <c r="B136" s="18" t="s">
        <v>150</v>
      </c>
      <c r="C136" s="18" t="s">
        <v>57</v>
      </c>
      <c r="D136" s="19">
        <v>1</v>
      </c>
      <c r="E136" s="25">
        <v>0</v>
      </c>
      <c r="F136" s="19">
        <f t="shared" si="19"/>
        <v>0</v>
      </c>
      <c r="G136" s="25">
        <v>0</v>
      </c>
      <c r="H136" s="19">
        <f t="shared" si="20"/>
        <v>0</v>
      </c>
      <c r="I136" s="19">
        <f t="shared" si="21"/>
        <v>0</v>
      </c>
      <c r="J136" s="19">
        <f t="shared" si="22"/>
        <v>0</v>
      </c>
      <c r="K136" s="19">
        <v>0</v>
      </c>
      <c r="L136" s="19">
        <f t="shared" si="23"/>
        <v>0</v>
      </c>
      <c r="M136" s="12"/>
      <c r="N136" s="12"/>
    </row>
    <row r="137" spans="1:14" x14ac:dyDescent="0.25">
      <c r="A137" s="18" t="s">
        <v>14</v>
      </c>
      <c r="B137" s="18" t="s">
        <v>14</v>
      </c>
      <c r="C137" s="18" t="s">
        <v>14</v>
      </c>
      <c r="D137" s="19"/>
      <c r="E137" s="25"/>
      <c r="F137" s="19"/>
      <c r="G137" s="25"/>
      <c r="H137" s="19"/>
      <c r="I137" s="19"/>
      <c r="J137" s="19"/>
      <c r="K137" s="19"/>
      <c r="L137" s="19"/>
      <c r="M137" s="12"/>
      <c r="N137" s="12"/>
    </row>
    <row r="138" spans="1:14" x14ac:dyDescent="0.25">
      <c r="A138" s="13" t="s">
        <v>14</v>
      </c>
      <c r="B138" s="13" t="s">
        <v>151</v>
      </c>
      <c r="C138" s="13" t="s">
        <v>14</v>
      </c>
      <c r="D138" s="14"/>
      <c r="E138" s="23"/>
      <c r="F138" s="14">
        <f>SUM(F123:F137)</f>
        <v>0</v>
      </c>
      <c r="G138" s="23"/>
      <c r="H138" s="14">
        <f>SUM(H123:H137)</f>
        <v>0</v>
      </c>
      <c r="I138" s="14"/>
      <c r="J138" s="14">
        <f>SUM(J123:J137)</f>
        <v>0</v>
      </c>
      <c r="K138" s="14"/>
      <c r="L138" s="14">
        <f>SUM(L123:L137)</f>
        <v>0</v>
      </c>
      <c r="M138" s="12"/>
      <c r="N138" s="12"/>
    </row>
    <row r="139" spans="1:14" x14ac:dyDescent="0.25">
      <c r="A139" s="18" t="s">
        <v>14</v>
      </c>
      <c r="B139" s="18" t="s">
        <v>14</v>
      </c>
      <c r="C139" s="18" t="s">
        <v>14</v>
      </c>
      <c r="D139" s="19"/>
      <c r="E139" s="25"/>
      <c r="F139" s="19"/>
      <c r="G139" s="25"/>
      <c r="H139" s="19"/>
      <c r="I139" s="19"/>
      <c r="J139" s="19"/>
      <c r="K139" s="19"/>
      <c r="L139" s="19"/>
      <c r="M139" s="12"/>
      <c r="N139" s="12"/>
    </row>
    <row r="140" spans="1:14" x14ac:dyDescent="0.25">
      <c r="A140" s="18" t="s">
        <v>14</v>
      </c>
      <c r="B140" s="18"/>
      <c r="C140" s="18" t="s">
        <v>14</v>
      </c>
      <c r="D140" s="19"/>
      <c r="E140" s="25"/>
      <c r="F140" s="19"/>
      <c r="G140" s="25"/>
      <c r="H140" s="19"/>
      <c r="I140" s="19"/>
      <c r="J140" s="19"/>
      <c r="K140" s="19"/>
      <c r="L140" s="19"/>
      <c r="M140" s="12"/>
      <c r="N140" s="12"/>
    </row>
    <row r="141" spans="1:14" x14ac:dyDescent="0.25">
      <c r="A141" s="18" t="s">
        <v>14</v>
      </c>
      <c r="B141" s="18" t="s">
        <v>14</v>
      </c>
      <c r="C141" s="18" t="s">
        <v>14</v>
      </c>
      <c r="D141" s="19"/>
      <c r="E141" s="25"/>
      <c r="F141" s="19"/>
      <c r="G141" s="25"/>
      <c r="H141" s="19"/>
      <c r="I141" s="19"/>
      <c r="J141" s="19"/>
      <c r="K141" s="19"/>
      <c r="L141" s="19"/>
      <c r="M141" s="12"/>
      <c r="N141" s="12"/>
    </row>
  </sheetData>
  <sheetProtection formatColumns="0" formatRows="0"/>
  <autoFilter ref="A1:L120" xr:uid="{6BC23E6E-5556-498B-8A38-4C10D8FFABC3}"/>
  <pageMargins left="0.25" right="0.25" top="0.75" bottom="0.75" header="0.3" footer="0.3"/>
  <pageSetup paperSize="9" scale="4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4E44-E2D4-4499-845B-1703756894AD}">
  <dimension ref="A1:C30"/>
  <sheetViews>
    <sheetView workbookViewId="0"/>
  </sheetViews>
  <sheetFormatPr defaultRowHeight="15" x14ac:dyDescent="0.25"/>
  <cols>
    <col min="1" max="1" width="20.5703125" style="9" bestFit="1" customWidth="1"/>
    <col min="2" max="2" width="63.42578125" style="9" bestFit="1" customWidth="1"/>
    <col min="3" max="3" width="9.140625" style="3"/>
    <col min="4" max="4" width="0" style="3" hidden="1" customWidth="1"/>
    <col min="5" max="16384" width="9.140625" style="3"/>
  </cols>
  <sheetData>
    <row r="1" spans="1:3" x14ac:dyDescent="0.25">
      <c r="A1" s="1" t="s">
        <v>0</v>
      </c>
      <c r="B1" s="1" t="s">
        <v>1</v>
      </c>
      <c r="C1" s="2"/>
    </row>
    <row r="2" spans="1:3" x14ac:dyDescent="0.25">
      <c r="A2" s="1" t="s">
        <v>2</v>
      </c>
      <c r="B2" s="4" t="s">
        <v>3</v>
      </c>
      <c r="C2" s="2"/>
    </row>
    <row r="3" spans="1:3" x14ac:dyDescent="0.25">
      <c r="A3" s="1" t="s">
        <v>4</v>
      </c>
      <c r="B3" s="5" t="s">
        <v>5</v>
      </c>
      <c r="C3" s="2"/>
    </row>
    <row r="4" spans="1:3" x14ac:dyDescent="0.25">
      <c r="A4" s="1" t="s">
        <v>6</v>
      </c>
      <c r="B4" s="5" t="s">
        <v>7</v>
      </c>
      <c r="C4" s="2"/>
    </row>
    <row r="5" spans="1:3" x14ac:dyDescent="0.25">
      <c r="A5" s="1" t="s">
        <v>8</v>
      </c>
      <c r="B5" s="5" t="s">
        <v>9</v>
      </c>
      <c r="C5" s="2"/>
    </row>
    <row r="6" spans="1:3" x14ac:dyDescent="0.25">
      <c r="A6" s="1" t="s">
        <v>10</v>
      </c>
      <c r="B6" s="5" t="s">
        <v>11</v>
      </c>
      <c r="C6" s="2"/>
    </row>
    <row r="7" spans="1:3" x14ac:dyDescent="0.25">
      <c r="A7" s="1" t="s">
        <v>12</v>
      </c>
      <c r="B7" s="5" t="s">
        <v>11</v>
      </c>
      <c r="C7" s="2"/>
    </row>
    <row r="8" spans="1:3" x14ac:dyDescent="0.25">
      <c r="A8" s="1" t="s">
        <v>13</v>
      </c>
      <c r="B8" s="5" t="s">
        <v>14</v>
      </c>
      <c r="C8" s="2"/>
    </row>
    <row r="9" spans="1:3" x14ac:dyDescent="0.25">
      <c r="A9" s="1" t="s">
        <v>15</v>
      </c>
      <c r="B9" s="5" t="s">
        <v>16</v>
      </c>
      <c r="C9" s="2"/>
    </row>
    <row r="10" spans="1:3" x14ac:dyDescent="0.25">
      <c r="A10" s="1" t="s">
        <v>17</v>
      </c>
      <c r="B10" s="5" t="s">
        <v>18</v>
      </c>
      <c r="C10" s="2"/>
    </row>
    <row r="11" spans="1:3" x14ac:dyDescent="0.25">
      <c r="A11" s="1" t="s">
        <v>19</v>
      </c>
      <c r="B11" s="5" t="s">
        <v>20</v>
      </c>
      <c r="C11" s="2"/>
    </row>
    <row r="12" spans="1:3" x14ac:dyDescent="0.25">
      <c r="A12" s="1" t="s">
        <v>21</v>
      </c>
      <c r="B12" s="5" t="s">
        <v>22</v>
      </c>
      <c r="C12" s="2"/>
    </row>
    <row r="13" spans="1:3" x14ac:dyDescent="0.25">
      <c r="A13" s="1" t="s">
        <v>23</v>
      </c>
      <c r="B13" s="5" t="s">
        <v>14</v>
      </c>
      <c r="C13" s="2"/>
    </row>
    <row r="14" spans="1:3" x14ac:dyDescent="0.25">
      <c r="A14" s="1" t="s">
        <v>24</v>
      </c>
      <c r="B14" s="5" t="s">
        <v>25</v>
      </c>
      <c r="C14" s="2"/>
    </row>
    <row r="15" spans="1:3" x14ac:dyDescent="0.25">
      <c r="A15" s="1" t="s">
        <v>14</v>
      </c>
      <c r="B15" s="6" t="s">
        <v>14</v>
      </c>
      <c r="C15" s="2"/>
    </row>
    <row r="16" spans="1:3" x14ac:dyDescent="0.25">
      <c r="A16" s="1" t="s">
        <v>26</v>
      </c>
      <c r="B16" s="7" t="s">
        <v>27</v>
      </c>
      <c r="C16" s="2"/>
    </row>
    <row r="17" spans="1:3" x14ac:dyDescent="0.25">
      <c r="A17" s="1" t="s">
        <v>28</v>
      </c>
      <c r="B17" s="7" t="s">
        <v>27</v>
      </c>
      <c r="C17" s="2"/>
    </row>
    <row r="18" spans="1:3" x14ac:dyDescent="0.25">
      <c r="A18" s="1" t="s">
        <v>29</v>
      </c>
      <c r="B18" s="7" t="s">
        <v>27</v>
      </c>
      <c r="C18" s="2"/>
    </row>
    <row r="19" spans="1:3" x14ac:dyDescent="0.25">
      <c r="A19" s="1" t="s">
        <v>30</v>
      </c>
      <c r="B19" s="7" t="s">
        <v>27</v>
      </c>
      <c r="C19" s="2"/>
    </row>
    <row r="20" spans="1:3" x14ac:dyDescent="0.25">
      <c r="A20" s="1" t="s">
        <v>31</v>
      </c>
      <c r="B20" s="7" t="s">
        <v>27</v>
      </c>
      <c r="C20" s="2"/>
    </row>
    <row r="21" spans="1:3" x14ac:dyDescent="0.25">
      <c r="A21" s="1" t="s">
        <v>32</v>
      </c>
      <c r="B21" s="7" t="s">
        <v>27</v>
      </c>
      <c r="C21" s="2"/>
    </row>
    <row r="22" spans="1:3" x14ac:dyDescent="0.25">
      <c r="A22" s="1" t="s">
        <v>33</v>
      </c>
      <c r="B22" s="7" t="s">
        <v>27</v>
      </c>
      <c r="C22" s="2"/>
    </row>
    <row r="23" spans="1:3" x14ac:dyDescent="0.25">
      <c r="A23" s="1" t="s">
        <v>34</v>
      </c>
      <c r="B23" s="7" t="s">
        <v>27</v>
      </c>
      <c r="C23" s="2"/>
    </row>
    <row r="24" spans="1:3" x14ac:dyDescent="0.25">
      <c r="A24" s="1" t="s">
        <v>35</v>
      </c>
      <c r="B24" s="7" t="s">
        <v>36</v>
      </c>
      <c r="C24" s="2"/>
    </row>
    <row r="25" spans="1:3" x14ac:dyDescent="0.25">
      <c r="A25" s="1" t="s">
        <v>37</v>
      </c>
      <c r="B25" s="7" t="s">
        <v>38</v>
      </c>
      <c r="C25" s="2"/>
    </row>
    <row r="26" spans="1:3" x14ac:dyDescent="0.25">
      <c r="A26" s="1" t="s">
        <v>39</v>
      </c>
      <c r="B26" s="7" t="s">
        <v>38</v>
      </c>
      <c r="C26" s="2"/>
    </row>
    <row r="27" spans="1:3" x14ac:dyDescent="0.25">
      <c r="A27" s="1" t="s">
        <v>40</v>
      </c>
      <c r="B27" s="7" t="s">
        <v>27</v>
      </c>
      <c r="C27" s="2"/>
    </row>
    <row r="28" spans="1:3" x14ac:dyDescent="0.25">
      <c r="A28" s="1" t="s">
        <v>41</v>
      </c>
      <c r="B28" s="7" t="s">
        <v>27</v>
      </c>
      <c r="C28" s="2"/>
    </row>
    <row r="29" spans="1:3" ht="36.75" x14ac:dyDescent="0.25">
      <c r="A29" s="8" t="s">
        <v>42</v>
      </c>
      <c r="B29" s="7" t="s">
        <v>43</v>
      </c>
      <c r="C29" s="2"/>
    </row>
    <row r="30" spans="1:3" x14ac:dyDescent="0.25">
      <c r="A30" s="1" t="s">
        <v>44</v>
      </c>
      <c r="B30" s="7" t="s">
        <v>45</v>
      </c>
      <c r="C30" s="2"/>
    </row>
  </sheetData>
  <sheetProtection algorithmName="SHA-512" hashValue="eaKpS8fWu8NZYdGFYcmatsu/A6KIKs/QvwiADZJFG9yBiM/gl3dN8x/Qp4ANZe8E03pMncD3AkEKnF4aBxr93g==" saltValue="2SSdRgq1tqz8DWs2AvOEHw==" spinCount="100000" sheet="1" objects="1" scenarios="1" formatColumns="0" formatRows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Bíza</dc:creator>
  <cp:lastModifiedBy>Michal Bíza</cp:lastModifiedBy>
  <cp:lastPrinted>2025-06-23T13:56:21Z</cp:lastPrinted>
  <dcterms:created xsi:type="dcterms:W3CDTF">2021-03-05T12:18:58Z</dcterms:created>
  <dcterms:modified xsi:type="dcterms:W3CDTF">2025-06-23T14:00:14Z</dcterms:modified>
</cp:coreProperties>
</file>