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vel\OneDrive\Projekty\Slezska Ostrava\Koněvova\aktualizace 2025\rozpocet\oprava\"/>
    </mc:Choice>
  </mc:AlternateContent>
  <bookViews>
    <workbookView xWindow="0" yWindow="0" windowWidth="0" windowHeight="0"/>
  </bookViews>
  <sheets>
    <sheet name="Rekapitulace stavby" sheetId="1" r:id="rId1"/>
    <sheet name="01 - zateplení obálky budovy" sheetId="2" r:id="rId2"/>
    <sheet name="02 - sanace suterénu" sheetId="3" r:id="rId3"/>
    <sheet name="03 - výměna střešní krytiny" sheetId="4" r:id="rId4"/>
    <sheet name="04 - ÚT byt č.1" sheetId="5" r:id="rId5"/>
    <sheet name="05 - ÚT byt č.2" sheetId="6" r:id="rId6"/>
    <sheet name="06 - ÚT byt č.3" sheetId="7" r:id="rId7"/>
    <sheet name="07 - ÚT byt č.4" sheetId="8" r:id="rId8"/>
    <sheet name="21 - Elektrotechnika" sheetId="9" r:id="rId9"/>
    <sheet name="30 - Vedlejší náklady" sheetId="10" r:id="rId10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'01 - zateplení obálky budovy'!$C$133:$K$1138</definedName>
    <definedName name="_xlnm.Print_Area" localSheetId="1">'01 - zateplení obálky budovy'!$C$4:$J$76,'01 - zateplení obálky budovy'!$C$82:$J$115,'01 - zateplení obálky budovy'!$C$121:$J$1138</definedName>
    <definedName name="_xlnm.Print_Titles" localSheetId="1">'01 - zateplení obálky budovy'!$133:$133</definedName>
    <definedName name="_xlnm._FilterDatabase" localSheetId="2" hidden="1">'02 - sanace suterénu'!$C$128:$K$332</definedName>
    <definedName name="_xlnm.Print_Area" localSheetId="2">'02 - sanace suterénu'!$C$4:$J$76,'02 - sanace suterénu'!$C$82:$J$110,'02 - sanace suterénu'!$C$116:$J$332</definedName>
    <definedName name="_xlnm.Print_Titles" localSheetId="2">'02 - sanace suterénu'!$128:$128</definedName>
    <definedName name="_xlnm._FilterDatabase" localSheetId="3" hidden="1">'03 - výměna střešní krytiny'!$C$128:$K$367</definedName>
    <definedName name="_xlnm.Print_Area" localSheetId="3">'03 - výměna střešní krytiny'!$C$4:$J$76,'03 - výměna střešní krytiny'!$C$82:$J$110,'03 - výměna střešní krytiny'!$C$116:$J$367</definedName>
    <definedName name="_xlnm.Print_Titles" localSheetId="3">'03 - výměna střešní krytiny'!$128:$128</definedName>
    <definedName name="_xlnm._FilterDatabase" localSheetId="4" hidden="1">'04 - ÚT byt č.1'!$C$121:$K$204</definedName>
    <definedName name="_xlnm.Print_Area" localSheetId="4">'04 - ÚT byt č.1'!$C$4:$J$76,'04 - ÚT byt č.1'!$C$82:$J$103,'04 - ÚT byt č.1'!$C$109:$J$204</definedName>
    <definedName name="_xlnm.Print_Titles" localSheetId="4">'04 - ÚT byt č.1'!$121:$121</definedName>
    <definedName name="_xlnm._FilterDatabase" localSheetId="5" hidden="1">'05 - ÚT byt č.2'!$C$121:$K$204</definedName>
    <definedName name="_xlnm.Print_Area" localSheetId="5">'05 - ÚT byt č.2'!$C$4:$J$76,'05 - ÚT byt č.2'!$C$82:$J$103,'05 - ÚT byt č.2'!$C$109:$J$204</definedName>
    <definedName name="_xlnm.Print_Titles" localSheetId="5">'05 - ÚT byt č.2'!$121:$121</definedName>
    <definedName name="_xlnm._FilterDatabase" localSheetId="6" hidden="1">'06 - ÚT byt č.3'!$C$121:$K$204</definedName>
    <definedName name="_xlnm.Print_Area" localSheetId="6">'06 - ÚT byt č.3'!$C$4:$J$76,'06 - ÚT byt č.3'!$C$82:$J$103,'06 - ÚT byt č.3'!$C$109:$J$204</definedName>
    <definedName name="_xlnm.Print_Titles" localSheetId="6">'06 - ÚT byt č.3'!$121:$121</definedName>
    <definedName name="_xlnm._FilterDatabase" localSheetId="7" hidden="1">'07 - ÚT byt č.4'!$C$121:$K$204</definedName>
    <definedName name="_xlnm.Print_Area" localSheetId="7">'07 - ÚT byt č.4'!$C$4:$J$76,'07 - ÚT byt č.4'!$C$82:$J$103,'07 - ÚT byt č.4'!$C$109:$J$204</definedName>
    <definedName name="_xlnm.Print_Titles" localSheetId="7">'07 - ÚT byt č.4'!$121:$121</definedName>
    <definedName name="_xlnm._FilterDatabase" localSheetId="8" hidden="1">'21 - Elektrotechnika'!$C$120:$K$152</definedName>
    <definedName name="_xlnm.Print_Area" localSheetId="8">'21 - Elektrotechnika'!$C$4:$J$76,'21 - Elektrotechnika'!$C$82:$J$102,'21 - Elektrotechnika'!$C$108:$J$152</definedName>
    <definedName name="_xlnm.Print_Titles" localSheetId="8">'21 - Elektrotechnika'!$120:$120</definedName>
    <definedName name="_xlnm._FilterDatabase" localSheetId="9" hidden="1">'30 - Vedlejší náklady'!$C$118:$K$125</definedName>
    <definedName name="_xlnm.Print_Area" localSheetId="9">'30 - Vedlejší náklady'!$C$4:$J$76,'30 - Vedlejší náklady'!$C$82:$J$100,'30 - Vedlejší náklady'!$C$106:$J$125</definedName>
    <definedName name="_xlnm.Print_Titles" localSheetId="9">'30 - Vedlejší náklady'!$118:$118</definedName>
  </definedNames>
  <calcPr/>
</workbook>
</file>

<file path=xl/calcChain.xml><?xml version="1.0" encoding="utf-8"?>
<calcChain xmlns="http://schemas.openxmlformats.org/spreadsheetml/2006/main">
  <c i="10" l="1" r="J37"/>
  <c r="J36"/>
  <c i="1" r="AY103"/>
  <c i="10" r="J35"/>
  <c i="1" r="AX103"/>
  <c i="10"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T121"/>
  <c r="R122"/>
  <c r="R121"/>
  <c r="P122"/>
  <c r="P121"/>
  <c r="F113"/>
  <c r="E111"/>
  <c r="F89"/>
  <c r="E87"/>
  <c r="J24"/>
  <c r="E24"/>
  <c r="J116"/>
  <c r="J23"/>
  <c r="J21"/>
  <c r="E21"/>
  <c r="J115"/>
  <c r="J20"/>
  <c r="J18"/>
  <c r="E18"/>
  <c r="F116"/>
  <c r="J17"/>
  <c r="J15"/>
  <c r="E15"/>
  <c r="F91"/>
  <c r="J14"/>
  <c r="J12"/>
  <c r="J113"/>
  <c r="E7"/>
  <c r="E109"/>
  <c i="9" r="J37"/>
  <c r="J36"/>
  <c i="1" r="AY102"/>
  <c i="9" r="J35"/>
  <c i="1" r="AX102"/>
  <c i="9"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91"/>
  <c r="J20"/>
  <c r="J18"/>
  <c r="E18"/>
  <c r="F92"/>
  <c r="J17"/>
  <c r="J15"/>
  <c r="E15"/>
  <c r="F117"/>
  <c r="J14"/>
  <c r="J12"/>
  <c r="J89"/>
  <c r="E7"/>
  <c r="E111"/>
  <c i="8" r="J37"/>
  <c r="J36"/>
  <c i="1" r="AY101"/>
  <c i="8" r="J35"/>
  <c i="1" r="AX101"/>
  <c i="8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91"/>
  <c r="J14"/>
  <c r="J12"/>
  <c r="J89"/>
  <c r="E7"/>
  <c r="E112"/>
  <c i="7" r="J37"/>
  <c r="J36"/>
  <c i="1" r="AY100"/>
  <c i="7" r="J35"/>
  <c i="1" r="AX100"/>
  <c i="7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91"/>
  <c r="J14"/>
  <c r="J12"/>
  <c r="J89"/>
  <c r="E7"/>
  <c r="E112"/>
  <c i="6" r="J37"/>
  <c r="J36"/>
  <c i="1" r="AY99"/>
  <c i="6" r="J35"/>
  <c i="1" r="AX99"/>
  <c i="6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119"/>
  <c r="J23"/>
  <c r="J21"/>
  <c r="E21"/>
  <c r="J91"/>
  <c r="J20"/>
  <c r="J18"/>
  <c r="E18"/>
  <c r="F92"/>
  <c r="J17"/>
  <c r="J15"/>
  <c r="E15"/>
  <c r="F91"/>
  <c r="J14"/>
  <c r="J12"/>
  <c r="J116"/>
  <c r="E7"/>
  <c r="E112"/>
  <c i="5" r="J37"/>
  <c r="J36"/>
  <c i="1" r="AY98"/>
  <c i="5" r="J35"/>
  <c i="1" r="AX98"/>
  <c i="5"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F116"/>
  <c r="E114"/>
  <c r="F89"/>
  <c r="E87"/>
  <c r="J24"/>
  <c r="E24"/>
  <c r="J92"/>
  <c r="J23"/>
  <c r="J21"/>
  <c r="E21"/>
  <c r="J118"/>
  <c r="J20"/>
  <c r="J18"/>
  <c r="E18"/>
  <c r="F92"/>
  <c r="J17"/>
  <c r="J15"/>
  <c r="E15"/>
  <c r="F118"/>
  <c r="J14"/>
  <c r="J12"/>
  <c r="J89"/>
  <c r="E7"/>
  <c r="E85"/>
  <c i="4" r="J37"/>
  <c r="J36"/>
  <c i="1" r="AY97"/>
  <c i="4" r="J35"/>
  <c i="1" r="AX97"/>
  <c i="4" r="BI366"/>
  <c r="BH366"/>
  <c r="BG366"/>
  <c r="BF366"/>
  <c r="T366"/>
  <c r="R366"/>
  <c r="P366"/>
  <c r="BI365"/>
  <c r="BH365"/>
  <c r="BG365"/>
  <c r="BF365"/>
  <c r="T365"/>
  <c r="R365"/>
  <c r="P365"/>
  <c r="BI363"/>
  <c r="BH363"/>
  <c r="BG363"/>
  <c r="BF363"/>
  <c r="T363"/>
  <c r="R363"/>
  <c r="P363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3"/>
  <c r="BH353"/>
  <c r="BG353"/>
  <c r="BF353"/>
  <c r="T353"/>
  <c r="R353"/>
  <c r="P353"/>
  <c r="BI350"/>
  <c r="BH350"/>
  <c r="BG350"/>
  <c r="BF350"/>
  <c r="T350"/>
  <c r="R350"/>
  <c r="P350"/>
  <c r="BI346"/>
  <c r="BH346"/>
  <c r="BG346"/>
  <c r="BF346"/>
  <c r="T346"/>
  <c r="R346"/>
  <c r="P346"/>
  <c r="BI343"/>
  <c r="BH343"/>
  <c r="BG343"/>
  <c r="BF343"/>
  <c r="T343"/>
  <c r="R343"/>
  <c r="P343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2"/>
  <c r="BH332"/>
  <c r="BG332"/>
  <c r="BF332"/>
  <c r="T332"/>
  <c r="R332"/>
  <c r="P332"/>
  <c r="BI328"/>
  <c r="BH328"/>
  <c r="BG328"/>
  <c r="BF328"/>
  <c r="T328"/>
  <c r="R328"/>
  <c r="P328"/>
  <c r="BI326"/>
  <c r="BH326"/>
  <c r="BG326"/>
  <c r="BF326"/>
  <c r="T326"/>
  <c r="R326"/>
  <c r="P326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2"/>
  <c r="BH312"/>
  <c r="BG312"/>
  <c r="BF312"/>
  <c r="T312"/>
  <c r="R312"/>
  <c r="P312"/>
  <c r="BI307"/>
  <c r="BH307"/>
  <c r="BG307"/>
  <c r="BF307"/>
  <c r="T307"/>
  <c r="R307"/>
  <c r="P307"/>
  <c r="BI305"/>
  <c r="BH305"/>
  <c r="BG305"/>
  <c r="BF305"/>
  <c r="T305"/>
  <c r="R305"/>
  <c r="P305"/>
  <c r="BI301"/>
  <c r="BH301"/>
  <c r="BG301"/>
  <c r="BF301"/>
  <c r="T301"/>
  <c r="R301"/>
  <c r="P301"/>
  <c r="BI296"/>
  <c r="BH296"/>
  <c r="BG296"/>
  <c r="BF296"/>
  <c r="T296"/>
  <c r="R296"/>
  <c r="P296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8"/>
  <c r="BH278"/>
  <c r="BG278"/>
  <c r="BF278"/>
  <c r="T278"/>
  <c r="R278"/>
  <c r="P278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6"/>
  <c r="BH266"/>
  <c r="BG266"/>
  <c r="BF266"/>
  <c r="T266"/>
  <c r="R266"/>
  <c r="P266"/>
  <c r="BI262"/>
  <c r="BH262"/>
  <c r="BG262"/>
  <c r="BF262"/>
  <c r="T262"/>
  <c r="R262"/>
  <c r="P262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R253"/>
  <c r="P253"/>
  <c r="BI249"/>
  <c r="BH249"/>
  <c r="BG249"/>
  <c r="BF249"/>
  <c r="T249"/>
  <c r="R249"/>
  <c r="P249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5"/>
  <c r="BH225"/>
  <c r="BG225"/>
  <c r="BF225"/>
  <c r="T225"/>
  <c r="R225"/>
  <c r="P225"/>
  <c r="BI224"/>
  <c r="BH224"/>
  <c r="BG224"/>
  <c r="BF224"/>
  <c r="T224"/>
  <c r="R224"/>
  <c r="P224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T191"/>
  <c r="R192"/>
  <c r="R191"/>
  <c r="P192"/>
  <c r="P191"/>
  <c r="BI189"/>
  <c r="BH189"/>
  <c r="BG189"/>
  <c r="BF189"/>
  <c r="T189"/>
  <c r="R189"/>
  <c r="P189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3"/>
  <c r="BH173"/>
  <c r="BG173"/>
  <c r="BF173"/>
  <c r="T173"/>
  <c r="R173"/>
  <c r="P173"/>
  <c r="BI166"/>
  <c r="BH166"/>
  <c r="BG166"/>
  <c r="BF166"/>
  <c r="T166"/>
  <c r="R166"/>
  <c r="P166"/>
  <c r="BI162"/>
  <c r="BH162"/>
  <c r="BG162"/>
  <c r="BF162"/>
  <c r="T162"/>
  <c r="R162"/>
  <c r="P162"/>
  <c r="BI155"/>
  <c r="BH155"/>
  <c r="BG155"/>
  <c r="BF155"/>
  <c r="T155"/>
  <c r="R155"/>
  <c r="P155"/>
  <c r="BI153"/>
  <c r="BH153"/>
  <c r="BG153"/>
  <c r="BF153"/>
  <c r="T153"/>
  <c r="R153"/>
  <c r="P153"/>
  <c r="BI148"/>
  <c r="BH148"/>
  <c r="BG148"/>
  <c r="BF148"/>
  <c r="T148"/>
  <c r="R148"/>
  <c r="P148"/>
  <c r="BI142"/>
  <c r="BH142"/>
  <c r="BG142"/>
  <c r="BF142"/>
  <c r="T142"/>
  <c r="T141"/>
  <c r="R142"/>
  <c r="R141"/>
  <c r="P142"/>
  <c r="P141"/>
  <c r="BI137"/>
  <c r="BH137"/>
  <c r="BG137"/>
  <c r="BF137"/>
  <c r="T137"/>
  <c r="R137"/>
  <c r="P137"/>
  <c r="BI132"/>
  <c r="BH132"/>
  <c r="BG132"/>
  <c r="BF132"/>
  <c r="T132"/>
  <c r="R132"/>
  <c r="P132"/>
  <c r="F123"/>
  <c r="E121"/>
  <c r="F89"/>
  <c r="E87"/>
  <c r="J24"/>
  <c r="E24"/>
  <c r="J92"/>
  <c r="J23"/>
  <c r="J21"/>
  <c r="E21"/>
  <c r="J125"/>
  <c r="J20"/>
  <c r="J18"/>
  <c r="E18"/>
  <c r="F92"/>
  <c r="J17"/>
  <c r="J15"/>
  <c r="E15"/>
  <c r="F125"/>
  <c r="J14"/>
  <c r="J12"/>
  <c r="J89"/>
  <c r="E7"/>
  <c r="E119"/>
  <c i="3" r="J37"/>
  <c r="J36"/>
  <c i="1" r="AY96"/>
  <c i="3" r="J35"/>
  <c i="1" r="AX96"/>
  <c i="3" r="BI328"/>
  <c r="BH328"/>
  <c r="BG328"/>
  <c r="BF328"/>
  <c r="T328"/>
  <c r="R328"/>
  <c r="P328"/>
  <c r="BI326"/>
  <c r="BH326"/>
  <c r="BG326"/>
  <c r="BF326"/>
  <c r="T326"/>
  <c r="R326"/>
  <c r="P326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7"/>
  <c r="BH297"/>
  <c r="BG297"/>
  <c r="BF297"/>
  <c r="T297"/>
  <c r="R297"/>
  <c r="P297"/>
  <c r="BI293"/>
  <c r="BH293"/>
  <c r="BG293"/>
  <c r="BF293"/>
  <c r="T293"/>
  <c r="R293"/>
  <c r="P293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T274"/>
  <c r="R275"/>
  <c r="R274"/>
  <c r="P275"/>
  <c r="P274"/>
  <c r="BI272"/>
  <c r="BH272"/>
  <c r="BG272"/>
  <c r="BF272"/>
  <c r="T272"/>
  <c r="R272"/>
  <c r="P272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58"/>
  <c r="BH258"/>
  <c r="BG258"/>
  <c r="BF258"/>
  <c r="T258"/>
  <c r="R258"/>
  <c r="P258"/>
  <c r="BI253"/>
  <c r="BH253"/>
  <c r="BG253"/>
  <c r="BF253"/>
  <c r="T253"/>
  <c r="R253"/>
  <c r="P253"/>
  <c r="BI244"/>
  <c r="BH244"/>
  <c r="BG244"/>
  <c r="BF244"/>
  <c r="T244"/>
  <c r="R244"/>
  <c r="P244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4"/>
  <c r="BH224"/>
  <c r="BG224"/>
  <c r="BF224"/>
  <c r="T224"/>
  <c r="R224"/>
  <c r="P224"/>
  <c r="BI220"/>
  <c r="BH220"/>
  <c r="BG220"/>
  <c r="BF220"/>
  <c r="T220"/>
  <c r="R220"/>
  <c r="P220"/>
  <c r="BI215"/>
  <c r="BH215"/>
  <c r="BG215"/>
  <c r="BF215"/>
  <c r="T215"/>
  <c r="R215"/>
  <c r="P215"/>
  <c r="BI211"/>
  <c r="BH211"/>
  <c r="BG211"/>
  <c r="BF211"/>
  <c r="T211"/>
  <c r="R211"/>
  <c r="P211"/>
  <c r="BI207"/>
  <c r="BH207"/>
  <c r="BG207"/>
  <c r="BF207"/>
  <c r="T207"/>
  <c r="R207"/>
  <c r="P207"/>
  <c r="BI202"/>
  <c r="BH202"/>
  <c r="BG202"/>
  <c r="BF202"/>
  <c r="T202"/>
  <c r="R202"/>
  <c r="P202"/>
  <c r="BI200"/>
  <c r="BH200"/>
  <c r="BG200"/>
  <c r="BF200"/>
  <c r="T200"/>
  <c r="R200"/>
  <c r="P200"/>
  <c r="BI195"/>
  <c r="BH195"/>
  <c r="BG195"/>
  <c r="BF195"/>
  <c r="T195"/>
  <c r="R195"/>
  <c r="P195"/>
  <c r="BI189"/>
  <c r="BH189"/>
  <c r="BG189"/>
  <c r="BF189"/>
  <c r="T189"/>
  <c r="T183"/>
  <c r="R189"/>
  <c r="R183"/>
  <c r="P189"/>
  <c r="P183"/>
  <c r="BI184"/>
  <c r="BH184"/>
  <c r="BG184"/>
  <c r="BF184"/>
  <c r="T184"/>
  <c r="R184"/>
  <c r="P184"/>
  <c r="BI179"/>
  <c r="BH179"/>
  <c r="BG179"/>
  <c r="BF179"/>
  <c r="T179"/>
  <c r="T178"/>
  <c r="R179"/>
  <c r="R178"/>
  <c r="P179"/>
  <c r="P178"/>
  <c r="BI173"/>
  <c r="BH173"/>
  <c r="BG173"/>
  <c r="BF173"/>
  <c r="T173"/>
  <c r="T172"/>
  <c r="R173"/>
  <c r="R172"/>
  <c r="P173"/>
  <c r="P172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2"/>
  <c r="BH132"/>
  <c r="BG132"/>
  <c r="BF132"/>
  <c r="T132"/>
  <c r="R132"/>
  <c r="P132"/>
  <c r="F123"/>
  <c r="E121"/>
  <c r="F89"/>
  <c r="E87"/>
  <c r="J24"/>
  <c r="E24"/>
  <c r="J126"/>
  <c r="J23"/>
  <c r="J21"/>
  <c r="E21"/>
  <c r="J91"/>
  <c r="J20"/>
  <c r="J18"/>
  <c r="E18"/>
  <c r="F92"/>
  <c r="J17"/>
  <c r="J15"/>
  <c r="E15"/>
  <c r="F91"/>
  <c r="J14"/>
  <c r="J12"/>
  <c r="J89"/>
  <c r="E7"/>
  <c r="E85"/>
  <c i="2" r="J37"/>
  <c r="J36"/>
  <c i="1" r="AY95"/>
  <c i="2" r="J35"/>
  <c i="1" r="AX95"/>
  <c i="2" r="BI1133"/>
  <c r="BH1133"/>
  <c r="BG1133"/>
  <c r="BF1133"/>
  <c r="T1133"/>
  <c r="R1133"/>
  <c r="P1133"/>
  <c r="BI1131"/>
  <c r="BH1131"/>
  <c r="BG1131"/>
  <c r="BF1131"/>
  <c r="T1131"/>
  <c r="R1131"/>
  <c r="P1131"/>
  <c r="BI1125"/>
  <c r="BH1125"/>
  <c r="BG1125"/>
  <c r="BF1125"/>
  <c r="T1125"/>
  <c r="R1125"/>
  <c r="P1125"/>
  <c r="BI1123"/>
  <c r="BH1123"/>
  <c r="BG1123"/>
  <c r="BF1123"/>
  <c r="T1123"/>
  <c r="R1123"/>
  <c r="P1123"/>
  <c r="BI1117"/>
  <c r="BH1117"/>
  <c r="BG1117"/>
  <c r="BF1117"/>
  <c r="T1117"/>
  <c r="R1117"/>
  <c r="P1117"/>
  <c r="BI1114"/>
  <c r="BH1114"/>
  <c r="BG1114"/>
  <c r="BF1114"/>
  <c r="T1114"/>
  <c r="R1114"/>
  <c r="P1114"/>
  <c r="BI1112"/>
  <c r="BH1112"/>
  <c r="BG1112"/>
  <c r="BF1112"/>
  <c r="T1112"/>
  <c r="R1112"/>
  <c r="P1112"/>
  <c r="BI1110"/>
  <c r="BH1110"/>
  <c r="BG1110"/>
  <c r="BF1110"/>
  <c r="T1110"/>
  <c r="R1110"/>
  <c r="P1110"/>
  <c r="BI1108"/>
  <c r="BH1108"/>
  <c r="BG1108"/>
  <c r="BF1108"/>
  <c r="T1108"/>
  <c r="R1108"/>
  <c r="P1108"/>
  <c r="BI1099"/>
  <c r="BH1099"/>
  <c r="BG1099"/>
  <c r="BF1099"/>
  <c r="T1099"/>
  <c r="R1099"/>
  <c r="P1099"/>
  <c r="BI1096"/>
  <c r="BH1096"/>
  <c r="BG1096"/>
  <c r="BF1096"/>
  <c r="T1096"/>
  <c r="R1096"/>
  <c r="P1096"/>
  <c r="BI1092"/>
  <c r="BH1092"/>
  <c r="BG1092"/>
  <c r="BF1092"/>
  <c r="T1092"/>
  <c r="R1092"/>
  <c r="P1092"/>
  <c r="BI1087"/>
  <c r="BH1087"/>
  <c r="BG1087"/>
  <c r="BF1087"/>
  <c r="T1087"/>
  <c r="R1087"/>
  <c r="P1087"/>
  <c r="BI1086"/>
  <c r="BH1086"/>
  <c r="BG1086"/>
  <c r="BF1086"/>
  <c r="T1086"/>
  <c r="R1086"/>
  <c r="P1086"/>
  <c r="BI1084"/>
  <c r="BH1084"/>
  <c r="BG1084"/>
  <c r="BF1084"/>
  <c r="T1084"/>
  <c r="R1084"/>
  <c r="P1084"/>
  <c r="BI1081"/>
  <c r="BH1081"/>
  <c r="BG1081"/>
  <c r="BF1081"/>
  <c r="T1081"/>
  <c r="R1081"/>
  <c r="P1081"/>
  <c r="BI1080"/>
  <c r="BH1080"/>
  <c r="BG1080"/>
  <c r="BF1080"/>
  <c r="T1080"/>
  <c r="R1080"/>
  <c r="P1080"/>
  <c r="BI1075"/>
  <c r="BH1075"/>
  <c r="BG1075"/>
  <c r="BF1075"/>
  <c r="T1075"/>
  <c r="R1075"/>
  <c r="P1075"/>
  <c r="BI1074"/>
  <c r="BH1074"/>
  <c r="BG1074"/>
  <c r="BF1074"/>
  <c r="T1074"/>
  <c r="R1074"/>
  <c r="P1074"/>
  <c r="BI1065"/>
  <c r="BH1065"/>
  <c r="BG1065"/>
  <c r="BF1065"/>
  <c r="T1065"/>
  <c r="R1065"/>
  <c r="P1065"/>
  <c r="BI1064"/>
  <c r="BH1064"/>
  <c r="BG1064"/>
  <c r="BF1064"/>
  <c r="T1064"/>
  <c r="R1064"/>
  <c r="P1064"/>
  <c r="BI1059"/>
  <c r="BH1059"/>
  <c r="BG1059"/>
  <c r="BF1059"/>
  <c r="T1059"/>
  <c r="R1059"/>
  <c r="P1059"/>
  <c r="BI1055"/>
  <c r="BH1055"/>
  <c r="BG1055"/>
  <c r="BF1055"/>
  <c r="T1055"/>
  <c r="R1055"/>
  <c r="P1055"/>
  <c r="BI1051"/>
  <c r="BH1051"/>
  <c r="BG1051"/>
  <c r="BF1051"/>
  <c r="T1051"/>
  <c r="R1051"/>
  <c r="P1051"/>
  <c r="BI1046"/>
  <c r="BH1046"/>
  <c r="BG1046"/>
  <c r="BF1046"/>
  <c r="T1046"/>
  <c r="R1046"/>
  <c r="P1046"/>
  <c r="BI1045"/>
  <c r="BH1045"/>
  <c r="BG1045"/>
  <c r="BF1045"/>
  <c r="T1045"/>
  <c r="R1045"/>
  <c r="P1045"/>
  <c r="BI1040"/>
  <c r="BH1040"/>
  <c r="BG1040"/>
  <c r="BF1040"/>
  <c r="T1040"/>
  <c r="R1040"/>
  <c r="P1040"/>
  <c r="BI1037"/>
  <c r="BH1037"/>
  <c r="BG1037"/>
  <c r="BF1037"/>
  <c r="T1037"/>
  <c r="R1037"/>
  <c r="P1037"/>
  <c r="BI1022"/>
  <c r="BH1022"/>
  <c r="BG1022"/>
  <c r="BF1022"/>
  <c r="T1022"/>
  <c r="R1022"/>
  <c r="P1022"/>
  <c r="BI1009"/>
  <c r="BH1009"/>
  <c r="BG1009"/>
  <c r="BF1009"/>
  <c r="T1009"/>
  <c r="R1009"/>
  <c r="P1009"/>
  <c r="BI996"/>
  <c r="BH996"/>
  <c r="BG996"/>
  <c r="BF996"/>
  <c r="T996"/>
  <c r="R996"/>
  <c r="P996"/>
  <c r="BI993"/>
  <c r="BH993"/>
  <c r="BG993"/>
  <c r="BF993"/>
  <c r="T993"/>
  <c r="R993"/>
  <c r="P993"/>
  <c r="BI989"/>
  <c r="BH989"/>
  <c r="BG989"/>
  <c r="BF989"/>
  <c r="T989"/>
  <c r="R989"/>
  <c r="P989"/>
  <c r="BI984"/>
  <c r="BH984"/>
  <c r="BG984"/>
  <c r="BF984"/>
  <c r="T984"/>
  <c r="R984"/>
  <c r="P984"/>
  <c r="BI981"/>
  <c r="BH981"/>
  <c r="BG981"/>
  <c r="BF981"/>
  <c r="T981"/>
  <c r="R981"/>
  <c r="P981"/>
  <c r="BI976"/>
  <c r="BH976"/>
  <c r="BG976"/>
  <c r="BF976"/>
  <c r="T976"/>
  <c r="R976"/>
  <c r="P976"/>
  <c r="BI973"/>
  <c r="BH973"/>
  <c r="BG973"/>
  <c r="BF973"/>
  <c r="T973"/>
  <c r="R973"/>
  <c r="P973"/>
  <c r="BI972"/>
  <c r="BH972"/>
  <c r="BG972"/>
  <c r="BF972"/>
  <c r="T972"/>
  <c r="R972"/>
  <c r="P972"/>
  <c r="BI971"/>
  <c r="BH971"/>
  <c r="BG971"/>
  <c r="BF971"/>
  <c r="T971"/>
  <c r="R971"/>
  <c r="P971"/>
  <c r="BI966"/>
  <c r="BH966"/>
  <c r="BG966"/>
  <c r="BF966"/>
  <c r="T966"/>
  <c r="R966"/>
  <c r="P966"/>
  <c r="BI965"/>
  <c r="BH965"/>
  <c r="BG965"/>
  <c r="BF965"/>
  <c r="T965"/>
  <c r="R965"/>
  <c r="P965"/>
  <c r="BI960"/>
  <c r="BH960"/>
  <c r="BG960"/>
  <c r="BF960"/>
  <c r="T960"/>
  <c r="R960"/>
  <c r="P960"/>
  <c r="BI958"/>
  <c r="BH958"/>
  <c r="BG958"/>
  <c r="BF958"/>
  <c r="T958"/>
  <c r="R958"/>
  <c r="P958"/>
  <c r="BI954"/>
  <c r="BH954"/>
  <c r="BG954"/>
  <c r="BF954"/>
  <c r="T954"/>
  <c r="R954"/>
  <c r="P954"/>
  <c r="BI947"/>
  <c r="BH947"/>
  <c r="BG947"/>
  <c r="BF947"/>
  <c r="T947"/>
  <c r="R947"/>
  <c r="P947"/>
  <c r="BI944"/>
  <c r="BH944"/>
  <c r="BG944"/>
  <c r="BF944"/>
  <c r="T944"/>
  <c r="R944"/>
  <c r="P944"/>
  <c r="BI937"/>
  <c r="BH937"/>
  <c r="BG937"/>
  <c r="BF937"/>
  <c r="T937"/>
  <c r="R937"/>
  <c r="P937"/>
  <c r="BI930"/>
  <c r="BH930"/>
  <c r="BG930"/>
  <c r="BF930"/>
  <c r="T930"/>
  <c r="T929"/>
  <c r="R930"/>
  <c r="R929"/>
  <c r="P930"/>
  <c r="P929"/>
  <c r="BI924"/>
  <c r="BH924"/>
  <c r="BG924"/>
  <c r="BF924"/>
  <c r="T924"/>
  <c r="R924"/>
  <c r="P924"/>
  <c r="BI922"/>
  <c r="BH922"/>
  <c r="BG922"/>
  <c r="BF922"/>
  <c r="T922"/>
  <c r="R922"/>
  <c r="P922"/>
  <c r="BI917"/>
  <c r="BH917"/>
  <c r="BG917"/>
  <c r="BF917"/>
  <c r="T917"/>
  <c r="R917"/>
  <c r="P917"/>
  <c r="BI910"/>
  <c r="BH910"/>
  <c r="BG910"/>
  <c r="BF910"/>
  <c r="T910"/>
  <c r="R910"/>
  <c r="P910"/>
  <c r="BI901"/>
  <c r="BH901"/>
  <c r="BG901"/>
  <c r="BF901"/>
  <c r="T901"/>
  <c r="R901"/>
  <c r="P901"/>
  <c r="BI894"/>
  <c r="BH894"/>
  <c r="BG894"/>
  <c r="BF894"/>
  <c r="T894"/>
  <c r="R894"/>
  <c r="P894"/>
  <c r="BI887"/>
  <c r="BH887"/>
  <c r="BG887"/>
  <c r="BF887"/>
  <c r="T887"/>
  <c r="R887"/>
  <c r="P887"/>
  <c r="BI878"/>
  <c r="BH878"/>
  <c r="BG878"/>
  <c r="BF878"/>
  <c r="T878"/>
  <c r="R878"/>
  <c r="P878"/>
  <c r="BI871"/>
  <c r="BH871"/>
  <c r="BG871"/>
  <c r="BF871"/>
  <c r="T871"/>
  <c r="R871"/>
  <c r="P871"/>
  <c r="BI868"/>
  <c r="BH868"/>
  <c r="BG868"/>
  <c r="BF868"/>
  <c r="T868"/>
  <c r="R868"/>
  <c r="P868"/>
  <c r="BI863"/>
  <c r="BH863"/>
  <c r="BG863"/>
  <c r="BF863"/>
  <c r="T863"/>
  <c r="R863"/>
  <c r="P863"/>
  <c r="BI859"/>
  <c r="BH859"/>
  <c r="BG859"/>
  <c r="BF859"/>
  <c r="T859"/>
  <c r="R859"/>
  <c r="P859"/>
  <c r="BI854"/>
  <c r="BH854"/>
  <c r="BG854"/>
  <c r="BF854"/>
  <c r="T854"/>
  <c r="R854"/>
  <c r="P854"/>
  <c r="BI851"/>
  <c r="BH851"/>
  <c r="BG851"/>
  <c r="BF851"/>
  <c r="T851"/>
  <c r="R851"/>
  <c r="P851"/>
  <c r="BI846"/>
  <c r="BH846"/>
  <c r="BG846"/>
  <c r="BF846"/>
  <c r="T846"/>
  <c r="R846"/>
  <c r="P846"/>
  <c r="BI844"/>
  <c r="BH844"/>
  <c r="BG844"/>
  <c r="BF844"/>
  <c r="T844"/>
  <c r="R844"/>
  <c r="P844"/>
  <c r="BI841"/>
  <c r="BH841"/>
  <c r="BG841"/>
  <c r="BF841"/>
  <c r="T841"/>
  <c r="T840"/>
  <c r="R841"/>
  <c r="R840"/>
  <c r="P841"/>
  <c r="P840"/>
  <c r="BI838"/>
  <c r="BH838"/>
  <c r="BG838"/>
  <c r="BF838"/>
  <c r="T838"/>
  <c r="R838"/>
  <c r="P838"/>
  <c r="BI834"/>
  <c r="BH834"/>
  <c r="BG834"/>
  <c r="BF834"/>
  <c r="T834"/>
  <c r="R834"/>
  <c r="P834"/>
  <c r="BI832"/>
  <c r="BH832"/>
  <c r="BG832"/>
  <c r="BF832"/>
  <c r="T832"/>
  <c r="R832"/>
  <c r="P832"/>
  <c r="BI830"/>
  <c r="BH830"/>
  <c r="BG830"/>
  <c r="BF830"/>
  <c r="T830"/>
  <c r="R830"/>
  <c r="P830"/>
  <c r="BI809"/>
  <c r="BH809"/>
  <c r="BG809"/>
  <c r="BF809"/>
  <c r="T809"/>
  <c r="R809"/>
  <c r="P809"/>
  <c r="BI803"/>
  <c r="BH803"/>
  <c r="BG803"/>
  <c r="BF803"/>
  <c r="T803"/>
  <c r="R803"/>
  <c r="P803"/>
  <c r="BI796"/>
  <c r="BH796"/>
  <c r="BG796"/>
  <c r="BF796"/>
  <c r="T796"/>
  <c r="R796"/>
  <c r="P796"/>
  <c r="BI741"/>
  <c r="BH741"/>
  <c r="BG741"/>
  <c r="BF741"/>
  <c r="T741"/>
  <c r="R741"/>
  <c r="P741"/>
  <c r="BI721"/>
  <c r="BH721"/>
  <c r="BG721"/>
  <c r="BF721"/>
  <c r="T721"/>
  <c r="R721"/>
  <c r="P721"/>
  <c r="BI711"/>
  <c r="BH711"/>
  <c r="BG711"/>
  <c r="BF711"/>
  <c r="T711"/>
  <c r="R711"/>
  <c r="P711"/>
  <c r="BI686"/>
  <c r="BH686"/>
  <c r="BG686"/>
  <c r="BF686"/>
  <c r="T686"/>
  <c r="R686"/>
  <c r="P686"/>
  <c r="BI670"/>
  <c r="BH670"/>
  <c r="BG670"/>
  <c r="BF670"/>
  <c r="T670"/>
  <c r="R670"/>
  <c r="P670"/>
  <c r="BI652"/>
  <c r="BH652"/>
  <c r="BG652"/>
  <c r="BF652"/>
  <c r="T652"/>
  <c r="R652"/>
  <c r="P652"/>
  <c r="BI647"/>
  <c r="BH647"/>
  <c r="BG647"/>
  <c r="BF647"/>
  <c r="T647"/>
  <c r="R647"/>
  <c r="P647"/>
  <c r="BI646"/>
  <c r="BH646"/>
  <c r="BG646"/>
  <c r="BF646"/>
  <c r="T646"/>
  <c r="R646"/>
  <c r="P646"/>
  <c r="BI643"/>
  <c r="BH643"/>
  <c r="BG643"/>
  <c r="BF643"/>
  <c r="T643"/>
  <c r="R643"/>
  <c r="P643"/>
  <c r="BI620"/>
  <c r="BH620"/>
  <c r="BG620"/>
  <c r="BF620"/>
  <c r="T620"/>
  <c r="R620"/>
  <c r="P620"/>
  <c r="BI617"/>
  <c r="BH617"/>
  <c r="BG617"/>
  <c r="BF617"/>
  <c r="T617"/>
  <c r="R617"/>
  <c r="P617"/>
  <c r="BI608"/>
  <c r="BH608"/>
  <c r="BG608"/>
  <c r="BF608"/>
  <c r="T608"/>
  <c r="R608"/>
  <c r="P608"/>
  <c r="BI602"/>
  <c r="BH602"/>
  <c r="BG602"/>
  <c r="BF602"/>
  <c r="T602"/>
  <c r="R602"/>
  <c r="P602"/>
  <c r="BI584"/>
  <c r="BH584"/>
  <c r="BG584"/>
  <c r="BF584"/>
  <c r="T584"/>
  <c r="R584"/>
  <c r="P584"/>
  <c r="BI583"/>
  <c r="BH583"/>
  <c r="BG583"/>
  <c r="BF583"/>
  <c r="T583"/>
  <c r="R583"/>
  <c r="P583"/>
  <c r="BI578"/>
  <c r="BH578"/>
  <c r="BG578"/>
  <c r="BF578"/>
  <c r="T578"/>
  <c r="R578"/>
  <c r="P578"/>
  <c r="BI575"/>
  <c r="BH575"/>
  <c r="BG575"/>
  <c r="BF575"/>
  <c r="T575"/>
  <c r="R575"/>
  <c r="P575"/>
  <c r="BI569"/>
  <c r="BH569"/>
  <c r="BG569"/>
  <c r="BF569"/>
  <c r="T569"/>
  <c r="R569"/>
  <c r="P569"/>
  <c r="BI560"/>
  <c r="BH560"/>
  <c r="BG560"/>
  <c r="BF560"/>
  <c r="T560"/>
  <c r="R560"/>
  <c r="P560"/>
  <c r="BI552"/>
  <c r="BH552"/>
  <c r="BG552"/>
  <c r="BF552"/>
  <c r="T552"/>
  <c r="R552"/>
  <c r="P552"/>
  <c r="BI541"/>
  <c r="BH541"/>
  <c r="BG541"/>
  <c r="BF541"/>
  <c r="T541"/>
  <c r="R541"/>
  <c r="P541"/>
  <c r="BI530"/>
  <c r="BH530"/>
  <c r="BG530"/>
  <c r="BF530"/>
  <c r="T530"/>
  <c r="R530"/>
  <c r="P530"/>
  <c r="BI520"/>
  <c r="BH520"/>
  <c r="BG520"/>
  <c r="BF520"/>
  <c r="T520"/>
  <c r="R520"/>
  <c r="P520"/>
  <c r="BI517"/>
  <c r="BH517"/>
  <c r="BG517"/>
  <c r="BF517"/>
  <c r="T517"/>
  <c r="R517"/>
  <c r="P517"/>
  <c r="BI510"/>
  <c r="BH510"/>
  <c r="BG510"/>
  <c r="BF510"/>
  <c r="T510"/>
  <c r="R510"/>
  <c r="P510"/>
  <c r="BI507"/>
  <c r="BH507"/>
  <c r="BG507"/>
  <c r="BF507"/>
  <c r="T507"/>
  <c r="R507"/>
  <c r="P507"/>
  <c r="BI489"/>
  <c r="BH489"/>
  <c r="BG489"/>
  <c r="BF489"/>
  <c r="T489"/>
  <c r="R489"/>
  <c r="P489"/>
  <c r="BI486"/>
  <c r="BH486"/>
  <c r="BG486"/>
  <c r="BF486"/>
  <c r="T486"/>
  <c r="R486"/>
  <c r="P486"/>
  <c r="BI476"/>
  <c r="BH476"/>
  <c r="BG476"/>
  <c r="BF476"/>
  <c r="T476"/>
  <c r="R476"/>
  <c r="P476"/>
  <c r="BI473"/>
  <c r="BH473"/>
  <c r="BG473"/>
  <c r="BF473"/>
  <c r="T473"/>
  <c r="R473"/>
  <c r="P473"/>
  <c r="BI462"/>
  <c r="BH462"/>
  <c r="BG462"/>
  <c r="BF462"/>
  <c r="T462"/>
  <c r="R462"/>
  <c r="P462"/>
  <c r="BI444"/>
  <c r="BH444"/>
  <c r="BG444"/>
  <c r="BF444"/>
  <c r="T444"/>
  <c r="R444"/>
  <c r="P444"/>
  <c r="BI428"/>
  <c r="BH428"/>
  <c r="BG428"/>
  <c r="BF428"/>
  <c r="T428"/>
  <c r="R428"/>
  <c r="P428"/>
  <c r="BI417"/>
  <c r="BH417"/>
  <c r="BG417"/>
  <c r="BF417"/>
  <c r="T417"/>
  <c r="R417"/>
  <c r="P417"/>
  <c r="BI401"/>
  <c r="BH401"/>
  <c r="BG401"/>
  <c r="BF401"/>
  <c r="T401"/>
  <c r="R401"/>
  <c r="P401"/>
  <c r="BI379"/>
  <c r="BH379"/>
  <c r="BG379"/>
  <c r="BF379"/>
  <c r="T379"/>
  <c r="R379"/>
  <c r="P379"/>
  <c r="BI374"/>
  <c r="BH374"/>
  <c r="BG374"/>
  <c r="BF374"/>
  <c r="T374"/>
  <c r="R374"/>
  <c r="P374"/>
  <c r="BI330"/>
  <c r="BH330"/>
  <c r="BG330"/>
  <c r="BF330"/>
  <c r="T330"/>
  <c r="R330"/>
  <c r="P330"/>
  <c r="BI288"/>
  <c r="BH288"/>
  <c r="BG288"/>
  <c r="BF288"/>
  <c r="T288"/>
  <c r="R288"/>
  <c r="P288"/>
  <c r="BI234"/>
  <c r="BH234"/>
  <c r="BG234"/>
  <c r="BF234"/>
  <c r="T234"/>
  <c r="R234"/>
  <c r="P234"/>
  <c r="BI225"/>
  <c r="BH225"/>
  <c r="BG225"/>
  <c r="BF225"/>
  <c r="T225"/>
  <c r="R225"/>
  <c r="P225"/>
  <c r="BI224"/>
  <c r="BH224"/>
  <c r="BG224"/>
  <c r="BF224"/>
  <c r="T224"/>
  <c r="R224"/>
  <c r="P224"/>
  <c r="BI219"/>
  <c r="BH219"/>
  <c r="BG219"/>
  <c r="BF219"/>
  <c r="T219"/>
  <c r="R219"/>
  <c r="P219"/>
  <c r="BI218"/>
  <c r="BH218"/>
  <c r="BG218"/>
  <c r="BF218"/>
  <c r="T218"/>
  <c r="R218"/>
  <c r="P218"/>
  <c r="BI213"/>
  <c r="BH213"/>
  <c r="BG213"/>
  <c r="BF213"/>
  <c r="T213"/>
  <c r="R213"/>
  <c r="P213"/>
  <c r="BI204"/>
  <c r="BH204"/>
  <c r="BG204"/>
  <c r="BF204"/>
  <c r="T204"/>
  <c r="R204"/>
  <c r="P204"/>
  <c r="BI199"/>
  <c r="BH199"/>
  <c r="BG199"/>
  <c r="BF199"/>
  <c r="T199"/>
  <c r="R199"/>
  <c r="P199"/>
  <c r="BI190"/>
  <c r="BH190"/>
  <c r="BG190"/>
  <c r="BF190"/>
  <c r="T190"/>
  <c r="R190"/>
  <c r="P190"/>
  <c r="BI181"/>
  <c r="BH181"/>
  <c r="BG181"/>
  <c r="BF181"/>
  <c r="T181"/>
  <c r="R181"/>
  <c r="P181"/>
  <c r="BI172"/>
  <c r="BH172"/>
  <c r="BG172"/>
  <c r="BF172"/>
  <c r="T172"/>
  <c r="R172"/>
  <c r="P172"/>
  <c r="BI167"/>
  <c r="BH167"/>
  <c r="BG167"/>
  <c r="BF167"/>
  <c r="T167"/>
  <c r="R167"/>
  <c r="P167"/>
  <c r="BI143"/>
  <c r="BH143"/>
  <c r="BG143"/>
  <c r="BF143"/>
  <c r="T143"/>
  <c r="R143"/>
  <c r="P143"/>
  <c r="BI137"/>
  <c r="BH137"/>
  <c r="BG137"/>
  <c r="BF137"/>
  <c r="T137"/>
  <c r="T136"/>
  <c r="R137"/>
  <c r="R136"/>
  <c r="P137"/>
  <c r="P136"/>
  <c r="F128"/>
  <c r="E126"/>
  <c r="F89"/>
  <c r="E87"/>
  <c r="J24"/>
  <c r="E24"/>
  <c r="J131"/>
  <c r="J23"/>
  <c r="J21"/>
  <c r="E21"/>
  <c r="J130"/>
  <c r="J20"/>
  <c r="J18"/>
  <c r="E18"/>
  <c r="F92"/>
  <c r="J17"/>
  <c r="J15"/>
  <c r="E15"/>
  <c r="F91"/>
  <c r="J14"/>
  <c r="J12"/>
  <c r="J128"/>
  <c r="E7"/>
  <c r="E124"/>
  <c i="1" r="L90"/>
  <c r="AM90"/>
  <c r="AM89"/>
  <c r="L89"/>
  <c r="AM87"/>
  <c r="L87"/>
  <c r="L85"/>
  <c r="L84"/>
  <c i="2" r="J1099"/>
  <c r="BK973"/>
  <c r="J617"/>
  <c r="J218"/>
  <c r="J1022"/>
  <c r="J643"/>
  <c r="J686"/>
  <c r="BK507"/>
  <c r="BK937"/>
  <c r="J832"/>
  <c r="BK993"/>
  <c r="BK578"/>
  <c r="BK520"/>
  <c i="3" r="J215"/>
  <c r="BK321"/>
  <c r="BK290"/>
  <c r="J266"/>
  <c r="J328"/>
  <c r="BK319"/>
  <c r="J321"/>
  <c r="J286"/>
  <c r="J202"/>
  <c r="J300"/>
  <c r="BK266"/>
  <c r="J293"/>
  <c r="J155"/>
  <c r="J264"/>
  <c r="BK268"/>
  <c r="BK253"/>
  <c r="BK145"/>
  <c r="BK215"/>
  <c r="BK153"/>
  <c r="BK195"/>
  <c i="4" r="J362"/>
  <c r="J185"/>
  <c r="BK346"/>
  <c r="J289"/>
  <c r="BK312"/>
  <c r="BK358"/>
  <c r="J280"/>
  <c r="J337"/>
  <c r="BK363"/>
  <c r="BK337"/>
  <c r="J208"/>
  <c r="J357"/>
  <c r="J305"/>
  <c r="J296"/>
  <c r="J224"/>
  <c r="BK155"/>
  <c r="BK224"/>
  <c r="J189"/>
  <c r="J355"/>
  <c r="J137"/>
  <c r="J338"/>
  <c r="BK287"/>
  <c r="J203"/>
  <c r="BK289"/>
  <c i="5" r="J157"/>
  <c r="J130"/>
  <c r="BK179"/>
  <c r="J200"/>
  <c r="BK203"/>
  <c r="J190"/>
  <c r="J128"/>
  <c r="J177"/>
  <c r="BK167"/>
  <c r="J175"/>
  <c r="J169"/>
  <c i="6" r="BK167"/>
  <c r="J194"/>
  <c i="7" r="J169"/>
  <c r="J167"/>
  <c r="BK145"/>
  <c r="BK147"/>
  <c r="J125"/>
  <c i="8" r="J171"/>
  <c r="BK190"/>
  <c r="J151"/>
  <c r="BK192"/>
  <c r="J167"/>
  <c r="BK186"/>
  <c r="BK138"/>
  <c r="BK157"/>
  <c r="BK147"/>
  <c r="J190"/>
  <c r="J183"/>
  <c r="BK132"/>
  <c r="J157"/>
  <c i="9" r="J147"/>
  <c r="BK148"/>
  <c r="J150"/>
  <c r="BK149"/>
  <c r="BK140"/>
  <c r="J138"/>
  <c r="BK137"/>
  <c i="2" r="BK1046"/>
  <c r="J670"/>
  <c r="BK541"/>
  <c r="J552"/>
  <c r="J374"/>
  <c r="BK958"/>
  <c r="J871"/>
  <c r="J608"/>
  <c r="F37"/>
  <c i="4" r="J346"/>
  <c r="BK196"/>
  <c r="J262"/>
  <c r="J272"/>
  <c r="BK322"/>
  <c r="J288"/>
  <c i="5" r="BK202"/>
  <c r="J155"/>
  <c r="BK128"/>
  <c r="J203"/>
  <c r="J147"/>
  <c r="BK175"/>
  <c r="J134"/>
  <c r="BK147"/>
  <c r="BK169"/>
  <c r="J132"/>
  <c r="BK161"/>
  <c i="6" r="J202"/>
  <c r="BK175"/>
  <c r="BK147"/>
  <c r="BK154"/>
  <c r="J157"/>
  <c r="J154"/>
  <c r="BK183"/>
  <c r="BK186"/>
  <c r="BK171"/>
  <c r="J159"/>
  <c r="BK128"/>
  <c r="BK138"/>
  <c i="7" r="J154"/>
  <c r="BK143"/>
  <c r="J183"/>
  <c r="J173"/>
  <c r="BK188"/>
  <c r="J130"/>
  <c r="BK192"/>
  <c r="BK159"/>
  <c r="BK130"/>
  <c r="J140"/>
  <c r="BK149"/>
  <c r="BK161"/>
  <c i="8" r="J203"/>
  <c r="J154"/>
  <c r="J173"/>
  <c r="BK175"/>
  <c r="J132"/>
  <c r="BK161"/>
  <c r="BK183"/>
  <c r="BK171"/>
  <c r="BK159"/>
  <c r="J177"/>
  <c r="J136"/>
  <c r="J143"/>
  <c i="9" r="BK138"/>
  <c r="J139"/>
  <c r="BK143"/>
  <c r="BK150"/>
  <c r="J136"/>
  <c r="BK124"/>
  <c r="BK136"/>
  <c i="10" r="BK124"/>
  <c i="2" r="BK1108"/>
  <c r="BK379"/>
  <c r="J984"/>
  <c r="J841"/>
  <c r="BK647"/>
  <c r="BK552"/>
  <c r="J1045"/>
  <c r="J993"/>
  <c r="BK846"/>
  <c r="J428"/>
  <c r="BK670"/>
  <c r="J473"/>
  <c r="BK984"/>
  <c r="J901"/>
  <c r="J652"/>
  <c r="J1055"/>
  <c r="BK1022"/>
  <c r="BK971"/>
  <c r="J602"/>
  <c r="BK218"/>
  <c r="BK1065"/>
  <c r="BK1055"/>
  <c r="J960"/>
  <c r="J830"/>
  <c r="BK172"/>
  <c r="BK981"/>
  <c r="J954"/>
  <c r="J834"/>
  <c r="J224"/>
  <c r="BK830"/>
  <c r="BK330"/>
  <c r="BK444"/>
  <c r="J225"/>
  <c r="BK1081"/>
  <c r="BK1075"/>
  <c r="BK851"/>
  <c r="J379"/>
  <c r="BK1131"/>
  <c r="BK1114"/>
  <c r="J1112"/>
  <c r="BK417"/>
  <c r="J1110"/>
  <c r="J1133"/>
  <c r="J917"/>
  <c r="F35"/>
  <c i="4" r="J284"/>
  <c r="BK266"/>
  <c r="J155"/>
  <c r="J256"/>
  <c r="BK205"/>
  <c r="J307"/>
  <c r="BK173"/>
  <c r="BK256"/>
  <c r="J235"/>
  <c r="BK249"/>
  <c r="J326"/>
  <c i="5" r="BK192"/>
  <c r="BK136"/>
  <c r="BK181"/>
  <c r="BK186"/>
  <c r="BK145"/>
  <c r="BK130"/>
  <c r="BK200"/>
  <c r="J138"/>
  <c r="J165"/>
  <c r="BK173"/>
  <c r="J149"/>
  <c i="6" r="BK196"/>
  <c r="BK143"/>
  <c r="J136"/>
  <c r="J147"/>
  <c r="J196"/>
  <c r="BK125"/>
  <c r="BK169"/>
  <c r="BK159"/>
  <c r="BK173"/>
  <c r="BK140"/>
  <c i="7" r="BK203"/>
  <c r="BK167"/>
  <c r="BK175"/>
  <c r="BK190"/>
  <c r="BK183"/>
  <c r="J200"/>
  <c r="J194"/>
  <c r="BK173"/>
  <c r="J136"/>
  <c r="J132"/>
  <c r="J145"/>
  <c r="J138"/>
  <c r="BK155"/>
  <c r="J159"/>
  <c i="8" r="BK203"/>
  <c r="BK181"/>
  <c r="J196"/>
  <c r="J163"/>
  <c r="BK130"/>
  <c r="BK154"/>
  <c r="BK149"/>
  <c r="J179"/>
  <c r="J175"/>
  <c i="2" r="J167"/>
  <c r="BK374"/>
  <c r="J966"/>
  <c r="BK809"/>
  <c r="J584"/>
  <c r="J444"/>
  <c r="J1037"/>
  <c r="J851"/>
  <c r="BK741"/>
  <c r="BK583"/>
  <c r="BK922"/>
  <c r="BK530"/>
  <c r="J976"/>
  <c r="J922"/>
  <c r="J863"/>
  <c r="J569"/>
  <c r="J1046"/>
  <c r="J973"/>
  <c r="BK894"/>
  <c r="J575"/>
  <c r="J1123"/>
  <c r="BK965"/>
  <c r="BK476"/>
  <c r="BK989"/>
  <c r="BK944"/>
  <c r="J838"/>
  <c r="J647"/>
  <c r="BK617"/>
  <c r="BK401"/>
  <c r="J741"/>
  <c r="BK204"/>
  <c r="J181"/>
  <c r="J1081"/>
  <c r="J1075"/>
  <c r="J846"/>
  <c r="BK225"/>
  <c r="BK190"/>
  <c r="BK1123"/>
  <c r="J1114"/>
  <c r="BK510"/>
  <c r="BK137"/>
  <c r="J137"/>
  <c r="J989"/>
  <c r="J190"/>
  <c i="3" r="BK304"/>
  <c r="J272"/>
  <c r="J179"/>
  <c r="J316"/>
  <c r="BK231"/>
  <c r="BK189"/>
  <c r="BK258"/>
  <c r="BK159"/>
  <c r="BK264"/>
  <c r="J220"/>
  <c r="BK293"/>
  <c r="BK244"/>
  <c r="BK235"/>
  <c r="BK279"/>
  <c r="J141"/>
  <c r="BK173"/>
  <c r="J231"/>
  <c r="BK149"/>
  <c r="J275"/>
  <c r="J159"/>
  <c r="BK308"/>
  <c r="BK283"/>
  <c r="J200"/>
  <c r="J170"/>
  <c r="BK286"/>
  <c r="J184"/>
  <c r="J167"/>
  <c r="BK137"/>
  <c r="J253"/>
  <c r="BK211"/>
  <c i="4" r="BK356"/>
  <c r="J332"/>
  <c r="J244"/>
  <c r="BK148"/>
  <c r="BK343"/>
  <c r="J291"/>
  <c r="BK360"/>
  <c r="BK183"/>
  <c r="J239"/>
  <c r="BK288"/>
  <c r="J268"/>
  <c r="J366"/>
  <c r="BK335"/>
  <c r="BK366"/>
  <c r="J360"/>
  <c r="BK328"/>
  <c r="J196"/>
  <c r="BK353"/>
  <c r="J356"/>
  <c r="BK357"/>
  <c r="BK253"/>
  <c r="J225"/>
  <c r="BK208"/>
  <c r="J148"/>
  <c r="J358"/>
  <c r="J266"/>
  <c r="BK215"/>
  <c r="J181"/>
  <c r="BK341"/>
  <c r="BK179"/>
  <c r="BK203"/>
  <c r="BK242"/>
  <c r="J341"/>
  <c r="J200"/>
  <c r="BK137"/>
  <c r="BK260"/>
  <c r="BK338"/>
  <c r="BK181"/>
  <c r="BK301"/>
  <c r="BK166"/>
  <c i="5" r="J196"/>
  <c r="J145"/>
  <c r="J198"/>
  <c r="J161"/>
  <c r="J163"/>
  <c r="BK198"/>
  <c r="BK140"/>
  <c r="BK177"/>
  <c r="J154"/>
  <c r="BK138"/>
  <c i="6" r="J203"/>
  <c r="J186"/>
  <c r="BK179"/>
  <c r="J198"/>
  <c r="BK194"/>
  <c r="BK132"/>
  <c r="BK151"/>
  <c r="J175"/>
  <c r="J179"/>
  <c r="J151"/>
  <c r="J149"/>
  <c r="J132"/>
  <c i="7" r="BK151"/>
  <c r="J177"/>
  <c r="J192"/>
  <c r="BK194"/>
  <c r="J198"/>
  <c r="BK138"/>
  <c r="BK171"/>
  <c r="BK132"/>
  <c r="BK136"/>
  <c r="J179"/>
  <c r="BK154"/>
  <c r="J149"/>
  <c r="J134"/>
  <c i="8" r="BK200"/>
  <c r="J188"/>
  <c r="J200"/>
  <c r="BK198"/>
  <c r="BK140"/>
  <c r="J149"/>
  <c r="J181"/>
  <c r="BK188"/>
  <c r="BK202"/>
  <c r="J140"/>
  <c r="J165"/>
  <c r="BK125"/>
  <c r="BK145"/>
  <c i="9" r="J133"/>
  <c r="J143"/>
  <c r="J144"/>
  <c r="BK130"/>
  <c r="J145"/>
  <c i="2" r="J1108"/>
  <c r="BK1092"/>
  <c r="J234"/>
  <c r="BK947"/>
  <c r="BK721"/>
  <c r="BK575"/>
  <c r="BK1133"/>
  <c r="BK976"/>
  <c r="BK462"/>
  <c r="BK711"/>
  <c r="J462"/>
  <c r="BK954"/>
  <c r="BK878"/>
  <c r="J620"/>
  <c r="BK1051"/>
  <c r="BK1037"/>
  <c r="J878"/>
  <c r="J859"/>
  <c r="J560"/>
  <c r="J1074"/>
  <c r="J1059"/>
  <c r="BK643"/>
  <c r="BK1110"/>
  <c r="J972"/>
  <c r="BK868"/>
  <c r="BK841"/>
  <c r="BK686"/>
  <c r="J417"/>
  <c r="J844"/>
  <c r="J517"/>
  <c r="BK199"/>
  <c r="J330"/>
  <c r="BK1084"/>
  <c r="J937"/>
  <c r="BK901"/>
  <c r="BK560"/>
  <c r="J489"/>
  <c i="1" r="AS94"/>
  <c i="2" r="BK181"/>
  <c r="BK143"/>
  <c r="BK1087"/>
  <c r="J930"/>
  <c r="J199"/>
  <c r="J34"/>
  <c i="1" r="AW95"/>
  <c i="4" r="J179"/>
  <c r="J340"/>
  <c r="J253"/>
  <c r="J132"/>
  <c i="5" r="J194"/>
  <c r="J143"/>
  <c r="BK155"/>
  <c r="BK151"/>
  <c r="J186"/>
  <c r="J192"/>
  <c r="BK125"/>
  <c r="BK149"/>
  <c r="J136"/>
  <c r="BK134"/>
  <c r="J151"/>
  <c r="BK154"/>
  <c i="6" r="BK200"/>
  <c r="BK203"/>
  <c r="J190"/>
  <c r="J200"/>
  <c r="J140"/>
  <c r="BK202"/>
  <c r="BK188"/>
  <c r="BK181"/>
  <c r="J138"/>
  <c r="J167"/>
  <c r="BK161"/>
  <c r="J145"/>
  <c r="BK130"/>
  <c i="7" r="J203"/>
  <c r="J186"/>
  <c r="J175"/>
  <c r="BK200"/>
  <c r="J165"/>
  <c r="BK186"/>
  <c r="J190"/>
  <c r="J143"/>
  <c r="BK179"/>
  <c r="J181"/>
  <c r="J155"/>
  <c r="BK163"/>
  <c r="BK140"/>
  <c r="J161"/>
  <c i="8" r="BK196"/>
  <c r="BK163"/>
  <c r="J194"/>
  <c r="J202"/>
  <c r="BK128"/>
  <c r="J134"/>
  <c r="J155"/>
  <c r="BK165"/>
  <c r="J169"/>
  <c r="J159"/>
  <c r="J145"/>
  <c i="9" r="J142"/>
  <c r="J149"/>
  <c r="J146"/>
  <c r="J132"/>
  <c r="BK139"/>
  <c r="BK133"/>
  <c r="J124"/>
  <c i="10" r="BK122"/>
  <c i="2" r="BK996"/>
  <c r="J646"/>
  <c r="BK517"/>
  <c r="BK1040"/>
  <c r="BK834"/>
  <c r="BK608"/>
  <c r="BK887"/>
  <c r="BK960"/>
  <c r="BK838"/>
  <c r="BK602"/>
  <c r="BK1059"/>
  <c r="J1040"/>
  <c r="BK972"/>
  <c r="J868"/>
  <c r="BK1074"/>
  <c r="J1064"/>
  <c r="J924"/>
  <c r="J541"/>
  <c r="BK966"/>
  <c r="J854"/>
  <c r="BK646"/>
  <c r="J887"/>
  <c r="J809"/>
  <c r="BK489"/>
  <c r="BK1086"/>
  <c r="BK1080"/>
  <c r="BK924"/>
  <c r="J401"/>
  <c r="J219"/>
  <c r="BK1117"/>
  <c r="J520"/>
  <c r="J204"/>
  <c r="J530"/>
  <c r="J1086"/>
  <c r="J476"/>
  <c i="3" r="BK272"/>
  <c r="BK326"/>
  <c r="BK233"/>
  <c r="BK316"/>
  <c r="J173"/>
  <c r="J279"/>
  <c r="J297"/>
  <c r="J211"/>
  <c r="BK312"/>
  <c r="J233"/>
  <c r="J304"/>
  <c r="BK155"/>
  <c r="J290"/>
  <c r="J189"/>
  <c r="J153"/>
  <c r="BK224"/>
  <c r="BK220"/>
  <c r="J244"/>
  <c r="BK275"/>
  <c r="BK163"/>
  <c r="J132"/>
  <c r="BK167"/>
  <c i="4" r="BK307"/>
  <c r="J328"/>
  <c r="J312"/>
  <c r="J318"/>
  <c r="J301"/>
  <c r="BK355"/>
  <c r="J260"/>
  <c r="J320"/>
  <c r="BK362"/>
  <c r="BK332"/>
  <c r="J183"/>
  <c r="J363"/>
  <c r="BK340"/>
  <c r="BK244"/>
  <c r="BK185"/>
  <c r="J335"/>
  <c r="BK232"/>
  <c r="J192"/>
  <c r="BK153"/>
  <c r="J287"/>
  <c r="J322"/>
  <c r="J219"/>
  <c r="BK239"/>
  <c r="J215"/>
  <c r="BK162"/>
  <c r="J205"/>
  <c r="BK305"/>
  <c r="BK219"/>
  <c r="J230"/>
  <c i="5" r="BK165"/>
  <c r="BK194"/>
  <c r="J188"/>
  <c r="BK143"/>
  <c r="BK196"/>
  <c r="BK159"/>
  <c r="J140"/>
  <c r="BK183"/>
  <c r="BK157"/>
  <c i="6" r="BK198"/>
  <c r="BK192"/>
  <c r="BK157"/>
  <c r="J183"/>
  <c r="BK134"/>
  <c r="J155"/>
  <c r="J188"/>
  <c r="J181"/>
  <c r="BK163"/>
  <c i="8" r="BK136"/>
  <c r="J192"/>
  <c r="J130"/>
  <c r="BK173"/>
  <c r="J198"/>
  <c r="BK167"/>
  <c r="J125"/>
  <c r="J128"/>
  <c i="9" r="BK151"/>
  <c r="BK141"/>
  <c r="BK147"/>
  <c r="J152"/>
  <c r="J148"/>
  <c r="J140"/>
  <c r="BK128"/>
  <c r="J128"/>
  <c i="10" r="J124"/>
  <c i="2" r="BK1099"/>
  <c r="J1092"/>
  <c r="J1009"/>
  <c r="J958"/>
  <c r="J803"/>
  <c r="J583"/>
  <c r="BK428"/>
  <c r="J981"/>
  <c r="J721"/>
  <c r="BK584"/>
  <c r="BK219"/>
  <c r="J143"/>
  <c r="BK910"/>
  <c r="BK854"/>
  <c r="J288"/>
  <c r="BK1045"/>
  <c r="BK620"/>
  <c r="BK213"/>
  <c r="BK1064"/>
  <c r="J947"/>
  <c r="BK796"/>
  <c i="4" r="BK225"/>
  <c r="J232"/>
  <c i="5" r="J181"/>
  <c r="J202"/>
  <c r="J159"/>
  <c r="J171"/>
  <c r="J183"/>
  <c r="BK188"/>
  <c r="BK132"/>
  <c r="J179"/>
  <c r="BK190"/>
  <c r="J173"/>
  <c r="BK171"/>
  <c i="6" r="BK177"/>
  <c r="J134"/>
  <c r="J163"/>
  <c r="J143"/>
  <c r="J192"/>
  <c r="BK190"/>
  <c r="J130"/>
  <c r="J177"/>
  <c r="J169"/>
  <c r="J171"/>
  <c r="J128"/>
  <c i="7" r="J147"/>
  <c r="J202"/>
  <c r="J163"/>
  <c r="BK181"/>
  <c r="BK134"/>
  <c r="J171"/>
  <c r="BK157"/>
  <c i="9" r="J151"/>
  <c r="BK146"/>
  <c r="BK142"/>
  <c r="J130"/>
  <c r="BK144"/>
  <c r="BK126"/>
  <c r="BK132"/>
  <c i="10" r="J125"/>
  <c r="BK125"/>
  <c i="2" r="BK1096"/>
  <c r="J1087"/>
  <c r="BK167"/>
  <c r="BK863"/>
  <c r="J1051"/>
  <c r="BK1009"/>
  <c r="J910"/>
  <c r="BK803"/>
  <c r="BK569"/>
  <c r="J1065"/>
  <c r="J971"/>
  <c r="BK917"/>
  <c r="J711"/>
  <c r="J996"/>
  <c r="J965"/>
  <c r="BK859"/>
  <c r="BK832"/>
  <c r="BK652"/>
  <c r="J507"/>
  <c r="BK871"/>
  <c r="J510"/>
  <c r="BK486"/>
  <c r="J1084"/>
  <c r="J1080"/>
  <c r="BK930"/>
  <c r="BK844"/>
  <c r="J1125"/>
  <c r="BK224"/>
  <c r="J1131"/>
  <c r="J1117"/>
  <c r="BK1112"/>
  <c r="J486"/>
  <c r="J172"/>
  <c r="BK473"/>
  <c r="J894"/>
  <c r="BK1125"/>
  <c i="3" r="J283"/>
  <c r="BK300"/>
  <c r="J237"/>
  <c r="J319"/>
  <c r="J268"/>
  <c r="J326"/>
  <c r="BK207"/>
  <c r="BK328"/>
  <c r="J235"/>
  <c r="J195"/>
  <c r="J312"/>
  <c r="J308"/>
  <c r="J224"/>
  <c r="J163"/>
  <c r="J137"/>
  <c r="BK237"/>
  <c r="BK179"/>
  <c r="BK132"/>
  <c r="BK297"/>
  <c r="J207"/>
  <c r="BK202"/>
  <c r="BK184"/>
  <c r="BK141"/>
  <c r="BK170"/>
  <c r="BK200"/>
  <c r="J258"/>
  <c r="J149"/>
  <c r="J145"/>
  <c i="4" r="BK318"/>
  <c r="BK189"/>
  <c r="J350"/>
  <c r="BK320"/>
  <c r="BK296"/>
  <c r="J162"/>
  <c r="J274"/>
  <c r="BK291"/>
  <c r="BK142"/>
  <c r="BK284"/>
  <c r="BK262"/>
  <c r="BK365"/>
  <c r="BK192"/>
  <c r="BK280"/>
  <c r="BK326"/>
  <c r="J365"/>
  <c r="J173"/>
  <c r="BK268"/>
  <c r="BK350"/>
  <c r="J353"/>
  <c r="J249"/>
  <c r="BK217"/>
  <c r="J166"/>
  <c r="BK272"/>
  <c r="J242"/>
  <c r="BK200"/>
  <c r="J142"/>
  <c r="BK230"/>
  <c r="BK278"/>
  <c r="J278"/>
  <c r="J343"/>
  <c r="J217"/>
  <c r="J153"/>
  <c r="BK235"/>
  <c r="BK274"/>
  <c r="BK132"/>
  <c i="5" r="J167"/>
  <c r="BK163"/>
  <c r="J125"/>
  <c i="6" r="J125"/>
  <c r="BK149"/>
  <c r="BK155"/>
  <c r="BK136"/>
  <c r="BK145"/>
  <c r="BK165"/>
  <c r="J173"/>
  <c r="J161"/>
  <c r="J165"/>
  <c i="7" r="BK202"/>
  <c r="J188"/>
  <c r="BK198"/>
  <c r="J196"/>
  <c r="BK169"/>
  <c r="BK196"/>
  <c r="BK125"/>
  <c r="BK128"/>
  <c r="J157"/>
  <c r="BK177"/>
  <c r="J151"/>
  <c r="BK165"/>
  <c r="J128"/>
  <c i="8" r="BK177"/>
  <c r="BK194"/>
  <c r="BK134"/>
  <c r="BK151"/>
  <c r="J147"/>
  <c r="J138"/>
  <c r="BK169"/>
  <c r="BK155"/>
  <c r="J186"/>
  <c r="BK179"/>
  <c r="J161"/>
  <c r="BK143"/>
  <c i="9" r="BK152"/>
  <c r="J131"/>
  <c r="BK145"/>
  <c r="J141"/>
  <c r="BK131"/>
  <c r="J137"/>
  <c r="J126"/>
  <c i="10" r="J122"/>
  <c i="2" r="J213"/>
  <c r="J1096"/>
  <c r="BK288"/>
  <c r="J944"/>
  <c r="J796"/>
  <c r="J578"/>
  <c r="BK234"/>
  <c r="F36"/>
  <c i="6" l="1" r="R153"/>
  <c i="7" r="BK127"/>
  <c i="8" r="BK185"/>
  <c r="J185"/>
  <c r="J102"/>
  <c i="2" r="BK142"/>
  <c r="J142"/>
  <c r="J99"/>
  <c r="R870"/>
  <c r="T995"/>
  <c r="T1083"/>
  <c r="T1098"/>
  <c i="3" r="R263"/>
  <c i="4" r="P178"/>
  <c i="5" r="BK142"/>
  <c r="J142"/>
  <c r="J100"/>
  <c i="6" r="T127"/>
  <c r="BK185"/>
  <c r="J185"/>
  <c r="J102"/>
  <c i="7" r="T127"/>
  <c i="8" r="R185"/>
  <c i="2" r="BK870"/>
  <c r="J870"/>
  <c r="J105"/>
  <c r="P975"/>
  <c r="R975"/>
  <c i="3" r="T219"/>
  <c i="4" r="T178"/>
  <c r="P195"/>
  <c r="R202"/>
  <c r="T334"/>
  <c i="5" r="BK153"/>
  <c r="J153"/>
  <c r="J101"/>
  <c i="7" r="R153"/>
  <c i="6" r="T142"/>
  <c i="7" r="BK142"/>
  <c r="J142"/>
  <c r="J100"/>
  <c i="3" r="T194"/>
  <c r="P278"/>
  <c i="4" r="T255"/>
  <c i="5" r="P127"/>
  <c r="P185"/>
  <c i="6" r="P153"/>
  <c i="7" r="T142"/>
  <c r="P185"/>
  <c i="4" r="BK131"/>
  <c r="J131"/>
  <c r="J98"/>
  <c r="R207"/>
  <c r="R352"/>
  <c i="6" r="R127"/>
  <c r="P185"/>
  <c i="8" r="T127"/>
  <c r="T142"/>
  <c i="2" r="T795"/>
  <c r="P843"/>
  <c r="T936"/>
  <c r="P995"/>
  <c r="BK1083"/>
  <c r="J1083"/>
  <c r="J112"/>
  <c r="P1116"/>
  <c i="3" r="BK131"/>
  <c r="J131"/>
  <c r="J98"/>
  <c r="P252"/>
  <c r="T263"/>
  <c r="R318"/>
  <c i="4" r="R147"/>
  <c r="P255"/>
  <c r="R334"/>
  <c i="5" r="T153"/>
  <c i="6" r="BK153"/>
  <c r="J153"/>
  <c r="J101"/>
  <c i="7" r="R142"/>
  <c i="3" r="P219"/>
  <c r="P263"/>
  <c r="T318"/>
  <c i="4" r="BK255"/>
  <c r="J255"/>
  <c r="J107"/>
  <c i="5" r="T142"/>
  <c i="6" r="BK142"/>
  <c r="J142"/>
  <c r="J100"/>
  <c r="R185"/>
  <c i="8" r="P142"/>
  <c r="T153"/>
  <c i="2" r="P795"/>
  <c r="BK843"/>
  <c r="J843"/>
  <c r="J103"/>
  <c r="P862"/>
  <c r="T862"/>
  <c r="T1039"/>
  <c i="3" r="R131"/>
  <c r="R219"/>
  <c r="T252"/>
  <c r="BK318"/>
  <c r="J318"/>
  <c r="J109"/>
  <c i="4" r="R131"/>
  <c r="BK207"/>
  <c r="J207"/>
  <c r="J106"/>
  <c r="T352"/>
  <c i="5" r="P153"/>
  <c i="6" r="P127"/>
  <c r="P123"/>
  <c r="P122"/>
  <c i="1" r="AU99"/>
  <c i="8" r="BK127"/>
  <c r="J127"/>
  <c r="J99"/>
  <c r="P127"/>
  <c i="4" r="T207"/>
  <c r="BK352"/>
  <c r="J352"/>
  <c r="J109"/>
  <c i="7" r="BK153"/>
  <c r="J153"/>
  <c r="J101"/>
  <c i="8" r="R142"/>
  <c r="BK153"/>
  <c r="J153"/>
  <c r="J101"/>
  <c i="9" r="T123"/>
  <c r="R123"/>
  <c r="R122"/>
  <c r="R127"/>
  <c i="2" r="T142"/>
  <c r="BK829"/>
  <c r="J829"/>
  <c r="J101"/>
  <c r="R936"/>
  <c r="R935"/>
  <c r="BK1039"/>
  <c r="J1039"/>
  <c r="J111"/>
  <c r="P1098"/>
  <c i="3" r="T278"/>
  <c r="T277"/>
  <c i="4" r="R178"/>
  <c r="R195"/>
  <c r="P202"/>
  <c r="P334"/>
  <c i="5" r="BK127"/>
  <c r="J127"/>
  <c r="J99"/>
  <c r="P142"/>
  <c r="R185"/>
  <c i="6" r="P142"/>
  <c r="T185"/>
  <c i="7" r="T153"/>
  <c i="8" r="BK142"/>
  <c r="J142"/>
  <c r="J100"/>
  <c i="9" r="P123"/>
  <c r="BK127"/>
  <c r="J127"/>
  <c r="J99"/>
  <c r="P127"/>
  <c r="T127"/>
  <c r="T135"/>
  <c r="T134"/>
  <c i="7" r="P153"/>
  <c i="8" r="P153"/>
  <c i="9" r="P135"/>
  <c r="P134"/>
  <c r="BK123"/>
  <c r="J123"/>
  <c r="J98"/>
  <c i="2" r="P142"/>
  <c r="T870"/>
  <c r="R1039"/>
  <c r="BK1116"/>
  <c r="J1116"/>
  <c r="J114"/>
  <c i="3" r="T131"/>
  <c r="T130"/>
  <c r="BK194"/>
  <c r="J194"/>
  <c r="J102"/>
  <c r="BK252"/>
  <c r="J252"/>
  <c r="J104"/>
  <c r="R252"/>
  <c r="P318"/>
  <c i="4" r="T131"/>
  <c r="T130"/>
  <c r="P207"/>
  <c r="P194"/>
  <c r="P352"/>
  <c i="5" r="R127"/>
  <c r="BK185"/>
  <c r="J185"/>
  <c r="J102"/>
  <c i="7" r="R185"/>
  <c i="8" r="R153"/>
  <c i="2" r="P829"/>
  <c r="T843"/>
  <c r="BK936"/>
  <c r="J936"/>
  <c r="J108"/>
  <c r="BK995"/>
  <c r="J995"/>
  <c r="J110"/>
  <c r="R1083"/>
  <c r="R1098"/>
  <c i="3" r="BK278"/>
  <c r="BK277"/>
  <c r="J277"/>
  <c r="J107"/>
  <c i="4" r="P131"/>
  <c r="BK178"/>
  <c r="J178"/>
  <c r="J101"/>
  <c r="T195"/>
  <c i="5" r="R153"/>
  <c i="7" r="T185"/>
  <c i="9" r="R135"/>
  <c r="R134"/>
  <c i="2" r="R795"/>
  <c r="T829"/>
  <c r="BK862"/>
  <c r="J862"/>
  <c r="J104"/>
  <c r="R862"/>
  <c r="BK975"/>
  <c r="J975"/>
  <c r="J109"/>
  <c r="P1039"/>
  <c r="BK1098"/>
  <c r="J1098"/>
  <c r="J113"/>
  <c r="R1116"/>
  <c i="3" r="P131"/>
  <c r="BK219"/>
  <c r="J219"/>
  <c r="J103"/>
  <c r="BK263"/>
  <c r="J263"/>
  <c r="J105"/>
  <c i="4" r="P147"/>
  <c i="7" r="P142"/>
  <c i="9" r="BK135"/>
  <c r="J135"/>
  <c r="J101"/>
  <c i="2" r="BK795"/>
  <c r="J795"/>
  <c r="J100"/>
  <c r="R829"/>
  <c r="R843"/>
  <c r="P936"/>
  <c r="P935"/>
  <c r="R995"/>
  <c r="P1083"/>
  <c r="T1116"/>
  <c i="3" r="R194"/>
  <c r="R278"/>
  <c r="R277"/>
  <c i="4" r="BK147"/>
  <c r="J147"/>
  <c r="J100"/>
  <c r="R255"/>
  <c i="5" r="T127"/>
  <c i="6" r="T153"/>
  <c i="7" r="P127"/>
  <c r="P123"/>
  <c r="P122"/>
  <c i="1" r="AU100"/>
  <c i="2" r="R142"/>
  <c r="R135"/>
  <c r="R134"/>
  <c r="P870"/>
  <c r="T975"/>
  <c i="3" r="P194"/>
  <c i="4" r="T147"/>
  <c r="BK195"/>
  <c r="J195"/>
  <c r="J104"/>
  <c r="BK202"/>
  <c r="J202"/>
  <c r="J105"/>
  <c r="T202"/>
  <c r="BK334"/>
  <c r="J334"/>
  <c r="J108"/>
  <c i="5" r="R142"/>
  <c r="T185"/>
  <c i="6" r="BK127"/>
  <c r="J127"/>
  <c r="J99"/>
  <c r="R142"/>
  <c i="7" r="R127"/>
  <c r="R123"/>
  <c r="R122"/>
  <c i="8" r="P185"/>
  <c i="10" r="BK123"/>
  <c r="J123"/>
  <c r="J99"/>
  <c r="R123"/>
  <c r="R120"/>
  <c r="R119"/>
  <c i="7" r="BK185"/>
  <c r="J185"/>
  <c r="J102"/>
  <c i="8" r="R127"/>
  <c r="R123"/>
  <c r="R122"/>
  <c r="T185"/>
  <c i="10" r="P123"/>
  <c r="P120"/>
  <c r="P119"/>
  <c i="1" r="AU103"/>
  <c i="10" r="T123"/>
  <c r="T120"/>
  <c r="T119"/>
  <c i="3" r="BK183"/>
  <c r="J183"/>
  <c r="J101"/>
  <c i="8" r="BK124"/>
  <c r="J124"/>
  <c r="J98"/>
  <c i="2" r="BK840"/>
  <c r="J840"/>
  <c r="J102"/>
  <c r="BK929"/>
  <c r="J929"/>
  <c r="J106"/>
  <c i="3" r="BK274"/>
  <c r="J274"/>
  <c r="J106"/>
  <c i="6" r="BK124"/>
  <c r="J124"/>
  <c r="J98"/>
  <c i="3" r="BK172"/>
  <c r="J172"/>
  <c r="J99"/>
  <c i="4" r="BK141"/>
  <c r="J141"/>
  <c r="J99"/>
  <c i="7" r="BK124"/>
  <c r="J124"/>
  <c r="J98"/>
  <c i="3" r="BK178"/>
  <c r="J178"/>
  <c r="J100"/>
  <c i="2" r="BK136"/>
  <c r="J136"/>
  <c r="J98"/>
  <c i="5" r="BK124"/>
  <c r="J124"/>
  <c r="J98"/>
  <c i="4" r="BK191"/>
  <c r="J191"/>
  <c r="J102"/>
  <c i="10" r="BK121"/>
  <c r="J121"/>
  <c r="J98"/>
  <c r="J89"/>
  <c r="BE124"/>
  <c r="J91"/>
  <c i="9" r="BK134"/>
  <c r="J134"/>
  <c r="J100"/>
  <c i="10" r="E85"/>
  <c r="J92"/>
  <c r="F92"/>
  <c r="F115"/>
  <c r="BE122"/>
  <c r="BE125"/>
  <c i="9" r="F118"/>
  <c r="F91"/>
  <c r="BE130"/>
  <c r="E85"/>
  <c r="J92"/>
  <c r="J115"/>
  <c r="BE131"/>
  <c r="BE138"/>
  <c r="J117"/>
  <c r="BE143"/>
  <c r="BE139"/>
  <c i="8" r="BK123"/>
  <c r="BK122"/>
  <c r="J122"/>
  <c r="J96"/>
  <c i="9" r="BE124"/>
  <c r="BE126"/>
  <c r="BE145"/>
  <c r="BE142"/>
  <c r="BE148"/>
  <c r="BE141"/>
  <c r="BE146"/>
  <c r="BE147"/>
  <c r="BE128"/>
  <c r="BE150"/>
  <c r="BE149"/>
  <c r="BE133"/>
  <c r="BE137"/>
  <c r="BE132"/>
  <c r="BE144"/>
  <c r="BE152"/>
  <c r="BE136"/>
  <c r="BE140"/>
  <c r="BE151"/>
  <c i="8" r="BE154"/>
  <c r="J92"/>
  <c r="BE145"/>
  <c r="BE151"/>
  <c r="J116"/>
  <c r="E85"/>
  <c r="BE157"/>
  <c r="BE161"/>
  <c r="J91"/>
  <c r="BE149"/>
  <c r="BE171"/>
  <c r="F118"/>
  <c r="BE125"/>
  <c r="BE173"/>
  <c i="7" r="J127"/>
  <c r="J99"/>
  <c i="8" r="BE175"/>
  <c r="BE186"/>
  <c r="BE134"/>
  <c r="BE147"/>
  <c r="BE163"/>
  <c r="BE196"/>
  <c r="BE181"/>
  <c r="BE183"/>
  <c r="BE190"/>
  <c r="BE200"/>
  <c r="BE140"/>
  <c r="BE165"/>
  <c r="BE167"/>
  <c r="BE132"/>
  <c r="BE188"/>
  <c r="BE128"/>
  <c r="BE169"/>
  <c r="BE136"/>
  <c r="BE159"/>
  <c r="BE194"/>
  <c r="BE202"/>
  <c r="BE138"/>
  <c r="BE143"/>
  <c r="BE177"/>
  <c r="BE179"/>
  <c r="F92"/>
  <c r="BE130"/>
  <c r="BE155"/>
  <c r="BE192"/>
  <c r="BE198"/>
  <c r="BE203"/>
  <c i="7" r="BE140"/>
  <c r="BE155"/>
  <c r="BE147"/>
  <c r="BE132"/>
  <c r="BE136"/>
  <c r="J92"/>
  <c r="BE145"/>
  <c r="E85"/>
  <c r="F118"/>
  <c r="BE149"/>
  <c r="BE175"/>
  <c r="BE163"/>
  <c r="BE177"/>
  <c r="BE192"/>
  <c r="BE194"/>
  <c i="6" r="BK123"/>
  <c r="BK122"/>
  <c r="J122"/>
  <c r="J96"/>
  <c i="7" r="F92"/>
  <c r="BE128"/>
  <c r="BE130"/>
  <c r="BE161"/>
  <c r="J91"/>
  <c r="J116"/>
  <c r="BE169"/>
  <c r="BE173"/>
  <c r="BE138"/>
  <c r="BE143"/>
  <c r="BE151"/>
  <c r="BE154"/>
  <c r="BE171"/>
  <c r="BE159"/>
  <c r="BE200"/>
  <c r="BE190"/>
  <c r="BE202"/>
  <c r="BE167"/>
  <c r="BE157"/>
  <c r="BE188"/>
  <c r="BE165"/>
  <c r="BE203"/>
  <c r="BE125"/>
  <c r="BE183"/>
  <c r="BE196"/>
  <c r="BE179"/>
  <c r="BE181"/>
  <c r="BE134"/>
  <c r="BE186"/>
  <c r="BE198"/>
  <c i="6" r="J92"/>
  <c r="F118"/>
  <c r="E85"/>
  <c r="F119"/>
  <c r="BE130"/>
  <c i="5" r="BK123"/>
  <c r="BK122"/>
  <c r="J122"/>
  <c r="J96"/>
  <c i="6" r="BE145"/>
  <c r="J118"/>
  <c r="BE173"/>
  <c r="BE177"/>
  <c r="BE161"/>
  <c r="BE157"/>
  <c r="BE134"/>
  <c r="BE132"/>
  <c r="J89"/>
  <c r="BE125"/>
  <c r="BE163"/>
  <c r="BE188"/>
  <c r="BE198"/>
  <c r="BE155"/>
  <c r="BE165"/>
  <c r="BE190"/>
  <c r="BE194"/>
  <c r="BE196"/>
  <c r="BE202"/>
  <c r="BE138"/>
  <c r="BE140"/>
  <c r="BE143"/>
  <c r="BE149"/>
  <c r="BE151"/>
  <c r="BE192"/>
  <c r="BE128"/>
  <c r="BE154"/>
  <c r="BE167"/>
  <c r="BE203"/>
  <c r="BE147"/>
  <c r="BE159"/>
  <c r="BE181"/>
  <c r="BE183"/>
  <c r="BE186"/>
  <c r="BE136"/>
  <c r="BE200"/>
  <c r="BE169"/>
  <c r="BE171"/>
  <c r="BE175"/>
  <c r="BE179"/>
  <c i="5" r="BE134"/>
  <c r="BE157"/>
  <c r="BE159"/>
  <c r="F91"/>
  <c r="E112"/>
  <c r="BE140"/>
  <c r="BE149"/>
  <c r="BE167"/>
  <c r="BE169"/>
  <c r="BE136"/>
  <c r="BE138"/>
  <c r="BE161"/>
  <c r="BE130"/>
  <c r="BE181"/>
  <c r="BE179"/>
  <c r="BE171"/>
  <c i="4" r="BK130"/>
  <c i="5" r="J91"/>
  <c r="J116"/>
  <c r="BE145"/>
  <c r="BE151"/>
  <c r="BE154"/>
  <c r="BE186"/>
  <c r="BE192"/>
  <c r="BE188"/>
  <c r="BE143"/>
  <c r="BE190"/>
  <c r="BE203"/>
  <c r="J119"/>
  <c r="BE155"/>
  <c r="BE177"/>
  <c r="F119"/>
  <c r="BE128"/>
  <c r="BE132"/>
  <c r="BE147"/>
  <c r="BE163"/>
  <c r="BE165"/>
  <c r="BE194"/>
  <c r="BE200"/>
  <c r="BE202"/>
  <c i="4" r="BK194"/>
  <c r="J194"/>
  <c r="J103"/>
  <c i="5" r="BE173"/>
  <c r="BE175"/>
  <c r="BE183"/>
  <c r="BE125"/>
  <c r="BE196"/>
  <c r="BE198"/>
  <c i="3" r="T129"/>
  <c i="4" r="BE224"/>
  <c r="BE225"/>
  <c r="BE284"/>
  <c r="BE332"/>
  <c r="BE337"/>
  <c i="3" r="J278"/>
  <c r="J108"/>
  <c i="4" r="BE262"/>
  <c r="BE266"/>
  <c r="BE289"/>
  <c r="BE291"/>
  <c r="F126"/>
  <c r="BE142"/>
  <c r="BE242"/>
  <c r="BE312"/>
  <c r="BE320"/>
  <c r="BE340"/>
  <c r="BE173"/>
  <c r="BE219"/>
  <c r="BE296"/>
  <c r="BE305"/>
  <c r="E85"/>
  <c r="BE181"/>
  <c r="BE208"/>
  <c r="BE346"/>
  <c r="BE185"/>
  <c r="BE189"/>
  <c r="BE326"/>
  <c r="BE353"/>
  <c r="BE272"/>
  <c r="BE355"/>
  <c r="BE148"/>
  <c r="BE162"/>
  <c r="BE196"/>
  <c r="BE356"/>
  <c r="BE179"/>
  <c r="BE203"/>
  <c r="BE232"/>
  <c r="F91"/>
  <c r="J126"/>
  <c r="BE137"/>
  <c r="BE230"/>
  <c r="BE183"/>
  <c r="BE358"/>
  <c r="J91"/>
  <c r="J123"/>
  <c r="BE132"/>
  <c r="BE301"/>
  <c r="BE328"/>
  <c r="BE350"/>
  <c r="BE357"/>
  <c r="BE205"/>
  <c r="BE249"/>
  <c r="BE256"/>
  <c r="BE335"/>
  <c r="BE235"/>
  <c r="BE338"/>
  <c r="BE363"/>
  <c r="BE217"/>
  <c r="BE253"/>
  <c r="BE287"/>
  <c r="BE307"/>
  <c r="BE318"/>
  <c r="BE365"/>
  <c r="BE366"/>
  <c r="BE215"/>
  <c r="BE288"/>
  <c r="BE341"/>
  <c r="BE153"/>
  <c r="BE155"/>
  <c r="BE166"/>
  <c r="BE239"/>
  <c r="BE322"/>
  <c r="BE244"/>
  <c r="BE360"/>
  <c r="BE192"/>
  <c r="BE260"/>
  <c r="BE280"/>
  <c r="BE343"/>
  <c r="BE362"/>
  <c r="BE200"/>
  <c r="BE268"/>
  <c r="BE274"/>
  <c r="BE278"/>
  <c i="3" r="BE189"/>
  <c r="BE202"/>
  <c r="BE237"/>
  <c i="2" r="BK935"/>
  <c r="J935"/>
  <c r="J107"/>
  <c i="3" r="J92"/>
  <c r="F125"/>
  <c r="BE159"/>
  <c r="BE253"/>
  <c r="BE264"/>
  <c r="J125"/>
  <c r="BE132"/>
  <c r="BE211"/>
  <c r="BE224"/>
  <c r="J123"/>
  <c r="BE266"/>
  <c r="BE275"/>
  <c r="F126"/>
  <c r="BE155"/>
  <c r="BE167"/>
  <c r="BE179"/>
  <c r="BE207"/>
  <c r="BE215"/>
  <c r="BE300"/>
  <c r="BE141"/>
  <c r="BE170"/>
  <c r="BE220"/>
  <c r="E119"/>
  <c r="BE163"/>
  <c r="BE195"/>
  <c r="BE200"/>
  <c r="BE145"/>
  <c r="BE272"/>
  <c r="BE153"/>
  <c r="BE233"/>
  <c r="BE137"/>
  <c r="BE326"/>
  <c r="BE258"/>
  <c r="BE316"/>
  <c r="BE297"/>
  <c r="BE149"/>
  <c r="BE231"/>
  <c r="BE286"/>
  <c r="BE283"/>
  <c r="BE328"/>
  <c i="2" r="BK135"/>
  <c r="BK134"/>
  <c r="J134"/>
  <c r="J96"/>
  <c i="3" r="BE184"/>
  <c r="BE279"/>
  <c r="BE293"/>
  <c r="BE319"/>
  <c r="BE321"/>
  <c r="BE244"/>
  <c r="BE312"/>
  <c r="BE173"/>
  <c r="BE235"/>
  <c r="BE304"/>
  <c r="BE268"/>
  <c r="BE290"/>
  <c r="BE308"/>
  <c i="2" r="BE507"/>
  <c r="BE510"/>
  <c r="F131"/>
  <c r="BE901"/>
  <c r="BE944"/>
  <c r="BE965"/>
  <c r="BE971"/>
  <c r="BE996"/>
  <c r="BE1131"/>
  <c i="1" r="BC95"/>
  <c i="2" r="F130"/>
  <c r="BE199"/>
  <c r="BE204"/>
  <c r="BE213"/>
  <c r="BE517"/>
  <c r="BE520"/>
  <c r="BE1114"/>
  <c r="BE1117"/>
  <c r="BE1123"/>
  <c i="1" r="BB95"/>
  <c i="2" r="BE1112"/>
  <c r="BE219"/>
  <c r="BE620"/>
  <c r="BE803"/>
  <c r="BE809"/>
  <c r="BE859"/>
  <c r="BE868"/>
  <c r="BE887"/>
  <c r="BE894"/>
  <c r="BE917"/>
  <c r="BE947"/>
  <c r="BE954"/>
  <c r="BE1074"/>
  <c r="BE1075"/>
  <c r="BE1080"/>
  <c r="BE1081"/>
  <c r="BE1084"/>
  <c r="BE1087"/>
  <c r="BE1125"/>
  <c r="BE1133"/>
  <c r="BE181"/>
  <c r="BE225"/>
  <c r="BE234"/>
  <c r="BE721"/>
  <c r="BE832"/>
  <c r="BE838"/>
  <c r="BE841"/>
  <c r="BE878"/>
  <c r="J91"/>
  <c r="BE552"/>
  <c r="BE583"/>
  <c r="BE584"/>
  <c r="BE602"/>
  <c r="BE796"/>
  <c r="BE960"/>
  <c r="BE976"/>
  <c r="BE1009"/>
  <c r="BE1086"/>
  <c r="BE417"/>
  <c r="BE428"/>
  <c r="BE444"/>
  <c r="BE560"/>
  <c r="BE608"/>
  <c r="BE863"/>
  <c r="BE958"/>
  <c r="BE966"/>
  <c r="BE1051"/>
  <c r="BE1055"/>
  <c r="BE1059"/>
  <c r="BE1064"/>
  <c r="BE1065"/>
  <c r="BE190"/>
  <c r="BE541"/>
  <c r="BE617"/>
  <c r="BE643"/>
  <c r="BE670"/>
  <c r="BE871"/>
  <c r="BE981"/>
  <c r="BE1040"/>
  <c r="BE1045"/>
  <c r="BE1046"/>
  <c r="BE288"/>
  <c r="BE374"/>
  <c r="BE530"/>
  <c r="BE575"/>
  <c r="BE646"/>
  <c r="BE686"/>
  <c r="BE711"/>
  <c r="BE834"/>
  <c r="BE924"/>
  <c r="BE993"/>
  <c r="J92"/>
  <c r="BE379"/>
  <c r="BE476"/>
  <c r="BE489"/>
  <c r="BE647"/>
  <c r="BE652"/>
  <c r="BE851"/>
  <c r="BE989"/>
  <c r="BE462"/>
  <c r="BE578"/>
  <c r="BE830"/>
  <c r="BE854"/>
  <c r="BE910"/>
  <c r="BE922"/>
  <c r="BE930"/>
  <c r="BE984"/>
  <c r="BE1022"/>
  <c r="BE1037"/>
  <c r="J89"/>
  <c r="BE143"/>
  <c r="BE167"/>
  <c r="BE172"/>
  <c r="BE224"/>
  <c r="BE473"/>
  <c r="BE486"/>
  <c r="BE569"/>
  <c r="BE741"/>
  <c r="BE844"/>
  <c r="BE846"/>
  <c r="BE937"/>
  <c r="BE972"/>
  <c r="BE973"/>
  <c r="E85"/>
  <c r="BE330"/>
  <c r="BE401"/>
  <c r="BE1092"/>
  <c r="BE1096"/>
  <c r="BE137"/>
  <c r="BE218"/>
  <c r="BE1099"/>
  <c r="BE1108"/>
  <c r="BE1110"/>
  <c i="1" r="BD95"/>
  <c i="4" r="F34"/>
  <c i="1" r="BA97"/>
  <c i="6" r="F34"/>
  <c i="1" r="BA99"/>
  <c i="8" r="J34"/>
  <c i="1" r="AW101"/>
  <c i="10" r="F36"/>
  <c i="1" r="BC103"/>
  <c i="2" r="F34"/>
  <c i="1" r="BA95"/>
  <c i="5" r="F35"/>
  <c i="1" r="BB98"/>
  <c i="5" r="F36"/>
  <c i="1" r="BC98"/>
  <c i="7" r="J34"/>
  <c i="1" r="AW100"/>
  <c i="9" r="F36"/>
  <c i="1" r="BC102"/>
  <c i="10" r="J34"/>
  <c i="1" r="AW103"/>
  <c i="4" r="F36"/>
  <c i="1" r="BC97"/>
  <c i="8" r="F34"/>
  <c i="1" r="BA101"/>
  <c i="10" r="F35"/>
  <c i="1" r="BB103"/>
  <c i="4" r="J34"/>
  <c i="1" r="AW97"/>
  <c i="7" r="F35"/>
  <c i="1" r="BB100"/>
  <c i="9" r="J34"/>
  <c i="1" r="AW102"/>
  <c i="5" r="F34"/>
  <c i="1" r="BA98"/>
  <c i="5" r="J34"/>
  <c i="1" r="AW98"/>
  <c i="5" r="F37"/>
  <c i="1" r="BD98"/>
  <c i="7" r="F37"/>
  <c i="1" r="BD100"/>
  <c i="9" r="F35"/>
  <c i="1" r="BB102"/>
  <c i="4" r="F35"/>
  <c i="1" r="BB97"/>
  <c i="6" r="F35"/>
  <c i="1" r="BB99"/>
  <c i="8" r="F35"/>
  <c i="1" r="BB101"/>
  <c i="3" r="J34"/>
  <c i="1" r="AW96"/>
  <c i="6" r="F36"/>
  <c i="1" r="BC99"/>
  <c i="9" r="F37"/>
  <c i="1" r="BD102"/>
  <c i="3" r="F36"/>
  <c i="1" r="BC96"/>
  <c i="7" r="F34"/>
  <c i="1" r="BA100"/>
  <c i="10" r="F34"/>
  <c i="1" r="BA103"/>
  <c i="4" r="F37"/>
  <c i="1" r="BD97"/>
  <c i="8" r="F36"/>
  <c i="1" r="BC101"/>
  <c i="3" r="F37"/>
  <c i="1" r="BD96"/>
  <c i="6" r="J34"/>
  <c i="1" r="AW99"/>
  <c i="8" r="F37"/>
  <c i="1" r="BD101"/>
  <c i="10" r="F37"/>
  <c i="1" r="BD103"/>
  <c i="3" r="F34"/>
  <c i="1" r="BA96"/>
  <c i="6" r="F37"/>
  <c i="1" r="BD99"/>
  <c i="3" r="F35"/>
  <c i="1" r="BB96"/>
  <c i="7" r="F36"/>
  <c i="1" r="BC100"/>
  <c i="9" r="F34"/>
  <c i="1" r="BA102"/>
  <c i="4" l="1" r="P130"/>
  <c r="P129"/>
  <c i="1" r="AU97"/>
  <c i="9" r="R121"/>
  <c i="3" r="R130"/>
  <c r="R129"/>
  <c i="4" r="T194"/>
  <c r="T129"/>
  <c i="9" r="P122"/>
  <c r="P121"/>
  <c i="1" r="AU102"/>
  <c i="2" r="T135"/>
  <c i="8" r="P123"/>
  <c r="P122"/>
  <c i="1" r="AU101"/>
  <c i="4" r="R194"/>
  <c r="R130"/>
  <c r="R129"/>
  <c i="5" r="P123"/>
  <c r="P122"/>
  <c i="1" r="AU98"/>
  <c i="5" r="T123"/>
  <c r="T122"/>
  <c i="3" r="P277"/>
  <c i="5" r="R123"/>
  <c r="R122"/>
  <c i="7" r="T123"/>
  <c r="T122"/>
  <c i="2" r="P135"/>
  <c r="P134"/>
  <c i="1" r="AU95"/>
  <c i="2" r="T935"/>
  <c i="8" r="T123"/>
  <c r="T122"/>
  <c i="3" r="P130"/>
  <c r="P129"/>
  <c i="1" r="AU96"/>
  <c i="9" r="T122"/>
  <c r="T121"/>
  <c i="6" r="R123"/>
  <c r="R122"/>
  <c i="7" r="BK123"/>
  <c r="J123"/>
  <c r="J97"/>
  <c i="6" r="T123"/>
  <c r="T122"/>
  <c i="3" r="BK130"/>
  <c r="BK129"/>
  <c r="J129"/>
  <c r="J96"/>
  <c i="9" r="BK122"/>
  <c r="J122"/>
  <c r="J97"/>
  <c i="10" r="BK120"/>
  <c r="J120"/>
  <c r="J97"/>
  <c i="8" r="J123"/>
  <c r="J97"/>
  <c i="6" r="J123"/>
  <c r="J97"/>
  <c i="5" r="J123"/>
  <c r="J97"/>
  <c i="4" r="BK129"/>
  <c r="J129"/>
  <c r="J130"/>
  <c r="J97"/>
  <c i="3" r="J130"/>
  <c r="J97"/>
  <c i="2" r="J135"/>
  <c r="J97"/>
  <c r="F33"/>
  <c i="1" r="AZ95"/>
  <c i="3" r="J33"/>
  <c i="1" r="AV96"/>
  <c r="AT96"/>
  <c i="9" r="F33"/>
  <c i="1" r="AZ102"/>
  <c i="2" r="J33"/>
  <c i="1" r="AV95"/>
  <c r="AT95"/>
  <c i="3" r="F33"/>
  <c i="1" r="AZ96"/>
  <c i="9" r="J33"/>
  <c i="1" r="AV102"/>
  <c r="AT102"/>
  <c i="3" r="J30"/>
  <c i="1" r="AG96"/>
  <c i="5" r="F33"/>
  <c i="1" r="AZ98"/>
  <c i="8" r="J33"/>
  <c i="1" r="AV101"/>
  <c r="AT101"/>
  <c i="10" r="F33"/>
  <c i="1" r="AZ103"/>
  <c r="BC94"/>
  <c r="W32"/>
  <c i="2" r="J30"/>
  <c i="1" r="AG95"/>
  <c i="4" r="J33"/>
  <c i="1" r="AV97"/>
  <c r="AT97"/>
  <c i="4" r="F33"/>
  <c i="1" r="AZ97"/>
  <c i="4" r="J30"/>
  <c i="1" r="AG97"/>
  <c i="6" r="F33"/>
  <c i="1" r="AZ99"/>
  <c i="10" r="J33"/>
  <c i="1" r="AV103"/>
  <c r="AT103"/>
  <c i="5" r="J33"/>
  <c i="1" r="AV98"/>
  <c r="AT98"/>
  <c r="BD94"/>
  <c r="W33"/>
  <c i="5" r="J30"/>
  <c i="1" r="AG98"/>
  <c i="6" r="J30"/>
  <c i="1" r="AG99"/>
  <c i="7" r="J33"/>
  <c i="1" r="AV100"/>
  <c r="AT100"/>
  <c r="BB94"/>
  <c r="W31"/>
  <c i="6" r="J33"/>
  <c i="1" r="AV99"/>
  <c r="AT99"/>
  <c r="BA94"/>
  <c r="W30"/>
  <c i="7" r="F33"/>
  <c i="1" r="AZ100"/>
  <c i="8" r="F33"/>
  <c i="1" r="AZ101"/>
  <c i="8" r="J30"/>
  <c i="1" r="AG101"/>
  <c i="2" l="1" r="T134"/>
  <c i="9" r="BK121"/>
  <c r="J121"/>
  <c r="J96"/>
  <c i="7" r="BK122"/>
  <c r="J122"/>
  <c i="10" r="BK119"/>
  <c r="J119"/>
  <c r="J96"/>
  <c i="1" r="AN101"/>
  <c i="8" r="J39"/>
  <c i="1" r="AN99"/>
  <c r="AN98"/>
  <c i="6" r="J39"/>
  <c i="1" r="AN97"/>
  <c i="4" r="J96"/>
  <c i="5" r="J39"/>
  <c i="1" r="AN96"/>
  <c i="4" r="J39"/>
  <c i="1" r="AN95"/>
  <c i="3" r="J39"/>
  <c i="2" r="J39"/>
  <c i="1" r="AU94"/>
  <c i="7" r="J30"/>
  <c i="1" r="AG100"/>
  <c r="AW94"/>
  <c r="AK30"/>
  <c r="AX94"/>
  <c i="9" r="J30"/>
  <c i="1" r="AG102"/>
  <c r="AN102"/>
  <c r="AY94"/>
  <c r="AZ94"/>
  <c r="W29"/>
  <c i="7" l="1" r="J39"/>
  <c r="J96"/>
  <c i="9" r="J39"/>
  <c i="1" r="AN100"/>
  <c i="10" r="J30"/>
  <c i="1" r="AG103"/>
  <c r="AG94"/>
  <c r="AK26"/>
  <c r="AV94"/>
  <c r="AK29"/>
  <c r="AK35"/>
  <c i="10" l="1" r="J39"/>
  <c i="1" r="AN103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<sst xmlns="http://schemas.openxmlformats.org/spreadsheetml/2006/main">
  <si>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</si>
  <si>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</si>
  <si>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</si>
  <si>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</si>
  <si>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{74f6d118-7e92-4291-a1fe-d07244694475}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</si>
  <si>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</si>
  <si>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</si>
  <si>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</si>
  <si>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</si>
  <si>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</si>
  <si>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</si>
  <si>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</si>
  <si>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</si>
  <si>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</si>
  <si>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IMPORT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</si>
  <si>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</si>
  <si>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</si>
  <si>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04 - Regenerace bytového fondu Mírová Osada – V. etapa, ul. Koněvova 22, 24, 26</t>
  </si>
  <si>
    <t>KSO:</t>
  </si>
  <si>
    <t>CC-CZ:</t>
  </si>
  <si>
    <t>Místo:</t>
  </si>
  <si>
    <t xml:space="preserve"> </t>
  </si>
  <si>
    <t>Datum:</t>
  </si>
  <si>
    <t>28. 1. 2025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</si>
  <si>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</si>
  <si>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</si>
  <si>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</si>
  <si>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</si>
  <si>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</si>
  <si>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</si>
  <si>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</si>
  <si>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</si>
  <si>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</si>
  <si>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</si>
  <si>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</si>
  <si>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</si>
  <si>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</si>
  <si>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</si>
  <si>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</si>
  <si>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</si>
  <si>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</si>
  <si>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</si>
  <si>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</si>
  <si>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</si>
  <si>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</si>
  <si>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</si>
  <si>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</si>
  <si>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</si>
  <si>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</si>
  <si>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</si>
  <si>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</si>
  <si>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</si>
  <si>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</si>
  <si>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</si>
  <si>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</si>
  <si>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</si>
  <si>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</si>
  <si>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</si>
  <si>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</si>
  <si>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</si>
  <si>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</si>
  <si>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</si>
  <si>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</si>
  <si>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</si>
  <si>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</si>
  <si>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</si>
  <si>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</si>
  <si>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</si>
  <si>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</si>
  <si>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</si>
  <si>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</si>
  <si>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</si>
  <si>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</si>
  <si>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</si>
  <si>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</si>
  <si>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</si>
  <si>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</si>
  <si>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01</t>
  </si>
  <si>
    <t>zateplení obálky budovy</t>
  </si>
  <si>
    <t>STA</t>
  </si>
  <si>
    <t>1</t>
  </si>
  <si>
    <t>{38921f3a-aaf9-4f9e-9871-4a4b208c917a}</t>
  </si>
  <si>
    <t>2</t>
  </si>
  <si>
    <t>02</t>
  </si>
  <si>
    <t>sanace suterénu</t>
  </si>
  <si>
    <t>{fc411745-3999-4dc0-9e5a-af145840cba3}</t>
  </si>
  <si>
    <t>03</t>
  </si>
  <si>
    <t>výměna střešní krytiny</t>
  </si>
  <si>
    <t>{92c7c262-fb96-43b9-a94d-9b06153df613}</t>
  </si>
  <si>
    <t>04</t>
  </si>
  <si>
    <t>ÚT byt č.1</t>
  </si>
  <si>
    <t>{3c3e2cf6-ebed-4c00-9625-91af71de3ecc}</t>
  </si>
  <si>
    <t>05</t>
  </si>
  <si>
    <t>ÚT byt č.2</t>
  </si>
  <si>
    <t>{be668cb3-06dc-4fa6-a783-95c9cba4f2c1}</t>
  </si>
  <si>
    <t>06</t>
  </si>
  <si>
    <t>ÚT byt č.3</t>
  </si>
  <si>
    <t>{74266161-b2a7-41c4-ab9f-65cc4316ca6e}</t>
  </si>
  <si>
    <t>07</t>
  </si>
  <si>
    <t>ÚT byt č.4</t>
  </si>
  <si>
    <t>{ff74e4e7-f8aa-4509-92d7-7b7ec3b55f5a}</t>
  </si>
  <si>
    <t>Elektrotechnika</t>
  </si>
  <si>
    <t>{51817230-cfed-4cd6-bcc3-9f8e4895b0b3}</t>
  </si>
  <si>
    <t>30</t>
  </si>
  <si>
    <t>Vedlejší náklady</t>
  </si>
  <si>
    <t>{be187eb8-42f7-48d2-95da-77eba9ed4d5c}</t>
  </si>
  <si>
    <t>KRYCÍ LIST SOUPISU PRACÍ</t>
  </si>
  <si>
    <t>Objekt:</t>
  </si>
  <si>
    <t>01 - zateplení obálky budovy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</si>
  <si>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</si>
  <si>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</si>
  <si>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</si>
  <si>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</si>
  <si>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</si>
  <si>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</si>
  <si>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</si>
  <si>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</si>
  <si>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</si>
  <si>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</si>
  <si>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</si>
  <si>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61 - Úprava povrchů vnitřních</t>
  </si>
  <si>
    <t xml:space="preserve">    63 - Podlahy a podlahové konstrukce</t>
  </si>
  <si>
    <t xml:space="preserve">    94 - Lešení a stavební výtahy</t>
  </si>
  <si>
    <t>762 - Konstrukce tesařské</t>
  </si>
  <si>
    <t>PSV - Práce a dodávky PSV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</si>
  <si>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</si>
  <si>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</si>
  <si>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</si>
  <si>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</si>
  <si>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</si>
  <si>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</si>
  <si>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</si>
  <si>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</si>
  <si>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</si>
  <si>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</si>
  <si>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</si>
  <si>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</si>
  <si>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</si>
  <si>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</si>
  <si>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</si>
  <si>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</si>
  <si>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</si>
  <si>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</si>
  <si>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</si>
  <si>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</si>
  <si>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</si>
  <si>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</si>
  <si>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</si>
  <si>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</si>
  <si>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</si>
  <si>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</si>
  <si>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310237251</t>
  </si>
  <si>
    <t>Zazdívka otvorů ve zdivu nadzákladovém cihlami pálenými plochy přes 0,09 m2 do 0,25 m2, ve zdi tl. přes 300 do 450 mm</t>
  </si>
  <si>
    <t>kus</t>
  </si>
  <si>
    <t>4</t>
  </si>
  <si>
    <t>Online PSC</t>
  </si>
  <si>
    <t>https://podminky.urs.cz/item/CS_URS_2024_02/310237251</t>
  </si>
  <si>
    <t>VV</t>
  </si>
  <si>
    <t>po gamatech</t>
  </si>
  <si>
    <t>6</t>
  </si>
  <si>
    <t>Součet</t>
  </si>
  <si>
    <t>Úpravy povrchů, podlahy a osazování výplní</t>
  </si>
  <si>
    <t>6001</t>
  </si>
  <si>
    <t>Příplatek za sytost odstínu fasádní probarvené omítky, kategorie V</t>
  </si>
  <si>
    <t>m2</t>
  </si>
  <si>
    <t>zadní část</t>
  </si>
  <si>
    <t>21,4*7</t>
  </si>
  <si>
    <t>boční část</t>
  </si>
  <si>
    <t>10,35*7</t>
  </si>
  <si>
    <t>štít</t>
  </si>
  <si>
    <t>36</t>
  </si>
  <si>
    <t>přední část</t>
  </si>
  <si>
    <t>19,5*7</t>
  </si>
  <si>
    <t>okna fasada</t>
  </si>
  <si>
    <t>-1,2*1,5*25</t>
  </si>
  <si>
    <t>-1,8*1,5*2</t>
  </si>
  <si>
    <t>-0,55*0,8*4</t>
  </si>
  <si>
    <t>-0,4*0,8*2</t>
  </si>
  <si>
    <t>-0,9*1,35*1</t>
  </si>
  <si>
    <t>okna fasada ostění</t>
  </si>
  <si>
    <t>(1,5+1,2+1,5)*25*0,35</t>
  </si>
  <si>
    <t>(1,5+1,8+1,5)*2*0,35</t>
  </si>
  <si>
    <t>(0,8+0,55+0,8)*4*0,35</t>
  </si>
  <si>
    <t>(0,8+0,4+0,8)*2*0,35</t>
  </si>
  <si>
    <t>(1,35+0,9+1,35)*1*0,35</t>
  </si>
  <si>
    <t>612315222</t>
  </si>
  <si>
    <t>Vápenná omítka jednotlivých malých ploch štuková dvouvrstvá na stěnách, plochy jednotlivě přes 0,09 do 0,25 m2</t>
  </si>
  <si>
    <t>https://podminky.urs.cz/item/CS_URS_2024_02/612315222</t>
  </si>
  <si>
    <t>612315302</t>
  </si>
  <si>
    <t>Vápenná omítka ostění nebo nadpraží štuková dvouvrstvá</t>
  </si>
  <si>
    <t>8</t>
  </si>
  <si>
    <t>https://podminky.urs.cz/item/CS_URS_2024_02/612315302</t>
  </si>
  <si>
    <t>dveře vstup</t>
  </si>
  <si>
    <t>(2,1+1+2,1)*0,4</t>
  </si>
  <si>
    <t>dveře zadní vstup</t>
  </si>
  <si>
    <t>(2+0,8+2)*0,4</t>
  </si>
  <si>
    <t>sklep vnitřní</t>
  </si>
  <si>
    <t>(2+0,9+2)*0,4*2</t>
  </si>
  <si>
    <t>5</t>
  </si>
  <si>
    <t>619995001</t>
  </si>
  <si>
    <t>Začištění omítek (s dodáním hmot) kolem oken, dveří, podlah, obkladů apod.</t>
  </si>
  <si>
    <t>m</t>
  </si>
  <si>
    <t>10</t>
  </si>
  <si>
    <t>https://podminky.urs.cz/item/CS_URS_2024_02/619995001</t>
  </si>
  <si>
    <t>(2,1+1+2,1)</t>
  </si>
  <si>
    <t>(2+0,8+2)</t>
  </si>
  <si>
    <t>(2+0,9+2)*2</t>
  </si>
  <si>
    <t>621131121</t>
  </si>
  <si>
    <t>Podkladní a spojovací vrstva vnějších omítaných ploch penetrace nanášená ručně podhledů</t>
  </si>
  <si>
    <t>https://podminky.urs.cz/item/CS_URS_2024_02/621131121</t>
  </si>
  <si>
    <t>římsa pod okapem</t>
  </si>
  <si>
    <t>(18,5+18,5)*0,5</t>
  </si>
  <si>
    <t>pruvlak zadní vstup</t>
  </si>
  <si>
    <t>3,8*(0,5*0,7)</t>
  </si>
  <si>
    <t>podhled D20</t>
  </si>
  <si>
    <t>7</t>
  </si>
  <si>
    <t>621142001</t>
  </si>
  <si>
    <t>Pletivo vnějších ploch v ploše nebo pruzích, na plném podkladu sklovláknité vtlačené do tmelu podhledů</t>
  </si>
  <si>
    <t>14</t>
  </si>
  <si>
    <t>https://podminky.urs.cz/item/CS_URS_2024_02/621142001</t>
  </si>
  <si>
    <t>621151031</t>
  </si>
  <si>
    <t>Penetrační nátěr vnějších pastovitých tenkovrstvých omítek silikonový podhledů</t>
  </si>
  <si>
    <t>16</t>
  </si>
  <si>
    <t>https://podminky.urs.cz/item/CS_URS_2024_02/621151031</t>
  </si>
  <si>
    <t>9</t>
  </si>
  <si>
    <t>621221011</t>
  </si>
  <si>
    <t xml:space="preserve"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</t>
  </si>
  <si>
    <t>18</t>
  </si>
  <si>
    <t>https://podminky.urs.cz/item/CS_URS_2024_02/621221011</t>
  </si>
  <si>
    <t>M</t>
  </si>
  <si>
    <t>63151498</t>
  </si>
  <si>
    <t>deska tepelně izolační minerální plochých střech vrchní vrstva tl 60mm</t>
  </si>
  <si>
    <t>20</t>
  </si>
  <si>
    <t>11</t>
  </si>
  <si>
    <t>621221031</t>
  </si>
  <si>
    <t>22</t>
  </si>
  <si>
    <t>https://podminky.urs.cz/item/CS_URS_2024_02/621221031</t>
  </si>
  <si>
    <t>63151533</t>
  </si>
  <si>
    <t>deska tepelně izolační minerální kontaktních fasád kolmé vlákno tl 160mm</t>
  </si>
  <si>
    <t>24</t>
  </si>
  <si>
    <t>13</t>
  </si>
  <si>
    <t>621531022</t>
  </si>
  <si>
    <t>Omítka tenkovrstvá silikonová vnějších ploch probarvená bez penetrace zatíraná (škrábaná), zrnitost 2,0 mm podhledů</t>
  </si>
  <si>
    <t>26</t>
  </si>
  <si>
    <t>https://podminky.urs.cz/item/CS_URS_2024_02/621531022</t>
  </si>
  <si>
    <t>622131121</t>
  </si>
  <si>
    <t>Podkladní a spojovací vrstva vnějších omítaných ploch penetrace nanášená ručně stěn</t>
  </si>
  <si>
    <t>28</t>
  </si>
  <si>
    <t>https://podminky.urs.cz/item/CS_URS_2024_02/622131121</t>
  </si>
  <si>
    <t>zídka zadní vstup</t>
  </si>
  <si>
    <t>(3+0,3+3)*1,5</t>
  </si>
  <si>
    <t>sokl</t>
  </si>
  <si>
    <t>21,4*1</t>
  </si>
  <si>
    <t>4,5*2</t>
  </si>
  <si>
    <t>10,35*1</t>
  </si>
  <si>
    <t>19,5*1</t>
  </si>
  <si>
    <t>21,4*1,5</t>
  </si>
  <si>
    <t>10,35*1,5</t>
  </si>
  <si>
    <t>19,5*1,5</t>
  </si>
  <si>
    <t>okna fasada parapety</t>
  </si>
  <si>
    <t>(1,2)*12*0,35</t>
  </si>
  <si>
    <t>(1,8)*4*0,35</t>
  </si>
  <si>
    <t>(0,55)*4*0,35</t>
  </si>
  <si>
    <t>(0,4)*2*0,35</t>
  </si>
  <si>
    <t>(0,9)*1*0,35</t>
  </si>
  <si>
    <t>ostění soklové okna</t>
  </si>
  <si>
    <t>(0,9+0,3+0,9+0,3)*7*0,3</t>
  </si>
  <si>
    <t>(0,6+0,3+0,6+0,3)*9*0,3</t>
  </si>
  <si>
    <t>(2+0,8+2)*0,3</t>
  </si>
  <si>
    <t>15</t>
  </si>
  <si>
    <t>622135011</t>
  </si>
  <si>
    <t>Vyrovnání nerovností podkladu vnějších omítaných ploch tmelem, tl. do 2 mm stěn</t>
  </si>
  <si>
    <t>https://podminky.urs.cz/item/CS_URS_2024_02/622135011</t>
  </si>
  <si>
    <t>(1,2)*25*0,35</t>
  </si>
  <si>
    <t>(1,8)*2*0,35</t>
  </si>
  <si>
    <t>622135095</t>
  </si>
  <si>
    <t>Vyrovnání nerovností podkladu vnějších omítaných ploch tmelem, tl. do 2 mm Příplatek k ceně za každý další 1 mm tloušťky podkladní vrstvy přes 2 mm tmelem stěn</t>
  </si>
  <si>
    <t>32</t>
  </si>
  <si>
    <t>https://podminky.urs.cz/item/CS_URS_2024_02/622135095</t>
  </si>
  <si>
    <t>469,34*3 "Přepočtené koeficientem množství</t>
  </si>
  <si>
    <t>17</t>
  </si>
  <si>
    <t>622142001</t>
  </si>
  <si>
    <t>Pletivo vnějších ploch v ploše nebo pruzích, na plném podkladu sklovláknité vtlačené do tmelu stěn</t>
  </si>
  <si>
    <t>34</t>
  </si>
  <si>
    <t>https://podminky.urs.cz/item/CS_URS_2024_02/622142001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</si>
  <si>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</si>
  <si>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</si>
  <si>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https://podminky.urs.cz/item/CS_URS_2024_02/622143004</t>
  </si>
  <si>
    <t>(1,5+1,2+1,5)*25</t>
  </si>
  <si>
    <t>(1,5+1,8+1,5)*2</t>
  </si>
  <si>
    <t>(0,8+0,55+0,8)*4</t>
  </si>
  <si>
    <t>(0,8+0,4+0,8)*2</t>
  </si>
  <si>
    <t>(1,35+0,9+1,35)*1</t>
  </si>
  <si>
    <t>(0,9+0,3+0,9+0,3)*7</t>
  </si>
  <si>
    <t>(0,6+0,3+0,6+0,3)*9</t>
  </si>
  <si>
    <t xml:space="preserve">okna fasada </t>
  </si>
  <si>
    <t>(1,2)*25</t>
  </si>
  <si>
    <t>(1,8)*2</t>
  </si>
  <si>
    <t>(0,55)*4</t>
  </si>
  <si>
    <t>(0,4)*2</t>
  </si>
  <si>
    <t>(0,9)*1</t>
  </si>
  <si>
    <t>19</t>
  </si>
  <si>
    <t>59051476</t>
  </si>
  <si>
    <t>profil napojovací okenní PVC s výztužnou tkaninou 9mm</t>
  </si>
  <si>
    <t>38</t>
  </si>
  <si>
    <t>168,6*1,1 "Přepočtené koeficientem množství</t>
  </si>
  <si>
    <t>59051510</t>
  </si>
  <si>
    <t>profil napojovací nadokenní PVC s okapnicí s výztužnou tkaninou</t>
  </si>
  <si>
    <t>40</t>
  </si>
  <si>
    <t>37,5*1,1 "Přepočtené koeficientem množství</t>
  </si>
  <si>
    <t>622151021</t>
  </si>
  <si>
    <t>Penetrační nátěr vnějších pastovitých tenkovrstvých omítek mozaikových akrylátový stěn</t>
  </si>
  <si>
    <t>42</t>
  </si>
  <si>
    <t>https://podminky.urs.cz/item/CS_URS_2024_02/622151021</t>
  </si>
  <si>
    <t>622151031</t>
  </si>
  <si>
    <t>Penetrační nátěr vnějších pastovitých tenkovrstvých omítek silikonový stěn</t>
  </si>
  <si>
    <t>44</t>
  </si>
  <si>
    <t>https://podminky.urs.cz/item/CS_URS_2024_02/622151031</t>
  </si>
  <si>
    <t>23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</si>
  <si>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</si>
  <si>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</si>
  <si>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46</t>
  </si>
  <si>
    <t>https://podminky.urs.cz/item/CS_URS_2024_02/622211021</t>
  </si>
  <si>
    <t>28376443</t>
  </si>
  <si>
    <t>deska XPS hrana rovná a strukturovaný povrch tl 100mm</t>
  </si>
  <si>
    <t>48</t>
  </si>
  <si>
    <t>60,25*1,05 "Přepočtené koeficientem množství</t>
  </si>
  <si>
    <t>25</t>
  </si>
  <si>
    <t>713131141</t>
  </si>
  <si>
    <t>Montáž tepelné izolace stěn rohožemi, pásy, deskami, dílci, bloky (izolační materiál ve specifikaci) lepením celoplošně bez mechanického kotvení</t>
  </si>
  <si>
    <t>50</t>
  </si>
  <si>
    <t>https://podminky.urs.cz/item/CS_URS_2024_02/713131141</t>
  </si>
  <si>
    <t>28376017</t>
  </si>
  <si>
    <t>deska perimetrická fasádní soklová 150kPa tl 100mm</t>
  </si>
  <si>
    <t>52</t>
  </si>
  <si>
    <t>76,875*1,1 "Přepočtené koeficientem množství</t>
  </si>
  <si>
    <t>27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</si>
  <si>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</si>
  <si>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</si>
  <si>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54</t>
  </si>
  <si>
    <t>https://podminky.urs.cz/item/CS_URS_2024_02/622211031</t>
  </si>
  <si>
    <t>28376044</t>
  </si>
  <si>
    <t>deska EPS grafitová fasádní λ=0,032 tl 160mm</t>
  </si>
  <si>
    <t>56</t>
  </si>
  <si>
    <t>340,735*1,05 "Přepočtené koeficientem množství</t>
  </si>
  <si>
    <t>29</t>
  </si>
  <si>
    <t>58</t>
  </si>
  <si>
    <t>sokl u vstupu</t>
  </si>
  <si>
    <t>(1,5+1,5)*0,5</t>
  </si>
  <si>
    <t>nad vstupem stříška</t>
  </si>
  <si>
    <t>4,1*0,3</t>
  </si>
  <si>
    <t>28376447</t>
  </si>
  <si>
    <t>deska XPS hrana rovná a strukturovaný povrch 300kPA λ=0,035 tl 160mm</t>
  </si>
  <si>
    <t>60</t>
  </si>
  <si>
    <t>2,73*1,1 "Přepočtené koeficientem množství</t>
  </si>
  <si>
    <t>31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</si>
  <si>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</si>
  <si>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</si>
  <si>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62</t>
  </si>
  <si>
    <t>https://podminky.urs.cz/item/CS_URS_2024_02/622212051</t>
  </si>
  <si>
    <t>(1,2+1,5+1,2+1,5)*25</t>
  </si>
  <si>
    <t>(1,8+1,5+1,8+1,5)*2</t>
  </si>
  <si>
    <t>(0,55+0,8+0,55+0,8)*4</t>
  </si>
  <si>
    <t>(0,4+0,8+0,4+0,8)*2</t>
  </si>
  <si>
    <t>(0,9+1,35+0,9+1,35)*1</t>
  </si>
  <si>
    <t>28376031</t>
  </si>
  <si>
    <t>deska EPS grafitová fasádní tl 30mm</t>
  </si>
  <si>
    <t>64</t>
  </si>
  <si>
    <t>45,78*1,1 "Přepočtené koeficientem množství</t>
  </si>
  <si>
    <t>33</t>
  </si>
  <si>
    <t>28376438</t>
  </si>
  <si>
    <t>deska XPS hrana rovná a strukturovaný povrch tl 30mm</t>
  </si>
  <si>
    <t>66</t>
  </si>
  <si>
    <t>13,125*1,1 "Přepočtené koeficientem množství</t>
  </si>
  <si>
    <t>68</t>
  </si>
  <si>
    <t>35</t>
  </si>
  <si>
    <t>70</t>
  </si>
  <si>
    <t>11,34*1,1 "Přepočtené koeficientem množství</t>
  </si>
  <si>
    <t>622221031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</si>
  <si>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</t>
  </si>
  <si>
    <t>72</t>
  </si>
  <si>
    <t>https://podminky.urs.cz/item/CS_URS_2024_02/622221031</t>
  </si>
  <si>
    <t>u vstupu</t>
  </si>
  <si>
    <t>(1,5+1+1,5)*2,5</t>
  </si>
  <si>
    <t>-1*2,1</t>
  </si>
  <si>
    <t>37</t>
  </si>
  <si>
    <t>74</t>
  </si>
  <si>
    <t>7,9*1,1 "Přepočtené koeficientem množství</t>
  </si>
  <si>
    <t>622222051</t>
  </si>
  <si>
    <t>Montáž kontaktního zateplení vnějšího ostění, nadpraží nebo parapetu lepením z desek z minerální vlny s podélnou nebo kolmou orientací vláken nebo z kombinovaných desek (dodávka ve specifikaci) hloubky špalet přes 200 do 400 mm, tloušťky desek do 40 mm</t>
  </si>
  <si>
    <t>76</t>
  </si>
  <si>
    <t>https://podminky.urs.cz/item/CS_URS_2024_02/622222051</t>
  </si>
  <si>
    <t>ostění vstupní dveře</t>
  </si>
  <si>
    <t>39</t>
  </si>
  <si>
    <t>63151507</t>
  </si>
  <si>
    <t>deska tepelně izolační minerální kontaktních fasád kolmé vlákno tl 40mm</t>
  </si>
  <si>
    <t>78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</si>
  <si>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</si>
  <si>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</si>
  <si>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80</t>
  </si>
  <si>
    <t>https://podminky.urs.cz/item/CS_URS_2024_02/622251101</t>
  </si>
  <si>
    <t>41</t>
  </si>
  <si>
    <t>622251105</t>
  </si>
  <si>
    <t>Montáž kontaktního zateplení lepením a mechanickým kotvením Příplatek k cenám za zápustnou montáž kotev s použitím tepelněizolačních zátek na vnější stěny z minerální vlny</t>
  </si>
  <si>
    <t>82</t>
  </si>
  <si>
    <t>https://podminky.urs.cz/item/CS_URS_2024_02/622251105</t>
  </si>
  <si>
    <t>622252001</t>
  </si>
  <si>
    <t>Montáž profilů kontaktního zateplení zakládacích soklových připevněných hmoždinkami</t>
  </si>
  <si>
    <t>84</t>
  </si>
  <si>
    <t>https://podminky.urs.cz/item/CS_URS_2024_02/622252001</t>
  </si>
  <si>
    <t>21,4</t>
  </si>
  <si>
    <t>10,35</t>
  </si>
  <si>
    <t>19,5</t>
  </si>
  <si>
    <t>43</t>
  </si>
  <si>
    <t>59051653</t>
  </si>
  <si>
    <t>profil zakládací Al tl 0,7mm pro ETICS pro izolant tl 160mm</t>
  </si>
  <si>
    <t>86</t>
  </si>
  <si>
    <t>51,25*1,03 "Přepočtené koeficientem množství</t>
  </si>
  <si>
    <t>622252002</t>
  </si>
  <si>
    <t>Montáž profilů kontaktního zateplení ostatních stěnových, dilatačních apod. lepených do tmelu</t>
  </si>
  <si>
    <t>88</t>
  </si>
  <si>
    <t>https://podminky.urs.cz/item/CS_URS_2024_02/622252002</t>
  </si>
  <si>
    <t>rohy</t>
  </si>
  <si>
    <t>7*8</t>
  </si>
  <si>
    <t>římsa</t>
  </si>
  <si>
    <t>47</t>
  </si>
  <si>
    <t>(1,5+1,5)*25</t>
  </si>
  <si>
    <t>(1,5+1,5)*2</t>
  </si>
  <si>
    <t>(0,8+0,8)*4</t>
  </si>
  <si>
    <t>(0,8+0,8)*2</t>
  </si>
  <si>
    <t>(1,35+1,35)*1</t>
  </si>
  <si>
    <t>dilatace mezi domy</t>
  </si>
  <si>
    <t>2*8</t>
  </si>
  <si>
    <t>45</t>
  </si>
  <si>
    <t>63127416</t>
  </si>
  <si>
    <t>profil rohový PVC s výztužnou tkaninou š 100/100mm</t>
  </si>
  <si>
    <t>90</t>
  </si>
  <si>
    <t>239,3*1,1 "Přepočtené koeficientem množství</t>
  </si>
  <si>
    <t>19416050</t>
  </si>
  <si>
    <t>profil dilatační stěnový Al s výztužnou tkaninou</t>
  </si>
  <si>
    <t>92</t>
  </si>
  <si>
    <t>622311121</t>
  </si>
  <si>
    <t>Omítka vápenná vnějších ploch nanášená ručně jednovrstvá, tloušťky do 15 mm hladká stěn</t>
  </si>
  <si>
    <t>94</t>
  </si>
  <si>
    <t>https://podminky.urs.cz/item/CS_URS_2024_02/622311121</t>
  </si>
  <si>
    <t>622325112</t>
  </si>
  <si>
    <t>Oprava vápenné omítky vnějších ploch stupně členitosti 1 hladké stěn, v rozsahu opravované plochy přes 10 do 30%</t>
  </si>
  <si>
    <t>96</t>
  </si>
  <si>
    <t>https://podminky.urs.cz/item/CS_URS_2024_02/622325112</t>
  </si>
  <si>
    <t>49</t>
  </si>
  <si>
    <t>622511112</t>
  </si>
  <si>
    <t>Omítka tenkovrstvá akrylátová vnějších ploch probarvená bez penetrace mozaiková střednězrnná stěn</t>
  </si>
  <si>
    <t>98</t>
  </si>
  <si>
    <t>https://podminky.urs.cz/item/CS_URS_2024_02/622511112</t>
  </si>
  <si>
    <t>622531022</t>
  </si>
  <si>
    <t>Omítka tenkovrstvá silikonová vnějších ploch probarvená bez penetrace zatíraná (škrábaná), zrnitost 2,0 mm stěn</t>
  </si>
  <si>
    <t>100</t>
  </si>
  <si>
    <t>https://podminky.urs.cz/item/CS_URS_2024_02/622531022</t>
  </si>
  <si>
    <t>51</t>
  </si>
  <si>
    <t>629135102</t>
  </si>
  <si>
    <t>Vyrovnávací vrstva z cementové malty pod klempířskými prvky šířky přes 150 do 300 mm</t>
  </si>
  <si>
    <t>102</t>
  </si>
  <si>
    <t>https://podminky.urs.cz/item/CS_URS_2024_02/629135102</t>
  </si>
  <si>
    <t>629991011</t>
  </si>
  <si>
    <t>Zakrytí vnějších ploch před znečištěním včetně pozdějšího odkrytí výplní otvorů a svislých ploch fólií přilepenou lepící páskou</t>
  </si>
  <si>
    <t>104</t>
  </si>
  <si>
    <t>https://podminky.urs.cz/item/CS_URS_2024_02/629991011</t>
  </si>
  <si>
    <t>okna sklep</t>
  </si>
  <si>
    <t>(0,9*0,3)*7</t>
  </si>
  <si>
    <t>(0,6*0,3)*9</t>
  </si>
  <si>
    <t>1,2*1,5*25</t>
  </si>
  <si>
    <t>1,8*1,5*2</t>
  </si>
  <si>
    <t>0,55*0,8*4</t>
  </si>
  <si>
    <t>0,4*0,8*2</t>
  </si>
  <si>
    <t>0,9*1,35*1</t>
  </si>
  <si>
    <t>dveře vstupy</t>
  </si>
  <si>
    <t>1*2,1</t>
  </si>
  <si>
    <t>0,8*2</t>
  </si>
  <si>
    <t>okna lodžie</t>
  </si>
  <si>
    <t>0,6*2*2</t>
  </si>
  <si>
    <t>53</t>
  </si>
  <si>
    <t>629995101</t>
  </si>
  <si>
    <t>Očištění vnějších ploch tlakovou vodou omytím tlakovou vodou</t>
  </si>
  <si>
    <t>106</t>
  </si>
  <si>
    <t>https://podminky.urs.cz/item/CS_URS_2024_02/629995101</t>
  </si>
  <si>
    <t>Ostatní konstrukce a práce, bourání</t>
  </si>
  <si>
    <t>952901111</t>
  </si>
  <si>
    <t>Vyčištění budov nebo objektů před předáním do užívání budov bytové nebo občanské výstavby, světlé výšky podlaží do 4 m</t>
  </si>
  <si>
    <t>108</t>
  </si>
  <si>
    <t>https://podminky.urs.cz/item/CS_URS_2024_02/952901111</t>
  </si>
  <si>
    <t>suteren</t>
  </si>
  <si>
    <t>138,8</t>
  </si>
  <si>
    <t>podlaha na půdě</t>
  </si>
  <si>
    <t>156,6</t>
  </si>
  <si>
    <t>55</t>
  </si>
  <si>
    <t>968072455</t>
  </si>
  <si>
    <t>Vybourání kovových rámů oken s křídly, dveřních zárubní, vrat, stěn, ostění nebo obkladů dveřních zárubní, plochy do 2 m2</t>
  </si>
  <si>
    <t>110</t>
  </si>
  <si>
    <t>https://podminky.urs.cz/item/CS_URS_2024_02/968072455</t>
  </si>
  <si>
    <t xml:space="preserve">dveře </t>
  </si>
  <si>
    <t>2*1*2</t>
  </si>
  <si>
    <t>0,9*2*2</t>
  </si>
  <si>
    <t>978015341</t>
  </si>
  <si>
    <t>Otlučení vápenných nebo vápenocementových omítek vnějších ploch s vyškrabáním spar a s očištěním zdiva stupně členitosti 1 a 2, v rozsahu přes 10 do 30 %</t>
  </si>
  <si>
    <t>112</t>
  </si>
  <si>
    <t>https://podminky.urs.cz/item/CS_URS_2024_02/978015341</t>
  </si>
  <si>
    <t>20,9*7</t>
  </si>
  <si>
    <t>19*7</t>
  </si>
  <si>
    <t>-1,2*1,5*12</t>
  </si>
  <si>
    <t>-1,8*1,5*6</t>
  </si>
  <si>
    <t>-0,55*1,5*2</t>
  </si>
  <si>
    <t>-0,85*2,3</t>
  </si>
  <si>
    <t>-0,8*1,1</t>
  </si>
  <si>
    <t>-0,9*1,35*2</t>
  </si>
  <si>
    <t>997</t>
  </si>
  <si>
    <t>Přesun sutě</t>
  </si>
  <si>
    <t>57</t>
  </si>
  <si>
    <t>997013213</t>
  </si>
  <si>
    <t>Vnitrostaveništní doprava suti a vybouraných hmot vodorovně do 50 m s naložením ručně pro budovy a haly výšky přes 9 do 12 m</t>
  </si>
  <si>
    <t>t</t>
  </si>
  <si>
    <t>114</t>
  </si>
  <si>
    <t>https://podminky.urs.cz/item/CS_URS_2024_02/997013213</t>
  </si>
  <si>
    <t>997013501</t>
  </si>
  <si>
    <t>Odvoz suti a vybouraných hmot na skládku nebo meziskládku se složením, na vzdálenost do 1 km</t>
  </si>
  <si>
    <t>116</t>
  </si>
  <si>
    <t>https://podminky.urs.cz/item/CS_URS_2024_02/997013501</t>
  </si>
  <si>
    <t>59</t>
  </si>
  <si>
    <t>997013509</t>
  </si>
  <si>
    <t>Odvoz suti a vybouraných hmot na skládku nebo meziskládku se složením, na vzdálenost Příplatek k ceně za každý další započatý 1 km přes 1 km</t>
  </si>
  <si>
    <t>118</t>
  </si>
  <si>
    <t>https://podminky.urs.cz/item/CS_URS_2024_02/997013509</t>
  </si>
  <si>
    <t>26,363*14 "Přepočtené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</si>
  <si>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</si>
  <si>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</si>
  <si>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120</t>
  </si>
  <si>
    <t>https://podminky.urs.cz/item/CS_URS_2024_02/997013631</t>
  </si>
  <si>
    <t>998</t>
  </si>
  <si>
    <t>Přesun hmot</t>
  </si>
  <si>
    <t>61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</si>
  <si>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</si>
  <si>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</si>
  <si>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122</t>
  </si>
  <si>
    <t>https://podminky.urs.cz/item/CS_URS_2024_02/998018002</t>
  </si>
  <si>
    <t>Úprava povrchů vnitřních</t>
  </si>
  <si>
    <t>124</t>
  </si>
  <si>
    <t>63</t>
  </si>
  <si>
    <t>126</t>
  </si>
  <si>
    <t>žebra strop</t>
  </si>
  <si>
    <t>(0,15+0,15+0,15)*9,4*8</t>
  </si>
  <si>
    <t>63152261</t>
  </si>
  <si>
    <t>deska tepelně izolační minerální kontaktních fasád podélné vlákno tl 60mm</t>
  </si>
  <si>
    <t>128</t>
  </si>
  <si>
    <t>33,84*1,02 "Přepočtené koeficientem množství</t>
  </si>
  <si>
    <t>65</t>
  </si>
  <si>
    <t>621221021</t>
  </si>
  <si>
    <t>130</t>
  </si>
  <si>
    <t>https://podminky.urs.cz/item/CS_URS_2024_02/621221021</t>
  </si>
  <si>
    <t>podhled v suterénu</t>
  </si>
  <si>
    <t>63152263</t>
  </si>
  <si>
    <t>deska tepelně izolační minerální kontaktních fasád podélné vlákno tl 100mm</t>
  </si>
  <si>
    <t>132</t>
  </si>
  <si>
    <t>138,8*1,1 "Přepočtené koeficientem množství</t>
  </si>
  <si>
    <t>Podlahy a podlahové konstrukce</t>
  </si>
  <si>
    <t>67</t>
  </si>
  <si>
    <t>632450122</t>
  </si>
  <si>
    <t>Potěr cementový vyrovnávací ze suchých směsí v pásu o průměrné (střední) tl. přes 20 do 30 mm</t>
  </si>
  <si>
    <t>134</t>
  </si>
  <si>
    <t>https://podminky.urs.cz/item/CS_URS_2024_02/632450122</t>
  </si>
  <si>
    <t>lodžie</t>
  </si>
  <si>
    <t>4,1*1,3</t>
  </si>
  <si>
    <t>632459175</t>
  </si>
  <si>
    <t>Příplatky k cenám potěrů za malou plochu do 5 m2 jednotlivě, tl. potěru přes 40 do 50 mm</t>
  </si>
  <si>
    <t>136</t>
  </si>
  <si>
    <t>https://podminky.urs.cz/item/CS_URS_2024_02/632459175</t>
  </si>
  <si>
    <t>Lešení a stavební výtahy</t>
  </si>
  <si>
    <t>69</t>
  </si>
  <si>
    <t>941211111</t>
  </si>
  <si>
    <t>Lešení řadové rámové lehké pracovní s podlahami s provozním zatížením tř. 3 do 200 kg/m2 šířky tř. SW06 od 0,6 do 0,9 m výšky do 10 m montáž</t>
  </si>
  <si>
    <t>138</t>
  </si>
  <si>
    <t>https://podminky.urs.cz/item/CS_URS_2024_02/941211111</t>
  </si>
  <si>
    <t>fasáda</t>
  </si>
  <si>
    <t>(20+12,5+20)*8</t>
  </si>
  <si>
    <t>941211211</t>
  </si>
  <si>
    <t>Lešení řadové rámové lehké pracovní s podlahami s provozním zatížením tř. 3 do 200 kg/m2 šířky tř. SW06 od 0,6 do 0,9 m výšky do 10 m příplatek za každý den použití</t>
  </si>
  <si>
    <t>140</t>
  </si>
  <si>
    <t>https://podminky.urs.cz/item/CS_URS_2024_02/941211211</t>
  </si>
  <si>
    <t>456*60 "Přepočtené koeficientem množství</t>
  </si>
  <si>
    <t>71</t>
  </si>
  <si>
    <t>941211811</t>
  </si>
  <si>
    <t>Lešení řadové rámové lehké pracovní s podlahami s provozním zatížením tř. 3 do 200 kg/m2 šířky tř. SW06 od 0,6 do 0,9 m výšky do 10 m demontáž</t>
  </si>
  <si>
    <t>142</t>
  </si>
  <si>
    <t>https://podminky.urs.cz/item/CS_URS_2024_02/941211811</t>
  </si>
  <si>
    <t>944511111</t>
  </si>
  <si>
    <t>Síť ochranná zavěšená na konstrukci lešení z textilie z umělých vláken montáž</t>
  </si>
  <si>
    <t>144</t>
  </si>
  <si>
    <t>https://podminky.urs.cz/item/CS_URS_2024_02/944511111</t>
  </si>
  <si>
    <t>73</t>
  </si>
  <si>
    <t>944511211</t>
  </si>
  <si>
    <t>Síť ochranná zavěšená na konstrukci lešení z textilie z umělých vláken příplatek k ceně za každý den použití</t>
  </si>
  <si>
    <t>146</t>
  </si>
  <si>
    <t>https://podminky.urs.cz/item/CS_URS_2024_02/944511211</t>
  </si>
  <si>
    <t>944511811</t>
  </si>
  <si>
    <t>Síť ochranná zavěšená na konstrukci lešení z textilie z umělých vláken demontáž</t>
  </si>
  <si>
    <t>148</t>
  </si>
  <si>
    <t>https://podminky.urs.cz/item/CS_URS_2024_02/944511811</t>
  </si>
  <si>
    <t>75</t>
  </si>
  <si>
    <t>944711113</t>
  </si>
  <si>
    <t>Stříška záchytná zřizovaná současně s lehkým nebo těžkým lešením šířky přes 2,0 do 2,5 m montáž</t>
  </si>
  <si>
    <t>150</t>
  </si>
  <si>
    <t>https://podminky.urs.cz/item/CS_URS_2024_02/944711113</t>
  </si>
  <si>
    <t>přední a zadní vstup</t>
  </si>
  <si>
    <t>3+3</t>
  </si>
  <si>
    <t>944711213</t>
  </si>
  <si>
    <t>Stříška záchytná zřizovaná současně s lehkým nebo těžkým lešením šířky přes 2,0 do 2,5 m příplatek k ceně za každý den použití</t>
  </si>
  <si>
    <t>152</t>
  </si>
  <si>
    <t>https://podminky.urs.cz/item/CS_URS_2024_02/944711213</t>
  </si>
  <si>
    <t>77</t>
  </si>
  <si>
    <t>944711813</t>
  </si>
  <si>
    <t>Stříška záchytná zřizovaná současně s lehkým nebo těžkým lešením šířky přes 2,0 do 2,5 m demontáž</t>
  </si>
  <si>
    <t>154</t>
  </si>
  <si>
    <t>https://podminky.urs.cz/item/CS_URS_2024_02/944711813</t>
  </si>
  <si>
    <t>762</t>
  </si>
  <si>
    <t>Konstrukce tesařské</t>
  </si>
  <si>
    <t>762841812</t>
  </si>
  <si>
    <t>Demontáž podbíjení obkladů stropů a střech sklonu do 60° z hrubých prken tl. do 35 mm s omítkou</t>
  </si>
  <si>
    <t>156</t>
  </si>
  <si>
    <t>https://podminky.urs.cz/item/CS_URS_2024_02/762841812</t>
  </si>
  <si>
    <t>šikmá část na schodišti s vikýřem</t>
  </si>
  <si>
    <t>2,5*3,5</t>
  </si>
  <si>
    <t>PSV</t>
  </si>
  <si>
    <t>Práce a dodávky PSV</t>
  </si>
  <si>
    <t>713</t>
  </si>
  <si>
    <t>Izolace tepelné</t>
  </si>
  <si>
    <t>79</t>
  </si>
  <si>
    <t>713121121</t>
  </si>
  <si>
    <t>Montáž tepelné izolace podlah rohožemi, pásy, deskami, dílci, bloky (izolační materiál ve specifikaci) kladenými volně dvouvrstvá</t>
  </si>
  <si>
    <t>158</t>
  </si>
  <si>
    <t>https://podminky.urs.cz/item/CS_URS_2024_02/713121121</t>
  </si>
  <si>
    <t>strop nad schodištěm</t>
  </si>
  <si>
    <t>63148105</t>
  </si>
  <si>
    <t>deska tepelně izolační minerální univerzální tl 120mm</t>
  </si>
  <si>
    <t>160</t>
  </si>
  <si>
    <t>161*2,05 "Přepočtené koeficientem množství</t>
  </si>
  <si>
    <t>81</t>
  </si>
  <si>
    <t>713122111</t>
  </si>
  <si>
    <t>Izolace pro pochozí půdy parotěsná vrstva na ploše vodorovné V</t>
  </si>
  <si>
    <t>162</t>
  </si>
  <si>
    <t>https://podminky.urs.cz/item/CS_URS_2024_02/713122111</t>
  </si>
  <si>
    <t>713122123</t>
  </si>
  <si>
    <t>Izolace pro pochozí půdy nosný rošt z EPS trámců, osová vzdálenost trámů do 600 mm tloušťky 240 mm</t>
  </si>
  <si>
    <t>164</t>
  </si>
  <si>
    <t>https://podminky.urs.cz/item/CS_URS_2024_02/713122123</t>
  </si>
  <si>
    <t>83</t>
  </si>
  <si>
    <t>713122141</t>
  </si>
  <si>
    <t>Izolace pro pochozí půdy prkna dřevěná lepená na rošt z EPS trámců pomocí nízkoexpanzní pěny</t>
  </si>
  <si>
    <t>166</t>
  </si>
  <si>
    <t>https://podminky.urs.cz/item/CS_URS_2024_02/713122141</t>
  </si>
  <si>
    <t>713151111</t>
  </si>
  <si>
    <t>Montáž tepelné izolace střech šikmých rohožemi, pásy, deskami (izolační materiál ve specifikaci) kladenými volně mezi krokve</t>
  </si>
  <si>
    <t>168</t>
  </si>
  <si>
    <t>https://podminky.urs.cz/item/CS_URS_2024_02/713151111</t>
  </si>
  <si>
    <t>vikýř nad schodištěm</t>
  </si>
  <si>
    <t>85</t>
  </si>
  <si>
    <t>28376809</t>
  </si>
  <si>
    <t>deska fenolická tepelně izolační fasádní tl 120mm</t>
  </si>
  <si>
    <t>170</t>
  </si>
  <si>
    <t>172</t>
  </si>
  <si>
    <t>S03</t>
  </si>
  <si>
    <t>87</t>
  </si>
  <si>
    <t>63166763</t>
  </si>
  <si>
    <t>pás tepelně izolační univerzální tl 100mm</t>
  </si>
  <si>
    <t>174</t>
  </si>
  <si>
    <t>63150861</t>
  </si>
  <si>
    <t>pás tepelně izolační minerální tl 50mm</t>
  </si>
  <si>
    <t>176</t>
  </si>
  <si>
    <t>89</t>
  </si>
  <si>
    <t>998713202</t>
  </si>
  <si>
    <t>Přesun hmot pro izolace tepelné stanovený procentní sazbou (%) z ceny vodorovná dopravní vzdálenost do 50 m s užitím mechanizace v objektech výšky přes 6 do 12 m</t>
  </si>
  <si>
    <t>%</t>
  </si>
  <si>
    <t>178</t>
  </si>
  <si>
    <t>https://podminky.urs.cz/item/CS_URS_2024_02/998713202</t>
  </si>
  <si>
    <t>763</t>
  </si>
  <si>
    <t>Konstrukce suché výstavby</t>
  </si>
  <si>
    <t>763131751</t>
  </si>
  <si>
    <t>Podhled ze sádrokartonových desek ostatní práce a konstrukce na podhledech ze sádrokartonových desek montáž parotěsné zábrany</t>
  </si>
  <si>
    <t>180</t>
  </si>
  <si>
    <t>https://podminky.urs.cz/item/CS_URS_2024_02/763131751</t>
  </si>
  <si>
    <t>91</t>
  </si>
  <si>
    <t>28329276</t>
  </si>
  <si>
    <t>fólie PE vyztužená pro parotěsnou vrstvu (reakce na oheň - třída E) 140g/m2</t>
  </si>
  <si>
    <t>182</t>
  </si>
  <si>
    <t>8,75*1,1235 "Přepočtené koeficientem množství</t>
  </si>
  <si>
    <t>763161710</t>
  </si>
  <si>
    <t>Podkroví ze sádrokartonových desek dvouvrstvá spodní konstrukce z ocelových profilů CD, UD na krokvových závěsech jednoduše opláštěná deskou standardní A, tl. 12,5 mm, bez TI</t>
  </si>
  <si>
    <t>184</t>
  </si>
  <si>
    <t>https://podminky.urs.cz/item/CS_URS_2024_02/763161710</t>
  </si>
  <si>
    <t>93</t>
  </si>
  <si>
    <t>763182411</t>
  </si>
  <si>
    <t>Výplně otvorů konstrukcí ze sádrokartonových desek opláštění obvodu (špalety) vikýře z desek včetně Al rohu hloubky do 0,5 m</t>
  </si>
  <si>
    <t>186</t>
  </si>
  <si>
    <t>https://podminky.urs.cz/item/CS_URS_2024_02/763182411</t>
  </si>
  <si>
    <t>1+1,5+1+1,5</t>
  </si>
  <si>
    <t>998763512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</si>
  <si>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přes 6 do 12 m</t>
  </si>
  <si>
    <t>188</t>
  </si>
  <si>
    <t>https://podminky.urs.cz/item/CS_URS_2024_02/998763512</t>
  </si>
  <si>
    <t>764</t>
  </si>
  <si>
    <t>Konstrukce klempířské</t>
  </si>
  <si>
    <t>95</t>
  </si>
  <si>
    <t>764002851</t>
  </si>
  <si>
    <t>Demontáž klempířských konstrukcí oplechování parapetů do suti</t>
  </si>
  <si>
    <t>190</t>
  </si>
  <si>
    <t>https://podminky.urs.cz/item/CS_URS_2024_02/764002851</t>
  </si>
  <si>
    <t>KL10</t>
  </si>
  <si>
    <t>1,75*2</t>
  </si>
  <si>
    <t>KL11</t>
  </si>
  <si>
    <t>25*1,2</t>
  </si>
  <si>
    <t>KL12 štít</t>
  </si>
  <si>
    <t>0,9</t>
  </si>
  <si>
    <t>KL14</t>
  </si>
  <si>
    <t>0,4*2</t>
  </si>
  <si>
    <t>KL15</t>
  </si>
  <si>
    <t>0,5*4</t>
  </si>
  <si>
    <t>764216605</t>
  </si>
  <si>
    <t>Oplechování parapetů z pozinkovaného plechu s povrchovou úpravou rovných mechanicky kotvené, bez rohů rš 400 mm</t>
  </si>
  <si>
    <t>192</t>
  </si>
  <si>
    <t>https://podminky.urs.cz/item/CS_URS_2024_02/764216605</t>
  </si>
  <si>
    <t>97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</si>
  <si>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</si>
  <si>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</si>
  <si>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194</t>
  </si>
  <si>
    <t>https://podminky.urs.cz/item/CS_URS_2024_02/764216665</t>
  </si>
  <si>
    <t>33,9*2 "Přepočtené koeficientem množství</t>
  </si>
  <si>
    <t>998764202</t>
  </si>
  <si>
    <t>Přesun hmot pro konstrukce klempířské stanovený procentní sazbou (%) z ceny vodorovná dopravní vzdálenost do 50 m s užitím mechanizace v objektech výšky přes 6 do 12 m</t>
  </si>
  <si>
    <t>196</t>
  </si>
  <si>
    <t>https://podminky.urs.cz/item/CS_URS_2024_02/998764202</t>
  </si>
  <si>
    <t>766</t>
  </si>
  <si>
    <t>Konstrukce truhlářské</t>
  </si>
  <si>
    <t>99</t>
  </si>
  <si>
    <t>766660022</t>
  </si>
  <si>
    <t>Montáž dveřních křídel dřevěných nebo plastových otevíravých do ocelové zárubně protipožárních jednokřídlových, šířky přes 800 mm</t>
  </si>
  <si>
    <t>198</t>
  </si>
  <si>
    <t>https://podminky.urs.cz/item/CS_URS_2024_02/766660022</t>
  </si>
  <si>
    <t>D9, 10</t>
  </si>
  <si>
    <t>61165340</t>
  </si>
  <si>
    <t>dveře jednokřídlé dřevotřískové protipožární EI (EW) 30 D3 povrch lakovaný plné 900x1970-2100mm</t>
  </si>
  <si>
    <t>200</t>
  </si>
  <si>
    <t>101</t>
  </si>
  <si>
    <t>766660411</t>
  </si>
  <si>
    <t>Montáž vchodových dveří včetně rámu do zdiva jednokřídlových bez nadsvětlíku</t>
  </si>
  <si>
    <t>202</t>
  </si>
  <si>
    <t>https://podminky.urs.cz/item/CS_URS_2024_02/766660411</t>
  </si>
  <si>
    <t>D01, 11</t>
  </si>
  <si>
    <t>61140500</t>
  </si>
  <si>
    <t>dveře jednokřídlé plastové bílé plné max rozměru otvoru 2,42m2 bezpečnostní třídy RC2</t>
  </si>
  <si>
    <t>204</t>
  </si>
  <si>
    <t>D11</t>
  </si>
  <si>
    <t>103</t>
  </si>
  <si>
    <t>61140502</t>
  </si>
  <si>
    <t>dveře jednokřídlé plastové bílé prosklené max rozměru otvoru 2,42m2</t>
  </si>
  <si>
    <t>206</t>
  </si>
  <si>
    <t>D01</t>
  </si>
  <si>
    <t>766660729</t>
  </si>
  <si>
    <t>Montáž dveřních doplňků dveřního kování interiérového štítku s klikou</t>
  </si>
  <si>
    <t>208</t>
  </si>
  <si>
    <t>https://podminky.urs.cz/item/CS_URS_2024_02/766660729</t>
  </si>
  <si>
    <t>105</t>
  </si>
  <si>
    <t>54914123</t>
  </si>
  <si>
    <t>kování rozetové klika/klika</t>
  </si>
  <si>
    <t>210</t>
  </si>
  <si>
    <t>766660717</t>
  </si>
  <si>
    <t>Montáž dveřních doplňků samozavírače na zárubeň ocelovou</t>
  </si>
  <si>
    <t>212</t>
  </si>
  <si>
    <t>https://podminky.urs.cz/item/CS_URS_2024_02/766660717</t>
  </si>
  <si>
    <t>107</t>
  </si>
  <si>
    <t>54917250</t>
  </si>
  <si>
    <t>samozavírač dveří hydraulický</t>
  </si>
  <si>
    <t>214</t>
  </si>
  <si>
    <t>766660734</t>
  </si>
  <si>
    <t>Montáž dveřních doplňků dveřního kování bezpečnostního panikového kování</t>
  </si>
  <si>
    <t>216</t>
  </si>
  <si>
    <t>https://podminky.urs.cz/item/CS_URS_2024_02/766660734</t>
  </si>
  <si>
    <t>109</t>
  </si>
  <si>
    <t>766001</t>
  </si>
  <si>
    <t>Panikové kování -sada pro dveře se štítkem, klika/klika + zámek</t>
  </si>
  <si>
    <t>ks</t>
  </si>
  <si>
    <t>218</t>
  </si>
  <si>
    <t>998766202</t>
  </si>
  <si>
    <t>Přesun hmot pro konstrukce truhlářské stanovený procentní sazbou (%) z ceny vodorovná dopravní vzdálenost do 50 m základní v objektech výšky přes 6 do 12 m</t>
  </si>
  <si>
    <t>220</t>
  </si>
  <si>
    <t>https://podminky.urs.cz/item/CS_URS_2024_02/998766202</t>
  </si>
  <si>
    <t>767</t>
  </si>
  <si>
    <t>Konstrukce zámečnické</t>
  </si>
  <si>
    <t>111</t>
  </si>
  <si>
    <t>767821112</t>
  </si>
  <si>
    <t>Montáž poštovních schránek samostatných zavěšených</t>
  </si>
  <si>
    <t>222</t>
  </si>
  <si>
    <t>https://podminky.urs.cz/item/CS_URS_2024_02/767821112</t>
  </si>
  <si>
    <t>55348116</t>
  </si>
  <si>
    <t>schránka listová s AL rámečkem Pz 370x330x100mm</t>
  </si>
  <si>
    <t>224</t>
  </si>
  <si>
    <t>113</t>
  </si>
  <si>
    <t>767893115</t>
  </si>
  <si>
    <t>Montáž stříšek nad venkovními vstupy z kovových profilů kotvených k nosné konstrukci pomocí závěsů, výplň ze skla rovná, šířky do 1,50 m</t>
  </si>
  <si>
    <t>226</t>
  </si>
  <si>
    <t>https://podminky.urs.cz/item/CS_URS_2024_02/767893115</t>
  </si>
  <si>
    <t>Z01</t>
  </si>
  <si>
    <t>63437000</t>
  </si>
  <si>
    <t>stříška vchodová rovná, kotvená pomocí konzol, nerezový rám, výplň vrstvené bezpečnostní sklo 1400x900mm</t>
  </si>
  <si>
    <t>228</t>
  </si>
  <si>
    <t>115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</si>
  <si>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</si>
  <si>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</si>
  <si>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230</t>
  </si>
  <si>
    <t>https://podminky.urs.cz/item/CS_URS_2024_02/998767312</t>
  </si>
  <si>
    <t>783</t>
  </si>
  <si>
    <t>Dokončovací práce - nátěry</t>
  </si>
  <si>
    <t>783301303</t>
  </si>
  <si>
    <t>Příprava podkladu zámečnických konstrukcí před provedením nátěru odrezivění odrezovačem bezoplachovým</t>
  </si>
  <si>
    <t>232</t>
  </si>
  <si>
    <t>https://podminky.urs.cz/item/CS_URS_2024_02/783301303</t>
  </si>
  <si>
    <t>HUP</t>
  </si>
  <si>
    <t>0,5*0,5*2</t>
  </si>
  <si>
    <t>el rozv</t>
  </si>
  <si>
    <t>0,4*0,7*2</t>
  </si>
  <si>
    <t>1,06*1,1 "Přepočtené koeficientem množství</t>
  </si>
  <si>
    <t>117</t>
  </si>
  <si>
    <t>783301313</t>
  </si>
  <si>
    <t>Příprava podkladu zámečnických konstrukcí před provedením nátěru odmaštění odmašťovačem ředidlovým</t>
  </si>
  <si>
    <t>234</t>
  </si>
  <si>
    <t>https://podminky.urs.cz/item/CS_URS_2024_02/783301313</t>
  </si>
  <si>
    <t>783317101</t>
  </si>
  <si>
    <t>Krycí nátěr (email) zámečnických konstrukcí jednonásobný syntetický standardní</t>
  </si>
  <si>
    <t>236</t>
  </si>
  <si>
    <t>https://podminky.urs.cz/item/CS_URS_2024_02/783317101</t>
  </si>
  <si>
    <t>119</t>
  </si>
  <si>
    <t>783322101</t>
  </si>
  <si>
    <t>Tmelení zámečnických konstrukcí včetně přebroušení tmelených míst, tmelem disperzním akrylátovým nebo latexovým</t>
  </si>
  <si>
    <t>238</t>
  </si>
  <si>
    <t>https://podminky.urs.cz/item/CS_URS_2024_02/783322101</t>
  </si>
  <si>
    <t>783334201</t>
  </si>
  <si>
    <t>Základní antikorozní nátěr zámečnických konstrukcí jednonásobný epoxidový</t>
  </si>
  <si>
    <t>240</t>
  </si>
  <si>
    <t>https://podminky.urs.cz/item/CS_URS_2024_02/783334201</t>
  </si>
  <si>
    <t>784</t>
  </si>
  <si>
    <t>Dokončovací práce - malby a tapety</t>
  </si>
  <si>
    <t>121</t>
  </si>
  <si>
    <t>784121007</t>
  </si>
  <si>
    <t>Oškrabání malby na schodišti o výšce podlaží do 3,80 m</t>
  </si>
  <si>
    <t>242</t>
  </si>
  <si>
    <t>https://podminky.urs.cz/item/CS_URS_2024_02/784121007</t>
  </si>
  <si>
    <t>schodiště</t>
  </si>
  <si>
    <t>16,8*12</t>
  </si>
  <si>
    <t>5,5*2,35*3</t>
  </si>
  <si>
    <t>784181101</t>
  </si>
  <si>
    <t>Penetrace podkladu jednonásobná základní akrylátová bezbarvá v místnostech výšky do 3,80 m</t>
  </si>
  <si>
    <t>244</t>
  </si>
  <si>
    <t>https://podminky.urs.cz/item/CS_URS_2024_02/784181101</t>
  </si>
  <si>
    <t>123</t>
  </si>
  <si>
    <t>784181107</t>
  </si>
  <si>
    <t>Penetrace podkladu jednonásobná základní akrylátová bezbarvá na schodišti o výšce podlaží do 3,80 m</t>
  </si>
  <si>
    <t>246</t>
  </si>
  <si>
    <t>https://podminky.urs.cz/item/CS_URS_2024_02/784181107</t>
  </si>
  <si>
    <t>784221111</t>
  </si>
  <si>
    <t>Malby z malířských směsí otěruvzdorných za sucha dvojnásobné, bílé za sucha otěruvzdorné středně v místnostech výšky do 3,80 m</t>
  </si>
  <si>
    <t>248</t>
  </si>
  <si>
    <t>https://podminky.urs.cz/item/CS_URS_2024_02/784221111</t>
  </si>
  <si>
    <t>125</t>
  </si>
  <si>
    <t>784221117</t>
  </si>
  <si>
    <t>Malby z malířských směsí otěruvzdorných za sucha dvojnásobné, bílé za sucha otěruvzdorné středně na schodišti o výšce podlaží do 3,80 m</t>
  </si>
  <si>
    <t>250</t>
  </si>
  <si>
    <t>https://podminky.urs.cz/item/CS_URS_2024_02/784221117</t>
  </si>
  <si>
    <t>02 - sanace suterénu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</si>
  <si>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</si>
  <si>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</si>
  <si>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</si>
  <si>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8 - Trubní vedení</t>
  </si>
  <si>
    <t xml:space="preserve">    711 - Izolace proti vodě, vlhkosti a plynům</t>
  </si>
  <si>
    <t>Zemní práce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</si>
  <si>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</si>
  <si>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</si>
  <si>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https://podminky.urs.cz/item/CS_URS_2024_02/113106121</t>
  </si>
  <si>
    <t>18,5*0,5*2</t>
  </si>
  <si>
    <t>11,5*0,5</t>
  </si>
  <si>
    <t>132154203</t>
  </si>
  <si>
    <t>Hloubení zapažených rýh šířky přes 800 do 2 000 mm strojně s urovnáním dna do předepsaného profilu a spádu v hornině třídy těžitelnosti I skupiny 1 a 2 přes 50 do 100 m3</t>
  </si>
  <si>
    <t>m3</t>
  </si>
  <si>
    <t>https://podminky.urs.cz/item/CS_URS_2024_02/132154203</t>
  </si>
  <si>
    <t>1,3*48</t>
  </si>
  <si>
    <t>151101101</t>
  </si>
  <si>
    <t>Zřízení pažení a rozepření stěn rýh pro podzemní vedení příložné pro jakoukoliv mezerovitost, hloubky do 2 m</t>
  </si>
  <si>
    <t>https://podminky.urs.cz/item/CS_URS_2024_02/151101101</t>
  </si>
  <si>
    <t>52*1,8</t>
  </si>
  <si>
    <t>151101111</t>
  </si>
  <si>
    <t>Odstranění pažení a rozepření stěn rýh pro podzemní vedení s uložením materiálu na vzdálenost do 3 m od kraje výkopu příložné, hloubky do 2 m</t>
  </si>
  <si>
    <t>https://podminky.urs.cz/item/CS_URS_2024_02/151101111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</si>
  <si>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</si>
  <si>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</si>
  <si>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https://podminky.urs.cz/item/CS_URS_2024_02/162751137</t>
  </si>
  <si>
    <t>0,5*48</t>
  </si>
  <si>
    <t>162751119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</si>
  <si>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</si>
  <si>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https://podminky.urs.cz/item/CS_URS_2024_02/162751119</t>
  </si>
  <si>
    <t>171201231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</si>
  <si>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</si>
  <si>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</si>
  <si>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174151101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</si>
  <si>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</si>
  <si>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</si>
  <si>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0,8*48</t>
  </si>
  <si>
    <t>181411132</t>
  </si>
  <si>
    <t>Založení trávníku na půdě předem připravené plochy do 1000 m2 výsevem včetně utažení parkového na svahu přes 1:5 do 1:2</t>
  </si>
  <si>
    <t>https://podminky.urs.cz/item/CS_URS_2024_02/181411132</t>
  </si>
  <si>
    <t>300</t>
  </si>
  <si>
    <t>00572410</t>
  </si>
  <si>
    <t>osivo směs travní parková</t>
  </si>
  <si>
    <t>kg</t>
  </si>
  <si>
    <t>300*0,05 "Přepočtené koeficientem množství</t>
  </si>
  <si>
    <t>181912111</t>
  </si>
  <si>
    <t>Úprava pláně vyrovnáním výškových rozdílů ručně v hornině třídy těžitelnosti I skupiny 3 bez zhutnění</t>
  </si>
  <si>
    <t>https://podminky.urs.cz/item/CS_URS_2024_02/181912111</t>
  </si>
  <si>
    <t>Zemní práce - přípravné a přidružené práce</t>
  </si>
  <si>
    <t>113106021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</si>
  <si>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betonových nebo kameninových dla</t>
  </si>
  <si>
    <t>https://podminky.urs.cz/item/CS_URS_2024_02/113106021</t>
  </si>
  <si>
    <t>319202213</t>
  </si>
  <si>
    <t>Dodatečná izolace zdiva injektáží beztlakovou infuzí silikonovou mikroemulzí, tloušťka zdiva přes 300 do 450 mm</t>
  </si>
  <si>
    <t>https://podminky.urs.cz/item/CS_URS_2024_02/319202213</t>
  </si>
  <si>
    <t>57+24+24</t>
  </si>
  <si>
    <t>Komunikace pozemní</t>
  </si>
  <si>
    <t>451577877</t>
  </si>
  <si>
    <t>Podklad nebo lože pod dlažbu (přídlažbu) v ploše vodorovné nebo ve sklonu do 1:5, tloušťky od 30 do 100 mm ze štěrkopísku</t>
  </si>
  <si>
    <t>https://podminky.urs.cz/item/CS_URS_2024_02/451577877</t>
  </si>
  <si>
    <t>637211121</t>
  </si>
  <si>
    <t>Okapový chodník z dlaždic betonových do písku se zalitím spár cementovou maltou, tl. dlaždic 40 mm</t>
  </si>
  <si>
    <t>https://podminky.urs.cz/item/CS_URS_2024_02/637211121</t>
  </si>
  <si>
    <t>619999031</t>
  </si>
  <si>
    <t>Příplatky k cenám úprav vnitřních povrchů za zaoblení omítaných ploch poloměru do 100 mm nebo rozvinuté šířky do 150 mm</t>
  </si>
  <si>
    <t>https://podminky.urs.cz/item/CS_URS_2024_02/619999031</t>
  </si>
  <si>
    <t>fabion žb pás a svislá stěna při napojení HI</t>
  </si>
  <si>
    <t>50,6</t>
  </si>
  <si>
    <t>pod HI vyrovnání plochy</t>
  </si>
  <si>
    <t>50,6*1,8</t>
  </si>
  <si>
    <t>629995223</t>
  </si>
  <si>
    <t>Očištění vnějších ploch tryskáním Příplatek k cenám za zvýšenou pracnost ve stísněném nebo uzavřeném prostoru</t>
  </si>
  <si>
    <t>https://podminky.urs.cz/item/CS_URS_2024_02/629995223</t>
  </si>
  <si>
    <t>985131311</t>
  </si>
  <si>
    <t>Očištění ploch stěn, rubu kleneb a podlah ruční dočištění ocelovými kartáči</t>
  </si>
  <si>
    <t>https://podminky.urs.cz/item/CS_URS_2024_02/985131311</t>
  </si>
  <si>
    <t>Trubní vedení</t>
  </si>
  <si>
    <t>212312111</t>
  </si>
  <si>
    <t>Lože pro trativody z betonu prostého</t>
  </si>
  <si>
    <t>https://podminky.urs.cz/item/CS_URS_2024_02/212312111</t>
  </si>
  <si>
    <t>48*0,1</t>
  </si>
  <si>
    <t>212750103</t>
  </si>
  <si>
    <t>Trativody z drenážních a melioračních trubek pro budovy se zřízením štěrkového lože pod trubky a s jejich obsypem v otevřeném výkopu trubka tyčová PVC-U plocha pro vtékání vody min. 80 cm2/m SN 4 celoperforovaná 360° DN 160</t>
  </si>
  <si>
    <t>https://podminky.urs.cz/item/CS_URS_2024_02/212750103</t>
  </si>
  <si>
    <t>obvod</t>
  </si>
  <si>
    <t>napojení</t>
  </si>
  <si>
    <t>894812201</t>
  </si>
  <si>
    <t>Revizní a čistící šachta z polypropylenu PP pro hladké trouby DN 425 šachtové dno (DN šachty / DN trubního vedení) DN 425/150 průtočné</t>
  </si>
  <si>
    <t>https://podminky.urs.cz/item/CS_URS_2024_02/894812201</t>
  </si>
  <si>
    <t>894812232</t>
  </si>
  <si>
    <t>Revizní a čistící šachta z polypropylenu PP pro hladké trouby DN 425 roura šachtová korugovaná bez hrdla, světlé hloubky 2000 mm</t>
  </si>
  <si>
    <t>https://podminky.urs.cz/item/CS_URS_2024_02/894812232</t>
  </si>
  <si>
    <t>894812255</t>
  </si>
  <si>
    <t>Revizní a čistící šachta z polypropylenu PP pro hladké trouby DN 425 poklop plastový (pro třídu zatížení) pachotěsný s madlem</t>
  </si>
  <si>
    <t>https://podminky.urs.cz/item/CS_URS_2024_02/894812255</t>
  </si>
  <si>
    <t>899661312</t>
  </si>
  <si>
    <t>Zřízení filtračního obalu drenážních trubek ze skelné tkaniny, slaměných rohoží apod. proti zarůstání kořeny, zanášení zemitými částicemi nebo pískem DN přes 130 do 200</t>
  </si>
  <si>
    <t>https://podminky.urs.cz/item/CS_URS_2024_02/899661312</t>
  </si>
  <si>
    <t>69311098</t>
  </si>
  <si>
    <t>geotextilie netkaná separační, filtrační, ochranná s převahou recyklovaných PES vláken 250g/m2</t>
  </si>
  <si>
    <t>48*1,8</t>
  </si>
  <si>
    <t>15*1,8</t>
  </si>
  <si>
    <t>113,4*1,2 "Přepočtené koeficientem množství</t>
  </si>
  <si>
    <t>podlaha suterén</t>
  </si>
  <si>
    <t>134,77</t>
  </si>
  <si>
    <t>978013191</t>
  </si>
  <si>
    <t>Otlučení vápenných nebo vápenocementových omítek vnitřních ploch stěn s vyškrabáním spar, s očištěním zdiva, v rozsahu přes 50 do 100 %</t>
  </si>
  <si>
    <t>https://podminky.urs.cz/item/CS_URS_2024_02/978013191</t>
  </si>
  <si>
    <t>stěny v suterénu v rozsahu dle PD</t>
  </si>
  <si>
    <t>184*2,2</t>
  </si>
  <si>
    <t>997013211</t>
  </si>
  <si>
    <t>Vnitrostaveništní doprava suti a vybouraných hmot vodorovně do 50 m s naložením ručně pro budovy a haly výšky do 6 m</t>
  </si>
  <si>
    <t>https://podminky.urs.cz/item/CS_URS_2024_02/997013211</t>
  </si>
  <si>
    <t>42,933*14 "Přepočtené koeficientem množství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</si>
  <si>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</si>
  <si>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</si>
  <si>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https://podminky.urs.cz/item/CS_URS_2024_02/998018001</t>
  </si>
  <si>
    <t>711</t>
  </si>
  <si>
    <t>Izolace proti vodě, vlhkosti a plynům</t>
  </si>
  <si>
    <t>711112001</t>
  </si>
  <si>
    <t>Provedení izolace proti zemní vlhkosti natěradly a tmely za studena na ploše svislé S nátěrem penetračním</t>
  </si>
  <si>
    <t>https://podminky.urs.cz/item/CS_URS_2024_02/711112001</t>
  </si>
  <si>
    <t>11163150</t>
  </si>
  <si>
    <t>lak penetrační asfaltový</t>
  </si>
  <si>
    <t>91,08*0,00035 "Přepočtené koeficientem množství</t>
  </si>
  <si>
    <t>711142559</t>
  </si>
  <si>
    <t>Provedení izolace proti zemní vlhkosti pásy přitavením NAIP na ploše svislé S</t>
  </si>
  <si>
    <t>https://podminky.urs.cz/item/CS_URS_2024_02/711142559</t>
  </si>
  <si>
    <t>62853004</t>
  </si>
  <si>
    <t>pás asfaltový natavitelný modifikovaný SBS s vložkou ze skleněné tkaniny a spalitelnou PE fólií nebo jemnozrnným minerálním posypem na horním povrchu tl 4,0mm</t>
  </si>
  <si>
    <t>91,08*1,2 "Přepočtené koeficientem množství</t>
  </si>
  <si>
    <t>62855001</t>
  </si>
  <si>
    <t>pás asfaltový natavitelný modifikovaný SBS s vložkou z polyesterové rohože a spalitelnou PE fólií nebo jemnozrnným minerálním posypem na horním povrchu tl 4,0mm</t>
  </si>
  <si>
    <t>711142821</t>
  </si>
  <si>
    <t>Odstranění izolace proti vodě, vlhkosti a plynům z přitavených pásů NAIP z plochy svislé S dvouvrstvé</t>
  </si>
  <si>
    <t>https://podminky.urs.cz/item/CS_URS_2024_02/711142821</t>
  </si>
  <si>
    <t>711161215</t>
  </si>
  <si>
    <t>Izolace proti zemní vlhkosti a beztlakové vodě nopovými fóliemi na ploše svislé S vrstva ochranná, odvětrávací a drenážní výška nopku 20,0 mm, tl. fólie do 1,0 mm</t>
  </si>
  <si>
    <t>https://podminky.urs.cz/item/CS_URS_2024_02/711161215</t>
  </si>
  <si>
    <t>50,6*1,9</t>
  </si>
  <si>
    <t>711161384</t>
  </si>
  <si>
    <t>Izolace proti zemní vlhkosti a beztlakové vodě nopovými fóliemi ostatní ukončení izolace provětrávací lištou</t>
  </si>
  <si>
    <t>https://podminky.urs.cz/item/CS_URS_2024_02/711161384</t>
  </si>
  <si>
    <t>711162811</t>
  </si>
  <si>
    <t>Odstranění izolace proti vodě, vlhkosti a plynům z nopových fólií z plochy svislé S</t>
  </si>
  <si>
    <t>https://podminky.urs.cz/item/CS_URS_2024_02/711162811</t>
  </si>
  <si>
    <t>998711201</t>
  </si>
  <si>
    <t>Přesun hmot pro izolace proti vodě, vlhkosti a plynům stanovený procentní sazbou (%) z ceny vodorovná dopravní vzdálenost do 50 m základní v objektech výšky do 6 m</t>
  </si>
  <si>
    <t>https://podminky.urs.cz/item/CS_URS_2024_02/998711201</t>
  </si>
  <si>
    <t>784191007</t>
  </si>
  <si>
    <t>Čištění vnitřních ploch hrubý úklid po provedení malířských prací omytím podlah</t>
  </si>
  <si>
    <t>https://podminky.urs.cz/item/CS_URS_2024_02/784191007</t>
  </si>
  <si>
    <t>strop</t>
  </si>
  <si>
    <t>784221121</t>
  </si>
  <si>
    <t>Malby z malířských směsí otěruvzdorných za sucha dvojnásobné, bílé za sucha otěruvzdorné minimálně v místnostech výšky do 3,80 m</t>
  </si>
  <si>
    <t>https://podminky.urs.cz/item/CS_URS_2024_02/784221121</t>
  </si>
  <si>
    <t>784312021</t>
  </si>
  <si>
    <t>Malby vápenné dvojnásobné, bílé v místnostech výšky do 3,80 m</t>
  </si>
  <si>
    <t>https://podminky.urs.cz/item/CS_URS_2024_02/784312021</t>
  </si>
  <si>
    <t>03 - výměna střešní krytiny</t>
  </si>
  <si>
    <t xml:space="preserve">    712 - Povlakové krytiny</t>
  </si>
  <si>
    <t xml:space="preserve">    721 - Zdravotechnika - vnitřní kanalizace</t>
  </si>
  <si>
    <t xml:space="preserve">    762 - Konstrukce tesařské</t>
  </si>
  <si>
    <t xml:space="preserve">    765 - Krytina skládaná</t>
  </si>
  <si>
    <t>314231164</t>
  </si>
  <si>
    <t>Zdivo komínů a ventilací volně stojících z cihel pálených lícových včetně spárování, pevnosti P 60, na maltu MVC dl. 290 mm (český formát 290x140x65 mm) plných</t>
  </si>
  <si>
    <t>https://podminky.urs.cz/item/CS_URS_2024_02/314231164</t>
  </si>
  <si>
    <t>nové komíny</t>
  </si>
  <si>
    <t>1,55+1,3+2,3</t>
  </si>
  <si>
    <t>316381116</t>
  </si>
  <si>
    <t>Komínové krycí desky z betonu tř. C 12/15 až C 16/20 s případnou konstrukční obvodovou výztuží včetně bednění, s potěrem nebo s povrchem vyhlazeným ve spádu k okrajům, s přesahem do 70 mm sešikmeným v podhledu proti zatékání, tl. přes 80 do 100 mm</t>
  </si>
  <si>
    <t>https://podminky.urs.cz/item/CS_URS_2024_02/316381116</t>
  </si>
  <si>
    <t>1+1+0,5</t>
  </si>
  <si>
    <t>613321121</t>
  </si>
  <si>
    <t>Omítka vápenocementová vnitřních ploch nanášená ručně jednovrstvá, tloušťky do 10 mm hladká svislých konstrukcí pilířů nebo sloupů</t>
  </si>
  <si>
    <t>https://podminky.urs.cz/item/CS_URS_2024_02/613321121</t>
  </si>
  <si>
    <t>stáv komíny</t>
  </si>
  <si>
    <t>32+11+25+26+23</t>
  </si>
  <si>
    <t>949101112</t>
  </si>
  <si>
    <t>Lešení pomocné pracovní pro objekty pozemních staveb pro zatížení do 150 kg/m2, o výšce lešeňové podlahy přes 1,9 do 3,5 m</t>
  </si>
  <si>
    <t>https://podminky.urs.cz/item/CS_URS_2024_02/949101112</t>
  </si>
  <si>
    <t>půda, opravy komínů atd</t>
  </si>
  <si>
    <t>953752111</t>
  </si>
  <si>
    <t>Vyvložkování stávajících komínových nebo větracích průduchů keramickými vložkami komínového tělesa výšky 3 m, včetně ukončení komínu světlý průměr vložky do 160 mm</t>
  </si>
  <si>
    <t>soubor</t>
  </si>
  <si>
    <t>https://podminky.urs.cz/item/CS_URS_2024_02/953752111</t>
  </si>
  <si>
    <t>953752121</t>
  </si>
  <si>
    <t>Vyvložkování stávajících komínových nebo větracích průduchů keramickými vložkami komínového tělesa výšky 3 m, včetně ukončení komínu Příplatek k ceně za každý další i započatý metr výšky komínového průduchu přes 3 m světlý průměr vložky do 160 mm</t>
  </si>
  <si>
    <t>https://podminky.urs.cz/item/CS_URS_2024_02/953752121</t>
  </si>
  <si>
    <t>1NP</t>
  </si>
  <si>
    <t>2*9</t>
  </si>
  <si>
    <t>2NP</t>
  </si>
  <si>
    <t>2*6</t>
  </si>
  <si>
    <t>962032631</t>
  </si>
  <si>
    <t>Bourání zdiva nadzákladového komínového z cihel pálených, šamotových nebo vápenopískových, na maltu vápennou nebo vápenocementovou</t>
  </si>
  <si>
    <t>https://podminky.urs.cz/item/CS_URS_2024_02/962032631</t>
  </si>
  <si>
    <t>977331113</t>
  </si>
  <si>
    <t>Zvětšení komínového průduchu frézováním zdiva z cihel plných pálených maximální hloubky frézování přes 10 do 30 mm</t>
  </si>
  <si>
    <t>https://podminky.urs.cz/item/CS_URS_2024_02/977331113</t>
  </si>
  <si>
    <t>2 byty 1PN</t>
  </si>
  <si>
    <t>2*12</t>
  </si>
  <si>
    <t>2 byty 2NP</t>
  </si>
  <si>
    <t>978015391</t>
  </si>
  <si>
    <t>Otlučení vápenných nebo vápenocementových omítek vnějších ploch s vyškrabáním spar a s očištěním zdiva stupně členitosti 1 a 2, v rozsahu přes 80 do 100 %</t>
  </si>
  <si>
    <t>https://podminky.urs.cz/item/CS_URS_2024_02/978015391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</si>
  <si>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</si>
  <si>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</si>
  <si>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https://podminky.urs.cz/item/CS_URS_2024_02/997013219</t>
  </si>
  <si>
    <t>27,753*14 "Přepočtené koeficientem množství</t>
  </si>
  <si>
    <t>712</t>
  </si>
  <si>
    <t>Povlakové krytiny</t>
  </si>
  <si>
    <t>712631811</t>
  </si>
  <si>
    <t>Odstranění povlakové krytiny střech šikmých přes 30° z pásů uložených na sucho podkladního samolepícího asfaltového pásu</t>
  </si>
  <si>
    <t>https://podminky.urs.cz/item/CS_URS_2024_02/712631811</t>
  </si>
  <si>
    <t>(8,1+8,1)*18,5</t>
  </si>
  <si>
    <t>712600845</t>
  </si>
  <si>
    <t>Ostatní práce při odstranění povlakové krytiny střech šikmých přes 30° doplňků ventilační hlavice</t>
  </si>
  <si>
    <t>https://podminky.urs.cz/item/CS_URS_2024_02/712600845</t>
  </si>
  <si>
    <t>721</t>
  </si>
  <si>
    <t>Zdravotechnika - vnitřní kanalizace</t>
  </si>
  <si>
    <t>721242116</t>
  </si>
  <si>
    <t>Lapače střešních splavenin polypropylenové (PP) s kulovým kloubem na odtoku DN 125</t>
  </si>
  <si>
    <t>https://podminky.urs.cz/item/CS_URS_2024_02/721242116</t>
  </si>
  <si>
    <t>721273153</t>
  </si>
  <si>
    <t>Ventilační hlavice z polypropylenu (PP) DN 110</t>
  </si>
  <si>
    <t>https://podminky.urs.cz/item/CS_URS_2024_02/721273153</t>
  </si>
  <si>
    <t>762083111</t>
  </si>
  <si>
    <t>Impregnace řeziva máčením proti dřevokaznému hmyzu a houbám, třída ohrožení 1 a 2 (dřevo v interiéru)</t>
  </si>
  <si>
    <t>https://podminky.urs.cz/item/CS_URS_2024_02/762083111</t>
  </si>
  <si>
    <t>krokve</t>
  </si>
  <si>
    <t>19,23</t>
  </si>
  <si>
    <t>bednění</t>
  </si>
  <si>
    <t>282*0,03</t>
  </si>
  <si>
    <t>762331932</t>
  </si>
  <si>
    <t>Vyřezání části střešní vazby vázané konstrukce krovů průřezové plochy řeziva přes 224 do 288 cm2, délky vyřezané části krovového prvku přes 3 do 5 m</t>
  </si>
  <si>
    <t>https://podminky.urs.cz/item/CS_URS_2024_02/762331932</t>
  </si>
  <si>
    <t>762332923</t>
  </si>
  <si>
    <t>Doplnění střešní vazby řezivem (materiál v ceně) průřezové plochy přes 224 do 288 cm2</t>
  </si>
  <si>
    <t>https://podminky.urs.cz/item/CS_URS_2024_02/762332923</t>
  </si>
  <si>
    <t>762341210</t>
  </si>
  <si>
    <t>Montáž bednění střech rovných a šikmých sklonu do 60° s vyřezáním otvorů z prken hrubých na sraz tl. do 32 mm</t>
  </si>
  <si>
    <t>https://podminky.urs.cz/item/CS_URS_2024_02/762341210</t>
  </si>
  <si>
    <t>100% plochy</t>
  </si>
  <si>
    <t>60515111</t>
  </si>
  <si>
    <t>řezivo jehličnaté boční prkno 20-30mm</t>
  </si>
  <si>
    <t>762341811</t>
  </si>
  <si>
    <t>Demontáž bednění a laťování bednění střech rovných, obloukových, sklonu do 60° se všemi nadstřešními konstrukcemi z prken hrubých, hoblovaných tl. do 32 mm</t>
  </si>
  <si>
    <t>https://podminky.urs.cz/item/CS_URS_2024_02/762341811</t>
  </si>
  <si>
    <t>1000% plochy</t>
  </si>
  <si>
    <t>762342314</t>
  </si>
  <si>
    <t>Montáž laťování střech složitých sklonu do 60° při osové vzdálenosti latí přes 150 do 360 mm</t>
  </si>
  <si>
    <t>https://podminky.urs.cz/item/CS_URS_2024_02/762342314</t>
  </si>
  <si>
    <t>60514105</t>
  </si>
  <si>
    <t>řezivo jehličnaté lať pevnostní třída S10-13 průřez 30x50mm</t>
  </si>
  <si>
    <t>0,03*0,05*1*3,5*300*1,2</t>
  </si>
  <si>
    <t>762342441</t>
  </si>
  <si>
    <t>Montáž laťování montáž lišt trojúhelníkových</t>
  </si>
  <si>
    <t>https://podminky.urs.cz/item/CS_URS_2024_02/762342441</t>
  </si>
  <si>
    <t>282*2,5</t>
  </si>
  <si>
    <t>60514106</t>
  </si>
  <si>
    <t>řezivo jehličnaté lať pevnostní třída S10-13 průřez 40x60mm</t>
  </si>
  <si>
    <t>0,04*0,06*705*1,2</t>
  </si>
  <si>
    <t>762342811</t>
  </si>
  <si>
    <t>Demontáž bednění a laťování laťování střech sklonu do 60° se všemi nadstřešními konstrukcemi, z latí průřezové plochy do 25 cm2 při osové vzdálenosti do 0,22 m</t>
  </si>
  <si>
    <t>https://podminky.urs.cz/item/CS_URS_2024_02/762342811</t>
  </si>
  <si>
    <t>762395000</t>
  </si>
  <si>
    <t>Spojovací prostředky krovů, bednění a laťování, nadstřešních konstrukcí svorníky, prkna, hřebíky, pásová ocel, vruty</t>
  </si>
  <si>
    <t>https://podminky.urs.cz/item/CS_URS_2024_02/762395000</t>
  </si>
  <si>
    <t>762795000</t>
  </si>
  <si>
    <t>Spojovací prostředky prostorových vázaných konstrukcí hřebíky, svorníky, fixační prkna</t>
  </si>
  <si>
    <t>https://podminky.urs.cz/item/CS_URS_2024_02/762795000</t>
  </si>
  <si>
    <t>19,23*0,15</t>
  </si>
  <si>
    <t>998762312</t>
  </si>
  <si>
    <t>Přesun hmot pro konstrukce tesařské stanovený procentní sazbou (%) z ceny vodorovná dopravní vzdálenost do 50 m ruční (bez užití mechanizace) v objektech výšky přes 6 do 12 m</t>
  </si>
  <si>
    <t>https://podminky.urs.cz/item/CS_URS_2024_02/998762312</t>
  </si>
  <si>
    <t>764001821</t>
  </si>
  <si>
    <t>Demontáž klempířských konstrukcí krytiny ze svitků nebo tabulí do suti</t>
  </si>
  <si>
    <t>https://podminky.urs.cz/item/CS_URS_2024_02/764001821</t>
  </si>
  <si>
    <t>764001861</t>
  </si>
  <si>
    <t>Demontáž klempířských konstrukcí oplechování hřebene z hřebenáčů do suti</t>
  </si>
  <si>
    <t>https://podminky.urs.cz/item/CS_URS_2024_02/764001861</t>
  </si>
  <si>
    <t>764002812</t>
  </si>
  <si>
    <t>Demontáž klempířských konstrukcí okapového plechu do suti, v krytině skládané</t>
  </si>
  <si>
    <t>https://podminky.urs.cz/item/CS_URS_2024_02/764002812</t>
  </si>
  <si>
    <t>18,5*2</t>
  </si>
  <si>
    <t>764002821</t>
  </si>
  <si>
    <t>Demontáž klempířských konstrukcí střešního výlezu do suti</t>
  </si>
  <si>
    <t>https://podminky.urs.cz/item/CS_URS_2024_02/764002821</t>
  </si>
  <si>
    <t>764002841</t>
  </si>
  <si>
    <t>Demontáž klempířských konstrukcí oplechování horních ploch zdí a nadezdívek do suti</t>
  </si>
  <si>
    <t>https://podminky.urs.cz/item/CS_URS_2024_02/764002841</t>
  </si>
  <si>
    <t>8,1*2</t>
  </si>
  <si>
    <t>764003801</t>
  </si>
  <si>
    <t>Demontáž klempířských konstrukcí lemování trub, konzol, držáků, ventilačních nástavců a ostatních kusových prvků do suti</t>
  </si>
  <si>
    <t>https://podminky.urs.cz/item/CS_URS_2024_02/764003801</t>
  </si>
  <si>
    <t>764011616</t>
  </si>
  <si>
    <t>Podkladní plech z pozinkovaného plechu s povrchovou úpravou rš 500 mm</t>
  </si>
  <si>
    <t>https://podminky.urs.cz/item/CS_URS_2024_02/764011616</t>
  </si>
  <si>
    <t>18,5+18,5+9+3+3+16+16</t>
  </si>
  <si>
    <t>764111653</t>
  </si>
  <si>
    <t>Krytina ze svitků, ze šablon nebo taškových tabulí z pozinkovaného plechu s povrchovou úpravou s úpravou u okapů, prostupů a výčnělků střechy rovné z taškových tabulí, sklon střechy přes 30 do 60°</t>
  </si>
  <si>
    <t>https://podminky.urs.cz/item/CS_URS_2024_02/764111653</t>
  </si>
  <si>
    <t>764203156</t>
  </si>
  <si>
    <t>Montáž oplechování střešních prvků sněhového zachytávače průbežného dvoutrubkového</t>
  </si>
  <si>
    <t>https://podminky.urs.cz/item/CS_URS_2024_02/764203156</t>
  </si>
  <si>
    <t>55349664</t>
  </si>
  <si>
    <t>tyč do sněhového zachytávače Al</t>
  </si>
  <si>
    <t>18,5*2*2</t>
  </si>
  <si>
    <t>55344642</t>
  </si>
  <si>
    <t>svorka (držák) Al pro trubku sněhového zachytávače pro falcovanou</t>
  </si>
  <si>
    <t>55344661</t>
  </si>
  <si>
    <t>nástavec svorky (držáku) sněhového zachytávače Al</t>
  </si>
  <si>
    <t>764211625</t>
  </si>
  <si>
    <t>Oplechování střešních prvků z pozinkovaného plechu s povrchovou úpravou hřebene větraného s použitím hřebenového plechu s větracím pásem rš 400 mm</t>
  </si>
  <si>
    <t>https://podminky.urs.cz/item/CS_URS_2024_02/764211625</t>
  </si>
  <si>
    <t>764212634</t>
  </si>
  <si>
    <t>Oplechování střešních prvků z pozinkovaného plechu s povrchovou úpravou štítu závětrnou lištou rš 330 mm</t>
  </si>
  <si>
    <t>https://podminky.urs.cz/item/CS_URS_2024_02/764212634</t>
  </si>
  <si>
    <t>štíty</t>
  </si>
  <si>
    <t>8,1*2*2</t>
  </si>
  <si>
    <t>764212649</t>
  </si>
  <si>
    <t>Oplechování střešních prvků z pozinkovaného plechu s povrchovou úpravou štítu závětrnou lištou rš 800 mm</t>
  </si>
  <si>
    <t>https://podminky.urs.cz/item/CS_URS_2024_02/764212649</t>
  </si>
  <si>
    <t>stěna sousední objekt</t>
  </si>
  <si>
    <t>764212664</t>
  </si>
  <si>
    <t>Oplechování střešních prvků z pozinkovaného plechu s povrchovou úpravou okapu střechy rovné okapovým plechem rš 330 mm</t>
  </si>
  <si>
    <t>https://podminky.urs.cz/item/CS_URS_2024_02/764212664</t>
  </si>
  <si>
    <t>764213652</t>
  </si>
  <si>
    <t>Oplechování střešních prvků z pozinkovaného plechu s povrchovou úpravou střešní výlez rozměru 600 x 600 mm, střechy s krytinou skládanou nebo plechovou</t>
  </si>
  <si>
    <t>https://podminky.urs.cz/item/CS_URS_2024_02/764213652</t>
  </si>
  <si>
    <t>764218631</t>
  </si>
  <si>
    <t>Oplechování říms a ozdobných prvků z pozinkovaného plechu s povrchovou úpravou rovných, bez rohů celoplošně lepené přes rš 670 mm</t>
  </si>
  <si>
    <t>https://podminky.urs.cz/item/CS_URS_2024_02/764218631</t>
  </si>
  <si>
    <t>vikýř</t>
  </si>
  <si>
    <t>5,5</t>
  </si>
  <si>
    <t>764314612</t>
  </si>
  <si>
    <t>Lemování prostupů z pozinkovaného plechu s povrchovou úpravou bez lišty, střech s krytinou skládanou nebo z plechu</t>
  </si>
  <si>
    <t>https://podminky.urs.cz/item/CS_URS_2024_02/764314612</t>
  </si>
  <si>
    <t>komíny</t>
  </si>
  <si>
    <t>1,5*3</t>
  </si>
  <si>
    <t>2,5*2</t>
  </si>
  <si>
    <t>764315633</t>
  </si>
  <si>
    <t>Lemování trub, konzol, držáků a ostatních kusových prvků z pozinkovaného plechu s povrchovou úpravou střech s krytinou prostupovou manžetou přes 100 do 150 mm</t>
  </si>
  <si>
    <t>https://podminky.urs.cz/item/CS_URS_2024_02/764315633</t>
  </si>
  <si>
    <t>764316624</t>
  </si>
  <si>
    <t>Lemování ventilačních nástavců z pozinkovaného plechu s povrchovou úpravou výšky do 1000 mm, se stříškou střech s krytinou skládanou mimo prejzovou nebo z plechu, průměru přes 150 do 200 mm</t>
  </si>
  <si>
    <t>https://podminky.urs.cz/item/CS_URS_2024_02/764316624</t>
  </si>
  <si>
    <t>764511602</t>
  </si>
  <si>
    <t>Žlab podokapní z pozinkovaného plechu s povrchovou úpravou včetně háků a čel půlkruhový rš 330 mm</t>
  </si>
  <si>
    <t>https://podminky.urs.cz/item/CS_URS_2024_02/764511602</t>
  </si>
  <si>
    <t>764511643</t>
  </si>
  <si>
    <t>Žlab podokapní z pozinkovaného plechu s povrchovou úpravou kotlík oválný (trychtýřový), rš žlabu/průměr svodu 330/120 mm</t>
  </si>
  <si>
    <t>https://podminky.urs.cz/item/CS_URS_2024_02/764511643</t>
  </si>
  <si>
    <t>764518623</t>
  </si>
  <si>
    <t>Svod z pozinkovaného plechu s upraveným povrchem včetně objímek, kolen a odskoků kruhový, průměru 120 mm</t>
  </si>
  <si>
    <t>https://podminky.urs.cz/item/CS_URS_2024_02/764518623</t>
  </si>
  <si>
    <t>8*2</t>
  </si>
  <si>
    <t>998764312</t>
  </si>
  <si>
    <t>Přesun hmot pro konstrukce klempířské stanovený procentní sazbou (%) z ceny vodorovná dopravní vzdálenost do 50 m ruční (bez užtití mechanizace) v objektech výšky přes 6 do 12 m</t>
  </si>
  <si>
    <t>https://podminky.urs.cz/item/CS_URS_2024_02/998764312</t>
  </si>
  <si>
    <t>765</t>
  </si>
  <si>
    <t>Krytina skládaná</t>
  </si>
  <si>
    <t>765115302</t>
  </si>
  <si>
    <t>Montáž střešních doplňků střešního výlezu plochy jednotlivě přes 0,25 m2</t>
  </si>
  <si>
    <t>https://podminky.urs.cz/item/CS_URS_2024_02/765115302</t>
  </si>
  <si>
    <t>55345010</t>
  </si>
  <si>
    <t>výlez na střechu 600x600mm</t>
  </si>
  <si>
    <t>765191021</t>
  </si>
  <si>
    <t>Montáž pojistné hydroizolační nebo parotěsné fólie kladené ve sklonu přes 20° s lepenými přesahy na krokve</t>
  </si>
  <si>
    <t>https://podminky.urs.cz/item/CS_URS_2024_02/765191021</t>
  </si>
  <si>
    <t>28329036</t>
  </si>
  <si>
    <t>fólie kontaktní difuzně propustná pro doplňkovou hydroizolační vrstvu, třívrstvá mikroporézní PP 150g/m2 s integrovanou samolepící páskou</t>
  </si>
  <si>
    <t>765191031</t>
  </si>
  <si>
    <t>Montáž pojistné hydroizolační nebo parotěsné fólie lepení těsnících pásků pod kontralatě</t>
  </si>
  <si>
    <t>https://podminky.urs.cz/item/CS_URS_2024_02/765191031</t>
  </si>
  <si>
    <t>28329303</t>
  </si>
  <si>
    <t>páska těsnící jednostranně lepící butylkaučuková pod kontralatě š 50mm</t>
  </si>
  <si>
    <t>705*1,1 "Přepočtené koeficientem množství</t>
  </si>
  <si>
    <t>765192001</t>
  </si>
  <si>
    <t>Nouzové zakrytí střechy plachtou</t>
  </si>
  <si>
    <t>https://podminky.urs.cz/item/CS_URS_2024_02/765192001</t>
  </si>
  <si>
    <t>350</t>
  </si>
  <si>
    <t>998765312</t>
  </si>
  <si>
    <t>Přesun hmot pro krytiny skládané stanovený procentní sazbou (%) z ceny vodorovná dopravní vzdálenost do 50 m ruční (bez užití mechanizace) na objektech výšky přes 6 do 12 m</t>
  </si>
  <si>
    <t>https://podminky.urs.cz/item/CS_URS_2024_02/998765312</t>
  </si>
  <si>
    <t>767851104</t>
  </si>
  <si>
    <t>Montáž komínových lávek kompletní celé lávky</t>
  </si>
  <si>
    <t>https://podminky.urs.cz/item/CS_URS_2024_02/767851104</t>
  </si>
  <si>
    <t>55344680</t>
  </si>
  <si>
    <t>lávka komínová 250x1000mm</t>
  </si>
  <si>
    <t>55344690</t>
  </si>
  <si>
    <t>spojka lávky komínové sada 2 kusy</t>
  </si>
  <si>
    <t>sada</t>
  </si>
  <si>
    <t>55344688</t>
  </si>
  <si>
    <t>šroub k lávce komínová sada 4 kusy</t>
  </si>
  <si>
    <t>767851803</t>
  </si>
  <si>
    <t>Demontáž komínových lávek kompletní celé lávky</t>
  </si>
  <si>
    <t>https://podminky.urs.cz/item/CS_URS_2024_02/767851803</t>
  </si>
  <si>
    <t>767881128</t>
  </si>
  <si>
    <t>Montáž záchytného systému proti pádu bodů samostatných nebo v systému s poddajným kotvícím vedením do dřevěných trámových konstrukcí sevřením, kotvení svrchní, objímkou</t>
  </si>
  <si>
    <t>https://podminky.urs.cz/item/CS_URS_2024_02/767881128</t>
  </si>
  <si>
    <t>70921372</t>
  </si>
  <si>
    <t>kotvicí bod pro konstrukce z dřevěných nosných trámů s bedněním pomocí 16ti samořezných šroubů dl 500mm</t>
  </si>
  <si>
    <t>767881161</t>
  </si>
  <si>
    <t>Montáž záchytného systému proti pádu nástavců určených k upevnění na sloupky nebo body v systému poddajného kotvícího vedení montáž lana uchycení lana k nástavcům</t>
  </si>
  <si>
    <t>https://podminky.urs.cz/item/CS_URS_2024_02/767881161</t>
  </si>
  <si>
    <t>31452201</t>
  </si>
  <si>
    <t>nerezové lano určené pro systémy s požadavkem na permanentní kotvicí vedení tl 8mm</t>
  </si>
  <si>
    <t>998767202</t>
  </si>
  <si>
    <t>Přesun hmot pro zámečnické konstrukce stanovený procentní sazbou (%) z ceny vodorovná dopravní vzdálenost do 50 m základní v objektech výšky přes 6 do 12 m</t>
  </si>
  <si>
    <t>https://podminky.urs.cz/item/CS_URS_2024_02/998767202</t>
  </si>
  <si>
    <t>04 - ÚT byt č.1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</si>
  <si>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</si>
  <si>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</si>
  <si>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</si>
  <si>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</si>
  <si>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</si>
  <si>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725</t>
  </si>
  <si>
    <t>Zdravotechnika - zařizovací předměty</t>
  </si>
  <si>
    <t>725650805</t>
  </si>
  <si>
    <t>Demontáž plynových otopných těles podokenních nebo bezpečnostních pro garáže</t>
  </si>
  <si>
    <t>https://podminky.urs.cz/item/CS_URS_2024_02/725650805</t>
  </si>
  <si>
    <t>731</t>
  </si>
  <si>
    <t>Ústřední vytápění - kotelny</t>
  </si>
  <si>
    <t>723190110</t>
  </si>
  <si>
    <t>Přípojky plynovodní ke spotřebičům z hadic nerezových vnější/vnitřní závit G 1/2" FM, délky 150 cm</t>
  </si>
  <si>
    <t>https://podminky.urs.cz/item/CS_URS_2024_02/723190110</t>
  </si>
  <si>
    <t>731244201</t>
  </si>
  <si>
    <t>Kotle ocelové teplovodní plynové závěsné kondenzační s průtokovým ohřevem TV 1,8-19,0 kW</t>
  </si>
  <si>
    <t>https://podminky.urs.cz/item/CS_URS_2024_02/731244201</t>
  </si>
  <si>
    <t>731341140</t>
  </si>
  <si>
    <t>Hadice napouštěcí pryžové Ø 20/28</t>
  </si>
  <si>
    <t>https://podminky.urs.cz/item/CS_URS_2024_02/731341140</t>
  </si>
  <si>
    <t>731810332</t>
  </si>
  <si>
    <t>Nucené odtahy spalin od kondenzačních kotlů soustředným potrubím vedeným svisle šikmou střechou, průměru 80/125 mm</t>
  </si>
  <si>
    <t>https://podminky.urs.cz/item/CS_URS_2024_02/731810332</t>
  </si>
  <si>
    <t>731810342</t>
  </si>
  <si>
    <t>Nucené odtahy spalin od kondenzačních kotlů prodloužení soustředného potrubí, průměru 80/125 mm</t>
  </si>
  <si>
    <t>https://podminky.urs.cz/item/CS_URS_2024_02/731810342</t>
  </si>
  <si>
    <t>723230103</t>
  </si>
  <si>
    <t>Armatury se dvěma závity s protipožární armaturou PN 5 kulové uzávěry přímé závity vnitřní G 3/4" FF</t>
  </si>
  <si>
    <t>https://podminky.urs.cz/item/CS_URS_2024_02/723230103</t>
  </si>
  <si>
    <t>998731202</t>
  </si>
  <si>
    <t>Přesun hmot pro kotelny stanovený procentní sazbou (%) z ceny vodorovná dopravní vzdálenost do 50 m s užitím mechanizace v objektech výšky přes 6 do 12 m</t>
  </si>
  <si>
    <t>https://podminky.urs.cz/item/CS_URS_2024_02/998731202</t>
  </si>
  <si>
    <t>733</t>
  </si>
  <si>
    <t>Ústřední vytápění - rozvodné potrubí</t>
  </si>
  <si>
    <t>733110806</t>
  </si>
  <si>
    <t>Demontáž potrubí z trubek ocelových závitových DN přes 15 do 32</t>
  </si>
  <si>
    <t>https://podminky.urs.cz/item/CS_URS_2024_02/733110806</t>
  </si>
  <si>
    <t>733222302</t>
  </si>
  <si>
    <t>Potrubí z trubek měděných polotvrdých spojovaných lisováním PN 16, T= +110°C Ø 15/1</t>
  </si>
  <si>
    <t>https://podminky.urs.cz/item/CS_URS_2024_02/733222302</t>
  </si>
  <si>
    <t>733222303</t>
  </si>
  <si>
    <t>Potrubí z trubek měděných polotvrdých spojovaných lisováním PN 16, T= +110°C Ø 18/1</t>
  </si>
  <si>
    <t>https://podminky.urs.cz/item/CS_URS_2024_02/733222303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</si>
  <si>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</si>
  <si>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</si>
  <si>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https://podminky.urs.cz/item/CS_URS_2024_02/733811241</t>
  </si>
  <si>
    <t>998733202</t>
  </si>
  <si>
    <t>Přesun hmot pro rozvody potrubí stanovený procentní sazbou z ceny vodorovná dopravní vzdálenost do 50 m základní v objektech výšky přes 6 do 12 m</t>
  </si>
  <si>
    <t>https://podminky.urs.cz/item/CS_URS_2024_02/998733202</t>
  </si>
  <si>
    <t>734</t>
  </si>
  <si>
    <t>Ústřední vytápění - armatury</t>
  </si>
  <si>
    <t>734001</t>
  </si>
  <si>
    <t>Jednobodová armatura E-Z 1/2" přímá, dvoutrubkový systém</t>
  </si>
  <si>
    <t>734163441</t>
  </si>
  <si>
    <t>Filtry z uhlíkové oceli s čístícím víkem nebo vypouštěcí zátkou PN 40 do 400°C DN 15</t>
  </si>
  <si>
    <t>https://podminky.urs.cz/item/CS_URS_2024_02/734163441</t>
  </si>
  <si>
    <t>734221682</t>
  </si>
  <si>
    <t>Ventily regulační závitové hlavice termostatické pro ovládání ventilů PN 10 do 110°C kapalinové otopných těles VK</t>
  </si>
  <si>
    <t>https://podminky.urs.cz/item/CS_URS_2024_02/734221682</t>
  </si>
  <si>
    <t>734242412</t>
  </si>
  <si>
    <t>Ventily zpětné závitové PN 16 do 110°C přímé G 1/2</t>
  </si>
  <si>
    <t>https://podminky.urs.cz/item/CS_URS_2024_02/734242412</t>
  </si>
  <si>
    <t>734242413</t>
  </si>
  <si>
    <t>Ventily zpětné závitové PN 16 do 110°C přímé G 3/4</t>
  </si>
  <si>
    <t>https://podminky.urs.cz/item/CS_URS_2024_02/734242413</t>
  </si>
  <si>
    <t>734251211</t>
  </si>
  <si>
    <t>Ventily pojistné závitové a čepové rohové provozní tlak od 2,5 do 6 bar G 1/2</t>
  </si>
  <si>
    <t>https://podminky.urs.cz/item/CS_URS_2024_02/734251211</t>
  </si>
  <si>
    <t>734261406</t>
  </si>
  <si>
    <t>Šroubení připojovací armatury radiátorů VK PN 10 do 110°C, regulační uzavíratelné přímé G 1/2 x 18</t>
  </si>
  <si>
    <t>https://podminky.urs.cz/item/CS_URS_2024_02/734261406</t>
  </si>
  <si>
    <t>734291124</t>
  </si>
  <si>
    <t>Ostatní armatury kohouty plnicí a vypouštěcí PN 10 do 90°C G 3/4</t>
  </si>
  <si>
    <t>https://podminky.urs.cz/item/CS_URS_2024_02/734291124</t>
  </si>
  <si>
    <t>734291253</t>
  </si>
  <si>
    <t>Ostatní armatury filtry závitové pro topné a chladicí systémy PN 16 do 160°C přímé s vnitřními závity G 1/2</t>
  </si>
  <si>
    <t>https://podminky.urs.cz/item/CS_URS_2024_02/734291253</t>
  </si>
  <si>
    <t>734292713</t>
  </si>
  <si>
    <t>Ostatní armatury kulové kohouty PN 42 do 185°C přímé vnitřní závit G 1/2</t>
  </si>
  <si>
    <t>https://podminky.urs.cz/item/CS_URS_2024_02/734292713</t>
  </si>
  <si>
    <t>734292714</t>
  </si>
  <si>
    <t>Ostatní armatury kulové kohouty PN 42 do 185°C přímé vnitřní závit G 3/4</t>
  </si>
  <si>
    <t>https://podminky.urs.cz/item/CS_URS_2024_02/734292714</t>
  </si>
  <si>
    <t>734292723</t>
  </si>
  <si>
    <t>Ostatní armatury kulové kohouty PN 42 do 185°C přímé vnitřní závit s vypouštěním G 1/2</t>
  </si>
  <si>
    <t>https://podminky.urs.cz/item/CS_URS_2024_02/734292723</t>
  </si>
  <si>
    <t>734292724</t>
  </si>
  <si>
    <t>Ostatní armatury kulové kohouty PN 42 do 185°C přímé vnitřní závit s vypouštěním G 3/4</t>
  </si>
  <si>
    <t>https://podminky.urs.cz/item/CS_URS_2024_02/734292724</t>
  </si>
  <si>
    <t>734411102</t>
  </si>
  <si>
    <t>Teploměry technické s pevným stonkem a jímkou zadní připojení (axiální) průměr 63 mm délka stonku 75 mm</t>
  </si>
  <si>
    <t>https://podminky.urs.cz/item/CS_URS_2024_02/734411102</t>
  </si>
  <si>
    <t>734421101</t>
  </si>
  <si>
    <t>Tlakoměry s pevným stonkem a zpětnou klapkou spodní připojení (radiální) tlaku 0-16 bar průměru 50 mm</t>
  </si>
  <si>
    <t>https://podminky.urs.cz/item/CS_URS_2024_02/734421101</t>
  </si>
  <si>
    <t>998734202</t>
  </si>
  <si>
    <t>Přesun hmot pro armatury stanovený procentní sazbou (%) z ceny vodorovná dopravní vzdálenost do 50 m základní v objektech výšky přes 6 do 12 m</t>
  </si>
  <si>
    <t>https://podminky.urs.cz/item/CS_URS_2024_02/998734202</t>
  </si>
  <si>
    <t>735</t>
  </si>
  <si>
    <t>Ústřední vytápění - otopná tělesa</t>
  </si>
  <si>
    <t>735000912</t>
  </si>
  <si>
    <t>Regulace otopného systému při opravách vyregulování dvojregulačních ventilů a kohoutů s termostatickým ovládáním</t>
  </si>
  <si>
    <t>https://podminky.urs.cz/item/CS_URS_2024_02/735000912</t>
  </si>
  <si>
    <t>735111810</t>
  </si>
  <si>
    <t>Demontáž otopných těles litinových článkových</t>
  </si>
  <si>
    <t>https://podminky.urs.cz/item/CS_URS_2024_02/735111810</t>
  </si>
  <si>
    <t>735152178</t>
  </si>
  <si>
    <t>Otopná tělesa panelová VK jednodesková PN 1,0 MPa, T do 110°C bez přídavné přestupní plochy výšky tělesa 600 mm stavební délky / výkonu 1100 mm / 664 W</t>
  </si>
  <si>
    <t>https://podminky.urs.cz/item/CS_URS_2024_02/735152178</t>
  </si>
  <si>
    <t>735152276</t>
  </si>
  <si>
    <t>Otopná tělesa panelová VK jednodesková PN 1,0 MPa, T do 110°C s jednou přídavnou přestupní plochou výšky tělesa 600 mm stavební délky / výkonu 900 mm / 902 W</t>
  </si>
  <si>
    <t>https://podminky.urs.cz/item/CS_URS_2024_02/735152276</t>
  </si>
  <si>
    <t>735152476</t>
  </si>
  <si>
    <t>Otopná tělesa panelová VK dvoudesková PN 1,0 MPa, T do 110°C s jednou přídavnou přestupní plochou výšky tělesa 600 mm stavební délky / výkonu 900 mm / 1159 W</t>
  </si>
  <si>
    <t>https://podminky.urs.cz/item/CS_URS_2024_02/735152476</t>
  </si>
  <si>
    <t>735164252</t>
  </si>
  <si>
    <t>Otopná tělesa trubková přímotopná elektrická na stěnu výšky tělesa 1215 mm, délky 600 mm</t>
  </si>
  <si>
    <t>https://podminky.urs.cz/item/CS_URS_2024_02/735164252</t>
  </si>
  <si>
    <t>735191910</t>
  </si>
  <si>
    <t>Ostatní opravy otopných těles napuštění vody do otopného systému včetně potrubí (bez kotle a ohříváků) otopných těles</t>
  </si>
  <si>
    <t>https://podminky.urs.cz/item/CS_URS_2024_02/735191910</t>
  </si>
  <si>
    <t>735411232</t>
  </si>
  <si>
    <t>Konvektory podlahové instalace a napojení termostatu na zeď</t>
  </si>
  <si>
    <t>https://podminky.urs.cz/item/CS_URS_2024_02/735411232</t>
  </si>
  <si>
    <t>40561114</t>
  </si>
  <si>
    <t>termostat bezdrátový</t>
  </si>
  <si>
    <t>998735312</t>
  </si>
  <si>
    <t>Přesun hmot pro otopná tělesa stanovený procentní sazbou (%) z ceny vodorovná dopravní vzdálenost do 50 m ruční (bez užití mechanizace) v objektech výšky přes 6 do 12 m</t>
  </si>
  <si>
    <t>https://podminky.urs.cz/item/CS_URS_2024_02/998735312</t>
  </si>
  <si>
    <t>05 - ÚT byt č.2</t>
  </si>
  <si>
    <t>06 - ÚT byt č.3</t>
  </si>
  <si>
    <t>735152175</t>
  </si>
  <si>
    <t>Otopná tělesa panelová VK jednodesková PN 1,0 MPa, T do 110°C bez přídavné přestupní plochy výšky tělesa 600 mm stavební délky / výkonu 800 mm / 483 W</t>
  </si>
  <si>
    <t>https://podminky.urs.cz/item/CS_URS_2024_02/735152175</t>
  </si>
  <si>
    <t>735152179</t>
  </si>
  <si>
    <t>Otopná tělesa panelová VK jednodesková PN 1,0 MPa, T do 110°C bez přídavné přestupní plochy výšky tělesa 600 mm stavební délky / výkonu 1200 mm / 725 W</t>
  </si>
  <si>
    <t>https://podminky.urs.cz/item/CS_URS_2024_02/735152179</t>
  </si>
  <si>
    <t>735164262</t>
  </si>
  <si>
    <t>Otopná tělesa trubková přímotopná elektrická na stěnu výšky tělesa 1500 mm, délky 745 mm</t>
  </si>
  <si>
    <t>https://podminky.urs.cz/item/CS_URS_2024_02/735164262</t>
  </si>
  <si>
    <t>07 - ÚT byt č.4</t>
  </si>
  <si>
    <t>21 - Elektrotechnika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</si>
  <si>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</si>
  <si>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</si>
  <si>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</si>
  <si>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</si>
  <si>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>741</t>
  </si>
  <si>
    <t>Elektroinstalace - silnoproud</t>
  </si>
  <si>
    <t>741372067</t>
  </si>
  <si>
    <t>Montáž svítidel s integrovaným zdrojem LED se zapojením vodičů exteriérových přisazených nástěnných reflektorových se samostatným nebo integrovaným pohybovým čidlem</t>
  </si>
  <si>
    <t>https://podminky.urs.cz/item/CS_URS_2024_02/741372067</t>
  </si>
  <si>
    <t>34835006</t>
  </si>
  <si>
    <t>LED reflektor nástěnný 40-80W s integ. čidlem</t>
  </si>
  <si>
    <t>742</t>
  </si>
  <si>
    <t>Elektroinstalace - slaboproud</t>
  </si>
  <si>
    <t>220320201</t>
  </si>
  <si>
    <t>Montáž zvonku pro vnitřní použití na střídavý nebo stejnosměrný proud napětí 3 až 24 V</t>
  </si>
  <si>
    <t>https://podminky.urs.cz/item/CS_URS_2024_02/220320201</t>
  </si>
  <si>
    <t>38226101</t>
  </si>
  <si>
    <t>zvonkové tablo s elektronickým vrátným 4 tlačítka, rámeček pod omítkou</t>
  </si>
  <si>
    <t>38227042</t>
  </si>
  <si>
    <t>zdroj napájecí domácího telefonu a zvonkového tabla pro 2-68 uživatelů</t>
  </si>
  <si>
    <t>37422101</t>
  </si>
  <si>
    <t>transformátor zvonkový 16VA 240V 8/12/24V</t>
  </si>
  <si>
    <t>37414135</t>
  </si>
  <si>
    <t>zvonek bytový, melodie</t>
  </si>
  <si>
    <t>Práce a dodávky M</t>
  </si>
  <si>
    <t>21-M</t>
  </si>
  <si>
    <t>Elektromontáže</t>
  </si>
  <si>
    <t>M211001</t>
  </si>
  <si>
    <t>AlMgSi d8</t>
  </si>
  <si>
    <t>M211002</t>
  </si>
  <si>
    <t>FeZn d10</t>
  </si>
  <si>
    <t>M211003</t>
  </si>
  <si>
    <t>podpěra vedení</t>
  </si>
  <si>
    <t>M211004</t>
  </si>
  <si>
    <t>FeZn 30 x 4</t>
  </si>
  <si>
    <t>M211005</t>
  </si>
  <si>
    <t>SZ</t>
  </si>
  <si>
    <t>M211006</t>
  </si>
  <si>
    <t>SR03</t>
  </si>
  <si>
    <t>M211007</t>
  </si>
  <si>
    <t>SR01</t>
  </si>
  <si>
    <t>M211008</t>
  </si>
  <si>
    <t>SO</t>
  </si>
  <si>
    <t>M211009</t>
  </si>
  <si>
    <t>SS,SP</t>
  </si>
  <si>
    <t>M211010</t>
  </si>
  <si>
    <t>ST</t>
  </si>
  <si>
    <t>M211011</t>
  </si>
  <si>
    <t>ochranný úhelní + 2x držák</t>
  </si>
  <si>
    <t>M211012</t>
  </si>
  <si>
    <t>pomocný jímač 1,5m</t>
  </si>
  <si>
    <t>M211013</t>
  </si>
  <si>
    <t>oddálený jímač 1,5m, 2x distnční tyč 80cm</t>
  </si>
  <si>
    <t>M211014</t>
  </si>
  <si>
    <t>měření zemních odporů do 100m</t>
  </si>
  <si>
    <t>M211015</t>
  </si>
  <si>
    <t>montáž štítků k označní svodů</t>
  </si>
  <si>
    <t>M211016</t>
  </si>
  <si>
    <t>tvarování ochranných prvků</t>
  </si>
  <si>
    <t>M211017</t>
  </si>
  <si>
    <t>nosný, podružný a režijní materiál</t>
  </si>
  <si>
    <t>30 - Vedlejší náklady</t>
  </si>
  <si>
    <t>VRN - Vedlejší rozpočtové náklady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</si>
  <si>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</si>
  <si>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</si>
  <si>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</si>
  <si>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</si>
  <si>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VRN3</t>
  </si>
  <si>
    <t>Zařízení staveniště</t>
  </si>
  <si>
    <t>030001000</t>
  </si>
  <si>
    <t>Veškeré náklady spojené s vybudováním, provozem a odstraněním zařízení staveniště.</t>
  </si>
  <si>
    <t>VRN4</t>
  </si>
  <si>
    <t>Inženýrská činnost</t>
  </si>
  <si>
    <t>044002000</t>
  </si>
  <si>
    <t>Revize</t>
  </si>
  <si>
    <t>045002000</t>
  </si>
  <si>
    <t>Kompletační a koordinační činnost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</si>
</sst>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0237251" TargetMode="External" /><Relationship Id="rId2" Type="http://schemas.openxmlformats.org/officeDocument/2006/relationships/hyperlink" Target="https://podminky.urs.cz/item/CS_URS_2024_02/612315222" TargetMode="External" /><Relationship Id="rId3" Type="http://schemas.openxmlformats.org/officeDocument/2006/relationships/hyperlink" Target="https://podminky.urs.cz/item/CS_URS_2024_02/612315302" TargetMode="External" /><Relationship Id="rId4" Type="http://schemas.openxmlformats.org/officeDocument/2006/relationships/hyperlink" Target="https://podminky.urs.cz/item/CS_URS_2024_02/619995001" TargetMode="External" /><Relationship Id="rId5" Type="http://schemas.openxmlformats.org/officeDocument/2006/relationships/hyperlink" Target="https://podminky.urs.cz/item/CS_URS_2024_02/621131121" TargetMode="External" /><Relationship Id="rId6" Type="http://schemas.openxmlformats.org/officeDocument/2006/relationships/hyperlink" Target="https://podminky.urs.cz/item/CS_URS_2024_02/621142001" TargetMode="External" /><Relationship Id="rId7" Type="http://schemas.openxmlformats.org/officeDocument/2006/relationships/hyperlink" Target="https://podminky.urs.cz/item/CS_URS_2024_02/621151031" TargetMode="External" /><Relationship Id="rId8" Type="http://schemas.openxmlformats.org/officeDocument/2006/relationships/hyperlink" Target="https://podminky.urs.cz/item/CS_URS_2024_02/621221011" TargetMode="External" /><Relationship Id="rId9" Type="http://schemas.openxmlformats.org/officeDocument/2006/relationships/hyperlink" Target="https://podminky.urs.cz/item/CS_URS_2024_02/621221031" TargetMode="External" /><Relationship Id="rId10" Type="http://schemas.openxmlformats.org/officeDocument/2006/relationships/hyperlink" Target="https://podminky.urs.cz/item/CS_URS_2024_02/621531022" TargetMode="External" /><Relationship Id="rId11" Type="http://schemas.openxmlformats.org/officeDocument/2006/relationships/hyperlink" Target="https://podminky.urs.cz/item/CS_URS_2024_02/622131121" TargetMode="External" /><Relationship Id="rId12" Type="http://schemas.openxmlformats.org/officeDocument/2006/relationships/hyperlink" Target="https://podminky.urs.cz/item/CS_URS_2024_02/622135011" TargetMode="External" /><Relationship Id="rId13" Type="http://schemas.openxmlformats.org/officeDocument/2006/relationships/hyperlink" Target="https://podminky.urs.cz/item/CS_URS_2024_02/622135095" TargetMode="External" /><Relationship Id="rId14" Type="http://schemas.openxmlformats.org/officeDocument/2006/relationships/hyperlink" Target="https://podminky.urs.cz/item/CS_URS_2024_02/622142001" TargetMode="External" /><Relationship Id="rId15" Type="http://schemas.openxmlformats.org/officeDocument/2006/relationships/hyperlink" Target="https://podminky.urs.cz/item/CS_URS_2024_02/622143004" TargetMode="External" /><Relationship Id="rId16" Type="http://schemas.openxmlformats.org/officeDocument/2006/relationships/hyperlink" Target="https://podminky.urs.cz/item/CS_URS_2024_02/622151021" TargetMode="External" /><Relationship Id="rId17" Type="http://schemas.openxmlformats.org/officeDocument/2006/relationships/hyperlink" Target="https://podminky.urs.cz/item/CS_URS_2024_02/622151031" TargetMode="External" /><Relationship Id="rId18" Type="http://schemas.openxmlformats.org/officeDocument/2006/relationships/hyperlink" Target="https://podminky.urs.cz/item/CS_URS_2024_02/622211021" TargetMode="External" /><Relationship Id="rId19" Type="http://schemas.openxmlformats.org/officeDocument/2006/relationships/hyperlink" Target="https://podminky.urs.cz/item/CS_URS_2024_02/713131141" TargetMode="External" /><Relationship Id="rId20" Type="http://schemas.openxmlformats.org/officeDocument/2006/relationships/hyperlink" Target="https://podminky.urs.cz/item/CS_URS_2024_02/622211031" TargetMode="External" /><Relationship Id="rId21" Type="http://schemas.openxmlformats.org/officeDocument/2006/relationships/hyperlink" Target="https://podminky.urs.cz/item/CS_URS_2024_02/622211031" TargetMode="External" /><Relationship Id="rId22" Type="http://schemas.openxmlformats.org/officeDocument/2006/relationships/hyperlink" Target="https://podminky.urs.cz/item/CS_URS_2024_02/622212051" TargetMode="External" /><Relationship Id="rId23" Type="http://schemas.openxmlformats.org/officeDocument/2006/relationships/hyperlink" Target="https://podminky.urs.cz/item/CS_URS_2024_02/622212051" TargetMode="External" /><Relationship Id="rId24" Type="http://schemas.openxmlformats.org/officeDocument/2006/relationships/hyperlink" Target="https://podminky.urs.cz/item/CS_URS_2024_02/622221031" TargetMode="External" /><Relationship Id="rId25" Type="http://schemas.openxmlformats.org/officeDocument/2006/relationships/hyperlink" Target="https://podminky.urs.cz/item/CS_URS_2024_02/622222051" TargetMode="External" /><Relationship Id="rId26" Type="http://schemas.openxmlformats.org/officeDocument/2006/relationships/hyperlink" Target="https://podminky.urs.cz/item/CS_URS_2024_02/622251101" TargetMode="External" /><Relationship Id="rId27" Type="http://schemas.openxmlformats.org/officeDocument/2006/relationships/hyperlink" Target="https://podminky.urs.cz/item/CS_URS_2024_02/622251105" TargetMode="External" /><Relationship Id="rId28" Type="http://schemas.openxmlformats.org/officeDocument/2006/relationships/hyperlink" Target="https://podminky.urs.cz/item/CS_URS_2024_02/622252001" TargetMode="External" /><Relationship Id="rId29" Type="http://schemas.openxmlformats.org/officeDocument/2006/relationships/hyperlink" Target="https://podminky.urs.cz/item/CS_URS_2024_02/622252002" TargetMode="External" /><Relationship Id="rId30" Type="http://schemas.openxmlformats.org/officeDocument/2006/relationships/hyperlink" Target="https://podminky.urs.cz/item/CS_URS_2024_02/622311121" TargetMode="External" /><Relationship Id="rId31" Type="http://schemas.openxmlformats.org/officeDocument/2006/relationships/hyperlink" Target="https://podminky.urs.cz/item/CS_URS_2024_02/622325112" TargetMode="External" /><Relationship Id="rId32" Type="http://schemas.openxmlformats.org/officeDocument/2006/relationships/hyperlink" Target="https://podminky.urs.cz/item/CS_URS_2024_02/622511112" TargetMode="External" /><Relationship Id="rId33" Type="http://schemas.openxmlformats.org/officeDocument/2006/relationships/hyperlink" Target="https://podminky.urs.cz/item/CS_URS_2024_02/622531022" TargetMode="External" /><Relationship Id="rId34" Type="http://schemas.openxmlformats.org/officeDocument/2006/relationships/hyperlink" Target="https://podminky.urs.cz/item/CS_URS_2024_02/629135102" TargetMode="External" /><Relationship Id="rId35" Type="http://schemas.openxmlformats.org/officeDocument/2006/relationships/hyperlink" Target="https://podminky.urs.cz/item/CS_URS_2024_02/629991011" TargetMode="External" /><Relationship Id="rId36" Type="http://schemas.openxmlformats.org/officeDocument/2006/relationships/hyperlink" Target="https://podminky.urs.cz/item/CS_URS_2024_02/629995101" TargetMode="External" /><Relationship Id="rId37" Type="http://schemas.openxmlformats.org/officeDocument/2006/relationships/hyperlink" Target="https://podminky.urs.cz/item/CS_URS_2024_02/952901111" TargetMode="External" /><Relationship Id="rId38" Type="http://schemas.openxmlformats.org/officeDocument/2006/relationships/hyperlink" Target="https://podminky.urs.cz/item/CS_URS_2024_02/968072455" TargetMode="External" /><Relationship Id="rId39" Type="http://schemas.openxmlformats.org/officeDocument/2006/relationships/hyperlink" Target="https://podminky.urs.cz/item/CS_URS_2024_02/978015341" TargetMode="External" /><Relationship Id="rId40" Type="http://schemas.openxmlformats.org/officeDocument/2006/relationships/hyperlink" Target="https://podminky.urs.cz/item/CS_URS_2024_02/997013213" TargetMode="External" /><Relationship Id="rId41" Type="http://schemas.openxmlformats.org/officeDocument/2006/relationships/hyperlink" Target="https://podminky.urs.cz/item/CS_URS_2024_02/997013501" TargetMode="External" /><Relationship Id="rId42" Type="http://schemas.openxmlformats.org/officeDocument/2006/relationships/hyperlink" Target="https://podminky.urs.cz/item/CS_URS_2024_02/997013509" TargetMode="External" /><Relationship Id="rId43" Type="http://schemas.openxmlformats.org/officeDocument/2006/relationships/hyperlink" Target="https://podminky.urs.cz/item/CS_URS_2024_02/997013631" TargetMode="External" /><Relationship Id="rId44" Type="http://schemas.openxmlformats.org/officeDocument/2006/relationships/hyperlink" Target="https://podminky.urs.cz/item/CS_URS_2024_02/998018002" TargetMode="External" /><Relationship Id="rId45" Type="http://schemas.openxmlformats.org/officeDocument/2006/relationships/hyperlink" Target="https://podminky.urs.cz/item/CS_URS_2024_02/621131121" TargetMode="External" /><Relationship Id="rId46" Type="http://schemas.openxmlformats.org/officeDocument/2006/relationships/hyperlink" Target="https://podminky.urs.cz/item/CS_URS_2024_02/621221011" TargetMode="External" /><Relationship Id="rId47" Type="http://schemas.openxmlformats.org/officeDocument/2006/relationships/hyperlink" Target="https://podminky.urs.cz/item/CS_URS_2024_02/621221021" TargetMode="External" /><Relationship Id="rId48" Type="http://schemas.openxmlformats.org/officeDocument/2006/relationships/hyperlink" Target="https://podminky.urs.cz/item/CS_URS_2024_02/632450122" TargetMode="External" /><Relationship Id="rId49" Type="http://schemas.openxmlformats.org/officeDocument/2006/relationships/hyperlink" Target="https://podminky.urs.cz/item/CS_URS_2024_02/632459175" TargetMode="External" /><Relationship Id="rId50" Type="http://schemas.openxmlformats.org/officeDocument/2006/relationships/hyperlink" Target="https://podminky.urs.cz/item/CS_URS_2024_02/941211111" TargetMode="External" /><Relationship Id="rId51" Type="http://schemas.openxmlformats.org/officeDocument/2006/relationships/hyperlink" Target="https://podminky.urs.cz/item/CS_URS_2024_02/941211211" TargetMode="External" /><Relationship Id="rId52" Type="http://schemas.openxmlformats.org/officeDocument/2006/relationships/hyperlink" Target="https://podminky.urs.cz/item/CS_URS_2024_02/941211811" TargetMode="External" /><Relationship Id="rId53" Type="http://schemas.openxmlformats.org/officeDocument/2006/relationships/hyperlink" Target="https://podminky.urs.cz/item/CS_URS_2024_02/944511111" TargetMode="External" /><Relationship Id="rId54" Type="http://schemas.openxmlformats.org/officeDocument/2006/relationships/hyperlink" Target="https://podminky.urs.cz/item/CS_URS_2024_02/944511211" TargetMode="External" /><Relationship Id="rId55" Type="http://schemas.openxmlformats.org/officeDocument/2006/relationships/hyperlink" Target="https://podminky.urs.cz/item/CS_URS_2024_02/944511811" TargetMode="External" /><Relationship Id="rId56" Type="http://schemas.openxmlformats.org/officeDocument/2006/relationships/hyperlink" Target="https://podminky.urs.cz/item/CS_URS_2024_02/944711113" TargetMode="External" /><Relationship Id="rId57" Type="http://schemas.openxmlformats.org/officeDocument/2006/relationships/hyperlink" Target="https://podminky.urs.cz/item/CS_URS_2024_02/944711213" TargetMode="External" /><Relationship Id="rId58" Type="http://schemas.openxmlformats.org/officeDocument/2006/relationships/hyperlink" Target="https://podminky.urs.cz/item/CS_URS_2024_02/944711813" TargetMode="External" /><Relationship Id="rId59" Type="http://schemas.openxmlformats.org/officeDocument/2006/relationships/hyperlink" Target="https://podminky.urs.cz/item/CS_URS_2024_02/762841812" TargetMode="External" /><Relationship Id="rId60" Type="http://schemas.openxmlformats.org/officeDocument/2006/relationships/hyperlink" Target="https://podminky.urs.cz/item/CS_URS_2024_02/713121121" TargetMode="External" /><Relationship Id="rId61" Type="http://schemas.openxmlformats.org/officeDocument/2006/relationships/hyperlink" Target="https://podminky.urs.cz/item/CS_URS_2024_02/713122111" TargetMode="External" /><Relationship Id="rId62" Type="http://schemas.openxmlformats.org/officeDocument/2006/relationships/hyperlink" Target="https://podminky.urs.cz/item/CS_URS_2024_02/713122123" TargetMode="External" /><Relationship Id="rId63" Type="http://schemas.openxmlformats.org/officeDocument/2006/relationships/hyperlink" Target="https://podminky.urs.cz/item/CS_URS_2024_02/713122141" TargetMode="External" /><Relationship Id="rId64" Type="http://schemas.openxmlformats.org/officeDocument/2006/relationships/hyperlink" Target="https://podminky.urs.cz/item/CS_URS_2024_02/713151111" TargetMode="External" /><Relationship Id="rId65" Type="http://schemas.openxmlformats.org/officeDocument/2006/relationships/hyperlink" Target="https://podminky.urs.cz/item/CS_URS_2024_02/713151111" TargetMode="External" /><Relationship Id="rId66" Type="http://schemas.openxmlformats.org/officeDocument/2006/relationships/hyperlink" Target="https://podminky.urs.cz/item/CS_URS_2024_02/998713202" TargetMode="External" /><Relationship Id="rId67" Type="http://schemas.openxmlformats.org/officeDocument/2006/relationships/hyperlink" Target="https://podminky.urs.cz/item/CS_URS_2024_02/763131751" TargetMode="External" /><Relationship Id="rId68" Type="http://schemas.openxmlformats.org/officeDocument/2006/relationships/hyperlink" Target="https://podminky.urs.cz/item/CS_URS_2024_02/763161710" TargetMode="External" /><Relationship Id="rId69" Type="http://schemas.openxmlformats.org/officeDocument/2006/relationships/hyperlink" Target="https://podminky.urs.cz/item/CS_URS_2024_02/763182411" TargetMode="External" /><Relationship Id="rId70" Type="http://schemas.openxmlformats.org/officeDocument/2006/relationships/hyperlink" Target="https://podminky.urs.cz/item/CS_URS_2024_02/998763512" TargetMode="External" /><Relationship Id="rId71" Type="http://schemas.openxmlformats.org/officeDocument/2006/relationships/hyperlink" Target="https://podminky.urs.cz/item/CS_URS_2024_02/764002851" TargetMode="External" /><Relationship Id="rId72" Type="http://schemas.openxmlformats.org/officeDocument/2006/relationships/hyperlink" Target="https://podminky.urs.cz/item/CS_URS_2024_02/764216605" TargetMode="External" /><Relationship Id="rId73" Type="http://schemas.openxmlformats.org/officeDocument/2006/relationships/hyperlink" Target="https://podminky.urs.cz/item/CS_URS_2024_02/764216665" TargetMode="External" /><Relationship Id="rId74" Type="http://schemas.openxmlformats.org/officeDocument/2006/relationships/hyperlink" Target="https://podminky.urs.cz/item/CS_URS_2024_02/998764202" TargetMode="External" /><Relationship Id="rId75" Type="http://schemas.openxmlformats.org/officeDocument/2006/relationships/hyperlink" Target="https://podminky.urs.cz/item/CS_URS_2024_02/766660022" TargetMode="External" /><Relationship Id="rId76" Type="http://schemas.openxmlformats.org/officeDocument/2006/relationships/hyperlink" Target="https://podminky.urs.cz/item/CS_URS_2024_02/766660411" TargetMode="External" /><Relationship Id="rId77" Type="http://schemas.openxmlformats.org/officeDocument/2006/relationships/hyperlink" Target="https://podminky.urs.cz/item/CS_URS_2024_02/766660729" TargetMode="External" /><Relationship Id="rId78" Type="http://schemas.openxmlformats.org/officeDocument/2006/relationships/hyperlink" Target="https://podminky.urs.cz/item/CS_URS_2024_02/766660717" TargetMode="External" /><Relationship Id="rId79" Type="http://schemas.openxmlformats.org/officeDocument/2006/relationships/hyperlink" Target="https://podminky.urs.cz/item/CS_URS_2024_02/766660734" TargetMode="External" /><Relationship Id="rId80" Type="http://schemas.openxmlformats.org/officeDocument/2006/relationships/hyperlink" Target="https://podminky.urs.cz/item/CS_URS_2024_02/998766202" TargetMode="External" /><Relationship Id="rId81" Type="http://schemas.openxmlformats.org/officeDocument/2006/relationships/hyperlink" Target="https://podminky.urs.cz/item/CS_URS_2024_02/767821112" TargetMode="External" /><Relationship Id="rId82" Type="http://schemas.openxmlformats.org/officeDocument/2006/relationships/hyperlink" Target="https://podminky.urs.cz/item/CS_URS_2024_02/767893115" TargetMode="External" /><Relationship Id="rId83" Type="http://schemas.openxmlformats.org/officeDocument/2006/relationships/hyperlink" Target="https://podminky.urs.cz/item/CS_URS_2024_02/998767312" TargetMode="External" /><Relationship Id="rId84" Type="http://schemas.openxmlformats.org/officeDocument/2006/relationships/hyperlink" Target="https://podminky.urs.cz/item/CS_URS_2024_02/783301303" TargetMode="External" /><Relationship Id="rId85" Type="http://schemas.openxmlformats.org/officeDocument/2006/relationships/hyperlink" Target="https://podminky.urs.cz/item/CS_URS_2024_02/783301313" TargetMode="External" /><Relationship Id="rId86" Type="http://schemas.openxmlformats.org/officeDocument/2006/relationships/hyperlink" Target="https://podminky.urs.cz/item/CS_URS_2024_02/783317101" TargetMode="External" /><Relationship Id="rId87" Type="http://schemas.openxmlformats.org/officeDocument/2006/relationships/hyperlink" Target="https://podminky.urs.cz/item/CS_URS_2024_02/783322101" TargetMode="External" /><Relationship Id="rId88" Type="http://schemas.openxmlformats.org/officeDocument/2006/relationships/hyperlink" Target="https://podminky.urs.cz/item/CS_URS_2024_02/783334201" TargetMode="External" /><Relationship Id="rId89" Type="http://schemas.openxmlformats.org/officeDocument/2006/relationships/hyperlink" Target="https://podminky.urs.cz/item/CS_URS_2024_02/784121007" TargetMode="External" /><Relationship Id="rId90" Type="http://schemas.openxmlformats.org/officeDocument/2006/relationships/hyperlink" Target="https://podminky.urs.cz/item/CS_URS_2024_02/784181101" TargetMode="External" /><Relationship Id="rId91" Type="http://schemas.openxmlformats.org/officeDocument/2006/relationships/hyperlink" Target="https://podminky.urs.cz/item/CS_URS_2024_02/784181107" TargetMode="External" /><Relationship Id="rId92" Type="http://schemas.openxmlformats.org/officeDocument/2006/relationships/hyperlink" Target="https://podminky.urs.cz/item/CS_URS_2024_02/784221111" TargetMode="External" /><Relationship Id="rId93" Type="http://schemas.openxmlformats.org/officeDocument/2006/relationships/hyperlink" Target="https://podminky.urs.cz/item/CS_URS_2024_02/784221117" TargetMode="External" /><Relationship Id="rId9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1" TargetMode="External" /><Relationship Id="rId2" Type="http://schemas.openxmlformats.org/officeDocument/2006/relationships/hyperlink" Target="https://podminky.urs.cz/item/CS_URS_2024_02/132154203" TargetMode="External" /><Relationship Id="rId3" Type="http://schemas.openxmlformats.org/officeDocument/2006/relationships/hyperlink" Target="https://podminky.urs.cz/item/CS_URS_2024_02/151101101" TargetMode="External" /><Relationship Id="rId4" Type="http://schemas.openxmlformats.org/officeDocument/2006/relationships/hyperlink" Target="https://podminky.urs.cz/item/CS_URS_2024_02/151101111" TargetMode="External" /><Relationship Id="rId5" Type="http://schemas.openxmlformats.org/officeDocument/2006/relationships/hyperlink" Target="https://podminky.urs.cz/item/CS_URS_2024_02/162751137" TargetMode="External" /><Relationship Id="rId6" Type="http://schemas.openxmlformats.org/officeDocument/2006/relationships/hyperlink" Target="https://podminky.urs.cz/item/CS_URS_2024_02/162751119" TargetMode="External" /><Relationship Id="rId7" Type="http://schemas.openxmlformats.org/officeDocument/2006/relationships/hyperlink" Target="https://podminky.urs.cz/item/CS_URS_2024_02/171201231" TargetMode="External" /><Relationship Id="rId8" Type="http://schemas.openxmlformats.org/officeDocument/2006/relationships/hyperlink" Target="https://podminky.urs.cz/item/CS_URS_2024_02/174151101" TargetMode="External" /><Relationship Id="rId9" Type="http://schemas.openxmlformats.org/officeDocument/2006/relationships/hyperlink" Target="https://podminky.urs.cz/item/CS_URS_2024_02/181411132" TargetMode="External" /><Relationship Id="rId10" Type="http://schemas.openxmlformats.org/officeDocument/2006/relationships/hyperlink" Target="https://podminky.urs.cz/item/CS_URS_2024_02/181912111" TargetMode="External" /><Relationship Id="rId11" Type="http://schemas.openxmlformats.org/officeDocument/2006/relationships/hyperlink" Target="https://podminky.urs.cz/item/CS_URS_2024_02/113106021" TargetMode="External" /><Relationship Id="rId12" Type="http://schemas.openxmlformats.org/officeDocument/2006/relationships/hyperlink" Target="https://podminky.urs.cz/item/CS_URS_2024_02/319202213" TargetMode="External" /><Relationship Id="rId13" Type="http://schemas.openxmlformats.org/officeDocument/2006/relationships/hyperlink" Target="https://podminky.urs.cz/item/CS_URS_2024_02/451577877" TargetMode="External" /><Relationship Id="rId14" Type="http://schemas.openxmlformats.org/officeDocument/2006/relationships/hyperlink" Target="https://podminky.urs.cz/item/CS_URS_2024_02/637211121" TargetMode="External" /><Relationship Id="rId15" Type="http://schemas.openxmlformats.org/officeDocument/2006/relationships/hyperlink" Target="https://podminky.urs.cz/item/CS_URS_2024_02/619999031" TargetMode="External" /><Relationship Id="rId16" Type="http://schemas.openxmlformats.org/officeDocument/2006/relationships/hyperlink" Target="https://podminky.urs.cz/item/CS_URS_2024_02/622131121" TargetMode="External" /><Relationship Id="rId17" Type="http://schemas.openxmlformats.org/officeDocument/2006/relationships/hyperlink" Target="https://podminky.urs.cz/item/CS_URS_2024_02/622311121" TargetMode="External" /><Relationship Id="rId18" Type="http://schemas.openxmlformats.org/officeDocument/2006/relationships/hyperlink" Target="https://podminky.urs.cz/item/CS_URS_2024_02/629995101" TargetMode="External" /><Relationship Id="rId19" Type="http://schemas.openxmlformats.org/officeDocument/2006/relationships/hyperlink" Target="https://podminky.urs.cz/item/CS_URS_2024_02/629995223" TargetMode="External" /><Relationship Id="rId20" Type="http://schemas.openxmlformats.org/officeDocument/2006/relationships/hyperlink" Target="https://podminky.urs.cz/item/CS_URS_2024_02/985131311" TargetMode="External" /><Relationship Id="rId21" Type="http://schemas.openxmlformats.org/officeDocument/2006/relationships/hyperlink" Target="https://podminky.urs.cz/item/CS_URS_2024_02/212312111" TargetMode="External" /><Relationship Id="rId22" Type="http://schemas.openxmlformats.org/officeDocument/2006/relationships/hyperlink" Target="https://podminky.urs.cz/item/CS_URS_2024_02/212750103" TargetMode="External" /><Relationship Id="rId23" Type="http://schemas.openxmlformats.org/officeDocument/2006/relationships/hyperlink" Target="https://podminky.urs.cz/item/CS_URS_2024_02/894812201" TargetMode="External" /><Relationship Id="rId24" Type="http://schemas.openxmlformats.org/officeDocument/2006/relationships/hyperlink" Target="https://podminky.urs.cz/item/CS_URS_2024_02/894812232" TargetMode="External" /><Relationship Id="rId25" Type="http://schemas.openxmlformats.org/officeDocument/2006/relationships/hyperlink" Target="https://podminky.urs.cz/item/CS_URS_2024_02/894812255" TargetMode="External" /><Relationship Id="rId26" Type="http://schemas.openxmlformats.org/officeDocument/2006/relationships/hyperlink" Target="https://podminky.urs.cz/item/CS_URS_2024_02/899661312" TargetMode="External" /><Relationship Id="rId27" Type="http://schemas.openxmlformats.org/officeDocument/2006/relationships/hyperlink" Target="https://podminky.urs.cz/item/CS_URS_2024_02/952901111" TargetMode="External" /><Relationship Id="rId28" Type="http://schemas.openxmlformats.org/officeDocument/2006/relationships/hyperlink" Target="https://podminky.urs.cz/item/CS_URS_2024_02/978013191" TargetMode="External" /><Relationship Id="rId29" Type="http://schemas.openxmlformats.org/officeDocument/2006/relationships/hyperlink" Target="https://podminky.urs.cz/item/CS_URS_2024_02/997013211" TargetMode="External" /><Relationship Id="rId30" Type="http://schemas.openxmlformats.org/officeDocument/2006/relationships/hyperlink" Target="https://podminky.urs.cz/item/CS_URS_2024_02/997013501" TargetMode="External" /><Relationship Id="rId31" Type="http://schemas.openxmlformats.org/officeDocument/2006/relationships/hyperlink" Target="https://podminky.urs.cz/item/CS_URS_2024_02/997013509" TargetMode="External" /><Relationship Id="rId32" Type="http://schemas.openxmlformats.org/officeDocument/2006/relationships/hyperlink" Target="https://podminky.urs.cz/item/CS_URS_2024_02/997013631" TargetMode="External" /><Relationship Id="rId33" Type="http://schemas.openxmlformats.org/officeDocument/2006/relationships/hyperlink" Target="https://podminky.urs.cz/item/CS_URS_2024_02/998018001" TargetMode="External" /><Relationship Id="rId34" Type="http://schemas.openxmlformats.org/officeDocument/2006/relationships/hyperlink" Target="https://podminky.urs.cz/item/CS_URS_2024_02/711112001" TargetMode="External" /><Relationship Id="rId35" Type="http://schemas.openxmlformats.org/officeDocument/2006/relationships/hyperlink" Target="https://podminky.urs.cz/item/CS_URS_2024_02/711142559" TargetMode="External" /><Relationship Id="rId36" Type="http://schemas.openxmlformats.org/officeDocument/2006/relationships/hyperlink" Target="https://podminky.urs.cz/item/CS_URS_2024_02/711142559" TargetMode="External" /><Relationship Id="rId37" Type="http://schemas.openxmlformats.org/officeDocument/2006/relationships/hyperlink" Target="https://podminky.urs.cz/item/CS_URS_2024_02/711142821" TargetMode="External" /><Relationship Id="rId38" Type="http://schemas.openxmlformats.org/officeDocument/2006/relationships/hyperlink" Target="https://podminky.urs.cz/item/CS_URS_2024_02/711161215" TargetMode="External" /><Relationship Id="rId39" Type="http://schemas.openxmlformats.org/officeDocument/2006/relationships/hyperlink" Target="https://podminky.urs.cz/item/CS_URS_2024_02/711161384" TargetMode="External" /><Relationship Id="rId40" Type="http://schemas.openxmlformats.org/officeDocument/2006/relationships/hyperlink" Target="https://podminky.urs.cz/item/CS_URS_2024_02/711162811" TargetMode="External" /><Relationship Id="rId41" Type="http://schemas.openxmlformats.org/officeDocument/2006/relationships/hyperlink" Target="https://podminky.urs.cz/item/CS_URS_2024_02/998711201" TargetMode="External" /><Relationship Id="rId42" Type="http://schemas.openxmlformats.org/officeDocument/2006/relationships/hyperlink" Target="https://podminky.urs.cz/item/CS_URS_2024_02/784181101" TargetMode="External" /><Relationship Id="rId43" Type="http://schemas.openxmlformats.org/officeDocument/2006/relationships/hyperlink" Target="https://podminky.urs.cz/item/CS_URS_2024_02/784191007" TargetMode="External" /><Relationship Id="rId44" Type="http://schemas.openxmlformats.org/officeDocument/2006/relationships/hyperlink" Target="https://podminky.urs.cz/item/CS_URS_2024_02/784221121" TargetMode="External" /><Relationship Id="rId45" Type="http://schemas.openxmlformats.org/officeDocument/2006/relationships/hyperlink" Target="https://podminky.urs.cz/item/CS_URS_2024_02/784312021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4231164" TargetMode="External" /><Relationship Id="rId2" Type="http://schemas.openxmlformats.org/officeDocument/2006/relationships/hyperlink" Target="https://podminky.urs.cz/item/CS_URS_2024_02/316381116" TargetMode="External" /><Relationship Id="rId3" Type="http://schemas.openxmlformats.org/officeDocument/2006/relationships/hyperlink" Target="https://podminky.urs.cz/item/CS_URS_2024_02/613321121" TargetMode="External" /><Relationship Id="rId4" Type="http://schemas.openxmlformats.org/officeDocument/2006/relationships/hyperlink" Target="https://podminky.urs.cz/item/CS_URS_2024_02/949101112" TargetMode="External" /><Relationship Id="rId5" Type="http://schemas.openxmlformats.org/officeDocument/2006/relationships/hyperlink" Target="https://podminky.urs.cz/item/CS_URS_2024_02/953752111" TargetMode="External" /><Relationship Id="rId6" Type="http://schemas.openxmlformats.org/officeDocument/2006/relationships/hyperlink" Target="https://podminky.urs.cz/item/CS_URS_2024_02/953752121" TargetMode="External" /><Relationship Id="rId7" Type="http://schemas.openxmlformats.org/officeDocument/2006/relationships/hyperlink" Target="https://podminky.urs.cz/item/CS_URS_2024_02/962032631" TargetMode="External" /><Relationship Id="rId8" Type="http://schemas.openxmlformats.org/officeDocument/2006/relationships/hyperlink" Target="https://podminky.urs.cz/item/CS_URS_2024_02/977331113" TargetMode="External" /><Relationship Id="rId9" Type="http://schemas.openxmlformats.org/officeDocument/2006/relationships/hyperlink" Target="https://podminky.urs.cz/item/CS_URS_2024_02/978015391" TargetMode="External" /><Relationship Id="rId10" Type="http://schemas.openxmlformats.org/officeDocument/2006/relationships/hyperlink" Target="https://podminky.urs.cz/item/CS_URS_2024_02/997013213" TargetMode="External" /><Relationship Id="rId11" Type="http://schemas.openxmlformats.org/officeDocument/2006/relationships/hyperlink" Target="https://podminky.urs.cz/item/CS_URS_2024_02/997013219" TargetMode="External" /><Relationship Id="rId12" Type="http://schemas.openxmlformats.org/officeDocument/2006/relationships/hyperlink" Target="https://podminky.urs.cz/item/CS_URS_2024_02/997013501" TargetMode="External" /><Relationship Id="rId13" Type="http://schemas.openxmlformats.org/officeDocument/2006/relationships/hyperlink" Target="https://podminky.urs.cz/item/CS_URS_2024_02/997013509" TargetMode="External" /><Relationship Id="rId14" Type="http://schemas.openxmlformats.org/officeDocument/2006/relationships/hyperlink" Target="https://podminky.urs.cz/item/CS_URS_2024_02/997013631" TargetMode="External" /><Relationship Id="rId15" Type="http://schemas.openxmlformats.org/officeDocument/2006/relationships/hyperlink" Target="https://podminky.urs.cz/item/CS_URS_2024_02/998018002" TargetMode="External" /><Relationship Id="rId16" Type="http://schemas.openxmlformats.org/officeDocument/2006/relationships/hyperlink" Target="https://podminky.urs.cz/item/CS_URS_2024_02/712631811" TargetMode="External" /><Relationship Id="rId17" Type="http://schemas.openxmlformats.org/officeDocument/2006/relationships/hyperlink" Target="https://podminky.urs.cz/item/CS_URS_2024_02/712600845" TargetMode="External" /><Relationship Id="rId18" Type="http://schemas.openxmlformats.org/officeDocument/2006/relationships/hyperlink" Target="https://podminky.urs.cz/item/CS_URS_2024_02/721242116" TargetMode="External" /><Relationship Id="rId19" Type="http://schemas.openxmlformats.org/officeDocument/2006/relationships/hyperlink" Target="https://podminky.urs.cz/item/CS_URS_2024_02/721273153" TargetMode="External" /><Relationship Id="rId20" Type="http://schemas.openxmlformats.org/officeDocument/2006/relationships/hyperlink" Target="https://podminky.urs.cz/item/CS_URS_2024_02/762083111" TargetMode="External" /><Relationship Id="rId21" Type="http://schemas.openxmlformats.org/officeDocument/2006/relationships/hyperlink" Target="https://podminky.urs.cz/item/CS_URS_2024_02/762331932" TargetMode="External" /><Relationship Id="rId22" Type="http://schemas.openxmlformats.org/officeDocument/2006/relationships/hyperlink" Target="https://podminky.urs.cz/item/CS_URS_2024_02/762332923" TargetMode="External" /><Relationship Id="rId23" Type="http://schemas.openxmlformats.org/officeDocument/2006/relationships/hyperlink" Target="https://podminky.urs.cz/item/CS_URS_2024_02/762341210" TargetMode="External" /><Relationship Id="rId24" Type="http://schemas.openxmlformats.org/officeDocument/2006/relationships/hyperlink" Target="https://podminky.urs.cz/item/CS_URS_2024_02/762341811" TargetMode="External" /><Relationship Id="rId25" Type="http://schemas.openxmlformats.org/officeDocument/2006/relationships/hyperlink" Target="https://podminky.urs.cz/item/CS_URS_2024_02/762342314" TargetMode="External" /><Relationship Id="rId26" Type="http://schemas.openxmlformats.org/officeDocument/2006/relationships/hyperlink" Target="https://podminky.urs.cz/item/CS_URS_2024_02/762342441" TargetMode="External" /><Relationship Id="rId27" Type="http://schemas.openxmlformats.org/officeDocument/2006/relationships/hyperlink" Target="https://podminky.urs.cz/item/CS_URS_2024_02/762342811" TargetMode="External" /><Relationship Id="rId28" Type="http://schemas.openxmlformats.org/officeDocument/2006/relationships/hyperlink" Target="https://podminky.urs.cz/item/CS_URS_2024_02/762395000" TargetMode="External" /><Relationship Id="rId29" Type="http://schemas.openxmlformats.org/officeDocument/2006/relationships/hyperlink" Target="https://podminky.urs.cz/item/CS_URS_2024_02/762795000" TargetMode="External" /><Relationship Id="rId30" Type="http://schemas.openxmlformats.org/officeDocument/2006/relationships/hyperlink" Target="https://podminky.urs.cz/item/CS_URS_2024_02/998762312" TargetMode="External" /><Relationship Id="rId31" Type="http://schemas.openxmlformats.org/officeDocument/2006/relationships/hyperlink" Target="https://podminky.urs.cz/item/CS_URS_2024_02/764001821" TargetMode="External" /><Relationship Id="rId32" Type="http://schemas.openxmlformats.org/officeDocument/2006/relationships/hyperlink" Target="https://podminky.urs.cz/item/CS_URS_2024_02/764001861" TargetMode="External" /><Relationship Id="rId33" Type="http://schemas.openxmlformats.org/officeDocument/2006/relationships/hyperlink" Target="https://podminky.urs.cz/item/CS_URS_2024_02/764002812" TargetMode="External" /><Relationship Id="rId34" Type="http://schemas.openxmlformats.org/officeDocument/2006/relationships/hyperlink" Target="https://podminky.urs.cz/item/CS_URS_2024_02/764002821" TargetMode="External" /><Relationship Id="rId35" Type="http://schemas.openxmlformats.org/officeDocument/2006/relationships/hyperlink" Target="https://podminky.urs.cz/item/CS_URS_2024_02/764002841" TargetMode="External" /><Relationship Id="rId36" Type="http://schemas.openxmlformats.org/officeDocument/2006/relationships/hyperlink" Target="https://podminky.urs.cz/item/CS_URS_2024_02/764003801" TargetMode="External" /><Relationship Id="rId37" Type="http://schemas.openxmlformats.org/officeDocument/2006/relationships/hyperlink" Target="https://podminky.urs.cz/item/CS_URS_2024_02/764011616" TargetMode="External" /><Relationship Id="rId38" Type="http://schemas.openxmlformats.org/officeDocument/2006/relationships/hyperlink" Target="https://podminky.urs.cz/item/CS_URS_2024_02/764111653" TargetMode="External" /><Relationship Id="rId39" Type="http://schemas.openxmlformats.org/officeDocument/2006/relationships/hyperlink" Target="https://podminky.urs.cz/item/CS_URS_2024_02/764203156" TargetMode="External" /><Relationship Id="rId40" Type="http://schemas.openxmlformats.org/officeDocument/2006/relationships/hyperlink" Target="https://podminky.urs.cz/item/CS_URS_2024_02/764211625" TargetMode="External" /><Relationship Id="rId41" Type="http://schemas.openxmlformats.org/officeDocument/2006/relationships/hyperlink" Target="https://podminky.urs.cz/item/CS_URS_2024_02/764212634" TargetMode="External" /><Relationship Id="rId42" Type="http://schemas.openxmlformats.org/officeDocument/2006/relationships/hyperlink" Target="https://podminky.urs.cz/item/CS_URS_2024_02/764212649" TargetMode="External" /><Relationship Id="rId43" Type="http://schemas.openxmlformats.org/officeDocument/2006/relationships/hyperlink" Target="https://podminky.urs.cz/item/CS_URS_2024_02/764212664" TargetMode="External" /><Relationship Id="rId44" Type="http://schemas.openxmlformats.org/officeDocument/2006/relationships/hyperlink" Target="https://podminky.urs.cz/item/CS_URS_2024_02/764213652" TargetMode="External" /><Relationship Id="rId45" Type="http://schemas.openxmlformats.org/officeDocument/2006/relationships/hyperlink" Target="https://podminky.urs.cz/item/CS_URS_2024_02/764218631" TargetMode="External" /><Relationship Id="rId46" Type="http://schemas.openxmlformats.org/officeDocument/2006/relationships/hyperlink" Target="https://podminky.urs.cz/item/CS_URS_2024_02/764314612" TargetMode="External" /><Relationship Id="rId47" Type="http://schemas.openxmlformats.org/officeDocument/2006/relationships/hyperlink" Target="https://podminky.urs.cz/item/CS_URS_2024_02/764315633" TargetMode="External" /><Relationship Id="rId48" Type="http://schemas.openxmlformats.org/officeDocument/2006/relationships/hyperlink" Target="https://podminky.urs.cz/item/CS_URS_2024_02/764316624" TargetMode="External" /><Relationship Id="rId49" Type="http://schemas.openxmlformats.org/officeDocument/2006/relationships/hyperlink" Target="https://podminky.urs.cz/item/CS_URS_2024_02/764511602" TargetMode="External" /><Relationship Id="rId50" Type="http://schemas.openxmlformats.org/officeDocument/2006/relationships/hyperlink" Target="https://podminky.urs.cz/item/CS_URS_2024_02/764511643" TargetMode="External" /><Relationship Id="rId51" Type="http://schemas.openxmlformats.org/officeDocument/2006/relationships/hyperlink" Target="https://podminky.urs.cz/item/CS_URS_2024_02/764518623" TargetMode="External" /><Relationship Id="rId52" Type="http://schemas.openxmlformats.org/officeDocument/2006/relationships/hyperlink" Target="https://podminky.urs.cz/item/CS_URS_2024_02/998764312" TargetMode="External" /><Relationship Id="rId53" Type="http://schemas.openxmlformats.org/officeDocument/2006/relationships/hyperlink" Target="https://podminky.urs.cz/item/CS_URS_2024_02/765115302" TargetMode="External" /><Relationship Id="rId54" Type="http://schemas.openxmlformats.org/officeDocument/2006/relationships/hyperlink" Target="https://podminky.urs.cz/item/CS_URS_2024_02/765191021" TargetMode="External" /><Relationship Id="rId55" Type="http://schemas.openxmlformats.org/officeDocument/2006/relationships/hyperlink" Target="https://podminky.urs.cz/item/CS_URS_2024_02/765191031" TargetMode="External" /><Relationship Id="rId56" Type="http://schemas.openxmlformats.org/officeDocument/2006/relationships/hyperlink" Target="https://podminky.urs.cz/item/CS_URS_2024_02/765192001" TargetMode="External" /><Relationship Id="rId57" Type="http://schemas.openxmlformats.org/officeDocument/2006/relationships/hyperlink" Target="https://podminky.urs.cz/item/CS_URS_2024_02/998765312" TargetMode="External" /><Relationship Id="rId58" Type="http://schemas.openxmlformats.org/officeDocument/2006/relationships/hyperlink" Target="https://podminky.urs.cz/item/CS_URS_2024_02/767851104" TargetMode="External" /><Relationship Id="rId59" Type="http://schemas.openxmlformats.org/officeDocument/2006/relationships/hyperlink" Target="https://podminky.urs.cz/item/CS_URS_2024_02/767851803" TargetMode="External" /><Relationship Id="rId60" Type="http://schemas.openxmlformats.org/officeDocument/2006/relationships/hyperlink" Target="https://podminky.urs.cz/item/CS_URS_2024_02/767881128" TargetMode="External" /><Relationship Id="rId61" Type="http://schemas.openxmlformats.org/officeDocument/2006/relationships/hyperlink" Target="https://podminky.urs.cz/item/CS_URS_2024_02/767881161" TargetMode="External" /><Relationship Id="rId62" Type="http://schemas.openxmlformats.org/officeDocument/2006/relationships/hyperlink" Target="https://podminky.urs.cz/item/CS_URS_2024_02/998767202" TargetMode="External" /><Relationship Id="rId6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372067" TargetMode="External" /><Relationship Id="rId2" Type="http://schemas.openxmlformats.org/officeDocument/2006/relationships/hyperlink" Target="https://podminky.urs.cz/item/CS_URS_2024_02/220320201" TargetMode="External" /><Relationship Id="rId3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21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25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31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26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32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37</v>
      </c>
      <c r="E29" s="3"/>
      <c r="F29" s="31" t="s">
        <v>38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39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40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41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42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43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44</v>
      </c>
      <c r="U35" s="49"/>
      <c r="V35" s="49"/>
      <c r="W35" s="49"/>
      <c r="X35" s="51" t="s">
        <v>45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48</v>
      </c>
      <c r="AI60" s="40"/>
      <c r="AJ60" s="40"/>
      <c r="AK60" s="40"/>
      <c r="AL60" s="40"/>
      <c r="AM60" s="57" t="s">
        <v>49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51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48</v>
      </c>
      <c r="AI75" s="40"/>
      <c r="AJ75" s="40"/>
      <c r="AK75" s="40"/>
      <c r="AL75" s="40"/>
      <c r="AM75" s="57" t="s">
        <v>49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IMPORT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04 - Regenerace bytového fondu Mírová Osada – V. etapa, ul. Koněvova 22, 24, 26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28. 1. 2025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53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31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54</v>
      </c>
      <c r="D92" s="79"/>
      <c r="E92" s="79"/>
      <c r="F92" s="79"/>
      <c r="G92" s="79"/>
      <c r="H92" s="80"/>
      <c r="I92" s="81" t="s">
        <v>55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56</v>
      </c>
      <c r="AH92" s="79"/>
      <c r="AI92" s="79"/>
      <c r="AJ92" s="79"/>
      <c r="AK92" s="79"/>
      <c r="AL92" s="79"/>
      <c r="AM92" s="79"/>
      <c r="AN92" s="81" t="s">
        <v>57</v>
      </c>
      <c r="AO92" s="79"/>
      <c r="AP92" s="83"/>
      <c r="AQ92" s="84" t="s">
        <v>58</v>
      </c>
      <c r="AR92" s="38"/>
      <c r="AS92" s="85" t="s">
        <v>59</v>
      </c>
      <c r="AT92" s="86" t="s">
        <v>60</v>
      </c>
      <c r="AU92" s="86" t="s">
        <v>61</v>
      </c>
      <c r="AV92" s="86" t="s">
        <v>62</v>
      </c>
      <c r="AW92" s="86" t="s">
        <v>63</v>
      </c>
      <c r="AX92" s="86" t="s">
        <v>64</v>
      </c>
      <c r="AY92" s="86" t="s">
        <v>65</v>
      </c>
      <c r="AZ92" s="86" t="s">
        <v>66</v>
      </c>
      <c r="BA92" s="86" t="s">
        <v>67</v>
      </c>
      <c r="BB92" s="86" t="s">
        <v>68</v>
      </c>
      <c r="BC92" s="86" t="s">
        <v>69</v>
      </c>
      <c r="BD92" s="87" t="s">
        <v>70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71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ROUND(SUM(AG95:AG103),2)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ROUND(SUM(AS95:AS103),2)</f>
        <v>0</v>
      </c>
      <c r="AT94" s="98">
        <f>ROUND(SUM(AV94:AW94),2)</f>
        <v>0</v>
      </c>
      <c r="AU94" s="99">
        <f>ROUND(SUM(AU95:AU103),5)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ROUND(SUM(AZ95:AZ103),2)</f>
        <v>0</v>
      </c>
      <c r="BA94" s="98">
        <f>ROUND(SUM(BA95:BA103),2)</f>
        <v>0</v>
      </c>
      <c r="BB94" s="98">
        <f>ROUND(SUM(BB95:BB103),2)</f>
        <v>0</v>
      </c>
      <c r="BC94" s="98">
        <f>ROUND(SUM(BC95:BC103),2)</f>
        <v>0</v>
      </c>
      <c r="BD94" s="100">
        <f>ROUND(SUM(BD95:BD103),2)</f>
        <v>0</v>
      </c>
      <c r="BE94" s="6"/>
      <c r="BS94" s="101" t="s">
        <v>72</v>
      </c>
      <c r="BT94" s="101" t="s">
        <v>73</v>
      </c>
      <c r="BU94" s="102" t="s">
        <v>74</v>
      </c>
      <c r="BV94" s="101" t="s">
        <v>14</v>
      </c>
      <c r="BW94" s="101" t="s">
        <v>4</v>
      </c>
      <c r="BX94" s="101" t="s">
        <v>75</v>
      </c>
      <c r="CL94" s="101" t="s">
        <v>1</v>
      </c>
    </row>
    <row r="95" s="7" customFormat="1" ht="16.5" customHeight="1">
      <c r="A95" s="103" t="s">
        <v>76</v>
      </c>
      <c r="B95" s="104"/>
      <c r="C95" s="105"/>
      <c r="D95" s="106" t="s">
        <v>77</v>
      </c>
      <c r="E95" s="106"/>
      <c r="F95" s="106"/>
      <c r="G95" s="106"/>
      <c r="H95" s="106"/>
      <c r="I95" s="107"/>
      <c r="J95" s="106" t="s">
        <v>78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'01 - zateplení obálky budovy'!J30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79</v>
      </c>
      <c r="AR95" s="104"/>
      <c r="AS95" s="110">
        <v>0</v>
      </c>
      <c r="AT95" s="111">
        <f>ROUND(SUM(AV95:AW95),2)</f>
        <v>0</v>
      </c>
      <c r="AU95" s="112">
        <f>'01 - zateplení obálky budovy'!P134</f>
        <v>0</v>
      </c>
      <c r="AV95" s="111">
        <f>'01 - zateplení obálky budovy'!J33</f>
        <v>0</v>
      </c>
      <c r="AW95" s="111">
        <f>'01 - zateplení obálky budovy'!J34</f>
        <v>0</v>
      </c>
      <c r="AX95" s="111">
        <f>'01 - zateplení obálky budovy'!J35</f>
        <v>0</v>
      </c>
      <c r="AY95" s="111">
        <f>'01 - zateplení obálky budovy'!J36</f>
        <v>0</v>
      </c>
      <c r="AZ95" s="111">
        <f>'01 - zateplení obálky budovy'!F33</f>
        <v>0</v>
      </c>
      <c r="BA95" s="111">
        <f>'01 - zateplení obálky budovy'!F34</f>
        <v>0</v>
      </c>
      <c r="BB95" s="111">
        <f>'01 - zateplení obálky budovy'!F35</f>
        <v>0</v>
      </c>
      <c r="BC95" s="111">
        <f>'01 - zateplení obálky budovy'!F36</f>
        <v>0</v>
      </c>
      <c r="BD95" s="113">
        <f>'01 - zateplení obálky budovy'!F37</f>
        <v>0</v>
      </c>
      <c r="BE95" s="7"/>
      <c r="BT95" s="114" t="s">
        <v>80</v>
      </c>
      <c r="BV95" s="114" t="s">
        <v>14</v>
      </c>
      <c r="BW95" s="114" t="s">
        <v>81</v>
      </c>
      <c r="BX95" s="114" t="s">
        <v>4</v>
      </c>
      <c r="CL95" s="114" t="s">
        <v>1</v>
      </c>
      <c r="CM95" s="114" t="s">
        <v>82</v>
      </c>
    </row>
    <row r="96" s="7" customFormat="1" ht="16.5" customHeight="1">
      <c r="A96" s="103" t="s">
        <v>76</v>
      </c>
      <c r="B96" s="104"/>
      <c r="C96" s="105"/>
      <c r="D96" s="106" t="s">
        <v>83</v>
      </c>
      <c r="E96" s="106"/>
      <c r="F96" s="106"/>
      <c r="G96" s="106"/>
      <c r="H96" s="106"/>
      <c r="I96" s="107"/>
      <c r="J96" s="106" t="s">
        <v>84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'02 - sanace suterénu'!J30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79</v>
      </c>
      <c r="AR96" s="104"/>
      <c r="AS96" s="110">
        <v>0</v>
      </c>
      <c r="AT96" s="111">
        <f>ROUND(SUM(AV96:AW96),2)</f>
        <v>0</v>
      </c>
      <c r="AU96" s="112">
        <f>'02 - sanace suterénu'!P129</f>
        <v>0</v>
      </c>
      <c r="AV96" s="111">
        <f>'02 - sanace suterénu'!J33</f>
        <v>0</v>
      </c>
      <c r="AW96" s="111">
        <f>'02 - sanace suterénu'!J34</f>
        <v>0</v>
      </c>
      <c r="AX96" s="111">
        <f>'02 - sanace suterénu'!J35</f>
        <v>0</v>
      </c>
      <c r="AY96" s="111">
        <f>'02 - sanace suterénu'!J36</f>
        <v>0</v>
      </c>
      <c r="AZ96" s="111">
        <f>'02 - sanace suterénu'!F33</f>
        <v>0</v>
      </c>
      <c r="BA96" s="111">
        <f>'02 - sanace suterénu'!F34</f>
        <v>0</v>
      </c>
      <c r="BB96" s="111">
        <f>'02 - sanace suterénu'!F35</f>
        <v>0</v>
      </c>
      <c r="BC96" s="111">
        <f>'02 - sanace suterénu'!F36</f>
        <v>0</v>
      </c>
      <c r="BD96" s="113">
        <f>'02 - sanace suterénu'!F37</f>
        <v>0</v>
      </c>
      <c r="BE96" s="7"/>
      <c r="BT96" s="114" t="s">
        <v>80</v>
      </c>
      <c r="BV96" s="114" t="s">
        <v>14</v>
      </c>
      <c r="BW96" s="114" t="s">
        <v>85</v>
      </c>
      <c r="BX96" s="114" t="s">
        <v>4</v>
      </c>
      <c r="CL96" s="114" t="s">
        <v>1</v>
      </c>
      <c r="CM96" s="114" t="s">
        <v>82</v>
      </c>
    </row>
    <row r="97" s="7" customFormat="1" ht="16.5" customHeight="1">
      <c r="A97" s="103" t="s">
        <v>76</v>
      </c>
      <c r="B97" s="104"/>
      <c r="C97" s="105"/>
      <c r="D97" s="106" t="s">
        <v>86</v>
      </c>
      <c r="E97" s="106"/>
      <c r="F97" s="106"/>
      <c r="G97" s="106"/>
      <c r="H97" s="106"/>
      <c r="I97" s="107"/>
      <c r="J97" s="106" t="s">
        <v>87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'03 - výměna střešní krytiny'!J30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79</v>
      </c>
      <c r="AR97" s="104"/>
      <c r="AS97" s="110">
        <v>0</v>
      </c>
      <c r="AT97" s="111">
        <f>ROUND(SUM(AV97:AW97),2)</f>
        <v>0</v>
      </c>
      <c r="AU97" s="112">
        <f>'03 - výměna střešní krytiny'!P129</f>
        <v>0</v>
      </c>
      <c r="AV97" s="111">
        <f>'03 - výměna střešní krytiny'!J33</f>
        <v>0</v>
      </c>
      <c r="AW97" s="111">
        <f>'03 - výměna střešní krytiny'!J34</f>
        <v>0</v>
      </c>
      <c r="AX97" s="111">
        <f>'03 - výměna střešní krytiny'!J35</f>
        <v>0</v>
      </c>
      <c r="AY97" s="111">
        <f>'03 - výměna střešní krytiny'!J36</f>
        <v>0</v>
      </c>
      <c r="AZ97" s="111">
        <f>'03 - výměna střešní krytiny'!F33</f>
        <v>0</v>
      </c>
      <c r="BA97" s="111">
        <f>'03 - výměna střešní krytiny'!F34</f>
        <v>0</v>
      </c>
      <c r="BB97" s="111">
        <f>'03 - výměna střešní krytiny'!F35</f>
        <v>0</v>
      </c>
      <c r="BC97" s="111">
        <f>'03 - výměna střešní krytiny'!F36</f>
        <v>0</v>
      </c>
      <c r="BD97" s="113">
        <f>'03 - výměna střešní krytiny'!F37</f>
        <v>0</v>
      </c>
      <c r="BE97" s="7"/>
      <c r="BT97" s="114" t="s">
        <v>80</v>
      </c>
      <c r="BV97" s="114" t="s">
        <v>14</v>
      </c>
      <c r="BW97" s="114" t="s">
        <v>88</v>
      </c>
      <c r="BX97" s="114" t="s">
        <v>4</v>
      </c>
      <c r="CL97" s="114" t="s">
        <v>1</v>
      </c>
      <c r="CM97" s="114" t="s">
        <v>82</v>
      </c>
    </row>
    <row r="98" s="7" customFormat="1" ht="16.5" customHeight="1">
      <c r="A98" s="103" t="s">
        <v>76</v>
      </c>
      <c r="B98" s="104"/>
      <c r="C98" s="105"/>
      <c r="D98" s="106" t="s">
        <v>89</v>
      </c>
      <c r="E98" s="106"/>
      <c r="F98" s="106"/>
      <c r="G98" s="106"/>
      <c r="H98" s="106"/>
      <c r="I98" s="107"/>
      <c r="J98" s="106" t="s">
        <v>90</v>
      </c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8">
        <f>'04 - ÚT byt č.1'!J30</f>
        <v>0</v>
      </c>
      <c r="AH98" s="107"/>
      <c r="AI98" s="107"/>
      <c r="AJ98" s="107"/>
      <c r="AK98" s="107"/>
      <c r="AL98" s="107"/>
      <c r="AM98" s="107"/>
      <c r="AN98" s="108">
        <f>SUM(AG98,AT98)</f>
        <v>0</v>
      </c>
      <c r="AO98" s="107"/>
      <c r="AP98" s="107"/>
      <c r="AQ98" s="109" t="s">
        <v>79</v>
      </c>
      <c r="AR98" s="104"/>
      <c r="AS98" s="110">
        <v>0</v>
      </c>
      <c r="AT98" s="111">
        <f>ROUND(SUM(AV98:AW98),2)</f>
        <v>0</v>
      </c>
      <c r="AU98" s="112">
        <f>'04 - ÚT byt č.1'!P122</f>
        <v>0</v>
      </c>
      <c r="AV98" s="111">
        <f>'04 - ÚT byt č.1'!J33</f>
        <v>0</v>
      </c>
      <c r="AW98" s="111">
        <f>'04 - ÚT byt č.1'!J34</f>
        <v>0</v>
      </c>
      <c r="AX98" s="111">
        <f>'04 - ÚT byt č.1'!J35</f>
        <v>0</v>
      </c>
      <c r="AY98" s="111">
        <f>'04 - ÚT byt č.1'!J36</f>
        <v>0</v>
      </c>
      <c r="AZ98" s="111">
        <f>'04 - ÚT byt č.1'!F33</f>
        <v>0</v>
      </c>
      <c r="BA98" s="111">
        <f>'04 - ÚT byt č.1'!F34</f>
        <v>0</v>
      </c>
      <c r="BB98" s="111">
        <f>'04 - ÚT byt č.1'!F35</f>
        <v>0</v>
      </c>
      <c r="BC98" s="111">
        <f>'04 - ÚT byt č.1'!F36</f>
        <v>0</v>
      </c>
      <c r="BD98" s="113">
        <f>'04 - ÚT byt č.1'!F37</f>
        <v>0</v>
      </c>
      <c r="BE98" s="7"/>
      <c r="BT98" s="114" t="s">
        <v>80</v>
      </c>
      <c r="BV98" s="114" t="s">
        <v>14</v>
      </c>
      <c r="BW98" s="114" t="s">
        <v>91</v>
      </c>
      <c r="BX98" s="114" t="s">
        <v>4</v>
      </c>
      <c r="CL98" s="114" t="s">
        <v>1</v>
      </c>
      <c r="CM98" s="114" t="s">
        <v>82</v>
      </c>
    </row>
    <row r="99" s="7" customFormat="1" ht="16.5" customHeight="1">
      <c r="A99" s="103" t="s">
        <v>76</v>
      </c>
      <c r="B99" s="104"/>
      <c r="C99" s="105"/>
      <c r="D99" s="106" t="s">
        <v>92</v>
      </c>
      <c r="E99" s="106"/>
      <c r="F99" s="106"/>
      <c r="G99" s="106"/>
      <c r="H99" s="106"/>
      <c r="I99" s="107"/>
      <c r="J99" s="106" t="s">
        <v>93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8">
        <f>'05 - ÚT byt č.2'!J30</f>
        <v>0</v>
      </c>
      <c r="AH99" s="107"/>
      <c r="AI99" s="107"/>
      <c r="AJ99" s="107"/>
      <c r="AK99" s="107"/>
      <c r="AL99" s="107"/>
      <c r="AM99" s="107"/>
      <c r="AN99" s="108">
        <f>SUM(AG99,AT99)</f>
        <v>0</v>
      </c>
      <c r="AO99" s="107"/>
      <c r="AP99" s="107"/>
      <c r="AQ99" s="109" t="s">
        <v>79</v>
      </c>
      <c r="AR99" s="104"/>
      <c r="AS99" s="110">
        <v>0</v>
      </c>
      <c r="AT99" s="111">
        <f>ROUND(SUM(AV99:AW99),2)</f>
        <v>0</v>
      </c>
      <c r="AU99" s="112">
        <f>'05 - ÚT byt č.2'!P122</f>
        <v>0</v>
      </c>
      <c r="AV99" s="111">
        <f>'05 - ÚT byt č.2'!J33</f>
        <v>0</v>
      </c>
      <c r="AW99" s="111">
        <f>'05 - ÚT byt č.2'!J34</f>
        <v>0</v>
      </c>
      <c r="AX99" s="111">
        <f>'05 - ÚT byt č.2'!J35</f>
        <v>0</v>
      </c>
      <c r="AY99" s="111">
        <f>'05 - ÚT byt č.2'!J36</f>
        <v>0</v>
      </c>
      <c r="AZ99" s="111">
        <f>'05 - ÚT byt č.2'!F33</f>
        <v>0</v>
      </c>
      <c r="BA99" s="111">
        <f>'05 - ÚT byt č.2'!F34</f>
        <v>0</v>
      </c>
      <c r="BB99" s="111">
        <f>'05 - ÚT byt č.2'!F35</f>
        <v>0</v>
      </c>
      <c r="BC99" s="111">
        <f>'05 - ÚT byt č.2'!F36</f>
        <v>0</v>
      </c>
      <c r="BD99" s="113">
        <f>'05 - ÚT byt č.2'!F37</f>
        <v>0</v>
      </c>
      <c r="BE99" s="7"/>
      <c r="BT99" s="114" t="s">
        <v>80</v>
      </c>
      <c r="BV99" s="114" t="s">
        <v>14</v>
      </c>
      <c r="BW99" s="114" t="s">
        <v>94</v>
      </c>
      <c r="BX99" s="114" t="s">
        <v>4</v>
      </c>
      <c r="CL99" s="114" t="s">
        <v>1</v>
      </c>
      <c r="CM99" s="114" t="s">
        <v>82</v>
      </c>
    </row>
    <row r="100" s="7" customFormat="1" ht="16.5" customHeight="1">
      <c r="A100" s="103" t="s">
        <v>76</v>
      </c>
      <c r="B100" s="104"/>
      <c r="C100" s="105"/>
      <c r="D100" s="106" t="s">
        <v>95</v>
      </c>
      <c r="E100" s="106"/>
      <c r="F100" s="106"/>
      <c r="G100" s="106"/>
      <c r="H100" s="106"/>
      <c r="I100" s="107"/>
      <c r="J100" s="106" t="s">
        <v>96</v>
      </c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8">
        <f>'06 - ÚT byt č.3'!J30</f>
        <v>0</v>
      </c>
      <c r="AH100" s="107"/>
      <c r="AI100" s="107"/>
      <c r="AJ100" s="107"/>
      <c r="AK100" s="107"/>
      <c r="AL100" s="107"/>
      <c r="AM100" s="107"/>
      <c r="AN100" s="108">
        <f>SUM(AG100,AT100)</f>
        <v>0</v>
      </c>
      <c r="AO100" s="107"/>
      <c r="AP100" s="107"/>
      <c r="AQ100" s="109" t="s">
        <v>79</v>
      </c>
      <c r="AR100" s="104"/>
      <c r="AS100" s="110">
        <v>0</v>
      </c>
      <c r="AT100" s="111">
        <f>ROUND(SUM(AV100:AW100),2)</f>
        <v>0</v>
      </c>
      <c r="AU100" s="112">
        <f>'06 - ÚT byt č.3'!P122</f>
        <v>0</v>
      </c>
      <c r="AV100" s="111">
        <f>'06 - ÚT byt č.3'!J33</f>
        <v>0</v>
      </c>
      <c r="AW100" s="111">
        <f>'06 - ÚT byt č.3'!J34</f>
        <v>0</v>
      </c>
      <c r="AX100" s="111">
        <f>'06 - ÚT byt č.3'!J35</f>
        <v>0</v>
      </c>
      <c r="AY100" s="111">
        <f>'06 - ÚT byt č.3'!J36</f>
        <v>0</v>
      </c>
      <c r="AZ100" s="111">
        <f>'06 - ÚT byt č.3'!F33</f>
        <v>0</v>
      </c>
      <c r="BA100" s="111">
        <f>'06 - ÚT byt č.3'!F34</f>
        <v>0</v>
      </c>
      <c r="BB100" s="111">
        <f>'06 - ÚT byt č.3'!F35</f>
        <v>0</v>
      </c>
      <c r="BC100" s="111">
        <f>'06 - ÚT byt č.3'!F36</f>
        <v>0</v>
      </c>
      <c r="BD100" s="113">
        <f>'06 - ÚT byt č.3'!F37</f>
        <v>0</v>
      </c>
      <c r="BE100" s="7"/>
      <c r="BT100" s="114" t="s">
        <v>80</v>
      </c>
      <c r="BV100" s="114" t="s">
        <v>14</v>
      </c>
      <c r="BW100" s="114" t="s">
        <v>97</v>
      </c>
      <c r="BX100" s="114" t="s">
        <v>4</v>
      </c>
      <c r="CL100" s="114" t="s">
        <v>1</v>
      </c>
      <c r="CM100" s="114" t="s">
        <v>82</v>
      </c>
    </row>
    <row r="101" s="7" customFormat="1" ht="16.5" customHeight="1">
      <c r="A101" s="103" t="s">
        <v>76</v>
      </c>
      <c r="B101" s="104"/>
      <c r="C101" s="105"/>
      <c r="D101" s="106" t="s">
        <v>98</v>
      </c>
      <c r="E101" s="106"/>
      <c r="F101" s="106"/>
      <c r="G101" s="106"/>
      <c r="H101" s="106"/>
      <c r="I101" s="107"/>
      <c r="J101" s="106" t="s">
        <v>99</v>
      </c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8">
        <f>'07 - ÚT byt č.4'!J30</f>
        <v>0</v>
      </c>
      <c r="AH101" s="107"/>
      <c r="AI101" s="107"/>
      <c r="AJ101" s="107"/>
      <c r="AK101" s="107"/>
      <c r="AL101" s="107"/>
      <c r="AM101" s="107"/>
      <c r="AN101" s="108">
        <f>SUM(AG101,AT101)</f>
        <v>0</v>
      </c>
      <c r="AO101" s="107"/>
      <c r="AP101" s="107"/>
      <c r="AQ101" s="109" t="s">
        <v>79</v>
      </c>
      <c r="AR101" s="104"/>
      <c r="AS101" s="110">
        <v>0</v>
      </c>
      <c r="AT101" s="111">
        <f>ROUND(SUM(AV101:AW101),2)</f>
        <v>0</v>
      </c>
      <c r="AU101" s="112">
        <f>'07 - ÚT byt č.4'!P122</f>
        <v>0</v>
      </c>
      <c r="AV101" s="111">
        <f>'07 - ÚT byt č.4'!J33</f>
        <v>0</v>
      </c>
      <c r="AW101" s="111">
        <f>'07 - ÚT byt č.4'!J34</f>
        <v>0</v>
      </c>
      <c r="AX101" s="111">
        <f>'07 - ÚT byt č.4'!J35</f>
        <v>0</v>
      </c>
      <c r="AY101" s="111">
        <f>'07 - ÚT byt č.4'!J36</f>
        <v>0</v>
      </c>
      <c r="AZ101" s="111">
        <f>'07 - ÚT byt č.4'!F33</f>
        <v>0</v>
      </c>
      <c r="BA101" s="111">
        <f>'07 - ÚT byt č.4'!F34</f>
        <v>0</v>
      </c>
      <c r="BB101" s="111">
        <f>'07 - ÚT byt č.4'!F35</f>
        <v>0</v>
      </c>
      <c r="BC101" s="111">
        <f>'07 - ÚT byt č.4'!F36</f>
        <v>0</v>
      </c>
      <c r="BD101" s="113">
        <f>'07 - ÚT byt č.4'!F37</f>
        <v>0</v>
      </c>
      <c r="BE101" s="7"/>
      <c r="BT101" s="114" t="s">
        <v>80</v>
      </c>
      <c r="BV101" s="114" t="s">
        <v>14</v>
      </c>
      <c r="BW101" s="114" t="s">
        <v>100</v>
      </c>
      <c r="BX101" s="114" t="s">
        <v>4</v>
      </c>
      <c r="CL101" s="114" t="s">
        <v>1</v>
      </c>
      <c r="CM101" s="114" t="s">
        <v>82</v>
      </c>
    </row>
    <row r="102" s="7" customFormat="1" ht="16.5" customHeight="1">
      <c r="A102" s="103" t="s">
        <v>76</v>
      </c>
      <c r="B102" s="104"/>
      <c r="C102" s="105"/>
      <c r="D102" s="106" t="s">
        <v>7</v>
      </c>
      <c r="E102" s="106"/>
      <c r="F102" s="106"/>
      <c r="G102" s="106"/>
      <c r="H102" s="106"/>
      <c r="I102" s="107"/>
      <c r="J102" s="106" t="s">
        <v>101</v>
      </c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8">
        <f>'21 - Elektrotechnika'!J30</f>
        <v>0</v>
      </c>
      <c r="AH102" s="107"/>
      <c r="AI102" s="107"/>
      <c r="AJ102" s="107"/>
      <c r="AK102" s="107"/>
      <c r="AL102" s="107"/>
      <c r="AM102" s="107"/>
      <c r="AN102" s="108">
        <f>SUM(AG102,AT102)</f>
        <v>0</v>
      </c>
      <c r="AO102" s="107"/>
      <c r="AP102" s="107"/>
      <c r="AQ102" s="109" t="s">
        <v>79</v>
      </c>
      <c r="AR102" s="104"/>
      <c r="AS102" s="110">
        <v>0</v>
      </c>
      <c r="AT102" s="111">
        <f>ROUND(SUM(AV102:AW102),2)</f>
        <v>0</v>
      </c>
      <c r="AU102" s="112">
        <f>'21 - Elektrotechnika'!P121</f>
        <v>0</v>
      </c>
      <c r="AV102" s="111">
        <f>'21 - Elektrotechnika'!J33</f>
        <v>0</v>
      </c>
      <c r="AW102" s="111">
        <f>'21 - Elektrotechnika'!J34</f>
        <v>0</v>
      </c>
      <c r="AX102" s="111">
        <f>'21 - Elektrotechnika'!J35</f>
        <v>0</v>
      </c>
      <c r="AY102" s="111">
        <f>'21 - Elektrotechnika'!J36</f>
        <v>0</v>
      </c>
      <c r="AZ102" s="111">
        <f>'21 - Elektrotechnika'!F33</f>
        <v>0</v>
      </c>
      <c r="BA102" s="111">
        <f>'21 - Elektrotechnika'!F34</f>
        <v>0</v>
      </c>
      <c r="BB102" s="111">
        <f>'21 - Elektrotechnika'!F35</f>
        <v>0</v>
      </c>
      <c r="BC102" s="111">
        <f>'21 - Elektrotechnika'!F36</f>
        <v>0</v>
      </c>
      <c r="BD102" s="113">
        <f>'21 - Elektrotechnika'!F37</f>
        <v>0</v>
      </c>
      <c r="BE102" s="7"/>
      <c r="BT102" s="114" t="s">
        <v>80</v>
      </c>
      <c r="BV102" s="114" t="s">
        <v>14</v>
      </c>
      <c r="BW102" s="114" t="s">
        <v>102</v>
      </c>
      <c r="BX102" s="114" t="s">
        <v>4</v>
      </c>
      <c r="CL102" s="114" t="s">
        <v>1</v>
      </c>
      <c r="CM102" s="114" t="s">
        <v>82</v>
      </c>
    </row>
    <row r="103" s="7" customFormat="1" ht="16.5" customHeight="1">
      <c r="A103" s="103" t="s">
        <v>76</v>
      </c>
      <c r="B103" s="104"/>
      <c r="C103" s="105"/>
      <c r="D103" s="106" t="s">
        <v>103</v>
      </c>
      <c r="E103" s="106"/>
      <c r="F103" s="106"/>
      <c r="G103" s="106"/>
      <c r="H103" s="106"/>
      <c r="I103" s="107"/>
      <c r="J103" s="106" t="s">
        <v>104</v>
      </c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8">
        <f>'30 - Vedlejší náklady'!J30</f>
        <v>0</v>
      </c>
      <c r="AH103" s="107"/>
      <c r="AI103" s="107"/>
      <c r="AJ103" s="107"/>
      <c r="AK103" s="107"/>
      <c r="AL103" s="107"/>
      <c r="AM103" s="107"/>
      <c r="AN103" s="108">
        <f>SUM(AG103,AT103)</f>
        <v>0</v>
      </c>
      <c r="AO103" s="107"/>
      <c r="AP103" s="107"/>
      <c r="AQ103" s="109" t="s">
        <v>79</v>
      </c>
      <c r="AR103" s="104"/>
      <c r="AS103" s="115">
        <v>0</v>
      </c>
      <c r="AT103" s="116">
        <f>ROUND(SUM(AV103:AW103),2)</f>
        <v>0</v>
      </c>
      <c r="AU103" s="117">
        <f>'30 - Vedlejší náklady'!P119</f>
        <v>0</v>
      </c>
      <c r="AV103" s="116">
        <f>'30 - Vedlejší náklady'!J33</f>
        <v>0</v>
      </c>
      <c r="AW103" s="116">
        <f>'30 - Vedlejší náklady'!J34</f>
        <v>0</v>
      </c>
      <c r="AX103" s="116">
        <f>'30 - Vedlejší náklady'!J35</f>
        <v>0</v>
      </c>
      <c r="AY103" s="116">
        <f>'30 - Vedlejší náklady'!J36</f>
        <v>0</v>
      </c>
      <c r="AZ103" s="116">
        <f>'30 - Vedlejší náklady'!F33</f>
        <v>0</v>
      </c>
      <c r="BA103" s="116">
        <f>'30 - Vedlejší náklady'!F34</f>
        <v>0</v>
      </c>
      <c r="BB103" s="116">
        <f>'30 - Vedlejší náklady'!F35</f>
        <v>0</v>
      </c>
      <c r="BC103" s="116">
        <f>'30 - Vedlejší náklady'!F36</f>
        <v>0</v>
      </c>
      <c r="BD103" s="118">
        <f>'30 - Vedlejší náklady'!F37</f>
        <v>0</v>
      </c>
      <c r="BE103" s="7"/>
      <c r="BT103" s="114" t="s">
        <v>80</v>
      </c>
      <c r="BV103" s="114" t="s">
        <v>14</v>
      </c>
      <c r="BW103" s="114" t="s">
        <v>105</v>
      </c>
      <c r="BX103" s="114" t="s">
        <v>4</v>
      </c>
      <c r="CL103" s="114" t="s">
        <v>1</v>
      </c>
      <c r="CM103" s="114" t="s">
        <v>82</v>
      </c>
    </row>
    <row r="104" s="2" customFormat="1" ht="30" customHeight="1">
      <c r="A104" s="37"/>
      <c r="B104" s="38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8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="2" customFormat="1" ht="6.96" customHeight="1">
      <c r="A105" s="37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38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</sheetData>
  <mergeCells count="7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zateplení obálky budovy'!C2" display="/"/>
    <hyperlink ref="A96" location="'02 - sanace suterénu'!C2" display="/"/>
    <hyperlink ref="A97" location="'03 - výměna střešní krytiny'!C2" display="/"/>
    <hyperlink ref="A98" location="'04 - ÚT byt č.1'!C2" display="/"/>
    <hyperlink ref="A99" location="'05 - ÚT byt č.2'!C2" display="/"/>
    <hyperlink ref="A100" location="'06 - ÚT byt č.3'!C2" display="/"/>
    <hyperlink ref="A101" location="'07 - ÚT byt č.4'!C2" display="/"/>
    <hyperlink ref="A102" location="'21 - Elektrotechnika'!C2" display="/"/>
    <hyperlink ref="A103" location="'30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04 -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1490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ROUND(J119,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ROUND((SUM(BE119:BE125)),  2)</f>
        <v>0</v>
      </c>
      <c r="G33" s="37"/>
      <c r="H33" s="37"/>
      <c r="I33" s="127">
        <v>0.20999999999999999</v>
      </c>
      <c r="J33" s="126">
        <f>ROUND(((SUM(BE119:BE125))*I33),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ROUND((SUM(BF119:BF125)),  2)</f>
        <v>0</v>
      </c>
      <c r="G34" s="37"/>
      <c r="H34" s="37"/>
      <c r="I34" s="127">
        <v>0.12</v>
      </c>
      <c r="J34" s="126">
        <f>ROUND(((SUM(BF119:BF125))*I34),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ROUND((SUM(BG119:BG125)),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ROUND((SUM(BH119:BH125)),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ROUND((SUM(BI119:BI125)),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04 -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30 - Vedlejší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J119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1491</v>
      </c>
      <c r="E97" s="141"/>
      <c r="F97" s="141"/>
      <c r="G97" s="141"/>
      <c r="H97" s="141"/>
      <c r="I97" s="141"/>
      <c r="J97" s="142">
        <f>J120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1492</v>
      </c>
      <c r="E98" s="145"/>
      <c r="F98" s="145"/>
      <c r="G98" s="145"/>
      <c r="H98" s="145"/>
      <c r="I98" s="145"/>
      <c r="J98" s="146">
        <f>J121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1493</v>
      </c>
      <c r="E99" s="145"/>
      <c r="F99" s="145"/>
      <c r="G99" s="145"/>
      <c r="H99" s="145"/>
      <c r="I99" s="145"/>
      <c r="J99" s="146">
        <f>J123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7"/>
      <c r="D100" s="37"/>
      <c r="E100" s="37"/>
      <c r="F100" s="37"/>
      <c r="G100" s="37"/>
      <c r="H100" s="37"/>
      <c r="I100" s="37"/>
      <c r="J100" s="37"/>
      <c r="K100" s="37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132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6.25" customHeight="1">
      <c r="A109" s="37"/>
      <c r="B109" s="38"/>
      <c r="C109" s="37"/>
      <c r="D109" s="37"/>
      <c r="E109" s="120" t="str">
        <f>E7</f>
        <v>04 - Regenerace bytového fondu Mírová Osada – V. etapa, ul. Koněvova 22, 24, 26</v>
      </c>
      <c r="F109" s="31"/>
      <c r="G109" s="31"/>
      <c r="H109" s="31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107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66" t="str">
        <f>E9</f>
        <v>30 - Vedlejší náklady</v>
      </c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7"/>
      <c r="E113" s="37"/>
      <c r="F113" s="26" t="str">
        <f>F12</f>
        <v xml:space="preserve"> </v>
      </c>
      <c r="G113" s="37"/>
      <c r="H113" s="37"/>
      <c r="I113" s="31" t="s">
        <v>22</v>
      </c>
      <c r="J113" s="68" t="str">
        <f>IF(J12="","",J12)</f>
        <v>28. 1. 2025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7"/>
      <c r="E115" s="37"/>
      <c r="F115" s="26" t="str">
        <f>E15</f>
        <v xml:space="preserve"> </v>
      </c>
      <c r="G115" s="37"/>
      <c r="H115" s="37"/>
      <c r="I115" s="31" t="s">
        <v>29</v>
      </c>
      <c r="J115" s="35" t="str">
        <f>E21</f>
        <v xml:space="preserve"> 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27</v>
      </c>
      <c r="D116" s="37"/>
      <c r="E116" s="37"/>
      <c r="F116" s="26" t="str">
        <f>IF(E18="","",E18)</f>
        <v>Vyplň údaj</v>
      </c>
      <c r="G116" s="37"/>
      <c r="H116" s="37"/>
      <c r="I116" s="31" t="s">
        <v>31</v>
      </c>
      <c r="J116" s="35" t="str">
        <f>E24</f>
        <v xml:space="preserve"> 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47"/>
      <c r="B118" s="148"/>
      <c r="C118" s="149" t="s">
        <v>133</v>
      </c>
      <c r="D118" s="150" t="s">
        <v>58</v>
      </c>
      <c r="E118" s="150" t="s">
        <v>54</v>
      </c>
      <c r="F118" s="150" t="s">
        <v>55</v>
      </c>
      <c r="G118" s="150" t="s">
        <v>134</v>
      </c>
      <c r="H118" s="150" t="s">
        <v>135</v>
      </c>
      <c r="I118" s="150" t="s">
        <v>136</v>
      </c>
      <c r="J118" s="151" t="s">
        <v>111</v>
      </c>
      <c r="K118" s="152" t="s">
        <v>137</v>
      </c>
      <c r="L118" s="153"/>
      <c r="M118" s="85" t="s">
        <v>1</v>
      </c>
      <c r="N118" s="86" t="s">
        <v>37</v>
      </c>
      <c r="O118" s="86" t="s">
        <v>138</v>
      </c>
      <c r="P118" s="86" t="s">
        <v>139</v>
      </c>
      <c r="Q118" s="86" t="s">
        <v>140</v>
      </c>
      <c r="R118" s="86" t="s">
        <v>141</v>
      </c>
      <c r="S118" s="86" t="s">
        <v>142</v>
      </c>
      <c r="T118" s="87" t="s">
        <v>143</v>
      </c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</row>
    <row r="119" s="2" customFormat="1" ht="22.8" customHeight="1">
      <c r="A119" s="37"/>
      <c r="B119" s="38"/>
      <c r="C119" s="92" t="s">
        <v>144</v>
      </c>
      <c r="D119" s="37"/>
      <c r="E119" s="37"/>
      <c r="F119" s="37"/>
      <c r="G119" s="37"/>
      <c r="H119" s="37"/>
      <c r="I119" s="37"/>
      <c r="J119" s="154">
        <f>BK119</f>
        <v>0</v>
      </c>
      <c r="K119" s="37"/>
      <c r="L119" s="38"/>
      <c r="M119" s="88"/>
      <c r="N119" s="72"/>
      <c r="O119" s="89"/>
      <c r="P119" s="155">
        <f>P120</f>
        <v>0</v>
      </c>
      <c r="Q119" s="89"/>
      <c r="R119" s="155">
        <f>R120</f>
        <v>0</v>
      </c>
      <c r="S119" s="89"/>
      <c r="T119" s="156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8" t="s">
        <v>72</v>
      </c>
      <c r="AU119" s="18" t="s">
        <v>113</v>
      </c>
      <c r="BK119" s="157">
        <f>BK120</f>
        <v>0</v>
      </c>
    </row>
    <row r="120" s="12" customFormat="1" ht="25.92" customHeight="1">
      <c r="A120" s="12"/>
      <c r="B120" s="158"/>
      <c r="C120" s="12"/>
      <c r="D120" s="159" t="s">
        <v>72</v>
      </c>
      <c r="E120" s="160" t="s">
        <v>1494</v>
      </c>
      <c r="F120" s="160" t="s">
        <v>1495</v>
      </c>
      <c r="G120" s="12"/>
      <c r="H120" s="12"/>
      <c r="I120" s="161"/>
      <c r="J120" s="162">
        <f>BK120</f>
        <v>0</v>
      </c>
      <c r="K120" s="12"/>
      <c r="L120" s="158"/>
      <c r="M120" s="163"/>
      <c r="N120" s="164"/>
      <c r="O120" s="164"/>
      <c r="P120" s="165">
        <f>P121+P123</f>
        <v>0</v>
      </c>
      <c r="Q120" s="164"/>
      <c r="R120" s="165">
        <f>R121+R123</f>
        <v>0</v>
      </c>
      <c r="S120" s="164"/>
      <c r="T120" s="166">
        <f>T121+T123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9" t="s">
        <v>198</v>
      </c>
      <c r="AT120" s="167" t="s">
        <v>72</v>
      </c>
      <c r="AU120" s="167" t="s">
        <v>73</v>
      </c>
      <c r="AY120" s="159" t="s">
        <v>147</v>
      </c>
      <c r="BK120" s="168">
        <f>BK121+BK123</f>
        <v>0</v>
      </c>
    </row>
    <row r="121" s="12" customFormat="1" ht="22.8" customHeight="1">
      <c r="A121" s="12"/>
      <c r="B121" s="158"/>
      <c r="C121" s="12"/>
      <c r="D121" s="159" t="s">
        <v>72</v>
      </c>
      <c r="E121" s="169" t="s">
        <v>1496</v>
      </c>
      <c r="F121" s="169" t="s">
        <v>1497</v>
      </c>
      <c r="G121" s="12"/>
      <c r="H121" s="12"/>
      <c r="I121" s="161"/>
      <c r="J121" s="170">
        <f>BK121</f>
        <v>0</v>
      </c>
      <c r="K121" s="12"/>
      <c r="L121" s="158"/>
      <c r="M121" s="163"/>
      <c r="N121" s="164"/>
      <c r="O121" s="164"/>
      <c r="P121" s="165">
        <f>P122</f>
        <v>0</v>
      </c>
      <c r="Q121" s="164"/>
      <c r="R121" s="165">
        <f>R122</f>
        <v>0</v>
      </c>
      <c r="S121" s="164"/>
      <c r="T121" s="166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198</v>
      </c>
      <c r="AT121" s="167" t="s">
        <v>72</v>
      </c>
      <c r="AU121" s="167" t="s">
        <v>80</v>
      </c>
      <c r="AY121" s="159" t="s">
        <v>147</v>
      </c>
      <c r="BK121" s="168">
        <f>BK122</f>
        <v>0</v>
      </c>
    </row>
    <row r="122" s="2" customFormat="1" ht="24.15" customHeight="1">
      <c r="A122" s="37"/>
      <c r="B122" s="171"/>
      <c r="C122" s="172" t="s">
        <v>80</v>
      </c>
      <c r="D122" s="172" t="s">
        <v>150</v>
      </c>
      <c r="E122" s="173" t="s">
        <v>1498</v>
      </c>
      <c r="F122" s="174" t="s">
        <v>1499</v>
      </c>
      <c r="G122" s="175" t="s">
        <v>1058</v>
      </c>
      <c r="H122" s="176">
        <v>1</v>
      </c>
      <c r="I122" s="177"/>
      <c r="J122" s="178">
        <f>ROUND(I122*H122,2)</f>
        <v>0</v>
      </c>
      <c r="K122" s="179"/>
      <c r="L122" s="38"/>
      <c r="M122" s="180" t="s">
        <v>1</v>
      </c>
      <c r="N122" s="181" t="s">
        <v>38</v>
      </c>
      <c r="O122" s="76"/>
      <c r="P122" s="182">
        <f>O122*H122</f>
        <v>0</v>
      </c>
      <c r="Q122" s="182">
        <v>0</v>
      </c>
      <c r="R122" s="182">
        <f>Q122*H122</f>
        <v>0</v>
      </c>
      <c r="S122" s="182">
        <v>0</v>
      </c>
      <c r="T122" s="18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4" t="s">
        <v>154</v>
      </c>
      <c r="AT122" s="184" t="s">
        <v>150</v>
      </c>
      <c r="AU122" s="184" t="s">
        <v>82</v>
      </c>
      <c r="AY122" s="18" t="s">
        <v>147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8" t="s">
        <v>80</v>
      </c>
      <c r="BK122" s="185">
        <f>ROUND(I122*H122,2)</f>
        <v>0</v>
      </c>
      <c r="BL122" s="18" t="s">
        <v>154</v>
      </c>
      <c r="BM122" s="184" t="s">
        <v>82</v>
      </c>
    </row>
    <row r="123" s="12" customFormat="1" ht="22.8" customHeight="1">
      <c r="A123" s="12"/>
      <c r="B123" s="158"/>
      <c r="C123" s="12"/>
      <c r="D123" s="159" t="s">
        <v>72</v>
      </c>
      <c r="E123" s="169" t="s">
        <v>1500</v>
      </c>
      <c r="F123" s="169" t="s">
        <v>1501</v>
      </c>
      <c r="G123" s="12"/>
      <c r="H123" s="12"/>
      <c r="I123" s="161"/>
      <c r="J123" s="170">
        <f>BK123</f>
        <v>0</v>
      </c>
      <c r="K123" s="12"/>
      <c r="L123" s="158"/>
      <c r="M123" s="163"/>
      <c r="N123" s="164"/>
      <c r="O123" s="164"/>
      <c r="P123" s="165">
        <f>SUM(P124:P125)</f>
        <v>0</v>
      </c>
      <c r="Q123" s="164"/>
      <c r="R123" s="165">
        <f>SUM(R124:R125)</f>
        <v>0</v>
      </c>
      <c r="S123" s="164"/>
      <c r="T123" s="166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198</v>
      </c>
      <c r="AT123" s="167" t="s">
        <v>72</v>
      </c>
      <c r="AU123" s="167" t="s">
        <v>80</v>
      </c>
      <c r="AY123" s="159" t="s">
        <v>147</v>
      </c>
      <c r="BK123" s="168">
        <f>SUM(BK124:BK125)</f>
        <v>0</v>
      </c>
    </row>
    <row r="124" s="2" customFormat="1" ht="16.5" customHeight="1">
      <c r="A124" s="37"/>
      <c r="B124" s="171"/>
      <c r="C124" s="172" t="s">
        <v>82</v>
      </c>
      <c r="D124" s="172" t="s">
        <v>150</v>
      </c>
      <c r="E124" s="173" t="s">
        <v>1502</v>
      </c>
      <c r="F124" s="174" t="s">
        <v>1503</v>
      </c>
      <c r="G124" s="175" t="s">
        <v>1058</v>
      </c>
      <c r="H124" s="176">
        <v>1</v>
      </c>
      <c r="I124" s="177"/>
      <c r="J124" s="178">
        <f>ROUND(I124*H124,2)</f>
        <v>0</v>
      </c>
      <c r="K124" s="179"/>
      <c r="L124" s="38"/>
      <c r="M124" s="180" t="s">
        <v>1</v>
      </c>
      <c r="N124" s="181" t="s">
        <v>38</v>
      </c>
      <c r="O124" s="76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4" t="s">
        <v>154</v>
      </c>
      <c r="AT124" s="184" t="s">
        <v>150</v>
      </c>
      <c r="AU124" s="184" t="s">
        <v>82</v>
      </c>
      <c r="AY124" s="18" t="s">
        <v>147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8" t="s">
        <v>80</v>
      </c>
      <c r="BK124" s="185">
        <f>ROUND(I124*H124,2)</f>
        <v>0</v>
      </c>
      <c r="BL124" s="18" t="s">
        <v>154</v>
      </c>
      <c r="BM124" s="184" t="s">
        <v>154</v>
      </c>
    </row>
    <row r="125" s="2" customFormat="1" ht="16.5" customHeight="1">
      <c r="A125" s="37"/>
      <c r="B125" s="171"/>
      <c r="C125" s="172" t="s">
        <v>148</v>
      </c>
      <c r="D125" s="172" t="s">
        <v>150</v>
      </c>
      <c r="E125" s="173" t="s">
        <v>1504</v>
      </c>
      <c r="F125" s="174" t="s">
        <v>1505</v>
      </c>
      <c r="G125" s="175" t="s">
        <v>1058</v>
      </c>
      <c r="H125" s="176">
        <v>1</v>
      </c>
      <c r="I125" s="177"/>
      <c r="J125" s="178">
        <f>ROUND(I125*H125,2)</f>
        <v>0</v>
      </c>
      <c r="K125" s="179"/>
      <c r="L125" s="38"/>
      <c r="M125" s="234" t="s">
        <v>1</v>
      </c>
      <c r="N125" s="235" t="s">
        <v>38</v>
      </c>
      <c r="O125" s="232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154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154</v>
      </c>
      <c r="BM125" s="184" t="s">
        <v>159</v>
      </c>
    </row>
    <row r="126" s="2" customFormat="1" ht="6.96" customHeight="1">
      <c r="A126" s="37"/>
      <c r="B126" s="59"/>
      <c r="C126" s="60"/>
      <c r="D126" s="60"/>
      <c r="E126" s="60"/>
      <c r="F126" s="60"/>
      <c r="G126" s="60"/>
      <c r="H126" s="60"/>
      <c r="I126" s="60"/>
      <c r="J126" s="60"/>
      <c r="K126" s="60"/>
      <c r="L126" s="38"/>
      <c r="M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</sheetData>
  <autoFilter ref="C118:K12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04 -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108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ROUND(J134,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ROUND((SUM(BE134:BE1138)),  2)</f>
        <v>0</v>
      </c>
      <c r="G33" s="37"/>
      <c r="H33" s="37"/>
      <c r="I33" s="127">
        <v>0.20999999999999999</v>
      </c>
      <c r="J33" s="126">
        <f>ROUND(((SUM(BE134:BE1138))*I33),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ROUND((SUM(BF134:BF1138)),  2)</f>
        <v>0</v>
      </c>
      <c r="G34" s="37"/>
      <c r="H34" s="37"/>
      <c r="I34" s="127">
        <v>0.12</v>
      </c>
      <c r="J34" s="126">
        <f>ROUND(((SUM(BF134:BF1138))*I34),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ROUND((SUM(BG134:BG1138)),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ROUND((SUM(BH134:BH1138)),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ROUND((SUM(BI134:BI1138)),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04 -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01 - zateplení obálky budovy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J134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114</v>
      </c>
      <c r="E97" s="141"/>
      <c r="F97" s="141"/>
      <c r="G97" s="141"/>
      <c r="H97" s="141"/>
      <c r="I97" s="141"/>
      <c r="J97" s="142">
        <f>J135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115</v>
      </c>
      <c r="E98" s="145"/>
      <c r="F98" s="145"/>
      <c r="G98" s="145"/>
      <c r="H98" s="145"/>
      <c r="I98" s="145"/>
      <c r="J98" s="146">
        <f>J136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116</v>
      </c>
      <c r="E99" s="145"/>
      <c r="F99" s="145"/>
      <c r="G99" s="145"/>
      <c r="H99" s="145"/>
      <c r="I99" s="145"/>
      <c r="J99" s="146">
        <f>J142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117</v>
      </c>
      <c r="E100" s="145"/>
      <c r="F100" s="145"/>
      <c r="G100" s="145"/>
      <c r="H100" s="145"/>
      <c r="I100" s="145"/>
      <c r="J100" s="146">
        <f>J795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118</v>
      </c>
      <c r="E101" s="145"/>
      <c r="F101" s="145"/>
      <c r="G101" s="145"/>
      <c r="H101" s="145"/>
      <c r="I101" s="145"/>
      <c r="J101" s="146">
        <f>J829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119</v>
      </c>
      <c r="E102" s="145"/>
      <c r="F102" s="145"/>
      <c r="G102" s="145"/>
      <c r="H102" s="145"/>
      <c r="I102" s="145"/>
      <c r="J102" s="146">
        <f>J840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120</v>
      </c>
      <c r="E103" s="145"/>
      <c r="F103" s="145"/>
      <c r="G103" s="145"/>
      <c r="H103" s="145"/>
      <c r="I103" s="145"/>
      <c r="J103" s="146">
        <f>J843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121</v>
      </c>
      <c r="E104" s="145"/>
      <c r="F104" s="145"/>
      <c r="G104" s="145"/>
      <c r="H104" s="145"/>
      <c r="I104" s="145"/>
      <c r="J104" s="146">
        <f>J862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122</v>
      </c>
      <c r="E105" s="145"/>
      <c r="F105" s="145"/>
      <c r="G105" s="145"/>
      <c r="H105" s="145"/>
      <c r="I105" s="145"/>
      <c r="J105" s="146">
        <f>J870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39"/>
      <c r="C106" s="9"/>
      <c r="D106" s="140" t="s">
        <v>123</v>
      </c>
      <c r="E106" s="141"/>
      <c r="F106" s="141"/>
      <c r="G106" s="141"/>
      <c r="H106" s="141"/>
      <c r="I106" s="141"/>
      <c r="J106" s="142">
        <f>J929</f>
        <v>0</v>
      </c>
      <c r="K106" s="9"/>
      <c r="L106" s="13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39"/>
      <c r="C107" s="9"/>
      <c r="D107" s="140" t="s">
        <v>124</v>
      </c>
      <c r="E107" s="141"/>
      <c r="F107" s="141"/>
      <c r="G107" s="141"/>
      <c r="H107" s="141"/>
      <c r="I107" s="141"/>
      <c r="J107" s="142">
        <f>J935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3"/>
      <c r="C108" s="10"/>
      <c r="D108" s="144" t="s">
        <v>125</v>
      </c>
      <c r="E108" s="145"/>
      <c r="F108" s="145"/>
      <c r="G108" s="145"/>
      <c r="H108" s="145"/>
      <c r="I108" s="145"/>
      <c r="J108" s="146">
        <f>J936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126</v>
      </c>
      <c r="E109" s="145"/>
      <c r="F109" s="145"/>
      <c r="G109" s="145"/>
      <c r="H109" s="145"/>
      <c r="I109" s="145"/>
      <c r="J109" s="146">
        <f>J975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3"/>
      <c r="C110" s="10"/>
      <c r="D110" s="144" t="s">
        <v>127</v>
      </c>
      <c r="E110" s="145"/>
      <c r="F110" s="145"/>
      <c r="G110" s="145"/>
      <c r="H110" s="145"/>
      <c r="I110" s="145"/>
      <c r="J110" s="146">
        <f>J995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3"/>
      <c r="C111" s="10"/>
      <c r="D111" s="144" t="s">
        <v>128</v>
      </c>
      <c r="E111" s="145"/>
      <c r="F111" s="145"/>
      <c r="G111" s="145"/>
      <c r="H111" s="145"/>
      <c r="I111" s="145"/>
      <c r="J111" s="146">
        <f>J1039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129</v>
      </c>
      <c r="E112" s="145"/>
      <c r="F112" s="145"/>
      <c r="G112" s="145"/>
      <c r="H112" s="145"/>
      <c r="I112" s="145"/>
      <c r="J112" s="146">
        <f>J1083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3"/>
      <c r="C113" s="10"/>
      <c r="D113" s="144" t="s">
        <v>130</v>
      </c>
      <c r="E113" s="145"/>
      <c r="F113" s="145"/>
      <c r="G113" s="145"/>
      <c r="H113" s="145"/>
      <c r="I113" s="145"/>
      <c r="J113" s="146">
        <f>J1098</f>
        <v>0</v>
      </c>
      <c r="K113" s="10"/>
      <c r="L113" s="14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3"/>
      <c r="C114" s="10"/>
      <c r="D114" s="144" t="s">
        <v>131</v>
      </c>
      <c r="E114" s="145"/>
      <c r="F114" s="145"/>
      <c r="G114" s="145"/>
      <c r="H114" s="145"/>
      <c r="I114" s="145"/>
      <c r="J114" s="146">
        <f>J1116</f>
        <v>0</v>
      </c>
      <c r="K114" s="10"/>
      <c r="L114" s="14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20" s="2" customFormat="1" ht="6.96" customHeight="1">
      <c r="A120" s="37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2" t="s">
        <v>132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16</v>
      </c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26.25" customHeight="1">
      <c r="A124" s="37"/>
      <c r="B124" s="38"/>
      <c r="C124" s="37"/>
      <c r="D124" s="37"/>
      <c r="E124" s="120" t="str">
        <f>E7</f>
        <v>04 - Regenerace bytového fondu Mírová Osada – V. etapa, ul. Koněvova 22, 24, 26</v>
      </c>
      <c r="F124" s="31"/>
      <c r="G124" s="31"/>
      <c r="H124" s="31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107</v>
      </c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7"/>
      <c r="D126" s="37"/>
      <c r="E126" s="66" t="str">
        <f>E9</f>
        <v>01 - zateplení obálky budovy</v>
      </c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20</v>
      </c>
      <c r="D128" s="37"/>
      <c r="E128" s="37"/>
      <c r="F128" s="26" t="str">
        <f>F12</f>
        <v xml:space="preserve"> </v>
      </c>
      <c r="G128" s="37"/>
      <c r="H128" s="37"/>
      <c r="I128" s="31" t="s">
        <v>22</v>
      </c>
      <c r="J128" s="68" t="str">
        <f>IF(J12="","",J12)</f>
        <v>28. 1. 2025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24</v>
      </c>
      <c r="D130" s="37"/>
      <c r="E130" s="37"/>
      <c r="F130" s="26" t="str">
        <f>E15</f>
        <v xml:space="preserve"> </v>
      </c>
      <c r="G130" s="37"/>
      <c r="H130" s="37"/>
      <c r="I130" s="31" t="s">
        <v>29</v>
      </c>
      <c r="J130" s="35" t="str">
        <f>E21</f>
        <v xml:space="preserve"> 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15" customHeight="1">
      <c r="A131" s="37"/>
      <c r="B131" s="38"/>
      <c r="C131" s="31" t="s">
        <v>27</v>
      </c>
      <c r="D131" s="37"/>
      <c r="E131" s="37"/>
      <c r="F131" s="26" t="str">
        <f>IF(E18="","",E18)</f>
        <v>Vyplň údaj</v>
      </c>
      <c r="G131" s="37"/>
      <c r="H131" s="37"/>
      <c r="I131" s="31" t="s">
        <v>31</v>
      </c>
      <c r="J131" s="35" t="str">
        <f>E24</f>
        <v xml:space="preserve"> </v>
      </c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147"/>
      <c r="B133" s="148"/>
      <c r="C133" s="149" t="s">
        <v>133</v>
      </c>
      <c r="D133" s="150" t="s">
        <v>58</v>
      </c>
      <c r="E133" s="150" t="s">
        <v>54</v>
      </c>
      <c r="F133" s="150" t="s">
        <v>55</v>
      </c>
      <c r="G133" s="150" t="s">
        <v>134</v>
      </c>
      <c r="H133" s="150" t="s">
        <v>135</v>
      </c>
      <c r="I133" s="150" t="s">
        <v>136</v>
      </c>
      <c r="J133" s="151" t="s">
        <v>111</v>
      </c>
      <c r="K133" s="152" t="s">
        <v>137</v>
      </c>
      <c r="L133" s="153"/>
      <c r="M133" s="85" t="s">
        <v>1</v>
      </c>
      <c r="N133" s="86" t="s">
        <v>37</v>
      </c>
      <c r="O133" s="86" t="s">
        <v>138</v>
      </c>
      <c r="P133" s="86" t="s">
        <v>139</v>
      </c>
      <c r="Q133" s="86" t="s">
        <v>140</v>
      </c>
      <c r="R133" s="86" t="s">
        <v>141</v>
      </c>
      <c r="S133" s="86" t="s">
        <v>142</v>
      </c>
      <c r="T133" s="87" t="s">
        <v>143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</row>
    <row r="134" s="2" customFormat="1" ht="22.8" customHeight="1">
      <c r="A134" s="37"/>
      <c r="B134" s="38"/>
      <c r="C134" s="92" t="s">
        <v>144</v>
      </c>
      <c r="D134" s="37"/>
      <c r="E134" s="37"/>
      <c r="F134" s="37"/>
      <c r="G134" s="37"/>
      <c r="H134" s="37"/>
      <c r="I134" s="37"/>
      <c r="J134" s="154">
        <f>BK134</f>
        <v>0</v>
      </c>
      <c r="K134" s="37"/>
      <c r="L134" s="38"/>
      <c r="M134" s="88"/>
      <c r="N134" s="72"/>
      <c r="O134" s="89"/>
      <c r="P134" s="155">
        <f>P135+P929+P935</f>
        <v>0</v>
      </c>
      <c r="Q134" s="89"/>
      <c r="R134" s="155">
        <f>R135+R929+R935</f>
        <v>0</v>
      </c>
      <c r="S134" s="89"/>
      <c r="T134" s="156">
        <f>T135+T929+T935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72</v>
      </c>
      <c r="AU134" s="18" t="s">
        <v>113</v>
      </c>
      <c r="BK134" s="157">
        <f>BK135+BK929+BK935</f>
        <v>0</v>
      </c>
    </row>
    <row r="135" s="12" customFormat="1" ht="25.92" customHeight="1">
      <c r="A135" s="12"/>
      <c r="B135" s="158"/>
      <c r="C135" s="12"/>
      <c r="D135" s="159" t="s">
        <v>72</v>
      </c>
      <c r="E135" s="160" t="s">
        <v>145</v>
      </c>
      <c r="F135" s="160" t="s">
        <v>146</v>
      </c>
      <c r="G135" s="12"/>
      <c r="H135" s="12"/>
      <c r="I135" s="161"/>
      <c r="J135" s="162">
        <f>BK135</f>
        <v>0</v>
      </c>
      <c r="K135" s="12"/>
      <c r="L135" s="158"/>
      <c r="M135" s="163"/>
      <c r="N135" s="164"/>
      <c r="O135" s="164"/>
      <c r="P135" s="165">
        <f>P136+P142+P795+P829+P840+P843+P862+P870</f>
        <v>0</v>
      </c>
      <c r="Q135" s="164"/>
      <c r="R135" s="165">
        <f>R136+R142+R795+R829+R840+R843+R862+R870</f>
        <v>0</v>
      </c>
      <c r="S135" s="164"/>
      <c r="T135" s="166">
        <f>T136+T142+T795+T829+T840+T843+T862+T870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80</v>
      </c>
      <c r="AT135" s="167" t="s">
        <v>72</v>
      </c>
      <c r="AU135" s="167" t="s">
        <v>73</v>
      </c>
      <c r="AY135" s="159" t="s">
        <v>147</v>
      </c>
      <c r="BK135" s="168">
        <f>BK136+BK142+BK795+BK829+BK840+BK843+BK862+BK870</f>
        <v>0</v>
      </c>
    </row>
    <row r="136" s="12" customFormat="1" ht="22.8" customHeight="1">
      <c r="A136" s="12"/>
      <c r="B136" s="158"/>
      <c r="C136" s="12"/>
      <c r="D136" s="159" t="s">
        <v>72</v>
      </c>
      <c r="E136" s="169" t="s">
        <v>148</v>
      </c>
      <c r="F136" s="169" t="s">
        <v>149</v>
      </c>
      <c r="G136" s="12"/>
      <c r="H136" s="12"/>
      <c r="I136" s="161"/>
      <c r="J136" s="170">
        <f>BK136</f>
        <v>0</v>
      </c>
      <c r="K136" s="12"/>
      <c r="L136" s="158"/>
      <c r="M136" s="163"/>
      <c r="N136" s="164"/>
      <c r="O136" s="164"/>
      <c r="P136" s="165">
        <f>SUM(P137:P141)</f>
        <v>0</v>
      </c>
      <c r="Q136" s="164"/>
      <c r="R136" s="165">
        <f>SUM(R137:R141)</f>
        <v>0</v>
      </c>
      <c r="S136" s="164"/>
      <c r="T136" s="166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9" t="s">
        <v>80</v>
      </c>
      <c r="AT136" s="167" t="s">
        <v>72</v>
      </c>
      <c r="AU136" s="167" t="s">
        <v>80</v>
      </c>
      <c r="AY136" s="159" t="s">
        <v>147</v>
      </c>
      <c r="BK136" s="168">
        <f>SUM(BK137:BK141)</f>
        <v>0</v>
      </c>
    </row>
    <row r="137" s="2" customFormat="1" ht="37.8" customHeight="1">
      <c r="A137" s="37"/>
      <c r="B137" s="171"/>
      <c r="C137" s="172" t="s">
        <v>80</v>
      </c>
      <c r="D137" s="172" t="s">
        <v>150</v>
      </c>
      <c r="E137" s="173" t="s">
        <v>151</v>
      </c>
      <c r="F137" s="174" t="s">
        <v>152</v>
      </c>
      <c r="G137" s="175" t="s">
        <v>153</v>
      </c>
      <c r="H137" s="176">
        <v>6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154</v>
      </c>
      <c r="AT137" s="184" t="s">
        <v>150</v>
      </c>
      <c r="AU137" s="184" t="s">
        <v>82</v>
      </c>
      <c r="AY137" s="18" t="s">
        <v>147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80</v>
      </c>
      <c r="BK137" s="185">
        <f>ROUND(I137*H137,2)</f>
        <v>0</v>
      </c>
      <c r="BL137" s="18" t="s">
        <v>154</v>
      </c>
      <c r="BM137" s="184" t="s">
        <v>82</v>
      </c>
    </row>
    <row r="138" s="2" customFormat="1">
      <c r="A138" s="37"/>
      <c r="B138" s="38"/>
      <c r="C138" s="37"/>
      <c r="D138" s="186" t="s">
        <v>155</v>
      </c>
      <c r="E138" s="37"/>
      <c r="F138" s="187" t="s">
        <v>156</v>
      </c>
      <c r="G138" s="37"/>
      <c r="H138" s="37"/>
      <c r="I138" s="188"/>
      <c r="J138" s="37"/>
      <c r="K138" s="37"/>
      <c r="L138" s="38"/>
      <c r="M138" s="189"/>
      <c r="N138" s="190"/>
      <c r="O138" s="76"/>
      <c r="P138" s="76"/>
      <c r="Q138" s="76"/>
      <c r="R138" s="76"/>
      <c r="S138" s="76"/>
      <c r="T138" s="7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155</v>
      </c>
      <c r="AU138" s="18" t="s">
        <v>82</v>
      </c>
    </row>
    <row r="139" s="13" customFormat="1">
      <c r="A139" s="13"/>
      <c r="B139" s="191"/>
      <c r="C139" s="13"/>
      <c r="D139" s="192" t="s">
        <v>157</v>
      </c>
      <c r="E139" s="193" t="s">
        <v>1</v>
      </c>
      <c r="F139" s="194" t="s">
        <v>158</v>
      </c>
      <c r="G139" s="13"/>
      <c r="H139" s="193" t="s">
        <v>1</v>
      </c>
      <c r="I139" s="195"/>
      <c r="J139" s="13"/>
      <c r="K139" s="13"/>
      <c r="L139" s="191"/>
      <c r="M139" s="196"/>
      <c r="N139" s="197"/>
      <c r="O139" s="197"/>
      <c r="P139" s="197"/>
      <c r="Q139" s="197"/>
      <c r="R139" s="197"/>
      <c r="S139" s="197"/>
      <c r="T139" s="19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3" t="s">
        <v>157</v>
      </c>
      <c r="AU139" s="193" t="s">
        <v>82</v>
      </c>
      <c r="AV139" s="13" t="s">
        <v>80</v>
      </c>
      <c r="AW139" s="13" t="s">
        <v>30</v>
      </c>
      <c r="AX139" s="13" t="s">
        <v>73</v>
      </c>
      <c r="AY139" s="193" t="s">
        <v>147</v>
      </c>
    </row>
    <row r="140" s="14" customFormat="1">
      <c r="A140" s="14"/>
      <c r="B140" s="199"/>
      <c r="C140" s="14"/>
      <c r="D140" s="192" t="s">
        <v>157</v>
      </c>
      <c r="E140" s="200" t="s">
        <v>1</v>
      </c>
      <c r="F140" s="201" t="s">
        <v>159</v>
      </c>
      <c r="G140" s="14"/>
      <c r="H140" s="202">
        <v>6</v>
      </c>
      <c r="I140" s="203"/>
      <c r="J140" s="14"/>
      <c r="K140" s="14"/>
      <c r="L140" s="199"/>
      <c r="M140" s="204"/>
      <c r="N140" s="205"/>
      <c r="O140" s="205"/>
      <c r="P140" s="205"/>
      <c r="Q140" s="205"/>
      <c r="R140" s="205"/>
      <c r="S140" s="205"/>
      <c r="T140" s="20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0" t="s">
        <v>157</v>
      </c>
      <c r="AU140" s="200" t="s">
        <v>82</v>
      </c>
      <c r="AV140" s="14" t="s">
        <v>82</v>
      </c>
      <c r="AW140" s="14" t="s">
        <v>30</v>
      </c>
      <c r="AX140" s="14" t="s">
        <v>73</v>
      </c>
      <c r="AY140" s="200" t="s">
        <v>147</v>
      </c>
    </row>
    <row r="141" s="15" customFormat="1">
      <c r="A141" s="15"/>
      <c r="B141" s="207"/>
      <c r="C141" s="15"/>
      <c r="D141" s="192" t="s">
        <v>157</v>
      </c>
      <c r="E141" s="208" t="s">
        <v>1</v>
      </c>
      <c r="F141" s="209" t="s">
        <v>160</v>
      </c>
      <c r="G141" s="15"/>
      <c r="H141" s="210">
        <v>6</v>
      </c>
      <c r="I141" s="211"/>
      <c r="J141" s="15"/>
      <c r="K141" s="15"/>
      <c r="L141" s="207"/>
      <c r="M141" s="212"/>
      <c r="N141" s="213"/>
      <c r="O141" s="213"/>
      <c r="P141" s="213"/>
      <c r="Q141" s="213"/>
      <c r="R141" s="213"/>
      <c r="S141" s="213"/>
      <c r="T141" s="21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8" t="s">
        <v>157</v>
      </c>
      <c r="AU141" s="208" t="s">
        <v>82</v>
      </c>
      <c r="AV141" s="15" t="s">
        <v>154</v>
      </c>
      <c r="AW141" s="15" t="s">
        <v>30</v>
      </c>
      <c r="AX141" s="15" t="s">
        <v>80</v>
      </c>
      <c r="AY141" s="208" t="s">
        <v>147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159</v>
      </c>
      <c r="F142" s="169" t="s">
        <v>161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SUM(P143:P794)</f>
        <v>0</v>
      </c>
      <c r="Q142" s="164"/>
      <c r="R142" s="165">
        <f>SUM(R143:R794)</f>
        <v>0</v>
      </c>
      <c r="S142" s="164"/>
      <c r="T142" s="166">
        <f>SUM(T143:T794)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80</v>
      </c>
      <c r="AT142" s="167" t="s">
        <v>72</v>
      </c>
      <c r="AU142" s="167" t="s">
        <v>80</v>
      </c>
      <c r="AY142" s="159" t="s">
        <v>147</v>
      </c>
      <c r="BK142" s="168">
        <f>SUM(BK143:BK794)</f>
        <v>0</v>
      </c>
    </row>
    <row r="143" s="2" customFormat="1" ht="24.15" customHeight="1">
      <c r="A143" s="37"/>
      <c r="B143" s="171"/>
      <c r="C143" s="172" t="s">
        <v>82</v>
      </c>
      <c r="D143" s="172" t="s">
        <v>150</v>
      </c>
      <c r="E143" s="173" t="s">
        <v>162</v>
      </c>
      <c r="F143" s="174" t="s">
        <v>163</v>
      </c>
      <c r="G143" s="175" t="s">
        <v>164</v>
      </c>
      <c r="H143" s="176">
        <v>386.51499999999999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154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154</v>
      </c>
      <c r="BM143" s="184" t="s">
        <v>154</v>
      </c>
    </row>
    <row r="144" s="13" customFormat="1">
      <c r="A144" s="13"/>
      <c r="B144" s="191"/>
      <c r="C144" s="13"/>
      <c r="D144" s="192" t="s">
        <v>157</v>
      </c>
      <c r="E144" s="193" t="s">
        <v>1</v>
      </c>
      <c r="F144" s="194" t="s">
        <v>165</v>
      </c>
      <c r="G144" s="13"/>
      <c r="H144" s="193" t="s">
        <v>1</v>
      </c>
      <c r="I144" s="195"/>
      <c r="J144" s="13"/>
      <c r="K144" s="13"/>
      <c r="L144" s="191"/>
      <c r="M144" s="196"/>
      <c r="N144" s="197"/>
      <c r="O144" s="197"/>
      <c r="P144" s="197"/>
      <c r="Q144" s="197"/>
      <c r="R144" s="197"/>
      <c r="S144" s="197"/>
      <c r="T144" s="19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3" t="s">
        <v>157</v>
      </c>
      <c r="AU144" s="193" t="s">
        <v>82</v>
      </c>
      <c r="AV144" s="13" t="s">
        <v>80</v>
      </c>
      <c r="AW144" s="13" t="s">
        <v>30</v>
      </c>
      <c r="AX144" s="13" t="s">
        <v>73</v>
      </c>
      <c r="AY144" s="193" t="s">
        <v>147</v>
      </c>
    </row>
    <row r="145" s="14" customFormat="1">
      <c r="A145" s="14"/>
      <c r="B145" s="199"/>
      <c r="C145" s="14"/>
      <c r="D145" s="192" t="s">
        <v>157</v>
      </c>
      <c r="E145" s="200" t="s">
        <v>1</v>
      </c>
      <c r="F145" s="201" t="s">
        <v>166</v>
      </c>
      <c r="G145" s="14"/>
      <c r="H145" s="202">
        <v>149.80000000000001</v>
      </c>
      <c r="I145" s="203"/>
      <c r="J145" s="14"/>
      <c r="K145" s="14"/>
      <c r="L145" s="199"/>
      <c r="M145" s="204"/>
      <c r="N145" s="205"/>
      <c r="O145" s="205"/>
      <c r="P145" s="205"/>
      <c r="Q145" s="205"/>
      <c r="R145" s="205"/>
      <c r="S145" s="205"/>
      <c r="T145" s="20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0" t="s">
        <v>157</v>
      </c>
      <c r="AU145" s="200" t="s">
        <v>82</v>
      </c>
      <c r="AV145" s="14" t="s">
        <v>82</v>
      </c>
      <c r="AW145" s="14" t="s">
        <v>30</v>
      </c>
      <c r="AX145" s="14" t="s">
        <v>73</v>
      </c>
      <c r="AY145" s="200" t="s">
        <v>147</v>
      </c>
    </row>
    <row r="146" s="13" customFormat="1">
      <c r="A146" s="13"/>
      <c r="B146" s="191"/>
      <c r="C146" s="13"/>
      <c r="D146" s="192" t="s">
        <v>157</v>
      </c>
      <c r="E146" s="193" t="s">
        <v>1</v>
      </c>
      <c r="F146" s="194" t="s">
        <v>167</v>
      </c>
      <c r="G146" s="13"/>
      <c r="H146" s="193" t="s">
        <v>1</v>
      </c>
      <c r="I146" s="195"/>
      <c r="J146" s="13"/>
      <c r="K146" s="13"/>
      <c r="L146" s="191"/>
      <c r="M146" s="196"/>
      <c r="N146" s="197"/>
      <c r="O146" s="197"/>
      <c r="P146" s="197"/>
      <c r="Q146" s="197"/>
      <c r="R146" s="197"/>
      <c r="S146" s="197"/>
      <c r="T146" s="19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3" t="s">
        <v>157</v>
      </c>
      <c r="AU146" s="193" t="s">
        <v>82</v>
      </c>
      <c r="AV146" s="13" t="s">
        <v>80</v>
      </c>
      <c r="AW146" s="13" t="s">
        <v>30</v>
      </c>
      <c r="AX146" s="13" t="s">
        <v>73</v>
      </c>
      <c r="AY146" s="193" t="s">
        <v>147</v>
      </c>
    </row>
    <row r="147" s="14" customFormat="1">
      <c r="A147" s="14"/>
      <c r="B147" s="199"/>
      <c r="C147" s="14"/>
      <c r="D147" s="192" t="s">
        <v>157</v>
      </c>
      <c r="E147" s="200" t="s">
        <v>1</v>
      </c>
      <c r="F147" s="201" t="s">
        <v>168</v>
      </c>
      <c r="G147" s="14"/>
      <c r="H147" s="202">
        <v>72.450000000000003</v>
      </c>
      <c r="I147" s="203"/>
      <c r="J147" s="14"/>
      <c r="K147" s="14"/>
      <c r="L147" s="199"/>
      <c r="M147" s="204"/>
      <c r="N147" s="205"/>
      <c r="O147" s="205"/>
      <c r="P147" s="205"/>
      <c r="Q147" s="205"/>
      <c r="R147" s="205"/>
      <c r="S147" s="205"/>
      <c r="T147" s="20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0" t="s">
        <v>157</v>
      </c>
      <c r="AU147" s="200" t="s">
        <v>82</v>
      </c>
      <c r="AV147" s="14" t="s">
        <v>82</v>
      </c>
      <c r="AW147" s="14" t="s">
        <v>30</v>
      </c>
      <c r="AX147" s="14" t="s">
        <v>73</v>
      </c>
      <c r="AY147" s="200" t="s">
        <v>147</v>
      </c>
    </row>
    <row r="148" s="13" customFormat="1">
      <c r="A148" s="13"/>
      <c r="B148" s="191"/>
      <c r="C148" s="13"/>
      <c r="D148" s="192" t="s">
        <v>157</v>
      </c>
      <c r="E148" s="193" t="s">
        <v>1</v>
      </c>
      <c r="F148" s="194" t="s">
        <v>169</v>
      </c>
      <c r="G148" s="13"/>
      <c r="H148" s="193" t="s">
        <v>1</v>
      </c>
      <c r="I148" s="195"/>
      <c r="J148" s="13"/>
      <c r="K148" s="13"/>
      <c r="L148" s="191"/>
      <c r="M148" s="196"/>
      <c r="N148" s="197"/>
      <c r="O148" s="197"/>
      <c r="P148" s="197"/>
      <c r="Q148" s="197"/>
      <c r="R148" s="197"/>
      <c r="S148" s="197"/>
      <c r="T148" s="19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3" t="s">
        <v>157</v>
      </c>
      <c r="AU148" s="193" t="s">
        <v>82</v>
      </c>
      <c r="AV148" s="13" t="s">
        <v>80</v>
      </c>
      <c r="AW148" s="13" t="s">
        <v>30</v>
      </c>
      <c r="AX148" s="13" t="s">
        <v>73</v>
      </c>
      <c r="AY148" s="193" t="s">
        <v>147</v>
      </c>
    </row>
    <row r="149" s="14" customFormat="1">
      <c r="A149" s="14"/>
      <c r="B149" s="199"/>
      <c r="C149" s="14"/>
      <c r="D149" s="192" t="s">
        <v>157</v>
      </c>
      <c r="E149" s="200" t="s">
        <v>1</v>
      </c>
      <c r="F149" s="201" t="s">
        <v>170</v>
      </c>
      <c r="G149" s="14"/>
      <c r="H149" s="202">
        <v>36</v>
      </c>
      <c r="I149" s="203"/>
      <c r="J149" s="14"/>
      <c r="K149" s="14"/>
      <c r="L149" s="199"/>
      <c r="M149" s="204"/>
      <c r="N149" s="205"/>
      <c r="O149" s="205"/>
      <c r="P149" s="205"/>
      <c r="Q149" s="205"/>
      <c r="R149" s="205"/>
      <c r="S149" s="205"/>
      <c r="T149" s="20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0" t="s">
        <v>157</v>
      </c>
      <c r="AU149" s="200" t="s">
        <v>82</v>
      </c>
      <c r="AV149" s="14" t="s">
        <v>82</v>
      </c>
      <c r="AW149" s="14" t="s">
        <v>30</v>
      </c>
      <c r="AX149" s="14" t="s">
        <v>73</v>
      </c>
      <c r="AY149" s="200" t="s">
        <v>147</v>
      </c>
    </row>
    <row r="150" s="13" customFormat="1">
      <c r="A150" s="13"/>
      <c r="B150" s="191"/>
      <c r="C150" s="13"/>
      <c r="D150" s="192" t="s">
        <v>157</v>
      </c>
      <c r="E150" s="193" t="s">
        <v>1</v>
      </c>
      <c r="F150" s="194" t="s">
        <v>171</v>
      </c>
      <c r="G150" s="13"/>
      <c r="H150" s="193" t="s">
        <v>1</v>
      </c>
      <c r="I150" s="195"/>
      <c r="J150" s="13"/>
      <c r="K150" s="13"/>
      <c r="L150" s="191"/>
      <c r="M150" s="196"/>
      <c r="N150" s="197"/>
      <c r="O150" s="197"/>
      <c r="P150" s="197"/>
      <c r="Q150" s="197"/>
      <c r="R150" s="197"/>
      <c r="S150" s="197"/>
      <c r="T150" s="19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3" t="s">
        <v>157</v>
      </c>
      <c r="AU150" s="193" t="s">
        <v>82</v>
      </c>
      <c r="AV150" s="13" t="s">
        <v>80</v>
      </c>
      <c r="AW150" s="13" t="s">
        <v>30</v>
      </c>
      <c r="AX150" s="13" t="s">
        <v>73</v>
      </c>
      <c r="AY150" s="193" t="s">
        <v>147</v>
      </c>
    </row>
    <row r="151" s="14" customFormat="1">
      <c r="A151" s="14"/>
      <c r="B151" s="199"/>
      <c r="C151" s="14"/>
      <c r="D151" s="192" t="s">
        <v>157</v>
      </c>
      <c r="E151" s="200" t="s">
        <v>1</v>
      </c>
      <c r="F151" s="201" t="s">
        <v>172</v>
      </c>
      <c r="G151" s="14"/>
      <c r="H151" s="202">
        <v>136.5</v>
      </c>
      <c r="I151" s="203"/>
      <c r="J151" s="14"/>
      <c r="K151" s="14"/>
      <c r="L151" s="199"/>
      <c r="M151" s="204"/>
      <c r="N151" s="205"/>
      <c r="O151" s="205"/>
      <c r="P151" s="205"/>
      <c r="Q151" s="205"/>
      <c r="R151" s="205"/>
      <c r="S151" s="205"/>
      <c r="T151" s="20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0" t="s">
        <v>157</v>
      </c>
      <c r="AU151" s="200" t="s">
        <v>82</v>
      </c>
      <c r="AV151" s="14" t="s">
        <v>82</v>
      </c>
      <c r="AW151" s="14" t="s">
        <v>30</v>
      </c>
      <c r="AX151" s="14" t="s">
        <v>73</v>
      </c>
      <c r="AY151" s="200" t="s">
        <v>147</v>
      </c>
    </row>
    <row r="152" s="13" customFormat="1">
      <c r="A152" s="13"/>
      <c r="B152" s="191"/>
      <c r="C152" s="13"/>
      <c r="D152" s="192" t="s">
        <v>157</v>
      </c>
      <c r="E152" s="193" t="s">
        <v>1</v>
      </c>
      <c r="F152" s="194" t="s">
        <v>173</v>
      </c>
      <c r="G152" s="13"/>
      <c r="H152" s="193" t="s">
        <v>1</v>
      </c>
      <c r="I152" s="195"/>
      <c r="J152" s="13"/>
      <c r="K152" s="13"/>
      <c r="L152" s="191"/>
      <c r="M152" s="196"/>
      <c r="N152" s="197"/>
      <c r="O152" s="197"/>
      <c r="P152" s="197"/>
      <c r="Q152" s="197"/>
      <c r="R152" s="197"/>
      <c r="S152" s="197"/>
      <c r="T152" s="19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3" t="s">
        <v>157</v>
      </c>
      <c r="AU152" s="193" t="s">
        <v>82</v>
      </c>
      <c r="AV152" s="13" t="s">
        <v>80</v>
      </c>
      <c r="AW152" s="13" t="s">
        <v>30</v>
      </c>
      <c r="AX152" s="13" t="s">
        <v>73</v>
      </c>
      <c r="AY152" s="193" t="s">
        <v>147</v>
      </c>
    </row>
    <row r="153" s="14" customFormat="1">
      <c r="A153" s="14"/>
      <c r="B153" s="199"/>
      <c r="C153" s="14"/>
      <c r="D153" s="192" t="s">
        <v>157</v>
      </c>
      <c r="E153" s="200" t="s">
        <v>1</v>
      </c>
      <c r="F153" s="201" t="s">
        <v>174</v>
      </c>
      <c r="G153" s="14"/>
      <c r="H153" s="202">
        <v>-45</v>
      </c>
      <c r="I153" s="203"/>
      <c r="J153" s="14"/>
      <c r="K153" s="14"/>
      <c r="L153" s="199"/>
      <c r="M153" s="204"/>
      <c r="N153" s="205"/>
      <c r="O153" s="205"/>
      <c r="P153" s="205"/>
      <c r="Q153" s="205"/>
      <c r="R153" s="205"/>
      <c r="S153" s="205"/>
      <c r="T153" s="20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0" t="s">
        <v>157</v>
      </c>
      <c r="AU153" s="200" t="s">
        <v>82</v>
      </c>
      <c r="AV153" s="14" t="s">
        <v>82</v>
      </c>
      <c r="AW153" s="14" t="s">
        <v>30</v>
      </c>
      <c r="AX153" s="14" t="s">
        <v>73</v>
      </c>
      <c r="AY153" s="200" t="s">
        <v>147</v>
      </c>
    </row>
    <row r="154" s="14" customFormat="1">
      <c r="A154" s="14"/>
      <c r="B154" s="199"/>
      <c r="C154" s="14"/>
      <c r="D154" s="192" t="s">
        <v>157</v>
      </c>
      <c r="E154" s="200" t="s">
        <v>1</v>
      </c>
      <c r="F154" s="201" t="s">
        <v>175</v>
      </c>
      <c r="G154" s="14"/>
      <c r="H154" s="202">
        <v>-5.4000000000000004</v>
      </c>
      <c r="I154" s="203"/>
      <c r="J154" s="14"/>
      <c r="K154" s="14"/>
      <c r="L154" s="199"/>
      <c r="M154" s="204"/>
      <c r="N154" s="205"/>
      <c r="O154" s="205"/>
      <c r="P154" s="205"/>
      <c r="Q154" s="205"/>
      <c r="R154" s="205"/>
      <c r="S154" s="205"/>
      <c r="T154" s="20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0" t="s">
        <v>157</v>
      </c>
      <c r="AU154" s="200" t="s">
        <v>82</v>
      </c>
      <c r="AV154" s="14" t="s">
        <v>82</v>
      </c>
      <c r="AW154" s="14" t="s">
        <v>30</v>
      </c>
      <c r="AX154" s="14" t="s">
        <v>73</v>
      </c>
      <c r="AY154" s="200" t="s">
        <v>147</v>
      </c>
    </row>
    <row r="155" s="14" customFormat="1">
      <c r="A155" s="14"/>
      <c r="B155" s="199"/>
      <c r="C155" s="14"/>
      <c r="D155" s="192" t="s">
        <v>157</v>
      </c>
      <c r="E155" s="200" t="s">
        <v>1</v>
      </c>
      <c r="F155" s="201" t="s">
        <v>176</v>
      </c>
      <c r="G155" s="14"/>
      <c r="H155" s="202">
        <v>-1.76</v>
      </c>
      <c r="I155" s="203"/>
      <c r="J155" s="14"/>
      <c r="K155" s="14"/>
      <c r="L155" s="199"/>
      <c r="M155" s="204"/>
      <c r="N155" s="205"/>
      <c r="O155" s="205"/>
      <c r="P155" s="205"/>
      <c r="Q155" s="205"/>
      <c r="R155" s="205"/>
      <c r="S155" s="205"/>
      <c r="T155" s="20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0" t="s">
        <v>157</v>
      </c>
      <c r="AU155" s="200" t="s">
        <v>82</v>
      </c>
      <c r="AV155" s="14" t="s">
        <v>82</v>
      </c>
      <c r="AW155" s="14" t="s">
        <v>30</v>
      </c>
      <c r="AX155" s="14" t="s">
        <v>73</v>
      </c>
      <c r="AY155" s="200" t="s">
        <v>147</v>
      </c>
    </row>
    <row r="156" s="14" customFormat="1">
      <c r="A156" s="14"/>
      <c r="B156" s="199"/>
      <c r="C156" s="14"/>
      <c r="D156" s="192" t="s">
        <v>157</v>
      </c>
      <c r="E156" s="200" t="s">
        <v>1</v>
      </c>
      <c r="F156" s="201" t="s">
        <v>177</v>
      </c>
      <c r="G156" s="14"/>
      <c r="H156" s="202">
        <v>-0.64000000000000001</v>
      </c>
      <c r="I156" s="203"/>
      <c r="J156" s="14"/>
      <c r="K156" s="14"/>
      <c r="L156" s="199"/>
      <c r="M156" s="204"/>
      <c r="N156" s="205"/>
      <c r="O156" s="205"/>
      <c r="P156" s="205"/>
      <c r="Q156" s="205"/>
      <c r="R156" s="205"/>
      <c r="S156" s="205"/>
      <c r="T156" s="20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0" t="s">
        <v>157</v>
      </c>
      <c r="AU156" s="200" t="s">
        <v>82</v>
      </c>
      <c r="AV156" s="14" t="s">
        <v>82</v>
      </c>
      <c r="AW156" s="14" t="s">
        <v>30</v>
      </c>
      <c r="AX156" s="14" t="s">
        <v>73</v>
      </c>
      <c r="AY156" s="200" t="s">
        <v>147</v>
      </c>
    </row>
    <row r="157" s="13" customFormat="1">
      <c r="A157" s="13"/>
      <c r="B157" s="191"/>
      <c r="C157" s="13"/>
      <c r="D157" s="192" t="s">
        <v>157</v>
      </c>
      <c r="E157" s="193" t="s">
        <v>1</v>
      </c>
      <c r="F157" s="194" t="s">
        <v>169</v>
      </c>
      <c r="G157" s="13"/>
      <c r="H157" s="193" t="s">
        <v>1</v>
      </c>
      <c r="I157" s="195"/>
      <c r="J157" s="13"/>
      <c r="K157" s="13"/>
      <c r="L157" s="191"/>
      <c r="M157" s="196"/>
      <c r="N157" s="197"/>
      <c r="O157" s="197"/>
      <c r="P157" s="197"/>
      <c r="Q157" s="197"/>
      <c r="R157" s="197"/>
      <c r="S157" s="197"/>
      <c r="T157" s="19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3" t="s">
        <v>157</v>
      </c>
      <c r="AU157" s="193" t="s">
        <v>82</v>
      </c>
      <c r="AV157" s="13" t="s">
        <v>80</v>
      </c>
      <c r="AW157" s="13" t="s">
        <v>30</v>
      </c>
      <c r="AX157" s="13" t="s">
        <v>73</v>
      </c>
      <c r="AY157" s="193" t="s">
        <v>147</v>
      </c>
    </row>
    <row r="158" s="14" customFormat="1">
      <c r="A158" s="14"/>
      <c r="B158" s="199"/>
      <c r="C158" s="14"/>
      <c r="D158" s="192" t="s">
        <v>157</v>
      </c>
      <c r="E158" s="200" t="s">
        <v>1</v>
      </c>
      <c r="F158" s="201" t="s">
        <v>178</v>
      </c>
      <c r="G158" s="14"/>
      <c r="H158" s="202">
        <v>-1.2150000000000001</v>
      </c>
      <c r="I158" s="203"/>
      <c r="J158" s="14"/>
      <c r="K158" s="14"/>
      <c r="L158" s="199"/>
      <c r="M158" s="204"/>
      <c r="N158" s="205"/>
      <c r="O158" s="205"/>
      <c r="P158" s="205"/>
      <c r="Q158" s="205"/>
      <c r="R158" s="205"/>
      <c r="S158" s="205"/>
      <c r="T158" s="20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0" t="s">
        <v>157</v>
      </c>
      <c r="AU158" s="200" t="s">
        <v>82</v>
      </c>
      <c r="AV158" s="14" t="s">
        <v>82</v>
      </c>
      <c r="AW158" s="14" t="s">
        <v>30</v>
      </c>
      <c r="AX158" s="14" t="s">
        <v>73</v>
      </c>
      <c r="AY158" s="200" t="s">
        <v>147</v>
      </c>
    </row>
    <row r="159" s="13" customFormat="1">
      <c r="A159" s="13"/>
      <c r="B159" s="191"/>
      <c r="C159" s="13"/>
      <c r="D159" s="192" t="s">
        <v>157</v>
      </c>
      <c r="E159" s="193" t="s">
        <v>1</v>
      </c>
      <c r="F159" s="194" t="s">
        <v>179</v>
      </c>
      <c r="G159" s="13"/>
      <c r="H159" s="193" t="s">
        <v>1</v>
      </c>
      <c r="I159" s="195"/>
      <c r="J159" s="13"/>
      <c r="K159" s="13"/>
      <c r="L159" s="191"/>
      <c r="M159" s="196"/>
      <c r="N159" s="197"/>
      <c r="O159" s="197"/>
      <c r="P159" s="197"/>
      <c r="Q159" s="197"/>
      <c r="R159" s="197"/>
      <c r="S159" s="197"/>
      <c r="T159" s="19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3" t="s">
        <v>157</v>
      </c>
      <c r="AU159" s="193" t="s">
        <v>82</v>
      </c>
      <c r="AV159" s="13" t="s">
        <v>80</v>
      </c>
      <c r="AW159" s="13" t="s">
        <v>30</v>
      </c>
      <c r="AX159" s="13" t="s">
        <v>73</v>
      </c>
      <c r="AY159" s="193" t="s">
        <v>147</v>
      </c>
    </row>
    <row r="160" s="14" customFormat="1">
      <c r="A160" s="14"/>
      <c r="B160" s="199"/>
      <c r="C160" s="14"/>
      <c r="D160" s="192" t="s">
        <v>157</v>
      </c>
      <c r="E160" s="200" t="s">
        <v>1</v>
      </c>
      <c r="F160" s="201" t="s">
        <v>180</v>
      </c>
      <c r="G160" s="14"/>
      <c r="H160" s="202">
        <v>36.75</v>
      </c>
      <c r="I160" s="203"/>
      <c r="J160" s="14"/>
      <c r="K160" s="14"/>
      <c r="L160" s="199"/>
      <c r="M160" s="204"/>
      <c r="N160" s="205"/>
      <c r="O160" s="205"/>
      <c r="P160" s="205"/>
      <c r="Q160" s="205"/>
      <c r="R160" s="205"/>
      <c r="S160" s="205"/>
      <c r="T160" s="20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0" t="s">
        <v>157</v>
      </c>
      <c r="AU160" s="200" t="s">
        <v>82</v>
      </c>
      <c r="AV160" s="14" t="s">
        <v>82</v>
      </c>
      <c r="AW160" s="14" t="s">
        <v>30</v>
      </c>
      <c r="AX160" s="14" t="s">
        <v>73</v>
      </c>
      <c r="AY160" s="200" t="s">
        <v>147</v>
      </c>
    </row>
    <row r="161" s="14" customFormat="1">
      <c r="A161" s="14"/>
      <c r="B161" s="199"/>
      <c r="C161" s="14"/>
      <c r="D161" s="192" t="s">
        <v>157</v>
      </c>
      <c r="E161" s="200" t="s">
        <v>1</v>
      </c>
      <c r="F161" s="201" t="s">
        <v>181</v>
      </c>
      <c r="G161" s="14"/>
      <c r="H161" s="202">
        <v>3.3599999999999999</v>
      </c>
      <c r="I161" s="203"/>
      <c r="J161" s="14"/>
      <c r="K161" s="14"/>
      <c r="L161" s="199"/>
      <c r="M161" s="204"/>
      <c r="N161" s="205"/>
      <c r="O161" s="205"/>
      <c r="P161" s="205"/>
      <c r="Q161" s="205"/>
      <c r="R161" s="205"/>
      <c r="S161" s="205"/>
      <c r="T161" s="20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0" t="s">
        <v>157</v>
      </c>
      <c r="AU161" s="200" t="s">
        <v>82</v>
      </c>
      <c r="AV161" s="14" t="s">
        <v>82</v>
      </c>
      <c r="AW161" s="14" t="s">
        <v>30</v>
      </c>
      <c r="AX161" s="14" t="s">
        <v>73</v>
      </c>
      <c r="AY161" s="200" t="s">
        <v>147</v>
      </c>
    </row>
    <row r="162" s="14" customFormat="1">
      <c r="A162" s="14"/>
      <c r="B162" s="199"/>
      <c r="C162" s="14"/>
      <c r="D162" s="192" t="s">
        <v>157</v>
      </c>
      <c r="E162" s="200" t="s">
        <v>1</v>
      </c>
      <c r="F162" s="201" t="s">
        <v>182</v>
      </c>
      <c r="G162" s="14"/>
      <c r="H162" s="202">
        <v>3.0099999999999998</v>
      </c>
      <c r="I162" s="203"/>
      <c r="J162" s="14"/>
      <c r="K162" s="14"/>
      <c r="L162" s="199"/>
      <c r="M162" s="204"/>
      <c r="N162" s="205"/>
      <c r="O162" s="205"/>
      <c r="P162" s="205"/>
      <c r="Q162" s="205"/>
      <c r="R162" s="205"/>
      <c r="S162" s="205"/>
      <c r="T162" s="20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0" t="s">
        <v>157</v>
      </c>
      <c r="AU162" s="200" t="s">
        <v>82</v>
      </c>
      <c r="AV162" s="14" t="s">
        <v>82</v>
      </c>
      <c r="AW162" s="14" t="s">
        <v>30</v>
      </c>
      <c r="AX162" s="14" t="s">
        <v>73</v>
      </c>
      <c r="AY162" s="200" t="s">
        <v>147</v>
      </c>
    </row>
    <row r="163" s="14" customFormat="1">
      <c r="A163" s="14"/>
      <c r="B163" s="199"/>
      <c r="C163" s="14"/>
      <c r="D163" s="192" t="s">
        <v>157</v>
      </c>
      <c r="E163" s="200" t="s">
        <v>1</v>
      </c>
      <c r="F163" s="201" t="s">
        <v>183</v>
      </c>
      <c r="G163" s="14"/>
      <c r="H163" s="202">
        <v>1.3999999999999999</v>
      </c>
      <c r="I163" s="203"/>
      <c r="J163" s="14"/>
      <c r="K163" s="14"/>
      <c r="L163" s="199"/>
      <c r="M163" s="204"/>
      <c r="N163" s="205"/>
      <c r="O163" s="205"/>
      <c r="P163" s="205"/>
      <c r="Q163" s="205"/>
      <c r="R163" s="205"/>
      <c r="S163" s="205"/>
      <c r="T163" s="20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0" t="s">
        <v>157</v>
      </c>
      <c r="AU163" s="200" t="s">
        <v>82</v>
      </c>
      <c r="AV163" s="14" t="s">
        <v>82</v>
      </c>
      <c r="AW163" s="14" t="s">
        <v>30</v>
      </c>
      <c r="AX163" s="14" t="s">
        <v>73</v>
      </c>
      <c r="AY163" s="200" t="s">
        <v>147</v>
      </c>
    </row>
    <row r="164" s="13" customFormat="1">
      <c r="A164" s="13"/>
      <c r="B164" s="191"/>
      <c r="C164" s="13"/>
      <c r="D164" s="192" t="s">
        <v>157</v>
      </c>
      <c r="E164" s="193" t="s">
        <v>1</v>
      </c>
      <c r="F164" s="194" t="s">
        <v>169</v>
      </c>
      <c r="G164" s="13"/>
      <c r="H164" s="193" t="s">
        <v>1</v>
      </c>
      <c r="I164" s="195"/>
      <c r="J164" s="13"/>
      <c r="K164" s="13"/>
      <c r="L164" s="191"/>
      <c r="M164" s="196"/>
      <c r="N164" s="197"/>
      <c r="O164" s="197"/>
      <c r="P164" s="197"/>
      <c r="Q164" s="197"/>
      <c r="R164" s="197"/>
      <c r="S164" s="197"/>
      <c r="T164" s="19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3" t="s">
        <v>157</v>
      </c>
      <c r="AU164" s="193" t="s">
        <v>82</v>
      </c>
      <c r="AV164" s="13" t="s">
        <v>80</v>
      </c>
      <c r="AW164" s="13" t="s">
        <v>30</v>
      </c>
      <c r="AX164" s="13" t="s">
        <v>73</v>
      </c>
      <c r="AY164" s="193" t="s">
        <v>147</v>
      </c>
    </row>
    <row r="165" s="14" customFormat="1">
      <c r="A165" s="14"/>
      <c r="B165" s="199"/>
      <c r="C165" s="14"/>
      <c r="D165" s="192" t="s">
        <v>157</v>
      </c>
      <c r="E165" s="200" t="s">
        <v>1</v>
      </c>
      <c r="F165" s="201" t="s">
        <v>184</v>
      </c>
      <c r="G165" s="14"/>
      <c r="H165" s="202">
        <v>1.26</v>
      </c>
      <c r="I165" s="203"/>
      <c r="J165" s="14"/>
      <c r="K165" s="14"/>
      <c r="L165" s="199"/>
      <c r="M165" s="204"/>
      <c r="N165" s="205"/>
      <c r="O165" s="205"/>
      <c r="P165" s="205"/>
      <c r="Q165" s="205"/>
      <c r="R165" s="205"/>
      <c r="S165" s="205"/>
      <c r="T165" s="20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0" t="s">
        <v>157</v>
      </c>
      <c r="AU165" s="200" t="s">
        <v>82</v>
      </c>
      <c r="AV165" s="14" t="s">
        <v>82</v>
      </c>
      <c r="AW165" s="14" t="s">
        <v>30</v>
      </c>
      <c r="AX165" s="14" t="s">
        <v>73</v>
      </c>
      <c r="AY165" s="200" t="s">
        <v>147</v>
      </c>
    </row>
    <row r="166" s="15" customFormat="1">
      <c r="A166" s="15"/>
      <c r="B166" s="207"/>
      <c r="C166" s="15"/>
      <c r="D166" s="192" t="s">
        <v>157</v>
      </c>
      <c r="E166" s="208" t="s">
        <v>1</v>
      </c>
      <c r="F166" s="209" t="s">
        <v>160</v>
      </c>
      <c r="G166" s="15"/>
      <c r="H166" s="210">
        <v>386.51500000000004</v>
      </c>
      <c r="I166" s="211"/>
      <c r="J166" s="15"/>
      <c r="K166" s="15"/>
      <c r="L166" s="207"/>
      <c r="M166" s="212"/>
      <c r="N166" s="213"/>
      <c r="O166" s="213"/>
      <c r="P166" s="213"/>
      <c r="Q166" s="213"/>
      <c r="R166" s="213"/>
      <c r="S166" s="213"/>
      <c r="T166" s="21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8" t="s">
        <v>157</v>
      </c>
      <c r="AU166" s="208" t="s">
        <v>82</v>
      </c>
      <c r="AV166" s="15" t="s">
        <v>154</v>
      </c>
      <c r="AW166" s="15" t="s">
        <v>30</v>
      </c>
      <c r="AX166" s="15" t="s">
        <v>80</v>
      </c>
      <c r="AY166" s="208" t="s">
        <v>147</v>
      </c>
    </row>
    <row r="167" s="2" customFormat="1" ht="37.8" customHeight="1">
      <c r="A167" s="37"/>
      <c r="B167" s="171"/>
      <c r="C167" s="172" t="s">
        <v>148</v>
      </c>
      <c r="D167" s="172" t="s">
        <v>150</v>
      </c>
      <c r="E167" s="173" t="s">
        <v>185</v>
      </c>
      <c r="F167" s="174" t="s">
        <v>186</v>
      </c>
      <c r="G167" s="175" t="s">
        <v>153</v>
      </c>
      <c r="H167" s="176">
        <v>6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154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154</v>
      </c>
      <c r="BM167" s="184" t="s">
        <v>159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187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13" customFormat="1">
      <c r="A169" s="13"/>
      <c r="B169" s="191"/>
      <c r="C169" s="13"/>
      <c r="D169" s="192" t="s">
        <v>157</v>
      </c>
      <c r="E169" s="193" t="s">
        <v>1</v>
      </c>
      <c r="F169" s="194" t="s">
        <v>158</v>
      </c>
      <c r="G169" s="13"/>
      <c r="H169" s="193" t="s">
        <v>1</v>
      </c>
      <c r="I169" s="195"/>
      <c r="J169" s="13"/>
      <c r="K169" s="13"/>
      <c r="L169" s="191"/>
      <c r="M169" s="196"/>
      <c r="N169" s="197"/>
      <c r="O169" s="197"/>
      <c r="P169" s="197"/>
      <c r="Q169" s="197"/>
      <c r="R169" s="197"/>
      <c r="S169" s="197"/>
      <c r="T169" s="19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3" t="s">
        <v>157</v>
      </c>
      <c r="AU169" s="193" t="s">
        <v>82</v>
      </c>
      <c r="AV169" s="13" t="s">
        <v>80</v>
      </c>
      <c r="AW169" s="13" t="s">
        <v>30</v>
      </c>
      <c r="AX169" s="13" t="s">
        <v>73</v>
      </c>
      <c r="AY169" s="193" t="s">
        <v>147</v>
      </c>
    </row>
    <row r="170" s="14" customFormat="1">
      <c r="A170" s="14"/>
      <c r="B170" s="199"/>
      <c r="C170" s="14"/>
      <c r="D170" s="192" t="s">
        <v>157</v>
      </c>
      <c r="E170" s="200" t="s">
        <v>1</v>
      </c>
      <c r="F170" s="201" t="s">
        <v>159</v>
      </c>
      <c r="G170" s="14"/>
      <c r="H170" s="202">
        <v>6</v>
      </c>
      <c r="I170" s="203"/>
      <c r="J170" s="14"/>
      <c r="K170" s="14"/>
      <c r="L170" s="199"/>
      <c r="M170" s="204"/>
      <c r="N170" s="205"/>
      <c r="O170" s="205"/>
      <c r="P170" s="205"/>
      <c r="Q170" s="205"/>
      <c r="R170" s="205"/>
      <c r="S170" s="205"/>
      <c r="T170" s="20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0" t="s">
        <v>157</v>
      </c>
      <c r="AU170" s="200" t="s">
        <v>82</v>
      </c>
      <c r="AV170" s="14" t="s">
        <v>82</v>
      </c>
      <c r="AW170" s="14" t="s">
        <v>30</v>
      </c>
      <c r="AX170" s="14" t="s">
        <v>73</v>
      </c>
      <c r="AY170" s="200" t="s">
        <v>147</v>
      </c>
    </row>
    <row r="171" s="15" customFormat="1">
      <c r="A171" s="15"/>
      <c r="B171" s="207"/>
      <c r="C171" s="15"/>
      <c r="D171" s="192" t="s">
        <v>157</v>
      </c>
      <c r="E171" s="208" t="s">
        <v>1</v>
      </c>
      <c r="F171" s="209" t="s">
        <v>160</v>
      </c>
      <c r="G171" s="15"/>
      <c r="H171" s="210">
        <v>6</v>
      </c>
      <c r="I171" s="211"/>
      <c r="J171" s="15"/>
      <c r="K171" s="15"/>
      <c r="L171" s="207"/>
      <c r="M171" s="212"/>
      <c r="N171" s="213"/>
      <c r="O171" s="213"/>
      <c r="P171" s="213"/>
      <c r="Q171" s="213"/>
      <c r="R171" s="213"/>
      <c r="S171" s="213"/>
      <c r="T171" s="21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08" t="s">
        <v>157</v>
      </c>
      <c r="AU171" s="208" t="s">
        <v>82</v>
      </c>
      <c r="AV171" s="15" t="s">
        <v>154</v>
      </c>
      <c r="AW171" s="15" t="s">
        <v>30</v>
      </c>
      <c r="AX171" s="15" t="s">
        <v>80</v>
      </c>
      <c r="AY171" s="208" t="s">
        <v>147</v>
      </c>
    </row>
    <row r="172" s="2" customFormat="1" ht="24.15" customHeight="1">
      <c r="A172" s="37"/>
      <c r="B172" s="171"/>
      <c r="C172" s="172" t="s">
        <v>154</v>
      </c>
      <c r="D172" s="172" t="s">
        <v>150</v>
      </c>
      <c r="E172" s="173" t="s">
        <v>188</v>
      </c>
      <c r="F172" s="174" t="s">
        <v>189</v>
      </c>
      <c r="G172" s="175" t="s">
        <v>164</v>
      </c>
      <c r="H172" s="176">
        <v>7.9199999999999999</v>
      </c>
      <c r="I172" s="177"/>
      <c r="J172" s="178">
        <f>ROUND(I172*H172,2)</f>
        <v>0</v>
      </c>
      <c r="K172" s="179"/>
      <c r="L172" s="38"/>
      <c r="M172" s="180" t="s">
        <v>1</v>
      </c>
      <c r="N172" s="181" t="s">
        <v>38</v>
      </c>
      <c r="O172" s="76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154</v>
      </c>
      <c r="AT172" s="184" t="s">
        <v>150</v>
      </c>
      <c r="AU172" s="184" t="s">
        <v>82</v>
      </c>
      <c r="AY172" s="18" t="s">
        <v>147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80</v>
      </c>
      <c r="BK172" s="185">
        <f>ROUND(I172*H172,2)</f>
        <v>0</v>
      </c>
      <c r="BL172" s="18" t="s">
        <v>154</v>
      </c>
      <c r="BM172" s="184" t="s">
        <v>190</v>
      </c>
    </row>
    <row r="173" s="2" customFormat="1">
      <c r="A173" s="37"/>
      <c r="B173" s="38"/>
      <c r="C173" s="37"/>
      <c r="D173" s="186" t="s">
        <v>155</v>
      </c>
      <c r="E173" s="37"/>
      <c r="F173" s="187" t="s">
        <v>191</v>
      </c>
      <c r="G173" s="37"/>
      <c r="H173" s="37"/>
      <c r="I173" s="188"/>
      <c r="J173" s="37"/>
      <c r="K173" s="37"/>
      <c r="L173" s="38"/>
      <c r="M173" s="189"/>
      <c r="N173" s="190"/>
      <c r="O173" s="76"/>
      <c r="P173" s="76"/>
      <c r="Q173" s="76"/>
      <c r="R173" s="76"/>
      <c r="S173" s="76"/>
      <c r="T173" s="7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8" t="s">
        <v>155</v>
      </c>
      <c r="AU173" s="18" t="s">
        <v>82</v>
      </c>
    </row>
    <row r="174" s="13" customFormat="1">
      <c r="A174" s="13"/>
      <c r="B174" s="191"/>
      <c r="C174" s="13"/>
      <c r="D174" s="192" t="s">
        <v>157</v>
      </c>
      <c r="E174" s="193" t="s">
        <v>1</v>
      </c>
      <c r="F174" s="194" t="s">
        <v>192</v>
      </c>
      <c r="G174" s="13"/>
      <c r="H174" s="193" t="s">
        <v>1</v>
      </c>
      <c r="I174" s="195"/>
      <c r="J174" s="13"/>
      <c r="K174" s="13"/>
      <c r="L174" s="191"/>
      <c r="M174" s="196"/>
      <c r="N174" s="197"/>
      <c r="O174" s="197"/>
      <c r="P174" s="197"/>
      <c r="Q174" s="197"/>
      <c r="R174" s="197"/>
      <c r="S174" s="197"/>
      <c r="T174" s="19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3" t="s">
        <v>157</v>
      </c>
      <c r="AU174" s="193" t="s">
        <v>82</v>
      </c>
      <c r="AV174" s="13" t="s">
        <v>80</v>
      </c>
      <c r="AW174" s="13" t="s">
        <v>30</v>
      </c>
      <c r="AX174" s="13" t="s">
        <v>73</v>
      </c>
      <c r="AY174" s="193" t="s">
        <v>147</v>
      </c>
    </row>
    <row r="175" s="14" customFormat="1">
      <c r="A175" s="14"/>
      <c r="B175" s="199"/>
      <c r="C175" s="14"/>
      <c r="D175" s="192" t="s">
        <v>157</v>
      </c>
      <c r="E175" s="200" t="s">
        <v>1</v>
      </c>
      <c r="F175" s="201" t="s">
        <v>193</v>
      </c>
      <c r="G175" s="14"/>
      <c r="H175" s="202">
        <v>2.0800000000000001</v>
      </c>
      <c r="I175" s="203"/>
      <c r="J175" s="14"/>
      <c r="K175" s="14"/>
      <c r="L175" s="199"/>
      <c r="M175" s="204"/>
      <c r="N175" s="205"/>
      <c r="O175" s="205"/>
      <c r="P175" s="205"/>
      <c r="Q175" s="205"/>
      <c r="R175" s="205"/>
      <c r="S175" s="205"/>
      <c r="T175" s="20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0" t="s">
        <v>157</v>
      </c>
      <c r="AU175" s="200" t="s">
        <v>82</v>
      </c>
      <c r="AV175" s="14" t="s">
        <v>82</v>
      </c>
      <c r="AW175" s="14" t="s">
        <v>30</v>
      </c>
      <c r="AX175" s="14" t="s">
        <v>73</v>
      </c>
      <c r="AY175" s="200" t="s">
        <v>147</v>
      </c>
    </row>
    <row r="176" s="13" customFormat="1">
      <c r="A176" s="13"/>
      <c r="B176" s="191"/>
      <c r="C176" s="13"/>
      <c r="D176" s="192" t="s">
        <v>157</v>
      </c>
      <c r="E176" s="193" t="s">
        <v>1</v>
      </c>
      <c r="F176" s="194" t="s">
        <v>194</v>
      </c>
      <c r="G176" s="13"/>
      <c r="H176" s="193" t="s">
        <v>1</v>
      </c>
      <c r="I176" s="195"/>
      <c r="J176" s="13"/>
      <c r="K176" s="13"/>
      <c r="L176" s="191"/>
      <c r="M176" s="196"/>
      <c r="N176" s="197"/>
      <c r="O176" s="197"/>
      <c r="P176" s="197"/>
      <c r="Q176" s="197"/>
      <c r="R176" s="197"/>
      <c r="S176" s="197"/>
      <c r="T176" s="19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3" t="s">
        <v>157</v>
      </c>
      <c r="AU176" s="193" t="s">
        <v>82</v>
      </c>
      <c r="AV176" s="13" t="s">
        <v>80</v>
      </c>
      <c r="AW176" s="13" t="s">
        <v>30</v>
      </c>
      <c r="AX176" s="13" t="s">
        <v>73</v>
      </c>
      <c r="AY176" s="193" t="s">
        <v>147</v>
      </c>
    </row>
    <row r="177" s="14" customFormat="1">
      <c r="A177" s="14"/>
      <c r="B177" s="199"/>
      <c r="C177" s="14"/>
      <c r="D177" s="192" t="s">
        <v>157</v>
      </c>
      <c r="E177" s="200" t="s">
        <v>1</v>
      </c>
      <c r="F177" s="201" t="s">
        <v>195</v>
      </c>
      <c r="G177" s="14"/>
      <c r="H177" s="202">
        <v>1.9199999999999999</v>
      </c>
      <c r="I177" s="203"/>
      <c r="J177" s="14"/>
      <c r="K177" s="14"/>
      <c r="L177" s="199"/>
      <c r="M177" s="204"/>
      <c r="N177" s="205"/>
      <c r="O177" s="205"/>
      <c r="P177" s="205"/>
      <c r="Q177" s="205"/>
      <c r="R177" s="205"/>
      <c r="S177" s="205"/>
      <c r="T177" s="20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0" t="s">
        <v>157</v>
      </c>
      <c r="AU177" s="200" t="s">
        <v>82</v>
      </c>
      <c r="AV177" s="14" t="s">
        <v>82</v>
      </c>
      <c r="AW177" s="14" t="s">
        <v>30</v>
      </c>
      <c r="AX177" s="14" t="s">
        <v>73</v>
      </c>
      <c r="AY177" s="200" t="s">
        <v>147</v>
      </c>
    </row>
    <row r="178" s="13" customFormat="1">
      <c r="A178" s="13"/>
      <c r="B178" s="191"/>
      <c r="C178" s="13"/>
      <c r="D178" s="192" t="s">
        <v>157</v>
      </c>
      <c r="E178" s="193" t="s">
        <v>1</v>
      </c>
      <c r="F178" s="194" t="s">
        <v>196</v>
      </c>
      <c r="G178" s="13"/>
      <c r="H178" s="193" t="s">
        <v>1</v>
      </c>
      <c r="I178" s="195"/>
      <c r="J178" s="13"/>
      <c r="K178" s="13"/>
      <c r="L178" s="191"/>
      <c r="M178" s="196"/>
      <c r="N178" s="197"/>
      <c r="O178" s="197"/>
      <c r="P178" s="197"/>
      <c r="Q178" s="197"/>
      <c r="R178" s="197"/>
      <c r="S178" s="197"/>
      <c r="T178" s="19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3" t="s">
        <v>157</v>
      </c>
      <c r="AU178" s="193" t="s">
        <v>82</v>
      </c>
      <c r="AV178" s="13" t="s">
        <v>80</v>
      </c>
      <c r="AW178" s="13" t="s">
        <v>30</v>
      </c>
      <c r="AX178" s="13" t="s">
        <v>73</v>
      </c>
      <c r="AY178" s="193" t="s">
        <v>147</v>
      </c>
    </row>
    <row r="179" s="14" customFormat="1">
      <c r="A179" s="14"/>
      <c r="B179" s="199"/>
      <c r="C179" s="14"/>
      <c r="D179" s="192" t="s">
        <v>157</v>
      </c>
      <c r="E179" s="200" t="s">
        <v>1</v>
      </c>
      <c r="F179" s="201" t="s">
        <v>197</v>
      </c>
      <c r="G179" s="14"/>
      <c r="H179" s="202">
        <v>3.9199999999999999</v>
      </c>
      <c r="I179" s="203"/>
      <c r="J179" s="14"/>
      <c r="K179" s="14"/>
      <c r="L179" s="199"/>
      <c r="M179" s="204"/>
      <c r="N179" s="205"/>
      <c r="O179" s="205"/>
      <c r="P179" s="205"/>
      <c r="Q179" s="205"/>
      <c r="R179" s="205"/>
      <c r="S179" s="205"/>
      <c r="T179" s="20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0" t="s">
        <v>157</v>
      </c>
      <c r="AU179" s="200" t="s">
        <v>82</v>
      </c>
      <c r="AV179" s="14" t="s">
        <v>82</v>
      </c>
      <c r="AW179" s="14" t="s">
        <v>30</v>
      </c>
      <c r="AX179" s="14" t="s">
        <v>73</v>
      </c>
      <c r="AY179" s="200" t="s">
        <v>147</v>
      </c>
    </row>
    <row r="180" s="15" customFormat="1">
      <c r="A180" s="15"/>
      <c r="B180" s="207"/>
      <c r="C180" s="15"/>
      <c r="D180" s="192" t="s">
        <v>157</v>
      </c>
      <c r="E180" s="208" t="s">
        <v>1</v>
      </c>
      <c r="F180" s="209" t="s">
        <v>160</v>
      </c>
      <c r="G180" s="15"/>
      <c r="H180" s="210">
        <v>7.9199999999999999</v>
      </c>
      <c r="I180" s="211"/>
      <c r="J180" s="15"/>
      <c r="K180" s="15"/>
      <c r="L180" s="207"/>
      <c r="M180" s="212"/>
      <c r="N180" s="213"/>
      <c r="O180" s="213"/>
      <c r="P180" s="213"/>
      <c r="Q180" s="213"/>
      <c r="R180" s="213"/>
      <c r="S180" s="213"/>
      <c r="T180" s="21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08" t="s">
        <v>157</v>
      </c>
      <c r="AU180" s="208" t="s">
        <v>82</v>
      </c>
      <c r="AV180" s="15" t="s">
        <v>154</v>
      </c>
      <c r="AW180" s="15" t="s">
        <v>30</v>
      </c>
      <c r="AX180" s="15" t="s">
        <v>80</v>
      </c>
      <c r="AY180" s="208" t="s">
        <v>147</v>
      </c>
    </row>
    <row r="181" s="2" customFormat="1" ht="24.15" customHeight="1">
      <c r="A181" s="37"/>
      <c r="B181" s="171"/>
      <c r="C181" s="172" t="s">
        <v>198</v>
      </c>
      <c r="D181" s="172" t="s">
        <v>150</v>
      </c>
      <c r="E181" s="173" t="s">
        <v>199</v>
      </c>
      <c r="F181" s="174" t="s">
        <v>200</v>
      </c>
      <c r="G181" s="175" t="s">
        <v>201</v>
      </c>
      <c r="H181" s="176">
        <v>19.800000000000001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154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154</v>
      </c>
      <c r="BM181" s="184" t="s">
        <v>202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203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13" customFormat="1">
      <c r="A183" s="13"/>
      <c r="B183" s="191"/>
      <c r="C183" s="13"/>
      <c r="D183" s="192" t="s">
        <v>157</v>
      </c>
      <c r="E183" s="193" t="s">
        <v>1</v>
      </c>
      <c r="F183" s="194" t="s">
        <v>192</v>
      </c>
      <c r="G183" s="13"/>
      <c r="H183" s="193" t="s">
        <v>1</v>
      </c>
      <c r="I183" s="195"/>
      <c r="J183" s="13"/>
      <c r="K183" s="13"/>
      <c r="L183" s="191"/>
      <c r="M183" s="196"/>
      <c r="N183" s="197"/>
      <c r="O183" s="197"/>
      <c r="P183" s="197"/>
      <c r="Q183" s="197"/>
      <c r="R183" s="197"/>
      <c r="S183" s="197"/>
      <c r="T183" s="19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3" t="s">
        <v>157</v>
      </c>
      <c r="AU183" s="193" t="s">
        <v>82</v>
      </c>
      <c r="AV183" s="13" t="s">
        <v>80</v>
      </c>
      <c r="AW183" s="13" t="s">
        <v>30</v>
      </c>
      <c r="AX183" s="13" t="s">
        <v>73</v>
      </c>
      <c r="AY183" s="193" t="s">
        <v>147</v>
      </c>
    </row>
    <row r="184" s="14" customFormat="1">
      <c r="A184" s="14"/>
      <c r="B184" s="199"/>
      <c r="C184" s="14"/>
      <c r="D184" s="192" t="s">
        <v>157</v>
      </c>
      <c r="E184" s="200" t="s">
        <v>1</v>
      </c>
      <c r="F184" s="201" t="s">
        <v>204</v>
      </c>
      <c r="G184" s="14"/>
      <c r="H184" s="202">
        <v>5.2000000000000002</v>
      </c>
      <c r="I184" s="203"/>
      <c r="J184" s="14"/>
      <c r="K184" s="14"/>
      <c r="L184" s="199"/>
      <c r="M184" s="204"/>
      <c r="N184" s="205"/>
      <c r="O184" s="205"/>
      <c r="P184" s="205"/>
      <c r="Q184" s="205"/>
      <c r="R184" s="205"/>
      <c r="S184" s="205"/>
      <c r="T184" s="20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0" t="s">
        <v>157</v>
      </c>
      <c r="AU184" s="200" t="s">
        <v>82</v>
      </c>
      <c r="AV184" s="14" t="s">
        <v>82</v>
      </c>
      <c r="AW184" s="14" t="s">
        <v>30</v>
      </c>
      <c r="AX184" s="14" t="s">
        <v>73</v>
      </c>
      <c r="AY184" s="200" t="s">
        <v>147</v>
      </c>
    </row>
    <row r="185" s="13" customFormat="1">
      <c r="A185" s="13"/>
      <c r="B185" s="191"/>
      <c r="C185" s="13"/>
      <c r="D185" s="192" t="s">
        <v>157</v>
      </c>
      <c r="E185" s="193" t="s">
        <v>1</v>
      </c>
      <c r="F185" s="194" t="s">
        <v>194</v>
      </c>
      <c r="G185" s="13"/>
      <c r="H185" s="193" t="s">
        <v>1</v>
      </c>
      <c r="I185" s="195"/>
      <c r="J185" s="13"/>
      <c r="K185" s="13"/>
      <c r="L185" s="191"/>
      <c r="M185" s="196"/>
      <c r="N185" s="197"/>
      <c r="O185" s="197"/>
      <c r="P185" s="197"/>
      <c r="Q185" s="197"/>
      <c r="R185" s="197"/>
      <c r="S185" s="197"/>
      <c r="T185" s="19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3" t="s">
        <v>157</v>
      </c>
      <c r="AU185" s="193" t="s">
        <v>82</v>
      </c>
      <c r="AV185" s="13" t="s">
        <v>80</v>
      </c>
      <c r="AW185" s="13" t="s">
        <v>30</v>
      </c>
      <c r="AX185" s="13" t="s">
        <v>73</v>
      </c>
      <c r="AY185" s="193" t="s">
        <v>147</v>
      </c>
    </row>
    <row r="186" s="14" customFormat="1">
      <c r="A186" s="14"/>
      <c r="B186" s="199"/>
      <c r="C186" s="14"/>
      <c r="D186" s="192" t="s">
        <v>157</v>
      </c>
      <c r="E186" s="200" t="s">
        <v>1</v>
      </c>
      <c r="F186" s="201" t="s">
        <v>205</v>
      </c>
      <c r="G186" s="14"/>
      <c r="H186" s="202">
        <v>4.7999999999999998</v>
      </c>
      <c r="I186" s="203"/>
      <c r="J186" s="14"/>
      <c r="K186" s="14"/>
      <c r="L186" s="199"/>
      <c r="M186" s="204"/>
      <c r="N186" s="205"/>
      <c r="O186" s="205"/>
      <c r="P186" s="205"/>
      <c r="Q186" s="205"/>
      <c r="R186" s="205"/>
      <c r="S186" s="205"/>
      <c r="T186" s="20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0" t="s">
        <v>157</v>
      </c>
      <c r="AU186" s="200" t="s">
        <v>82</v>
      </c>
      <c r="AV186" s="14" t="s">
        <v>82</v>
      </c>
      <c r="AW186" s="14" t="s">
        <v>30</v>
      </c>
      <c r="AX186" s="14" t="s">
        <v>73</v>
      </c>
      <c r="AY186" s="200" t="s">
        <v>147</v>
      </c>
    </row>
    <row r="187" s="13" customFormat="1">
      <c r="A187" s="13"/>
      <c r="B187" s="191"/>
      <c r="C187" s="13"/>
      <c r="D187" s="192" t="s">
        <v>157</v>
      </c>
      <c r="E187" s="193" t="s">
        <v>1</v>
      </c>
      <c r="F187" s="194" t="s">
        <v>196</v>
      </c>
      <c r="G187" s="13"/>
      <c r="H187" s="193" t="s">
        <v>1</v>
      </c>
      <c r="I187" s="195"/>
      <c r="J187" s="13"/>
      <c r="K187" s="13"/>
      <c r="L187" s="191"/>
      <c r="M187" s="196"/>
      <c r="N187" s="197"/>
      <c r="O187" s="197"/>
      <c r="P187" s="197"/>
      <c r="Q187" s="197"/>
      <c r="R187" s="197"/>
      <c r="S187" s="197"/>
      <c r="T187" s="19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3" t="s">
        <v>157</v>
      </c>
      <c r="AU187" s="193" t="s">
        <v>82</v>
      </c>
      <c r="AV187" s="13" t="s">
        <v>80</v>
      </c>
      <c r="AW187" s="13" t="s">
        <v>30</v>
      </c>
      <c r="AX187" s="13" t="s">
        <v>73</v>
      </c>
      <c r="AY187" s="193" t="s">
        <v>147</v>
      </c>
    </row>
    <row r="188" s="14" customFormat="1">
      <c r="A188" s="14"/>
      <c r="B188" s="199"/>
      <c r="C188" s="14"/>
      <c r="D188" s="192" t="s">
        <v>157</v>
      </c>
      <c r="E188" s="200" t="s">
        <v>1</v>
      </c>
      <c r="F188" s="201" t="s">
        <v>206</v>
      </c>
      <c r="G188" s="14"/>
      <c r="H188" s="202">
        <v>9.8000000000000007</v>
      </c>
      <c r="I188" s="203"/>
      <c r="J188" s="14"/>
      <c r="K188" s="14"/>
      <c r="L188" s="199"/>
      <c r="M188" s="204"/>
      <c r="N188" s="205"/>
      <c r="O188" s="205"/>
      <c r="P188" s="205"/>
      <c r="Q188" s="205"/>
      <c r="R188" s="205"/>
      <c r="S188" s="205"/>
      <c r="T188" s="20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0" t="s">
        <v>157</v>
      </c>
      <c r="AU188" s="200" t="s">
        <v>82</v>
      </c>
      <c r="AV188" s="14" t="s">
        <v>82</v>
      </c>
      <c r="AW188" s="14" t="s">
        <v>30</v>
      </c>
      <c r="AX188" s="14" t="s">
        <v>73</v>
      </c>
      <c r="AY188" s="200" t="s">
        <v>147</v>
      </c>
    </row>
    <row r="189" s="15" customFormat="1">
      <c r="A189" s="15"/>
      <c r="B189" s="207"/>
      <c r="C189" s="15"/>
      <c r="D189" s="192" t="s">
        <v>157</v>
      </c>
      <c r="E189" s="208" t="s">
        <v>1</v>
      </c>
      <c r="F189" s="209" t="s">
        <v>160</v>
      </c>
      <c r="G189" s="15"/>
      <c r="H189" s="210">
        <v>19.800000000000001</v>
      </c>
      <c r="I189" s="211"/>
      <c r="J189" s="15"/>
      <c r="K189" s="15"/>
      <c r="L189" s="207"/>
      <c r="M189" s="212"/>
      <c r="N189" s="213"/>
      <c r="O189" s="213"/>
      <c r="P189" s="213"/>
      <c r="Q189" s="213"/>
      <c r="R189" s="213"/>
      <c r="S189" s="213"/>
      <c r="T189" s="21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08" t="s">
        <v>157</v>
      </c>
      <c r="AU189" s="208" t="s">
        <v>82</v>
      </c>
      <c r="AV189" s="15" t="s">
        <v>154</v>
      </c>
      <c r="AW189" s="15" t="s">
        <v>30</v>
      </c>
      <c r="AX189" s="15" t="s">
        <v>80</v>
      </c>
      <c r="AY189" s="208" t="s">
        <v>147</v>
      </c>
    </row>
    <row r="190" s="2" customFormat="1" ht="24.15" customHeight="1">
      <c r="A190" s="37"/>
      <c r="B190" s="171"/>
      <c r="C190" s="172" t="s">
        <v>159</v>
      </c>
      <c r="D190" s="172" t="s">
        <v>150</v>
      </c>
      <c r="E190" s="173" t="s">
        <v>207</v>
      </c>
      <c r="F190" s="174" t="s">
        <v>208</v>
      </c>
      <c r="G190" s="175" t="s">
        <v>164</v>
      </c>
      <c r="H190" s="176">
        <v>26.829999999999998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154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154</v>
      </c>
      <c r="BM190" s="184" t="s">
        <v>8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209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13" customFormat="1">
      <c r="A192" s="13"/>
      <c r="B192" s="191"/>
      <c r="C192" s="13"/>
      <c r="D192" s="192" t="s">
        <v>157</v>
      </c>
      <c r="E192" s="193" t="s">
        <v>1</v>
      </c>
      <c r="F192" s="194" t="s">
        <v>210</v>
      </c>
      <c r="G192" s="13"/>
      <c r="H192" s="193" t="s">
        <v>1</v>
      </c>
      <c r="I192" s="195"/>
      <c r="J192" s="13"/>
      <c r="K192" s="13"/>
      <c r="L192" s="191"/>
      <c r="M192" s="196"/>
      <c r="N192" s="197"/>
      <c r="O192" s="197"/>
      <c r="P192" s="197"/>
      <c r="Q192" s="197"/>
      <c r="R192" s="197"/>
      <c r="S192" s="197"/>
      <c r="T192" s="19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3" t="s">
        <v>157</v>
      </c>
      <c r="AU192" s="193" t="s">
        <v>82</v>
      </c>
      <c r="AV192" s="13" t="s">
        <v>80</v>
      </c>
      <c r="AW192" s="13" t="s">
        <v>30</v>
      </c>
      <c r="AX192" s="13" t="s">
        <v>73</v>
      </c>
      <c r="AY192" s="193" t="s">
        <v>147</v>
      </c>
    </row>
    <row r="193" s="14" customFormat="1">
      <c r="A193" s="14"/>
      <c r="B193" s="199"/>
      <c r="C193" s="14"/>
      <c r="D193" s="192" t="s">
        <v>157</v>
      </c>
      <c r="E193" s="200" t="s">
        <v>1</v>
      </c>
      <c r="F193" s="201" t="s">
        <v>211</v>
      </c>
      <c r="G193" s="14"/>
      <c r="H193" s="202">
        <v>18.5</v>
      </c>
      <c r="I193" s="203"/>
      <c r="J193" s="14"/>
      <c r="K193" s="14"/>
      <c r="L193" s="199"/>
      <c r="M193" s="204"/>
      <c r="N193" s="205"/>
      <c r="O193" s="205"/>
      <c r="P193" s="205"/>
      <c r="Q193" s="205"/>
      <c r="R193" s="205"/>
      <c r="S193" s="205"/>
      <c r="T193" s="20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0" t="s">
        <v>157</v>
      </c>
      <c r="AU193" s="200" t="s">
        <v>82</v>
      </c>
      <c r="AV193" s="14" t="s">
        <v>82</v>
      </c>
      <c r="AW193" s="14" t="s">
        <v>30</v>
      </c>
      <c r="AX193" s="14" t="s">
        <v>73</v>
      </c>
      <c r="AY193" s="200" t="s">
        <v>147</v>
      </c>
    </row>
    <row r="194" s="13" customFormat="1">
      <c r="A194" s="13"/>
      <c r="B194" s="191"/>
      <c r="C194" s="13"/>
      <c r="D194" s="192" t="s">
        <v>157</v>
      </c>
      <c r="E194" s="193" t="s">
        <v>1</v>
      </c>
      <c r="F194" s="194" t="s">
        <v>212</v>
      </c>
      <c r="G194" s="13"/>
      <c r="H194" s="193" t="s">
        <v>1</v>
      </c>
      <c r="I194" s="195"/>
      <c r="J194" s="13"/>
      <c r="K194" s="13"/>
      <c r="L194" s="191"/>
      <c r="M194" s="196"/>
      <c r="N194" s="197"/>
      <c r="O194" s="197"/>
      <c r="P194" s="197"/>
      <c r="Q194" s="197"/>
      <c r="R194" s="197"/>
      <c r="S194" s="197"/>
      <c r="T194" s="19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3" t="s">
        <v>157</v>
      </c>
      <c r="AU194" s="193" t="s">
        <v>82</v>
      </c>
      <c r="AV194" s="13" t="s">
        <v>80</v>
      </c>
      <c r="AW194" s="13" t="s">
        <v>30</v>
      </c>
      <c r="AX194" s="13" t="s">
        <v>73</v>
      </c>
      <c r="AY194" s="193" t="s">
        <v>147</v>
      </c>
    </row>
    <row r="195" s="14" customFormat="1">
      <c r="A195" s="14"/>
      <c r="B195" s="199"/>
      <c r="C195" s="14"/>
      <c r="D195" s="192" t="s">
        <v>157</v>
      </c>
      <c r="E195" s="200" t="s">
        <v>1</v>
      </c>
      <c r="F195" s="201" t="s">
        <v>213</v>
      </c>
      <c r="G195" s="14"/>
      <c r="H195" s="202">
        <v>1.3300000000000001</v>
      </c>
      <c r="I195" s="203"/>
      <c r="J195" s="14"/>
      <c r="K195" s="14"/>
      <c r="L195" s="199"/>
      <c r="M195" s="204"/>
      <c r="N195" s="205"/>
      <c r="O195" s="205"/>
      <c r="P195" s="205"/>
      <c r="Q195" s="205"/>
      <c r="R195" s="205"/>
      <c r="S195" s="205"/>
      <c r="T195" s="206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0" t="s">
        <v>157</v>
      </c>
      <c r="AU195" s="200" t="s">
        <v>82</v>
      </c>
      <c r="AV195" s="14" t="s">
        <v>82</v>
      </c>
      <c r="AW195" s="14" t="s">
        <v>30</v>
      </c>
      <c r="AX195" s="14" t="s">
        <v>73</v>
      </c>
      <c r="AY195" s="200" t="s">
        <v>147</v>
      </c>
    </row>
    <row r="196" s="13" customFormat="1">
      <c r="A196" s="13"/>
      <c r="B196" s="191"/>
      <c r="C196" s="13"/>
      <c r="D196" s="192" t="s">
        <v>157</v>
      </c>
      <c r="E196" s="193" t="s">
        <v>1</v>
      </c>
      <c r="F196" s="194" t="s">
        <v>214</v>
      </c>
      <c r="G196" s="13"/>
      <c r="H196" s="193" t="s">
        <v>1</v>
      </c>
      <c r="I196" s="195"/>
      <c r="J196" s="13"/>
      <c r="K196" s="13"/>
      <c r="L196" s="191"/>
      <c r="M196" s="196"/>
      <c r="N196" s="197"/>
      <c r="O196" s="197"/>
      <c r="P196" s="197"/>
      <c r="Q196" s="197"/>
      <c r="R196" s="197"/>
      <c r="S196" s="197"/>
      <c r="T196" s="19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3" t="s">
        <v>157</v>
      </c>
      <c r="AU196" s="193" t="s">
        <v>82</v>
      </c>
      <c r="AV196" s="13" t="s">
        <v>80</v>
      </c>
      <c r="AW196" s="13" t="s">
        <v>30</v>
      </c>
      <c r="AX196" s="13" t="s">
        <v>73</v>
      </c>
      <c r="AY196" s="193" t="s">
        <v>147</v>
      </c>
    </row>
    <row r="197" s="14" customFormat="1">
      <c r="A197" s="14"/>
      <c r="B197" s="199"/>
      <c r="C197" s="14"/>
      <c r="D197" s="192" t="s">
        <v>157</v>
      </c>
      <c r="E197" s="200" t="s">
        <v>1</v>
      </c>
      <c r="F197" s="201" t="s">
        <v>215</v>
      </c>
      <c r="G197" s="14"/>
      <c r="H197" s="202">
        <v>7</v>
      </c>
      <c r="I197" s="203"/>
      <c r="J197" s="14"/>
      <c r="K197" s="14"/>
      <c r="L197" s="199"/>
      <c r="M197" s="204"/>
      <c r="N197" s="205"/>
      <c r="O197" s="205"/>
      <c r="P197" s="205"/>
      <c r="Q197" s="205"/>
      <c r="R197" s="205"/>
      <c r="S197" s="205"/>
      <c r="T197" s="20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0" t="s">
        <v>157</v>
      </c>
      <c r="AU197" s="200" t="s">
        <v>82</v>
      </c>
      <c r="AV197" s="14" t="s">
        <v>82</v>
      </c>
      <c r="AW197" s="14" t="s">
        <v>30</v>
      </c>
      <c r="AX197" s="14" t="s">
        <v>73</v>
      </c>
      <c r="AY197" s="200" t="s">
        <v>147</v>
      </c>
    </row>
    <row r="198" s="15" customFormat="1">
      <c r="A198" s="15"/>
      <c r="B198" s="207"/>
      <c r="C198" s="15"/>
      <c r="D198" s="192" t="s">
        <v>157</v>
      </c>
      <c r="E198" s="208" t="s">
        <v>1</v>
      </c>
      <c r="F198" s="209" t="s">
        <v>160</v>
      </c>
      <c r="G198" s="15"/>
      <c r="H198" s="210">
        <v>26.829999999999998</v>
      </c>
      <c r="I198" s="211"/>
      <c r="J198" s="15"/>
      <c r="K198" s="15"/>
      <c r="L198" s="207"/>
      <c r="M198" s="212"/>
      <c r="N198" s="213"/>
      <c r="O198" s="213"/>
      <c r="P198" s="213"/>
      <c r="Q198" s="213"/>
      <c r="R198" s="213"/>
      <c r="S198" s="213"/>
      <c r="T198" s="214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08" t="s">
        <v>157</v>
      </c>
      <c r="AU198" s="208" t="s">
        <v>82</v>
      </c>
      <c r="AV198" s="15" t="s">
        <v>154</v>
      </c>
      <c r="AW198" s="15" t="s">
        <v>30</v>
      </c>
      <c r="AX198" s="15" t="s">
        <v>80</v>
      </c>
      <c r="AY198" s="208" t="s">
        <v>147</v>
      </c>
    </row>
    <row r="199" s="2" customFormat="1" ht="33" customHeight="1">
      <c r="A199" s="37"/>
      <c r="B199" s="171"/>
      <c r="C199" s="172" t="s">
        <v>215</v>
      </c>
      <c r="D199" s="172" t="s">
        <v>150</v>
      </c>
      <c r="E199" s="173" t="s">
        <v>216</v>
      </c>
      <c r="F199" s="174" t="s">
        <v>217</v>
      </c>
      <c r="G199" s="175" t="s">
        <v>164</v>
      </c>
      <c r="H199" s="176">
        <v>18.5</v>
      </c>
      <c r="I199" s="177"/>
      <c r="J199" s="178">
        <f>ROUND(I199*H199,2)</f>
        <v>0</v>
      </c>
      <c r="K199" s="179"/>
      <c r="L199" s="38"/>
      <c r="M199" s="180" t="s">
        <v>1</v>
      </c>
      <c r="N199" s="181" t="s">
        <v>38</v>
      </c>
      <c r="O199" s="76"/>
      <c r="P199" s="182">
        <f>O199*H199</f>
        <v>0</v>
      </c>
      <c r="Q199" s="182">
        <v>0</v>
      </c>
      <c r="R199" s="182">
        <f>Q199*H199</f>
        <v>0</v>
      </c>
      <c r="S199" s="182">
        <v>0</v>
      </c>
      <c r="T199" s="18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4" t="s">
        <v>154</v>
      </c>
      <c r="AT199" s="184" t="s">
        <v>150</v>
      </c>
      <c r="AU199" s="184" t="s">
        <v>82</v>
      </c>
      <c r="AY199" s="18" t="s">
        <v>147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8" t="s">
        <v>80</v>
      </c>
      <c r="BK199" s="185">
        <f>ROUND(I199*H199,2)</f>
        <v>0</v>
      </c>
      <c r="BL199" s="18" t="s">
        <v>154</v>
      </c>
      <c r="BM199" s="184" t="s">
        <v>218</v>
      </c>
    </row>
    <row r="200" s="2" customFormat="1">
      <c r="A200" s="37"/>
      <c r="B200" s="38"/>
      <c r="C200" s="37"/>
      <c r="D200" s="186" t="s">
        <v>155</v>
      </c>
      <c r="E200" s="37"/>
      <c r="F200" s="187" t="s">
        <v>219</v>
      </c>
      <c r="G200" s="37"/>
      <c r="H200" s="37"/>
      <c r="I200" s="188"/>
      <c r="J200" s="37"/>
      <c r="K200" s="37"/>
      <c r="L200" s="38"/>
      <c r="M200" s="189"/>
      <c r="N200" s="190"/>
      <c r="O200" s="76"/>
      <c r="P200" s="76"/>
      <c r="Q200" s="76"/>
      <c r="R200" s="76"/>
      <c r="S200" s="76"/>
      <c r="T200" s="7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8" t="s">
        <v>155</v>
      </c>
      <c r="AU200" s="18" t="s">
        <v>82</v>
      </c>
    </row>
    <row r="201" s="13" customFormat="1">
      <c r="A201" s="13"/>
      <c r="B201" s="191"/>
      <c r="C201" s="13"/>
      <c r="D201" s="192" t="s">
        <v>157</v>
      </c>
      <c r="E201" s="193" t="s">
        <v>1</v>
      </c>
      <c r="F201" s="194" t="s">
        <v>210</v>
      </c>
      <c r="G201" s="13"/>
      <c r="H201" s="193" t="s">
        <v>1</v>
      </c>
      <c r="I201" s="195"/>
      <c r="J201" s="13"/>
      <c r="K201" s="13"/>
      <c r="L201" s="191"/>
      <c r="M201" s="196"/>
      <c r="N201" s="197"/>
      <c r="O201" s="197"/>
      <c r="P201" s="197"/>
      <c r="Q201" s="197"/>
      <c r="R201" s="197"/>
      <c r="S201" s="197"/>
      <c r="T201" s="19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3" t="s">
        <v>157</v>
      </c>
      <c r="AU201" s="193" t="s">
        <v>82</v>
      </c>
      <c r="AV201" s="13" t="s">
        <v>80</v>
      </c>
      <c r="AW201" s="13" t="s">
        <v>30</v>
      </c>
      <c r="AX201" s="13" t="s">
        <v>73</v>
      </c>
      <c r="AY201" s="193" t="s">
        <v>147</v>
      </c>
    </row>
    <row r="202" s="14" customFormat="1">
      <c r="A202" s="14"/>
      <c r="B202" s="199"/>
      <c r="C202" s="14"/>
      <c r="D202" s="192" t="s">
        <v>157</v>
      </c>
      <c r="E202" s="200" t="s">
        <v>1</v>
      </c>
      <c r="F202" s="201" t="s">
        <v>211</v>
      </c>
      <c r="G202" s="14"/>
      <c r="H202" s="202">
        <v>18.5</v>
      </c>
      <c r="I202" s="203"/>
      <c r="J202" s="14"/>
      <c r="K202" s="14"/>
      <c r="L202" s="199"/>
      <c r="M202" s="204"/>
      <c r="N202" s="205"/>
      <c r="O202" s="205"/>
      <c r="P202" s="205"/>
      <c r="Q202" s="205"/>
      <c r="R202" s="205"/>
      <c r="S202" s="205"/>
      <c r="T202" s="20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0" t="s">
        <v>157</v>
      </c>
      <c r="AU202" s="200" t="s">
        <v>82</v>
      </c>
      <c r="AV202" s="14" t="s">
        <v>82</v>
      </c>
      <c r="AW202" s="14" t="s">
        <v>30</v>
      </c>
      <c r="AX202" s="14" t="s">
        <v>73</v>
      </c>
      <c r="AY202" s="200" t="s">
        <v>147</v>
      </c>
    </row>
    <row r="203" s="15" customFormat="1">
      <c r="A203" s="15"/>
      <c r="B203" s="207"/>
      <c r="C203" s="15"/>
      <c r="D203" s="192" t="s">
        <v>157</v>
      </c>
      <c r="E203" s="208" t="s">
        <v>1</v>
      </c>
      <c r="F203" s="209" t="s">
        <v>160</v>
      </c>
      <c r="G203" s="15"/>
      <c r="H203" s="210">
        <v>18.5</v>
      </c>
      <c r="I203" s="211"/>
      <c r="J203" s="15"/>
      <c r="K203" s="15"/>
      <c r="L203" s="207"/>
      <c r="M203" s="212"/>
      <c r="N203" s="213"/>
      <c r="O203" s="213"/>
      <c r="P203" s="213"/>
      <c r="Q203" s="213"/>
      <c r="R203" s="213"/>
      <c r="S203" s="213"/>
      <c r="T203" s="21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08" t="s">
        <v>157</v>
      </c>
      <c r="AU203" s="208" t="s">
        <v>82</v>
      </c>
      <c r="AV203" s="15" t="s">
        <v>154</v>
      </c>
      <c r="AW203" s="15" t="s">
        <v>30</v>
      </c>
      <c r="AX203" s="15" t="s">
        <v>80</v>
      </c>
      <c r="AY203" s="208" t="s">
        <v>147</v>
      </c>
    </row>
    <row r="204" s="2" customFormat="1" ht="24.15" customHeight="1">
      <c r="A204" s="37"/>
      <c r="B204" s="171"/>
      <c r="C204" s="172" t="s">
        <v>190</v>
      </c>
      <c r="D204" s="172" t="s">
        <v>150</v>
      </c>
      <c r="E204" s="173" t="s">
        <v>220</v>
      </c>
      <c r="F204" s="174" t="s">
        <v>221</v>
      </c>
      <c r="G204" s="175" t="s">
        <v>164</v>
      </c>
      <c r="H204" s="176">
        <v>26.829999999999998</v>
      </c>
      <c r="I204" s="177"/>
      <c r="J204" s="178">
        <f>ROUND(I204*H204,2)</f>
        <v>0</v>
      </c>
      <c r="K204" s="179"/>
      <c r="L204" s="38"/>
      <c r="M204" s="180" t="s">
        <v>1</v>
      </c>
      <c r="N204" s="181" t="s">
        <v>38</v>
      </c>
      <c r="O204" s="76"/>
      <c r="P204" s="182">
        <f>O204*H204</f>
        <v>0</v>
      </c>
      <c r="Q204" s="182">
        <v>0</v>
      </c>
      <c r="R204" s="182">
        <f>Q204*H204</f>
        <v>0</v>
      </c>
      <c r="S204" s="182">
        <v>0</v>
      </c>
      <c r="T204" s="18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154</v>
      </c>
      <c r="AT204" s="184" t="s">
        <v>150</v>
      </c>
      <c r="AU204" s="184" t="s">
        <v>82</v>
      </c>
      <c r="AY204" s="18" t="s">
        <v>147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8" t="s">
        <v>80</v>
      </c>
      <c r="BK204" s="185">
        <f>ROUND(I204*H204,2)</f>
        <v>0</v>
      </c>
      <c r="BL204" s="18" t="s">
        <v>154</v>
      </c>
      <c r="BM204" s="184" t="s">
        <v>222</v>
      </c>
    </row>
    <row r="205" s="2" customFormat="1">
      <c r="A205" s="37"/>
      <c r="B205" s="38"/>
      <c r="C205" s="37"/>
      <c r="D205" s="186" t="s">
        <v>155</v>
      </c>
      <c r="E205" s="37"/>
      <c r="F205" s="187" t="s">
        <v>223</v>
      </c>
      <c r="G205" s="37"/>
      <c r="H205" s="37"/>
      <c r="I205" s="188"/>
      <c r="J205" s="37"/>
      <c r="K205" s="37"/>
      <c r="L205" s="38"/>
      <c r="M205" s="189"/>
      <c r="N205" s="190"/>
      <c r="O205" s="76"/>
      <c r="P205" s="76"/>
      <c r="Q205" s="76"/>
      <c r="R205" s="76"/>
      <c r="S205" s="76"/>
      <c r="T205" s="7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8" t="s">
        <v>155</v>
      </c>
      <c r="AU205" s="18" t="s">
        <v>82</v>
      </c>
    </row>
    <row r="206" s="13" customFormat="1">
      <c r="A206" s="13"/>
      <c r="B206" s="191"/>
      <c r="C206" s="13"/>
      <c r="D206" s="192" t="s">
        <v>157</v>
      </c>
      <c r="E206" s="193" t="s">
        <v>1</v>
      </c>
      <c r="F206" s="194" t="s">
        <v>210</v>
      </c>
      <c r="G206" s="13"/>
      <c r="H206" s="193" t="s">
        <v>1</v>
      </c>
      <c r="I206" s="195"/>
      <c r="J206" s="13"/>
      <c r="K206" s="13"/>
      <c r="L206" s="191"/>
      <c r="M206" s="196"/>
      <c r="N206" s="197"/>
      <c r="O206" s="197"/>
      <c r="P206" s="197"/>
      <c r="Q206" s="197"/>
      <c r="R206" s="197"/>
      <c r="S206" s="197"/>
      <c r="T206" s="19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3" t="s">
        <v>157</v>
      </c>
      <c r="AU206" s="193" t="s">
        <v>82</v>
      </c>
      <c r="AV206" s="13" t="s">
        <v>80</v>
      </c>
      <c r="AW206" s="13" t="s">
        <v>30</v>
      </c>
      <c r="AX206" s="13" t="s">
        <v>73</v>
      </c>
      <c r="AY206" s="193" t="s">
        <v>147</v>
      </c>
    </row>
    <row r="207" s="14" customFormat="1">
      <c r="A207" s="14"/>
      <c r="B207" s="199"/>
      <c r="C207" s="14"/>
      <c r="D207" s="192" t="s">
        <v>157</v>
      </c>
      <c r="E207" s="200" t="s">
        <v>1</v>
      </c>
      <c r="F207" s="201" t="s">
        <v>211</v>
      </c>
      <c r="G207" s="14"/>
      <c r="H207" s="202">
        <v>18.5</v>
      </c>
      <c r="I207" s="203"/>
      <c r="J207" s="14"/>
      <c r="K207" s="14"/>
      <c r="L207" s="199"/>
      <c r="M207" s="204"/>
      <c r="N207" s="205"/>
      <c r="O207" s="205"/>
      <c r="P207" s="205"/>
      <c r="Q207" s="205"/>
      <c r="R207" s="205"/>
      <c r="S207" s="205"/>
      <c r="T207" s="20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00" t="s">
        <v>157</v>
      </c>
      <c r="AU207" s="200" t="s">
        <v>82</v>
      </c>
      <c r="AV207" s="14" t="s">
        <v>82</v>
      </c>
      <c r="AW207" s="14" t="s">
        <v>30</v>
      </c>
      <c r="AX207" s="14" t="s">
        <v>73</v>
      </c>
      <c r="AY207" s="200" t="s">
        <v>147</v>
      </c>
    </row>
    <row r="208" s="13" customFormat="1">
      <c r="A208" s="13"/>
      <c r="B208" s="191"/>
      <c r="C208" s="13"/>
      <c r="D208" s="192" t="s">
        <v>157</v>
      </c>
      <c r="E208" s="193" t="s">
        <v>1</v>
      </c>
      <c r="F208" s="194" t="s">
        <v>212</v>
      </c>
      <c r="G208" s="13"/>
      <c r="H208" s="193" t="s">
        <v>1</v>
      </c>
      <c r="I208" s="195"/>
      <c r="J208" s="13"/>
      <c r="K208" s="13"/>
      <c r="L208" s="191"/>
      <c r="M208" s="196"/>
      <c r="N208" s="197"/>
      <c r="O208" s="197"/>
      <c r="P208" s="197"/>
      <c r="Q208" s="197"/>
      <c r="R208" s="197"/>
      <c r="S208" s="197"/>
      <c r="T208" s="19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3" t="s">
        <v>157</v>
      </c>
      <c r="AU208" s="193" t="s">
        <v>82</v>
      </c>
      <c r="AV208" s="13" t="s">
        <v>80</v>
      </c>
      <c r="AW208" s="13" t="s">
        <v>30</v>
      </c>
      <c r="AX208" s="13" t="s">
        <v>73</v>
      </c>
      <c r="AY208" s="193" t="s">
        <v>147</v>
      </c>
    </row>
    <row r="209" s="14" customFormat="1">
      <c r="A209" s="14"/>
      <c r="B209" s="199"/>
      <c r="C209" s="14"/>
      <c r="D209" s="192" t="s">
        <v>157</v>
      </c>
      <c r="E209" s="200" t="s">
        <v>1</v>
      </c>
      <c r="F209" s="201" t="s">
        <v>213</v>
      </c>
      <c r="G209" s="14"/>
      <c r="H209" s="202">
        <v>1.3300000000000001</v>
      </c>
      <c r="I209" s="203"/>
      <c r="J209" s="14"/>
      <c r="K209" s="14"/>
      <c r="L209" s="199"/>
      <c r="M209" s="204"/>
      <c r="N209" s="205"/>
      <c r="O209" s="205"/>
      <c r="P209" s="205"/>
      <c r="Q209" s="205"/>
      <c r="R209" s="205"/>
      <c r="S209" s="205"/>
      <c r="T209" s="20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0" t="s">
        <v>157</v>
      </c>
      <c r="AU209" s="200" t="s">
        <v>82</v>
      </c>
      <c r="AV209" s="14" t="s">
        <v>82</v>
      </c>
      <c r="AW209" s="14" t="s">
        <v>30</v>
      </c>
      <c r="AX209" s="14" t="s">
        <v>73</v>
      </c>
      <c r="AY209" s="200" t="s">
        <v>147</v>
      </c>
    </row>
    <row r="210" s="13" customFormat="1">
      <c r="A210" s="13"/>
      <c r="B210" s="191"/>
      <c r="C210" s="13"/>
      <c r="D210" s="192" t="s">
        <v>157</v>
      </c>
      <c r="E210" s="193" t="s">
        <v>1</v>
      </c>
      <c r="F210" s="194" t="s">
        <v>214</v>
      </c>
      <c r="G210" s="13"/>
      <c r="H210" s="193" t="s">
        <v>1</v>
      </c>
      <c r="I210" s="195"/>
      <c r="J210" s="13"/>
      <c r="K210" s="13"/>
      <c r="L210" s="191"/>
      <c r="M210" s="196"/>
      <c r="N210" s="197"/>
      <c r="O210" s="197"/>
      <c r="P210" s="197"/>
      <c r="Q210" s="197"/>
      <c r="R210" s="197"/>
      <c r="S210" s="197"/>
      <c r="T210" s="19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3" t="s">
        <v>157</v>
      </c>
      <c r="AU210" s="193" t="s">
        <v>82</v>
      </c>
      <c r="AV210" s="13" t="s">
        <v>80</v>
      </c>
      <c r="AW210" s="13" t="s">
        <v>30</v>
      </c>
      <c r="AX210" s="13" t="s">
        <v>73</v>
      </c>
      <c r="AY210" s="193" t="s">
        <v>147</v>
      </c>
    </row>
    <row r="211" s="14" customFormat="1">
      <c r="A211" s="14"/>
      <c r="B211" s="199"/>
      <c r="C211" s="14"/>
      <c r="D211" s="192" t="s">
        <v>157</v>
      </c>
      <c r="E211" s="200" t="s">
        <v>1</v>
      </c>
      <c r="F211" s="201" t="s">
        <v>215</v>
      </c>
      <c r="G211" s="14"/>
      <c r="H211" s="202">
        <v>7</v>
      </c>
      <c r="I211" s="203"/>
      <c r="J211" s="14"/>
      <c r="K211" s="14"/>
      <c r="L211" s="199"/>
      <c r="M211" s="204"/>
      <c r="N211" s="205"/>
      <c r="O211" s="205"/>
      <c r="P211" s="205"/>
      <c r="Q211" s="205"/>
      <c r="R211" s="205"/>
      <c r="S211" s="205"/>
      <c r="T211" s="20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0" t="s">
        <v>157</v>
      </c>
      <c r="AU211" s="200" t="s">
        <v>82</v>
      </c>
      <c r="AV211" s="14" t="s">
        <v>82</v>
      </c>
      <c r="AW211" s="14" t="s">
        <v>30</v>
      </c>
      <c r="AX211" s="14" t="s">
        <v>73</v>
      </c>
      <c r="AY211" s="200" t="s">
        <v>147</v>
      </c>
    </row>
    <row r="212" s="15" customFormat="1">
      <c r="A212" s="15"/>
      <c r="B212" s="207"/>
      <c r="C212" s="15"/>
      <c r="D212" s="192" t="s">
        <v>157</v>
      </c>
      <c r="E212" s="208" t="s">
        <v>1</v>
      </c>
      <c r="F212" s="209" t="s">
        <v>160</v>
      </c>
      <c r="G212" s="15"/>
      <c r="H212" s="210">
        <v>26.829999999999998</v>
      </c>
      <c r="I212" s="211"/>
      <c r="J212" s="15"/>
      <c r="K212" s="15"/>
      <c r="L212" s="207"/>
      <c r="M212" s="212"/>
      <c r="N212" s="213"/>
      <c r="O212" s="213"/>
      <c r="P212" s="213"/>
      <c r="Q212" s="213"/>
      <c r="R212" s="213"/>
      <c r="S212" s="213"/>
      <c r="T212" s="214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08" t="s">
        <v>157</v>
      </c>
      <c r="AU212" s="208" t="s">
        <v>82</v>
      </c>
      <c r="AV212" s="15" t="s">
        <v>154</v>
      </c>
      <c r="AW212" s="15" t="s">
        <v>30</v>
      </c>
      <c r="AX212" s="15" t="s">
        <v>80</v>
      </c>
      <c r="AY212" s="208" t="s">
        <v>147</v>
      </c>
    </row>
    <row r="213" s="2" customFormat="1" ht="76.35" customHeight="1">
      <c r="A213" s="37"/>
      <c r="B213" s="171"/>
      <c r="C213" s="172" t="s">
        <v>224</v>
      </c>
      <c r="D213" s="172" t="s">
        <v>150</v>
      </c>
      <c r="E213" s="173" t="s">
        <v>225</v>
      </c>
      <c r="F213" s="174" t="s">
        <v>226</v>
      </c>
      <c r="G213" s="175" t="s">
        <v>164</v>
      </c>
      <c r="H213" s="176">
        <v>1.3300000000000001</v>
      </c>
      <c r="I213" s="177"/>
      <c r="J213" s="178">
        <f>ROUND(I213*H213,2)</f>
        <v>0</v>
      </c>
      <c r="K213" s="179"/>
      <c r="L213" s="38"/>
      <c r="M213" s="180" t="s">
        <v>1</v>
      </c>
      <c r="N213" s="181" t="s">
        <v>38</v>
      </c>
      <c r="O213" s="76"/>
      <c r="P213" s="182">
        <f>O213*H213</f>
        <v>0</v>
      </c>
      <c r="Q213" s="182">
        <v>0</v>
      </c>
      <c r="R213" s="182">
        <f>Q213*H213</f>
        <v>0</v>
      </c>
      <c r="S213" s="182">
        <v>0</v>
      </c>
      <c r="T213" s="18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4" t="s">
        <v>154</v>
      </c>
      <c r="AT213" s="184" t="s">
        <v>150</v>
      </c>
      <c r="AU213" s="184" t="s">
        <v>82</v>
      </c>
      <c r="AY213" s="18" t="s">
        <v>147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8" t="s">
        <v>80</v>
      </c>
      <c r="BK213" s="185">
        <f>ROUND(I213*H213,2)</f>
        <v>0</v>
      </c>
      <c r="BL213" s="18" t="s">
        <v>154</v>
      </c>
      <c r="BM213" s="184" t="s">
        <v>227</v>
      </c>
    </row>
    <row r="214" s="2" customFormat="1">
      <c r="A214" s="37"/>
      <c r="B214" s="38"/>
      <c r="C214" s="37"/>
      <c r="D214" s="186" t="s">
        <v>155</v>
      </c>
      <c r="E214" s="37"/>
      <c r="F214" s="187" t="s">
        <v>228</v>
      </c>
      <c r="G214" s="37"/>
      <c r="H214" s="37"/>
      <c r="I214" s="188"/>
      <c r="J214" s="37"/>
      <c r="K214" s="37"/>
      <c r="L214" s="38"/>
      <c r="M214" s="189"/>
      <c r="N214" s="190"/>
      <c r="O214" s="76"/>
      <c r="P214" s="76"/>
      <c r="Q214" s="76"/>
      <c r="R214" s="76"/>
      <c r="S214" s="76"/>
      <c r="T214" s="7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8" t="s">
        <v>155</v>
      </c>
      <c r="AU214" s="18" t="s">
        <v>82</v>
      </c>
    </row>
    <row r="215" s="13" customFormat="1">
      <c r="A215" s="13"/>
      <c r="B215" s="191"/>
      <c r="C215" s="13"/>
      <c r="D215" s="192" t="s">
        <v>157</v>
      </c>
      <c r="E215" s="193" t="s">
        <v>1</v>
      </c>
      <c r="F215" s="194" t="s">
        <v>212</v>
      </c>
      <c r="G215" s="13"/>
      <c r="H215" s="193" t="s">
        <v>1</v>
      </c>
      <c r="I215" s="195"/>
      <c r="J215" s="13"/>
      <c r="K215" s="13"/>
      <c r="L215" s="191"/>
      <c r="M215" s="196"/>
      <c r="N215" s="197"/>
      <c r="O215" s="197"/>
      <c r="P215" s="197"/>
      <c r="Q215" s="197"/>
      <c r="R215" s="197"/>
      <c r="S215" s="197"/>
      <c r="T215" s="19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3" t="s">
        <v>157</v>
      </c>
      <c r="AU215" s="193" t="s">
        <v>82</v>
      </c>
      <c r="AV215" s="13" t="s">
        <v>80</v>
      </c>
      <c r="AW215" s="13" t="s">
        <v>30</v>
      </c>
      <c r="AX215" s="13" t="s">
        <v>73</v>
      </c>
      <c r="AY215" s="193" t="s">
        <v>147</v>
      </c>
    </row>
    <row r="216" s="14" customFormat="1">
      <c r="A216" s="14"/>
      <c r="B216" s="199"/>
      <c r="C216" s="14"/>
      <c r="D216" s="192" t="s">
        <v>157</v>
      </c>
      <c r="E216" s="200" t="s">
        <v>1</v>
      </c>
      <c r="F216" s="201" t="s">
        <v>213</v>
      </c>
      <c r="G216" s="14"/>
      <c r="H216" s="202">
        <v>1.3300000000000001</v>
      </c>
      <c r="I216" s="203"/>
      <c r="J216" s="14"/>
      <c r="K216" s="14"/>
      <c r="L216" s="199"/>
      <c r="M216" s="204"/>
      <c r="N216" s="205"/>
      <c r="O216" s="205"/>
      <c r="P216" s="205"/>
      <c r="Q216" s="205"/>
      <c r="R216" s="205"/>
      <c r="S216" s="205"/>
      <c r="T216" s="20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00" t="s">
        <v>157</v>
      </c>
      <c r="AU216" s="200" t="s">
        <v>82</v>
      </c>
      <c r="AV216" s="14" t="s">
        <v>82</v>
      </c>
      <c r="AW216" s="14" t="s">
        <v>30</v>
      </c>
      <c r="AX216" s="14" t="s">
        <v>73</v>
      </c>
      <c r="AY216" s="200" t="s">
        <v>147</v>
      </c>
    </row>
    <row r="217" s="15" customFormat="1">
      <c r="A217" s="15"/>
      <c r="B217" s="207"/>
      <c r="C217" s="15"/>
      <c r="D217" s="192" t="s">
        <v>157</v>
      </c>
      <c r="E217" s="208" t="s">
        <v>1</v>
      </c>
      <c r="F217" s="209" t="s">
        <v>160</v>
      </c>
      <c r="G217" s="15"/>
      <c r="H217" s="210">
        <v>1.3300000000000001</v>
      </c>
      <c r="I217" s="211"/>
      <c r="J217" s="15"/>
      <c r="K217" s="15"/>
      <c r="L217" s="207"/>
      <c r="M217" s="212"/>
      <c r="N217" s="213"/>
      <c r="O217" s="213"/>
      <c r="P217" s="213"/>
      <c r="Q217" s="213"/>
      <c r="R217" s="213"/>
      <c r="S217" s="213"/>
      <c r="T217" s="21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08" t="s">
        <v>157</v>
      </c>
      <c r="AU217" s="208" t="s">
        <v>82</v>
      </c>
      <c r="AV217" s="15" t="s">
        <v>154</v>
      </c>
      <c r="AW217" s="15" t="s">
        <v>30</v>
      </c>
      <c r="AX217" s="15" t="s">
        <v>80</v>
      </c>
      <c r="AY217" s="208" t="s">
        <v>147</v>
      </c>
    </row>
    <row r="218" s="2" customFormat="1" ht="24.15" customHeight="1">
      <c r="A218" s="37"/>
      <c r="B218" s="171"/>
      <c r="C218" s="215" t="s">
        <v>202</v>
      </c>
      <c r="D218" s="215" t="s">
        <v>229</v>
      </c>
      <c r="E218" s="216" t="s">
        <v>230</v>
      </c>
      <c r="F218" s="217" t="s">
        <v>231</v>
      </c>
      <c r="G218" s="218" t="s">
        <v>164</v>
      </c>
      <c r="H218" s="219">
        <v>1.4630000000000001</v>
      </c>
      <c r="I218" s="220"/>
      <c r="J218" s="221">
        <f>ROUND(I218*H218,2)</f>
        <v>0</v>
      </c>
      <c r="K218" s="222"/>
      <c r="L218" s="223"/>
      <c r="M218" s="224" t="s">
        <v>1</v>
      </c>
      <c r="N218" s="225" t="s">
        <v>38</v>
      </c>
      <c r="O218" s="76"/>
      <c r="P218" s="182">
        <f>O218*H218</f>
        <v>0</v>
      </c>
      <c r="Q218" s="182">
        <v>0</v>
      </c>
      <c r="R218" s="182">
        <f>Q218*H218</f>
        <v>0</v>
      </c>
      <c r="S218" s="182">
        <v>0</v>
      </c>
      <c r="T218" s="18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190</v>
      </c>
      <c r="AT218" s="184" t="s">
        <v>229</v>
      </c>
      <c r="AU218" s="184" t="s">
        <v>82</v>
      </c>
      <c r="AY218" s="18" t="s">
        <v>147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8" t="s">
        <v>80</v>
      </c>
      <c r="BK218" s="185">
        <f>ROUND(I218*H218,2)</f>
        <v>0</v>
      </c>
      <c r="BL218" s="18" t="s">
        <v>154</v>
      </c>
      <c r="BM218" s="184" t="s">
        <v>232</v>
      </c>
    </row>
    <row r="219" s="2" customFormat="1" ht="76.35" customHeight="1">
      <c r="A219" s="37"/>
      <c r="B219" s="171"/>
      <c r="C219" s="172" t="s">
        <v>233</v>
      </c>
      <c r="D219" s="172" t="s">
        <v>150</v>
      </c>
      <c r="E219" s="173" t="s">
        <v>234</v>
      </c>
      <c r="F219" s="174" t="s">
        <v>226</v>
      </c>
      <c r="G219" s="175" t="s">
        <v>164</v>
      </c>
      <c r="H219" s="176">
        <v>7</v>
      </c>
      <c r="I219" s="177"/>
      <c r="J219" s="178">
        <f>ROUND(I219*H219,2)</f>
        <v>0</v>
      </c>
      <c r="K219" s="179"/>
      <c r="L219" s="38"/>
      <c r="M219" s="180" t="s">
        <v>1</v>
      </c>
      <c r="N219" s="181" t="s">
        <v>38</v>
      </c>
      <c r="O219" s="76"/>
      <c r="P219" s="182">
        <f>O219*H219</f>
        <v>0</v>
      </c>
      <c r="Q219" s="182">
        <v>0</v>
      </c>
      <c r="R219" s="182">
        <f>Q219*H219</f>
        <v>0</v>
      </c>
      <c r="S219" s="182">
        <v>0</v>
      </c>
      <c r="T219" s="18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4" t="s">
        <v>154</v>
      </c>
      <c r="AT219" s="184" t="s">
        <v>150</v>
      </c>
      <c r="AU219" s="184" t="s">
        <v>82</v>
      </c>
      <c r="AY219" s="18" t="s">
        <v>147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8" t="s">
        <v>80</v>
      </c>
      <c r="BK219" s="185">
        <f>ROUND(I219*H219,2)</f>
        <v>0</v>
      </c>
      <c r="BL219" s="18" t="s">
        <v>154</v>
      </c>
      <c r="BM219" s="184" t="s">
        <v>235</v>
      </c>
    </row>
    <row r="220" s="2" customFormat="1">
      <c r="A220" s="37"/>
      <c r="B220" s="38"/>
      <c r="C220" s="37"/>
      <c r="D220" s="186" t="s">
        <v>155</v>
      </c>
      <c r="E220" s="37"/>
      <c r="F220" s="187" t="s">
        <v>236</v>
      </c>
      <c r="G220" s="37"/>
      <c r="H220" s="37"/>
      <c r="I220" s="188"/>
      <c r="J220" s="37"/>
      <c r="K220" s="37"/>
      <c r="L220" s="38"/>
      <c r="M220" s="189"/>
      <c r="N220" s="190"/>
      <c r="O220" s="76"/>
      <c r="P220" s="76"/>
      <c r="Q220" s="76"/>
      <c r="R220" s="76"/>
      <c r="S220" s="76"/>
      <c r="T220" s="7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8" t="s">
        <v>155</v>
      </c>
      <c r="AU220" s="18" t="s">
        <v>82</v>
      </c>
    </row>
    <row r="221" s="13" customFormat="1">
      <c r="A221" s="13"/>
      <c r="B221" s="191"/>
      <c r="C221" s="13"/>
      <c r="D221" s="192" t="s">
        <v>157</v>
      </c>
      <c r="E221" s="193" t="s">
        <v>1</v>
      </c>
      <c r="F221" s="194" t="s">
        <v>214</v>
      </c>
      <c r="G221" s="13"/>
      <c r="H221" s="193" t="s">
        <v>1</v>
      </c>
      <c r="I221" s="195"/>
      <c r="J221" s="13"/>
      <c r="K221" s="13"/>
      <c r="L221" s="191"/>
      <c r="M221" s="196"/>
      <c r="N221" s="197"/>
      <c r="O221" s="197"/>
      <c r="P221" s="197"/>
      <c r="Q221" s="197"/>
      <c r="R221" s="197"/>
      <c r="S221" s="197"/>
      <c r="T221" s="19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3" t="s">
        <v>157</v>
      </c>
      <c r="AU221" s="193" t="s">
        <v>82</v>
      </c>
      <c r="AV221" s="13" t="s">
        <v>80</v>
      </c>
      <c r="AW221" s="13" t="s">
        <v>30</v>
      </c>
      <c r="AX221" s="13" t="s">
        <v>73</v>
      </c>
      <c r="AY221" s="193" t="s">
        <v>147</v>
      </c>
    </row>
    <row r="222" s="14" customFormat="1">
      <c r="A222" s="14"/>
      <c r="B222" s="199"/>
      <c r="C222" s="14"/>
      <c r="D222" s="192" t="s">
        <v>157</v>
      </c>
      <c r="E222" s="200" t="s">
        <v>1</v>
      </c>
      <c r="F222" s="201" t="s">
        <v>215</v>
      </c>
      <c r="G222" s="14"/>
      <c r="H222" s="202">
        <v>7</v>
      </c>
      <c r="I222" s="203"/>
      <c r="J222" s="14"/>
      <c r="K222" s="14"/>
      <c r="L222" s="199"/>
      <c r="M222" s="204"/>
      <c r="N222" s="205"/>
      <c r="O222" s="205"/>
      <c r="P222" s="205"/>
      <c r="Q222" s="205"/>
      <c r="R222" s="205"/>
      <c r="S222" s="205"/>
      <c r="T222" s="20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0" t="s">
        <v>157</v>
      </c>
      <c r="AU222" s="200" t="s">
        <v>82</v>
      </c>
      <c r="AV222" s="14" t="s">
        <v>82</v>
      </c>
      <c r="AW222" s="14" t="s">
        <v>30</v>
      </c>
      <c r="AX222" s="14" t="s">
        <v>73</v>
      </c>
      <c r="AY222" s="200" t="s">
        <v>147</v>
      </c>
    </row>
    <row r="223" s="15" customFormat="1">
      <c r="A223" s="15"/>
      <c r="B223" s="207"/>
      <c r="C223" s="15"/>
      <c r="D223" s="192" t="s">
        <v>157</v>
      </c>
      <c r="E223" s="208" t="s">
        <v>1</v>
      </c>
      <c r="F223" s="209" t="s">
        <v>160</v>
      </c>
      <c r="G223" s="15"/>
      <c r="H223" s="210">
        <v>7</v>
      </c>
      <c r="I223" s="211"/>
      <c r="J223" s="15"/>
      <c r="K223" s="15"/>
      <c r="L223" s="207"/>
      <c r="M223" s="212"/>
      <c r="N223" s="213"/>
      <c r="O223" s="213"/>
      <c r="P223" s="213"/>
      <c r="Q223" s="213"/>
      <c r="R223" s="213"/>
      <c r="S223" s="213"/>
      <c r="T223" s="21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8" t="s">
        <v>157</v>
      </c>
      <c r="AU223" s="208" t="s">
        <v>82</v>
      </c>
      <c r="AV223" s="15" t="s">
        <v>154</v>
      </c>
      <c r="AW223" s="15" t="s">
        <v>30</v>
      </c>
      <c r="AX223" s="15" t="s">
        <v>80</v>
      </c>
      <c r="AY223" s="208" t="s">
        <v>147</v>
      </c>
    </row>
    <row r="224" s="2" customFormat="1" ht="24.15" customHeight="1">
      <c r="A224" s="37"/>
      <c r="B224" s="171"/>
      <c r="C224" s="215" t="s">
        <v>8</v>
      </c>
      <c r="D224" s="215" t="s">
        <v>229</v>
      </c>
      <c r="E224" s="216" t="s">
        <v>237</v>
      </c>
      <c r="F224" s="217" t="s">
        <v>238</v>
      </c>
      <c r="G224" s="218" t="s">
        <v>164</v>
      </c>
      <c r="H224" s="219">
        <v>7.7000000000000002</v>
      </c>
      <c r="I224" s="220"/>
      <c r="J224" s="221">
        <f>ROUND(I224*H224,2)</f>
        <v>0</v>
      </c>
      <c r="K224" s="222"/>
      <c r="L224" s="223"/>
      <c r="M224" s="224" t="s">
        <v>1</v>
      </c>
      <c r="N224" s="225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190</v>
      </c>
      <c r="AT224" s="184" t="s">
        <v>229</v>
      </c>
      <c r="AU224" s="184" t="s">
        <v>82</v>
      </c>
      <c r="AY224" s="18" t="s">
        <v>147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80</v>
      </c>
      <c r="BK224" s="185">
        <f>ROUND(I224*H224,2)</f>
        <v>0</v>
      </c>
      <c r="BL224" s="18" t="s">
        <v>154</v>
      </c>
      <c r="BM224" s="184" t="s">
        <v>239</v>
      </c>
    </row>
    <row r="225" s="2" customFormat="1" ht="37.8" customHeight="1">
      <c r="A225" s="37"/>
      <c r="B225" s="171"/>
      <c r="C225" s="172" t="s">
        <v>240</v>
      </c>
      <c r="D225" s="172" t="s">
        <v>150</v>
      </c>
      <c r="E225" s="173" t="s">
        <v>241</v>
      </c>
      <c r="F225" s="174" t="s">
        <v>242</v>
      </c>
      <c r="G225" s="175" t="s">
        <v>164</v>
      </c>
      <c r="H225" s="176">
        <v>26.829999999999998</v>
      </c>
      <c r="I225" s="177"/>
      <c r="J225" s="178">
        <f>ROUND(I225*H225,2)</f>
        <v>0</v>
      </c>
      <c r="K225" s="179"/>
      <c r="L225" s="38"/>
      <c r="M225" s="180" t="s">
        <v>1</v>
      </c>
      <c r="N225" s="181" t="s">
        <v>38</v>
      </c>
      <c r="O225" s="76"/>
      <c r="P225" s="182">
        <f>O225*H225</f>
        <v>0</v>
      </c>
      <c r="Q225" s="182">
        <v>0</v>
      </c>
      <c r="R225" s="182">
        <f>Q225*H225</f>
        <v>0</v>
      </c>
      <c r="S225" s="182">
        <v>0</v>
      </c>
      <c r="T225" s="18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4" t="s">
        <v>154</v>
      </c>
      <c r="AT225" s="184" t="s">
        <v>150</v>
      </c>
      <c r="AU225" s="184" t="s">
        <v>82</v>
      </c>
      <c r="AY225" s="18" t="s">
        <v>147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18" t="s">
        <v>80</v>
      </c>
      <c r="BK225" s="185">
        <f>ROUND(I225*H225,2)</f>
        <v>0</v>
      </c>
      <c r="BL225" s="18" t="s">
        <v>154</v>
      </c>
      <c r="BM225" s="184" t="s">
        <v>243</v>
      </c>
    </row>
    <row r="226" s="2" customFormat="1">
      <c r="A226" s="37"/>
      <c r="B226" s="38"/>
      <c r="C226" s="37"/>
      <c r="D226" s="186" t="s">
        <v>155</v>
      </c>
      <c r="E226" s="37"/>
      <c r="F226" s="187" t="s">
        <v>244</v>
      </c>
      <c r="G226" s="37"/>
      <c r="H226" s="37"/>
      <c r="I226" s="188"/>
      <c r="J226" s="37"/>
      <c r="K226" s="37"/>
      <c r="L226" s="38"/>
      <c r="M226" s="189"/>
      <c r="N226" s="190"/>
      <c r="O226" s="76"/>
      <c r="P226" s="76"/>
      <c r="Q226" s="76"/>
      <c r="R226" s="76"/>
      <c r="S226" s="76"/>
      <c r="T226" s="7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8" t="s">
        <v>155</v>
      </c>
      <c r="AU226" s="18" t="s">
        <v>82</v>
      </c>
    </row>
    <row r="227" s="13" customFormat="1">
      <c r="A227" s="13"/>
      <c r="B227" s="191"/>
      <c r="C227" s="13"/>
      <c r="D227" s="192" t="s">
        <v>157</v>
      </c>
      <c r="E227" s="193" t="s">
        <v>1</v>
      </c>
      <c r="F227" s="194" t="s">
        <v>210</v>
      </c>
      <c r="G227" s="13"/>
      <c r="H227" s="193" t="s">
        <v>1</v>
      </c>
      <c r="I227" s="195"/>
      <c r="J227" s="13"/>
      <c r="K227" s="13"/>
      <c r="L227" s="191"/>
      <c r="M227" s="196"/>
      <c r="N227" s="197"/>
      <c r="O227" s="197"/>
      <c r="P227" s="197"/>
      <c r="Q227" s="197"/>
      <c r="R227" s="197"/>
      <c r="S227" s="197"/>
      <c r="T227" s="19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3" t="s">
        <v>157</v>
      </c>
      <c r="AU227" s="193" t="s">
        <v>82</v>
      </c>
      <c r="AV227" s="13" t="s">
        <v>80</v>
      </c>
      <c r="AW227" s="13" t="s">
        <v>30</v>
      </c>
      <c r="AX227" s="13" t="s">
        <v>73</v>
      </c>
      <c r="AY227" s="193" t="s">
        <v>147</v>
      </c>
    </row>
    <row r="228" s="14" customFormat="1">
      <c r="A228" s="14"/>
      <c r="B228" s="199"/>
      <c r="C228" s="14"/>
      <c r="D228" s="192" t="s">
        <v>157</v>
      </c>
      <c r="E228" s="200" t="s">
        <v>1</v>
      </c>
      <c r="F228" s="201" t="s">
        <v>211</v>
      </c>
      <c r="G228" s="14"/>
      <c r="H228" s="202">
        <v>18.5</v>
      </c>
      <c r="I228" s="203"/>
      <c r="J228" s="14"/>
      <c r="K228" s="14"/>
      <c r="L228" s="199"/>
      <c r="M228" s="204"/>
      <c r="N228" s="205"/>
      <c r="O228" s="205"/>
      <c r="P228" s="205"/>
      <c r="Q228" s="205"/>
      <c r="R228" s="205"/>
      <c r="S228" s="205"/>
      <c r="T228" s="20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0" t="s">
        <v>157</v>
      </c>
      <c r="AU228" s="200" t="s">
        <v>82</v>
      </c>
      <c r="AV228" s="14" t="s">
        <v>82</v>
      </c>
      <c r="AW228" s="14" t="s">
        <v>30</v>
      </c>
      <c r="AX228" s="14" t="s">
        <v>73</v>
      </c>
      <c r="AY228" s="200" t="s">
        <v>147</v>
      </c>
    </row>
    <row r="229" s="13" customFormat="1">
      <c r="A229" s="13"/>
      <c r="B229" s="191"/>
      <c r="C229" s="13"/>
      <c r="D229" s="192" t="s">
        <v>157</v>
      </c>
      <c r="E229" s="193" t="s">
        <v>1</v>
      </c>
      <c r="F229" s="194" t="s">
        <v>212</v>
      </c>
      <c r="G229" s="13"/>
      <c r="H229" s="193" t="s">
        <v>1</v>
      </c>
      <c r="I229" s="195"/>
      <c r="J229" s="13"/>
      <c r="K229" s="13"/>
      <c r="L229" s="191"/>
      <c r="M229" s="196"/>
      <c r="N229" s="197"/>
      <c r="O229" s="197"/>
      <c r="P229" s="197"/>
      <c r="Q229" s="197"/>
      <c r="R229" s="197"/>
      <c r="S229" s="197"/>
      <c r="T229" s="19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3" t="s">
        <v>157</v>
      </c>
      <c r="AU229" s="193" t="s">
        <v>82</v>
      </c>
      <c r="AV229" s="13" t="s">
        <v>80</v>
      </c>
      <c r="AW229" s="13" t="s">
        <v>30</v>
      </c>
      <c r="AX229" s="13" t="s">
        <v>73</v>
      </c>
      <c r="AY229" s="193" t="s">
        <v>147</v>
      </c>
    </row>
    <row r="230" s="14" customFormat="1">
      <c r="A230" s="14"/>
      <c r="B230" s="199"/>
      <c r="C230" s="14"/>
      <c r="D230" s="192" t="s">
        <v>157</v>
      </c>
      <c r="E230" s="200" t="s">
        <v>1</v>
      </c>
      <c r="F230" s="201" t="s">
        <v>213</v>
      </c>
      <c r="G230" s="14"/>
      <c r="H230" s="202">
        <v>1.3300000000000001</v>
      </c>
      <c r="I230" s="203"/>
      <c r="J230" s="14"/>
      <c r="K230" s="14"/>
      <c r="L230" s="199"/>
      <c r="M230" s="204"/>
      <c r="N230" s="205"/>
      <c r="O230" s="205"/>
      <c r="P230" s="205"/>
      <c r="Q230" s="205"/>
      <c r="R230" s="205"/>
      <c r="S230" s="205"/>
      <c r="T230" s="20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00" t="s">
        <v>157</v>
      </c>
      <c r="AU230" s="200" t="s">
        <v>82</v>
      </c>
      <c r="AV230" s="14" t="s">
        <v>82</v>
      </c>
      <c r="AW230" s="14" t="s">
        <v>30</v>
      </c>
      <c r="AX230" s="14" t="s">
        <v>73</v>
      </c>
      <c r="AY230" s="200" t="s">
        <v>147</v>
      </c>
    </row>
    <row r="231" s="13" customFormat="1">
      <c r="A231" s="13"/>
      <c r="B231" s="191"/>
      <c r="C231" s="13"/>
      <c r="D231" s="192" t="s">
        <v>157</v>
      </c>
      <c r="E231" s="193" t="s">
        <v>1</v>
      </c>
      <c r="F231" s="194" t="s">
        <v>214</v>
      </c>
      <c r="G231" s="13"/>
      <c r="H231" s="193" t="s">
        <v>1</v>
      </c>
      <c r="I231" s="195"/>
      <c r="J231" s="13"/>
      <c r="K231" s="13"/>
      <c r="L231" s="191"/>
      <c r="M231" s="196"/>
      <c r="N231" s="197"/>
      <c r="O231" s="197"/>
      <c r="P231" s="197"/>
      <c r="Q231" s="197"/>
      <c r="R231" s="197"/>
      <c r="S231" s="197"/>
      <c r="T231" s="19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3" t="s">
        <v>157</v>
      </c>
      <c r="AU231" s="193" t="s">
        <v>82</v>
      </c>
      <c r="AV231" s="13" t="s">
        <v>80</v>
      </c>
      <c r="AW231" s="13" t="s">
        <v>30</v>
      </c>
      <c r="AX231" s="13" t="s">
        <v>73</v>
      </c>
      <c r="AY231" s="193" t="s">
        <v>147</v>
      </c>
    </row>
    <row r="232" s="14" customFormat="1">
      <c r="A232" s="14"/>
      <c r="B232" s="199"/>
      <c r="C232" s="14"/>
      <c r="D232" s="192" t="s">
        <v>157</v>
      </c>
      <c r="E232" s="200" t="s">
        <v>1</v>
      </c>
      <c r="F232" s="201" t="s">
        <v>215</v>
      </c>
      <c r="G232" s="14"/>
      <c r="H232" s="202">
        <v>7</v>
      </c>
      <c r="I232" s="203"/>
      <c r="J232" s="14"/>
      <c r="K232" s="14"/>
      <c r="L232" s="199"/>
      <c r="M232" s="204"/>
      <c r="N232" s="205"/>
      <c r="O232" s="205"/>
      <c r="P232" s="205"/>
      <c r="Q232" s="205"/>
      <c r="R232" s="205"/>
      <c r="S232" s="205"/>
      <c r="T232" s="20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0" t="s">
        <v>157</v>
      </c>
      <c r="AU232" s="200" t="s">
        <v>82</v>
      </c>
      <c r="AV232" s="14" t="s">
        <v>82</v>
      </c>
      <c r="AW232" s="14" t="s">
        <v>30</v>
      </c>
      <c r="AX232" s="14" t="s">
        <v>73</v>
      </c>
      <c r="AY232" s="200" t="s">
        <v>147</v>
      </c>
    </row>
    <row r="233" s="15" customFormat="1">
      <c r="A233" s="15"/>
      <c r="B233" s="207"/>
      <c r="C233" s="15"/>
      <c r="D233" s="192" t="s">
        <v>157</v>
      </c>
      <c r="E233" s="208" t="s">
        <v>1</v>
      </c>
      <c r="F233" s="209" t="s">
        <v>160</v>
      </c>
      <c r="G233" s="15"/>
      <c r="H233" s="210">
        <v>26.829999999999998</v>
      </c>
      <c r="I233" s="211"/>
      <c r="J233" s="15"/>
      <c r="K233" s="15"/>
      <c r="L233" s="207"/>
      <c r="M233" s="212"/>
      <c r="N233" s="213"/>
      <c r="O233" s="213"/>
      <c r="P233" s="213"/>
      <c r="Q233" s="213"/>
      <c r="R233" s="213"/>
      <c r="S233" s="213"/>
      <c r="T233" s="21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08" t="s">
        <v>157</v>
      </c>
      <c r="AU233" s="208" t="s">
        <v>82</v>
      </c>
      <c r="AV233" s="15" t="s">
        <v>154</v>
      </c>
      <c r="AW233" s="15" t="s">
        <v>30</v>
      </c>
      <c r="AX233" s="15" t="s">
        <v>80</v>
      </c>
      <c r="AY233" s="208" t="s">
        <v>147</v>
      </c>
    </row>
    <row r="234" s="2" customFormat="1" ht="24.15" customHeight="1">
      <c r="A234" s="37"/>
      <c r="B234" s="171"/>
      <c r="C234" s="172" t="s">
        <v>218</v>
      </c>
      <c r="D234" s="172" t="s">
        <v>150</v>
      </c>
      <c r="E234" s="173" t="s">
        <v>245</v>
      </c>
      <c r="F234" s="174" t="s">
        <v>246</v>
      </c>
      <c r="G234" s="175" t="s">
        <v>164</v>
      </c>
      <c r="H234" s="176">
        <v>553.35500000000002</v>
      </c>
      <c r="I234" s="177"/>
      <c r="J234" s="178">
        <f>ROUND(I234*H234,2)</f>
        <v>0</v>
      </c>
      <c r="K234" s="179"/>
      <c r="L234" s="38"/>
      <c r="M234" s="180" t="s">
        <v>1</v>
      </c>
      <c r="N234" s="181" t="s">
        <v>38</v>
      </c>
      <c r="O234" s="76"/>
      <c r="P234" s="182">
        <f>O234*H234</f>
        <v>0</v>
      </c>
      <c r="Q234" s="182">
        <v>0</v>
      </c>
      <c r="R234" s="182">
        <f>Q234*H234</f>
        <v>0</v>
      </c>
      <c r="S234" s="182">
        <v>0</v>
      </c>
      <c r="T234" s="18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4" t="s">
        <v>154</v>
      </c>
      <c r="AT234" s="184" t="s">
        <v>150</v>
      </c>
      <c r="AU234" s="184" t="s">
        <v>82</v>
      </c>
      <c r="AY234" s="18" t="s">
        <v>147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18" t="s">
        <v>80</v>
      </c>
      <c r="BK234" s="185">
        <f>ROUND(I234*H234,2)</f>
        <v>0</v>
      </c>
      <c r="BL234" s="18" t="s">
        <v>154</v>
      </c>
      <c r="BM234" s="184" t="s">
        <v>247</v>
      </c>
    </row>
    <row r="235" s="2" customFormat="1">
      <c r="A235" s="37"/>
      <c r="B235" s="38"/>
      <c r="C235" s="37"/>
      <c r="D235" s="186" t="s">
        <v>155</v>
      </c>
      <c r="E235" s="37"/>
      <c r="F235" s="187" t="s">
        <v>248</v>
      </c>
      <c r="G235" s="37"/>
      <c r="H235" s="37"/>
      <c r="I235" s="188"/>
      <c r="J235" s="37"/>
      <c r="K235" s="37"/>
      <c r="L235" s="38"/>
      <c r="M235" s="189"/>
      <c r="N235" s="190"/>
      <c r="O235" s="76"/>
      <c r="P235" s="76"/>
      <c r="Q235" s="76"/>
      <c r="R235" s="76"/>
      <c r="S235" s="76"/>
      <c r="T235" s="7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8" t="s">
        <v>155</v>
      </c>
      <c r="AU235" s="18" t="s">
        <v>82</v>
      </c>
    </row>
    <row r="236" s="13" customFormat="1">
      <c r="A236" s="13"/>
      <c r="B236" s="191"/>
      <c r="C236" s="13"/>
      <c r="D236" s="192" t="s">
        <v>157</v>
      </c>
      <c r="E236" s="193" t="s">
        <v>1</v>
      </c>
      <c r="F236" s="194" t="s">
        <v>249</v>
      </c>
      <c r="G236" s="13"/>
      <c r="H236" s="193" t="s">
        <v>1</v>
      </c>
      <c r="I236" s="195"/>
      <c r="J236" s="13"/>
      <c r="K236" s="13"/>
      <c r="L236" s="191"/>
      <c r="M236" s="196"/>
      <c r="N236" s="197"/>
      <c r="O236" s="197"/>
      <c r="P236" s="197"/>
      <c r="Q236" s="197"/>
      <c r="R236" s="197"/>
      <c r="S236" s="197"/>
      <c r="T236" s="19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3" t="s">
        <v>157</v>
      </c>
      <c r="AU236" s="193" t="s">
        <v>82</v>
      </c>
      <c r="AV236" s="13" t="s">
        <v>80</v>
      </c>
      <c r="AW236" s="13" t="s">
        <v>30</v>
      </c>
      <c r="AX236" s="13" t="s">
        <v>73</v>
      </c>
      <c r="AY236" s="193" t="s">
        <v>147</v>
      </c>
    </row>
    <row r="237" s="14" customFormat="1">
      <c r="A237" s="14"/>
      <c r="B237" s="199"/>
      <c r="C237" s="14"/>
      <c r="D237" s="192" t="s">
        <v>157</v>
      </c>
      <c r="E237" s="200" t="s">
        <v>1</v>
      </c>
      <c r="F237" s="201" t="s">
        <v>250</v>
      </c>
      <c r="G237" s="14"/>
      <c r="H237" s="202">
        <v>9.4499999999999993</v>
      </c>
      <c r="I237" s="203"/>
      <c r="J237" s="14"/>
      <c r="K237" s="14"/>
      <c r="L237" s="199"/>
      <c r="M237" s="204"/>
      <c r="N237" s="205"/>
      <c r="O237" s="205"/>
      <c r="P237" s="205"/>
      <c r="Q237" s="205"/>
      <c r="R237" s="205"/>
      <c r="S237" s="205"/>
      <c r="T237" s="20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0" t="s">
        <v>157</v>
      </c>
      <c r="AU237" s="200" t="s">
        <v>82</v>
      </c>
      <c r="AV237" s="14" t="s">
        <v>82</v>
      </c>
      <c r="AW237" s="14" t="s">
        <v>30</v>
      </c>
      <c r="AX237" s="14" t="s">
        <v>73</v>
      </c>
      <c r="AY237" s="200" t="s">
        <v>147</v>
      </c>
    </row>
    <row r="238" s="13" customFormat="1">
      <c r="A238" s="13"/>
      <c r="B238" s="191"/>
      <c r="C238" s="13"/>
      <c r="D238" s="192" t="s">
        <v>157</v>
      </c>
      <c r="E238" s="193" t="s">
        <v>1</v>
      </c>
      <c r="F238" s="194" t="s">
        <v>251</v>
      </c>
      <c r="G238" s="13"/>
      <c r="H238" s="193" t="s">
        <v>1</v>
      </c>
      <c r="I238" s="195"/>
      <c r="J238" s="13"/>
      <c r="K238" s="13"/>
      <c r="L238" s="191"/>
      <c r="M238" s="196"/>
      <c r="N238" s="197"/>
      <c r="O238" s="197"/>
      <c r="P238" s="197"/>
      <c r="Q238" s="197"/>
      <c r="R238" s="197"/>
      <c r="S238" s="197"/>
      <c r="T238" s="19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3" t="s">
        <v>157</v>
      </c>
      <c r="AU238" s="193" t="s">
        <v>82</v>
      </c>
      <c r="AV238" s="13" t="s">
        <v>80</v>
      </c>
      <c r="AW238" s="13" t="s">
        <v>30</v>
      </c>
      <c r="AX238" s="13" t="s">
        <v>73</v>
      </c>
      <c r="AY238" s="193" t="s">
        <v>147</v>
      </c>
    </row>
    <row r="239" s="13" customFormat="1">
      <c r="A239" s="13"/>
      <c r="B239" s="191"/>
      <c r="C239" s="13"/>
      <c r="D239" s="192" t="s">
        <v>157</v>
      </c>
      <c r="E239" s="193" t="s">
        <v>1</v>
      </c>
      <c r="F239" s="194" t="s">
        <v>165</v>
      </c>
      <c r="G239" s="13"/>
      <c r="H239" s="193" t="s">
        <v>1</v>
      </c>
      <c r="I239" s="195"/>
      <c r="J239" s="13"/>
      <c r="K239" s="13"/>
      <c r="L239" s="191"/>
      <c r="M239" s="196"/>
      <c r="N239" s="197"/>
      <c r="O239" s="197"/>
      <c r="P239" s="197"/>
      <c r="Q239" s="197"/>
      <c r="R239" s="197"/>
      <c r="S239" s="197"/>
      <c r="T239" s="19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3" t="s">
        <v>157</v>
      </c>
      <c r="AU239" s="193" t="s">
        <v>82</v>
      </c>
      <c r="AV239" s="13" t="s">
        <v>80</v>
      </c>
      <c r="AW239" s="13" t="s">
        <v>30</v>
      </c>
      <c r="AX239" s="13" t="s">
        <v>73</v>
      </c>
      <c r="AY239" s="193" t="s">
        <v>147</v>
      </c>
    </row>
    <row r="240" s="14" customFormat="1">
      <c r="A240" s="14"/>
      <c r="B240" s="199"/>
      <c r="C240" s="14"/>
      <c r="D240" s="192" t="s">
        <v>157</v>
      </c>
      <c r="E240" s="200" t="s">
        <v>1</v>
      </c>
      <c r="F240" s="201" t="s">
        <v>252</v>
      </c>
      <c r="G240" s="14"/>
      <c r="H240" s="202">
        <v>21.399999999999999</v>
      </c>
      <c r="I240" s="203"/>
      <c r="J240" s="14"/>
      <c r="K240" s="14"/>
      <c r="L240" s="199"/>
      <c r="M240" s="204"/>
      <c r="N240" s="205"/>
      <c r="O240" s="205"/>
      <c r="P240" s="205"/>
      <c r="Q240" s="205"/>
      <c r="R240" s="205"/>
      <c r="S240" s="205"/>
      <c r="T240" s="20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0" t="s">
        <v>157</v>
      </c>
      <c r="AU240" s="200" t="s">
        <v>82</v>
      </c>
      <c r="AV240" s="14" t="s">
        <v>82</v>
      </c>
      <c r="AW240" s="14" t="s">
        <v>30</v>
      </c>
      <c r="AX240" s="14" t="s">
        <v>73</v>
      </c>
      <c r="AY240" s="200" t="s">
        <v>147</v>
      </c>
    </row>
    <row r="241" s="14" customFormat="1">
      <c r="A241" s="14"/>
      <c r="B241" s="199"/>
      <c r="C241" s="14"/>
      <c r="D241" s="192" t="s">
        <v>157</v>
      </c>
      <c r="E241" s="200" t="s">
        <v>1</v>
      </c>
      <c r="F241" s="201" t="s">
        <v>253</v>
      </c>
      <c r="G241" s="14"/>
      <c r="H241" s="202">
        <v>9</v>
      </c>
      <c r="I241" s="203"/>
      <c r="J241" s="14"/>
      <c r="K241" s="14"/>
      <c r="L241" s="199"/>
      <c r="M241" s="204"/>
      <c r="N241" s="205"/>
      <c r="O241" s="205"/>
      <c r="P241" s="205"/>
      <c r="Q241" s="205"/>
      <c r="R241" s="205"/>
      <c r="S241" s="205"/>
      <c r="T241" s="20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00" t="s">
        <v>157</v>
      </c>
      <c r="AU241" s="200" t="s">
        <v>82</v>
      </c>
      <c r="AV241" s="14" t="s">
        <v>82</v>
      </c>
      <c r="AW241" s="14" t="s">
        <v>30</v>
      </c>
      <c r="AX241" s="14" t="s">
        <v>73</v>
      </c>
      <c r="AY241" s="200" t="s">
        <v>147</v>
      </c>
    </row>
    <row r="242" s="13" customFormat="1">
      <c r="A242" s="13"/>
      <c r="B242" s="191"/>
      <c r="C242" s="13"/>
      <c r="D242" s="192" t="s">
        <v>157</v>
      </c>
      <c r="E242" s="193" t="s">
        <v>1</v>
      </c>
      <c r="F242" s="194" t="s">
        <v>167</v>
      </c>
      <c r="G242" s="13"/>
      <c r="H242" s="193" t="s">
        <v>1</v>
      </c>
      <c r="I242" s="195"/>
      <c r="J242" s="13"/>
      <c r="K242" s="13"/>
      <c r="L242" s="191"/>
      <c r="M242" s="196"/>
      <c r="N242" s="197"/>
      <c r="O242" s="197"/>
      <c r="P242" s="197"/>
      <c r="Q242" s="197"/>
      <c r="R242" s="197"/>
      <c r="S242" s="197"/>
      <c r="T242" s="19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3" t="s">
        <v>157</v>
      </c>
      <c r="AU242" s="193" t="s">
        <v>82</v>
      </c>
      <c r="AV242" s="13" t="s">
        <v>80</v>
      </c>
      <c r="AW242" s="13" t="s">
        <v>30</v>
      </c>
      <c r="AX242" s="13" t="s">
        <v>73</v>
      </c>
      <c r="AY242" s="193" t="s">
        <v>147</v>
      </c>
    </row>
    <row r="243" s="14" customFormat="1">
      <c r="A243" s="14"/>
      <c r="B243" s="199"/>
      <c r="C243" s="14"/>
      <c r="D243" s="192" t="s">
        <v>157</v>
      </c>
      <c r="E243" s="200" t="s">
        <v>1</v>
      </c>
      <c r="F243" s="201" t="s">
        <v>254</v>
      </c>
      <c r="G243" s="14"/>
      <c r="H243" s="202">
        <v>10.35</v>
      </c>
      <c r="I243" s="203"/>
      <c r="J243" s="14"/>
      <c r="K243" s="14"/>
      <c r="L243" s="199"/>
      <c r="M243" s="204"/>
      <c r="N243" s="205"/>
      <c r="O243" s="205"/>
      <c r="P243" s="205"/>
      <c r="Q243" s="205"/>
      <c r="R243" s="205"/>
      <c r="S243" s="205"/>
      <c r="T243" s="20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0" t="s">
        <v>157</v>
      </c>
      <c r="AU243" s="200" t="s">
        <v>82</v>
      </c>
      <c r="AV243" s="14" t="s">
        <v>82</v>
      </c>
      <c r="AW243" s="14" t="s">
        <v>30</v>
      </c>
      <c r="AX243" s="14" t="s">
        <v>73</v>
      </c>
      <c r="AY243" s="200" t="s">
        <v>147</v>
      </c>
    </row>
    <row r="244" s="13" customFormat="1">
      <c r="A244" s="13"/>
      <c r="B244" s="191"/>
      <c r="C244" s="13"/>
      <c r="D244" s="192" t="s">
        <v>157</v>
      </c>
      <c r="E244" s="193" t="s">
        <v>1</v>
      </c>
      <c r="F244" s="194" t="s">
        <v>171</v>
      </c>
      <c r="G244" s="13"/>
      <c r="H244" s="193" t="s">
        <v>1</v>
      </c>
      <c r="I244" s="195"/>
      <c r="J244" s="13"/>
      <c r="K244" s="13"/>
      <c r="L244" s="191"/>
      <c r="M244" s="196"/>
      <c r="N244" s="197"/>
      <c r="O244" s="197"/>
      <c r="P244" s="197"/>
      <c r="Q244" s="197"/>
      <c r="R244" s="197"/>
      <c r="S244" s="197"/>
      <c r="T244" s="19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3" t="s">
        <v>157</v>
      </c>
      <c r="AU244" s="193" t="s">
        <v>82</v>
      </c>
      <c r="AV244" s="13" t="s">
        <v>80</v>
      </c>
      <c r="AW244" s="13" t="s">
        <v>30</v>
      </c>
      <c r="AX244" s="13" t="s">
        <v>73</v>
      </c>
      <c r="AY244" s="193" t="s">
        <v>147</v>
      </c>
    </row>
    <row r="245" s="14" customFormat="1">
      <c r="A245" s="14"/>
      <c r="B245" s="199"/>
      <c r="C245" s="14"/>
      <c r="D245" s="192" t="s">
        <v>157</v>
      </c>
      <c r="E245" s="200" t="s">
        <v>1</v>
      </c>
      <c r="F245" s="201" t="s">
        <v>255</v>
      </c>
      <c r="G245" s="14"/>
      <c r="H245" s="202">
        <v>19.5</v>
      </c>
      <c r="I245" s="203"/>
      <c r="J245" s="14"/>
      <c r="K245" s="14"/>
      <c r="L245" s="199"/>
      <c r="M245" s="204"/>
      <c r="N245" s="205"/>
      <c r="O245" s="205"/>
      <c r="P245" s="205"/>
      <c r="Q245" s="205"/>
      <c r="R245" s="205"/>
      <c r="S245" s="205"/>
      <c r="T245" s="20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00" t="s">
        <v>157</v>
      </c>
      <c r="AU245" s="200" t="s">
        <v>82</v>
      </c>
      <c r="AV245" s="14" t="s">
        <v>82</v>
      </c>
      <c r="AW245" s="14" t="s">
        <v>30</v>
      </c>
      <c r="AX245" s="14" t="s">
        <v>73</v>
      </c>
      <c r="AY245" s="200" t="s">
        <v>147</v>
      </c>
    </row>
    <row r="246" s="13" customFormat="1">
      <c r="A246" s="13"/>
      <c r="B246" s="191"/>
      <c r="C246" s="13"/>
      <c r="D246" s="192" t="s">
        <v>157</v>
      </c>
      <c r="E246" s="193" t="s">
        <v>1</v>
      </c>
      <c r="F246" s="194" t="s">
        <v>251</v>
      </c>
      <c r="G246" s="13"/>
      <c r="H246" s="193" t="s">
        <v>1</v>
      </c>
      <c r="I246" s="195"/>
      <c r="J246" s="13"/>
      <c r="K246" s="13"/>
      <c r="L246" s="191"/>
      <c r="M246" s="196"/>
      <c r="N246" s="197"/>
      <c r="O246" s="197"/>
      <c r="P246" s="197"/>
      <c r="Q246" s="197"/>
      <c r="R246" s="197"/>
      <c r="S246" s="197"/>
      <c r="T246" s="19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3" t="s">
        <v>157</v>
      </c>
      <c r="AU246" s="193" t="s">
        <v>82</v>
      </c>
      <c r="AV246" s="13" t="s">
        <v>80</v>
      </c>
      <c r="AW246" s="13" t="s">
        <v>30</v>
      </c>
      <c r="AX246" s="13" t="s">
        <v>73</v>
      </c>
      <c r="AY246" s="193" t="s">
        <v>147</v>
      </c>
    </row>
    <row r="247" s="13" customFormat="1">
      <c r="A247" s="13"/>
      <c r="B247" s="191"/>
      <c r="C247" s="13"/>
      <c r="D247" s="192" t="s">
        <v>157</v>
      </c>
      <c r="E247" s="193" t="s">
        <v>1</v>
      </c>
      <c r="F247" s="194" t="s">
        <v>165</v>
      </c>
      <c r="G247" s="13"/>
      <c r="H247" s="193" t="s">
        <v>1</v>
      </c>
      <c r="I247" s="195"/>
      <c r="J247" s="13"/>
      <c r="K247" s="13"/>
      <c r="L247" s="191"/>
      <c r="M247" s="196"/>
      <c r="N247" s="197"/>
      <c r="O247" s="197"/>
      <c r="P247" s="197"/>
      <c r="Q247" s="197"/>
      <c r="R247" s="197"/>
      <c r="S247" s="197"/>
      <c r="T247" s="19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3" t="s">
        <v>157</v>
      </c>
      <c r="AU247" s="193" t="s">
        <v>82</v>
      </c>
      <c r="AV247" s="13" t="s">
        <v>80</v>
      </c>
      <c r="AW247" s="13" t="s">
        <v>30</v>
      </c>
      <c r="AX247" s="13" t="s">
        <v>73</v>
      </c>
      <c r="AY247" s="193" t="s">
        <v>147</v>
      </c>
    </row>
    <row r="248" s="14" customFormat="1">
      <c r="A248" s="14"/>
      <c r="B248" s="199"/>
      <c r="C248" s="14"/>
      <c r="D248" s="192" t="s">
        <v>157</v>
      </c>
      <c r="E248" s="200" t="s">
        <v>1</v>
      </c>
      <c r="F248" s="201" t="s">
        <v>256</v>
      </c>
      <c r="G248" s="14"/>
      <c r="H248" s="202">
        <v>32.100000000000001</v>
      </c>
      <c r="I248" s="203"/>
      <c r="J248" s="14"/>
      <c r="K248" s="14"/>
      <c r="L248" s="199"/>
      <c r="M248" s="204"/>
      <c r="N248" s="205"/>
      <c r="O248" s="205"/>
      <c r="P248" s="205"/>
      <c r="Q248" s="205"/>
      <c r="R248" s="205"/>
      <c r="S248" s="205"/>
      <c r="T248" s="20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0" t="s">
        <v>157</v>
      </c>
      <c r="AU248" s="200" t="s">
        <v>82</v>
      </c>
      <c r="AV248" s="14" t="s">
        <v>82</v>
      </c>
      <c r="AW248" s="14" t="s">
        <v>30</v>
      </c>
      <c r="AX248" s="14" t="s">
        <v>73</v>
      </c>
      <c r="AY248" s="200" t="s">
        <v>147</v>
      </c>
    </row>
    <row r="249" s="13" customFormat="1">
      <c r="A249" s="13"/>
      <c r="B249" s="191"/>
      <c r="C249" s="13"/>
      <c r="D249" s="192" t="s">
        <v>157</v>
      </c>
      <c r="E249" s="193" t="s">
        <v>1</v>
      </c>
      <c r="F249" s="194" t="s">
        <v>167</v>
      </c>
      <c r="G249" s="13"/>
      <c r="H249" s="193" t="s">
        <v>1</v>
      </c>
      <c r="I249" s="195"/>
      <c r="J249" s="13"/>
      <c r="K249" s="13"/>
      <c r="L249" s="191"/>
      <c r="M249" s="196"/>
      <c r="N249" s="197"/>
      <c r="O249" s="197"/>
      <c r="P249" s="197"/>
      <c r="Q249" s="197"/>
      <c r="R249" s="197"/>
      <c r="S249" s="197"/>
      <c r="T249" s="19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3" t="s">
        <v>157</v>
      </c>
      <c r="AU249" s="193" t="s">
        <v>82</v>
      </c>
      <c r="AV249" s="13" t="s">
        <v>80</v>
      </c>
      <c r="AW249" s="13" t="s">
        <v>30</v>
      </c>
      <c r="AX249" s="13" t="s">
        <v>73</v>
      </c>
      <c r="AY249" s="193" t="s">
        <v>147</v>
      </c>
    </row>
    <row r="250" s="14" customFormat="1">
      <c r="A250" s="14"/>
      <c r="B250" s="199"/>
      <c r="C250" s="14"/>
      <c r="D250" s="192" t="s">
        <v>157</v>
      </c>
      <c r="E250" s="200" t="s">
        <v>1</v>
      </c>
      <c r="F250" s="201" t="s">
        <v>257</v>
      </c>
      <c r="G250" s="14"/>
      <c r="H250" s="202">
        <v>15.525</v>
      </c>
      <c r="I250" s="203"/>
      <c r="J250" s="14"/>
      <c r="K250" s="14"/>
      <c r="L250" s="199"/>
      <c r="M250" s="204"/>
      <c r="N250" s="205"/>
      <c r="O250" s="205"/>
      <c r="P250" s="205"/>
      <c r="Q250" s="205"/>
      <c r="R250" s="205"/>
      <c r="S250" s="205"/>
      <c r="T250" s="20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0" t="s">
        <v>157</v>
      </c>
      <c r="AU250" s="200" t="s">
        <v>82</v>
      </c>
      <c r="AV250" s="14" t="s">
        <v>82</v>
      </c>
      <c r="AW250" s="14" t="s">
        <v>30</v>
      </c>
      <c r="AX250" s="14" t="s">
        <v>73</v>
      </c>
      <c r="AY250" s="200" t="s">
        <v>147</v>
      </c>
    </row>
    <row r="251" s="13" customFormat="1">
      <c r="A251" s="13"/>
      <c r="B251" s="191"/>
      <c r="C251" s="13"/>
      <c r="D251" s="192" t="s">
        <v>157</v>
      </c>
      <c r="E251" s="193" t="s">
        <v>1</v>
      </c>
      <c r="F251" s="194" t="s">
        <v>171</v>
      </c>
      <c r="G251" s="13"/>
      <c r="H251" s="193" t="s">
        <v>1</v>
      </c>
      <c r="I251" s="195"/>
      <c r="J251" s="13"/>
      <c r="K251" s="13"/>
      <c r="L251" s="191"/>
      <c r="M251" s="196"/>
      <c r="N251" s="197"/>
      <c r="O251" s="197"/>
      <c r="P251" s="197"/>
      <c r="Q251" s="197"/>
      <c r="R251" s="197"/>
      <c r="S251" s="197"/>
      <c r="T251" s="19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3" t="s">
        <v>157</v>
      </c>
      <c r="AU251" s="193" t="s">
        <v>82</v>
      </c>
      <c r="AV251" s="13" t="s">
        <v>80</v>
      </c>
      <c r="AW251" s="13" t="s">
        <v>30</v>
      </c>
      <c r="AX251" s="13" t="s">
        <v>73</v>
      </c>
      <c r="AY251" s="193" t="s">
        <v>147</v>
      </c>
    </row>
    <row r="252" s="14" customFormat="1">
      <c r="A252" s="14"/>
      <c r="B252" s="199"/>
      <c r="C252" s="14"/>
      <c r="D252" s="192" t="s">
        <v>157</v>
      </c>
      <c r="E252" s="200" t="s">
        <v>1</v>
      </c>
      <c r="F252" s="201" t="s">
        <v>258</v>
      </c>
      <c r="G252" s="14"/>
      <c r="H252" s="202">
        <v>29.25</v>
      </c>
      <c r="I252" s="203"/>
      <c r="J252" s="14"/>
      <c r="K252" s="14"/>
      <c r="L252" s="199"/>
      <c r="M252" s="204"/>
      <c r="N252" s="205"/>
      <c r="O252" s="205"/>
      <c r="P252" s="205"/>
      <c r="Q252" s="205"/>
      <c r="R252" s="205"/>
      <c r="S252" s="205"/>
      <c r="T252" s="20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0" t="s">
        <v>157</v>
      </c>
      <c r="AU252" s="200" t="s">
        <v>82</v>
      </c>
      <c r="AV252" s="14" t="s">
        <v>82</v>
      </c>
      <c r="AW252" s="14" t="s">
        <v>30</v>
      </c>
      <c r="AX252" s="14" t="s">
        <v>73</v>
      </c>
      <c r="AY252" s="200" t="s">
        <v>147</v>
      </c>
    </row>
    <row r="253" s="13" customFormat="1">
      <c r="A253" s="13"/>
      <c r="B253" s="191"/>
      <c r="C253" s="13"/>
      <c r="D253" s="192" t="s">
        <v>157</v>
      </c>
      <c r="E253" s="193" t="s">
        <v>1</v>
      </c>
      <c r="F253" s="194" t="s">
        <v>165</v>
      </c>
      <c r="G253" s="13"/>
      <c r="H253" s="193" t="s">
        <v>1</v>
      </c>
      <c r="I253" s="195"/>
      <c r="J253" s="13"/>
      <c r="K253" s="13"/>
      <c r="L253" s="191"/>
      <c r="M253" s="196"/>
      <c r="N253" s="197"/>
      <c r="O253" s="197"/>
      <c r="P253" s="197"/>
      <c r="Q253" s="197"/>
      <c r="R253" s="197"/>
      <c r="S253" s="197"/>
      <c r="T253" s="19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93" t="s">
        <v>157</v>
      </c>
      <c r="AU253" s="193" t="s">
        <v>82</v>
      </c>
      <c r="AV253" s="13" t="s">
        <v>80</v>
      </c>
      <c r="AW253" s="13" t="s">
        <v>30</v>
      </c>
      <c r="AX253" s="13" t="s">
        <v>73</v>
      </c>
      <c r="AY253" s="193" t="s">
        <v>147</v>
      </c>
    </row>
    <row r="254" s="14" customFormat="1">
      <c r="A254" s="14"/>
      <c r="B254" s="199"/>
      <c r="C254" s="14"/>
      <c r="D254" s="192" t="s">
        <v>157</v>
      </c>
      <c r="E254" s="200" t="s">
        <v>1</v>
      </c>
      <c r="F254" s="201" t="s">
        <v>166</v>
      </c>
      <c r="G254" s="14"/>
      <c r="H254" s="202">
        <v>149.80000000000001</v>
      </c>
      <c r="I254" s="203"/>
      <c r="J254" s="14"/>
      <c r="K254" s="14"/>
      <c r="L254" s="199"/>
      <c r="M254" s="204"/>
      <c r="N254" s="205"/>
      <c r="O254" s="205"/>
      <c r="P254" s="205"/>
      <c r="Q254" s="205"/>
      <c r="R254" s="205"/>
      <c r="S254" s="205"/>
      <c r="T254" s="20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00" t="s">
        <v>157</v>
      </c>
      <c r="AU254" s="200" t="s">
        <v>82</v>
      </c>
      <c r="AV254" s="14" t="s">
        <v>82</v>
      </c>
      <c r="AW254" s="14" t="s">
        <v>30</v>
      </c>
      <c r="AX254" s="14" t="s">
        <v>73</v>
      </c>
      <c r="AY254" s="200" t="s">
        <v>147</v>
      </c>
    </row>
    <row r="255" s="13" customFormat="1">
      <c r="A255" s="13"/>
      <c r="B255" s="191"/>
      <c r="C255" s="13"/>
      <c r="D255" s="192" t="s">
        <v>157</v>
      </c>
      <c r="E255" s="193" t="s">
        <v>1</v>
      </c>
      <c r="F255" s="194" t="s">
        <v>167</v>
      </c>
      <c r="G255" s="13"/>
      <c r="H255" s="193" t="s">
        <v>1</v>
      </c>
      <c r="I255" s="195"/>
      <c r="J255" s="13"/>
      <c r="K255" s="13"/>
      <c r="L255" s="191"/>
      <c r="M255" s="196"/>
      <c r="N255" s="197"/>
      <c r="O255" s="197"/>
      <c r="P255" s="197"/>
      <c r="Q255" s="197"/>
      <c r="R255" s="197"/>
      <c r="S255" s="197"/>
      <c r="T255" s="19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3" t="s">
        <v>157</v>
      </c>
      <c r="AU255" s="193" t="s">
        <v>82</v>
      </c>
      <c r="AV255" s="13" t="s">
        <v>80</v>
      </c>
      <c r="AW255" s="13" t="s">
        <v>30</v>
      </c>
      <c r="AX255" s="13" t="s">
        <v>73</v>
      </c>
      <c r="AY255" s="193" t="s">
        <v>147</v>
      </c>
    </row>
    <row r="256" s="14" customFormat="1">
      <c r="A256" s="14"/>
      <c r="B256" s="199"/>
      <c r="C256" s="14"/>
      <c r="D256" s="192" t="s">
        <v>157</v>
      </c>
      <c r="E256" s="200" t="s">
        <v>1</v>
      </c>
      <c r="F256" s="201" t="s">
        <v>168</v>
      </c>
      <c r="G256" s="14"/>
      <c r="H256" s="202">
        <v>72.450000000000003</v>
      </c>
      <c r="I256" s="203"/>
      <c r="J256" s="14"/>
      <c r="K256" s="14"/>
      <c r="L256" s="199"/>
      <c r="M256" s="204"/>
      <c r="N256" s="205"/>
      <c r="O256" s="205"/>
      <c r="P256" s="205"/>
      <c r="Q256" s="205"/>
      <c r="R256" s="205"/>
      <c r="S256" s="205"/>
      <c r="T256" s="20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0" t="s">
        <v>157</v>
      </c>
      <c r="AU256" s="200" t="s">
        <v>82</v>
      </c>
      <c r="AV256" s="14" t="s">
        <v>82</v>
      </c>
      <c r="AW256" s="14" t="s">
        <v>30</v>
      </c>
      <c r="AX256" s="14" t="s">
        <v>73</v>
      </c>
      <c r="AY256" s="200" t="s">
        <v>147</v>
      </c>
    </row>
    <row r="257" s="13" customFormat="1">
      <c r="A257" s="13"/>
      <c r="B257" s="191"/>
      <c r="C257" s="13"/>
      <c r="D257" s="192" t="s">
        <v>157</v>
      </c>
      <c r="E257" s="193" t="s">
        <v>1</v>
      </c>
      <c r="F257" s="194" t="s">
        <v>169</v>
      </c>
      <c r="G257" s="13"/>
      <c r="H257" s="193" t="s">
        <v>1</v>
      </c>
      <c r="I257" s="195"/>
      <c r="J257" s="13"/>
      <c r="K257" s="13"/>
      <c r="L257" s="191"/>
      <c r="M257" s="196"/>
      <c r="N257" s="197"/>
      <c r="O257" s="197"/>
      <c r="P257" s="197"/>
      <c r="Q257" s="197"/>
      <c r="R257" s="197"/>
      <c r="S257" s="197"/>
      <c r="T257" s="19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93" t="s">
        <v>157</v>
      </c>
      <c r="AU257" s="193" t="s">
        <v>82</v>
      </c>
      <c r="AV257" s="13" t="s">
        <v>80</v>
      </c>
      <c r="AW257" s="13" t="s">
        <v>30</v>
      </c>
      <c r="AX257" s="13" t="s">
        <v>73</v>
      </c>
      <c r="AY257" s="193" t="s">
        <v>147</v>
      </c>
    </row>
    <row r="258" s="14" customFormat="1">
      <c r="A258" s="14"/>
      <c r="B258" s="199"/>
      <c r="C258" s="14"/>
      <c r="D258" s="192" t="s">
        <v>157</v>
      </c>
      <c r="E258" s="200" t="s">
        <v>1</v>
      </c>
      <c r="F258" s="201" t="s">
        <v>170</v>
      </c>
      <c r="G258" s="14"/>
      <c r="H258" s="202">
        <v>36</v>
      </c>
      <c r="I258" s="203"/>
      <c r="J258" s="14"/>
      <c r="K258" s="14"/>
      <c r="L258" s="199"/>
      <c r="M258" s="204"/>
      <c r="N258" s="205"/>
      <c r="O258" s="205"/>
      <c r="P258" s="205"/>
      <c r="Q258" s="205"/>
      <c r="R258" s="205"/>
      <c r="S258" s="205"/>
      <c r="T258" s="20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0" t="s">
        <v>157</v>
      </c>
      <c r="AU258" s="200" t="s">
        <v>82</v>
      </c>
      <c r="AV258" s="14" t="s">
        <v>82</v>
      </c>
      <c r="AW258" s="14" t="s">
        <v>30</v>
      </c>
      <c r="AX258" s="14" t="s">
        <v>73</v>
      </c>
      <c r="AY258" s="200" t="s">
        <v>147</v>
      </c>
    </row>
    <row r="259" s="13" customFormat="1">
      <c r="A259" s="13"/>
      <c r="B259" s="191"/>
      <c r="C259" s="13"/>
      <c r="D259" s="192" t="s">
        <v>157</v>
      </c>
      <c r="E259" s="193" t="s">
        <v>1</v>
      </c>
      <c r="F259" s="194" t="s">
        <v>171</v>
      </c>
      <c r="G259" s="13"/>
      <c r="H259" s="193" t="s">
        <v>1</v>
      </c>
      <c r="I259" s="195"/>
      <c r="J259" s="13"/>
      <c r="K259" s="13"/>
      <c r="L259" s="191"/>
      <c r="M259" s="196"/>
      <c r="N259" s="197"/>
      <c r="O259" s="197"/>
      <c r="P259" s="197"/>
      <c r="Q259" s="197"/>
      <c r="R259" s="197"/>
      <c r="S259" s="197"/>
      <c r="T259" s="198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93" t="s">
        <v>157</v>
      </c>
      <c r="AU259" s="193" t="s">
        <v>82</v>
      </c>
      <c r="AV259" s="13" t="s">
        <v>80</v>
      </c>
      <c r="AW259" s="13" t="s">
        <v>30</v>
      </c>
      <c r="AX259" s="13" t="s">
        <v>73</v>
      </c>
      <c r="AY259" s="193" t="s">
        <v>147</v>
      </c>
    </row>
    <row r="260" s="14" customFormat="1">
      <c r="A260" s="14"/>
      <c r="B260" s="199"/>
      <c r="C260" s="14"/>
      <c r="D260" s="192" t="s">
        <v>157</v>
      </c>
      <c r="E260" s="200" t="s">
        <v>1</v>
      </c>
      <c r="F260" s="201" t="s">
        <v>172</v>
      </c>
      <c r="G260" s="14"/>
      <c r="H260" s="202">
        <v>136.5</v>
      </c>
      <c r="I260" s="203"/>
      <c r="J260" s="14"/>
      <c r="K260" s="14"/>
      <c r="L260" s="199"/>
      <c r="M260" s="204"/>
      <c r="N260" s="205"/>
      <c r="O260" s="205"/>
      <c r="P260" s="205"/>
      <c r="Q260" s="205"/>
      <c r="R260" s="205"/>
      <c r="S260" s="205"/>
      <c r="T260" s="20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00" t="s">
        <v>157</v>
      </c>
      <c r="AU260" s="200" t="s">
        <v>82</v>
      </c>
      <c r="AV260" s="14" t="s">
        <v>82</v>
      </c>
      <c r="AW260" s="14" t="s">
        <v>30</v>
      </c>
      <c r="AX260" s="14" t="s">
        <v>73</v>
      </c>
      <c r="AY260" s="200" t="s">
        <v>147</v>
      </c>
    </row>
    <row r="261" s="13" customFormat="1">
      <c r="A261" s="13"/>
      <c r="B261" s="191"/>
      <c r="C261" s="13"/>
      <c r="D261" s="192" t="s">
        <v>157</v>
      </c>
      <c r="E261" s="193" t="s">
        <v>1</v>
      </c>
      <c r="F261" s="194" t="s">
        <v>173</v>
      </c>
      <c r="G261" s="13"/>
      <c r="H261" s="193" t="s">
        <v>1</v>
      </c>
      <c r="I261" s="195"/>
      <c r="J261" s="13"/>
      <c r="K261" s="13"/>
      <c r="L261" s="191"/>
      <c r="M261" s="196"/>
      <c r="N261" s="197"/>
      <c r="O261" s="197"/>
      <c r="P261" s="197"/>
      <c r="Q261" s="197"/>
      <c r="R261" s="197"/>
      <c r="S261" s="197"/>
      <c r="T261" s="19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93" t="s">
        <v>157</v>
      </c>
      <c r="AU261" s="193" t="s">
        <v>82</v>
      </c>
      <c r="AV261" s="13" t="s">
        <v>80</v>
      </c>
      <c r="AW261" s="13" t="s">
        <v>30</v>
      </c>
      <c r="AX261" s="13" t="s">
        <v>73</v>
      </c>
      <c r="AY261" s="193" t="s">
        <v>147</v>
      </c>
    </row>
    <row r="262" s="14" customFormat="1">
      <c r="A262" s="14"/>
      <c r="B262" s="199"/>
      <c r="C262" s="14"/>
      <c r="D262" s="192" t="s">
        <v>157</v>
      </c>
      <c r="E262" s="200" t="s">
        <v>1</v>
      </c>
      <c r="F262" s="201" t="s">
        <v>174</v>
      </c>
      <c r="G262" s="14"/>
      <c r="H262" s="202">
        <v>-45</v>
      </c>
      <c r="I262" s="203"/>
      <c r="J262" s="14"/>
      <c r="K262" s="14"/>
      <c r="L262" s="199"/>
      <c r="M262" s="204"/>
      <c r="N262" s="205"/>
      <c r="O262" s="205"/>
      <c r="P262" s="205"/>
      <c r="Q262" s="205"/>
      <c r="R262" s="205"/>
      <c r="S262" s="205"/>
      <c r="T262" s="20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00" t="s">
        <v>157</v>
      </c>
      <c r="AU262" s="200" t="s">
        <v>82</v>
      </c>
      <c r="AV262" s="14" t="s">
        <v>82</v>
      </c>
      <c r="AW262" s="14" t="s">
        <v>30</v>
      </c>
      <c r="AX262" s="14" t="s">
        <v>73</v>
      </c>
      <c r="AY262" s="200" t="s">
        <v>147</v>
      </c>
    </row>
    <row r="263" s="14" customFormat="1">
      <c r="A263" s="14"/>
      <c r="B263" s="199"/>
      <c r="C263" s="14"/>
      <c r="D263" s="192" t="s">
        <v>157</v>
      </c>
      <c r="E263" s="200" t="s">
        <v>1</v>
      </c>
      <c r="F263" s="201" t="s">
        <v>175</v>
      </c>
      <c r="G263" s="14"/>
      <c r="H263" s="202">
        <v>-5.4000000000000004</v>
      </c>
      <c r="I263" s="203"/>
      <c r="J263" s="14"/>
      <c r="K263" s="14"/>
      <c r="L263" s="199"/>
      <c r="M263" s="204"/>
      <c r="N263" s="205"/>
      <c r="O263" s="205"/>
      <c r="P263" s="205"/>
      <c r="Q263" s="205"/>
      <c r="R263" s="205"/>
      <c r="S263" s="205"/>
      <c r="T263" s="206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00" t="s">
        <v>157</v>
      </c>
      <c r="AU263" s="200" t="s">
        <v>82</v>
      </c>
      <c r="AV263" s="14" t="s">
        <v>82</v>
      </c>
      <c r="AW263" s="14" t="s">
        <v>30</v>
      </c>
      <c r="AX263" s="14" t="s">
        <v>73</v>
      </c>
      <c r="AY263" s="200" t="s">
        <v>147</v>
      </c>
    </row>
    <row r="264" s="14" customFormat="1">
      <c r="A264" s="14"/>
      <c r="B264" s="199"/>
      <c r="C264" s="14"/>
      <c r="D264" s="192" t="s">
        <v>157</v>
      </c>
      <c r="E264" s="200" t="s">
        <v>1</v>
      </c>
      <c r="F264" s="201" t="s">
        <v>176</v>
      </c>
      <c r="G264" s="14"/>
      <c r="H264" s="202">
        <v>-1.76</v>
      </c>
      <c r="I264" s="203"/>
      <c r="J264" s="14"/>
      <c r="K264" s="14"/>
      <c r="L264" s="199"/>
      <c r="M264" s="204"/>
      <c r="N264" s="205"/>
      <c r="O264" s="205"/>
      <c r="P264" s="205"/>
      <c r="Q264" s="205"/>
      <c r="R264" s="205"/>
      <c r="S264" s="205"/>
      <c r="T264" s="20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0" t="s">
        <v>157</v>
      </c>
      <c r="AU264" s="200" t="s">
        <v>82</v>
      </c>
      <c r="AV264" s="14" t="s">
        <v>82</v>
      </c>
      <c r="AW264" s="14" t="s">
        <v>30</v>
      </c>
      <c r="AX264" s="14" t="s">
        <v>73</v>
      </c>
      <c r="AY264" s="200" t="s">
        <v>147</v>
      </c>
    </row>
    <row r="265" s="14" customFormat="1">
      <c r="A265" s="14"/>
      <c r="B265" s="199"/>
      <c r="C265" s="14"/>
      <c r="D265" s="192" t="s">
        <v>157</v>
      </c>
      <c r="E265" s="200" t="s">
        <v>1</v>
      </c>
      <c r="F265" s="201" t="s">
        <v>177</v>
      </c>
      <c r="G265" s="14"/>
      <c r="H265" s="202">
        <v>-0.64000000000000001</v>
      </c>
      <c r="I265" s="203"/>
      <c r="J265" s="14"/>
      <c r="K265" s="14"/>
      <c r="L265" s="199"/>
      <c r="M265" s="204"/>
      <c r="N265" s="205"/>
      <c r="O265" s="205"/>
      <c r="P265" s="205"/>
      <c r="Q265" s="205"/>
      <c r="R265" s="205"/>
      <c r="S265" s="205"/>
      <c r="T265" s="20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00" t="s">
        <v>157</v>
      </c>
      <c r="AU265" s="200" t="s">
        <v>82</v>
      </c>
      <c r="AV265" s="14" t="s">
        <v>82</v>
      </c>
      <c r="AW265" s="14" t="s">
        <v>30</v>
      </c>
      <c r="AX265" s="14" t="s">
        <v>73</v>
      </c>
      <c r="AY265" s="200" t="s">
        <v>147</v>
      </c>
    </row>
    <row r="266" s="13" customFormat="1">
      <c r="A266" s="13"/>
      <c r="B266" s="191"/>
      <c r="C266" s="13"/>
      <c r="D266" s="192" t="s">
        <v>157</v>
      </c>
      <c r="E266" s="193" t="s">
        <v>1</v>
      </c>
      <c r="F266" s="194" t="s">
        <v>169</v>
      </c>
      <c r="G266" s="13"/>
      <c r="H266" s="193" t="s">
        <v>1</v>
      </c>
      <c r="I266" s="195"/>
      <c r="J266" s="13"/>
      <c r="K266" s="13"/>
      <c r="L266" s="191"/>
      <c r="M266" s="196"/>
      <c r="N266" s="197"/>
      <c r="O266" s="197"/>
      <c r="P266" s="197"/>
      <c r="Q266" s="197"/>
      <c r="R266" s="197"/>
      <c r="S266" s="197"/>
      <c r="T266" s="19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3" t="s">
        <v>157</v>
      </c>
      <c r="AU266" s="193" t="s">
        <v>82</v>
      </c>
      <c r="AV266" s="13" t="s">
        <v>80</v>
      </c>
      <c r="AW266" s="13" t="s">
        <v>30</v>
      </c>
      <c r="AX266" s="13" t="s">
        <v>73</v>
      </c>
      <c r="AY266" s="193" t="s">
        <v>147</v>
      </c>
    </row>
    <row r="267" s="14" customFormat="1">
      <c r="A267" s="14"/>
      <c r="B267" s="199"/>
      <c r="C267" s="14"/>
      <c r="D267" s="192" t="s">
        <v>157</v>
      </c>
      <c r="E267" s="200" t="s">
        <v>1</v>
      </c>
      <c r="F267" s="201" t="s">
        <v>178</v>
      </c>
      <c r="G267" s="14"/>
      <c r="H267" s="202">
        <v>-1.2150000000000001</v>
      </c>
      <c r="I267" s="203"/>
      <c r="J267" s="14"/>
      <c r="K267" s="14"/>
      <c r="L267" s="199"/>
      <c r="M267" s="204"/>
      <c r="N267" s="205"/>
      <c r="O267" s="205"/>
      <c r="P267" s="205"/>
      <c r="Q267" s="205"/>
      <c r="R267" s="205"/>
      <c r="S267" s="205"/>
      <c r="T267" s="20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00" t="s">
        <v>157</v>
      </c>
      <c r="AU267" s="200" t="s">
        <v>82</v>
      </c>
      <c r="AV267" s="14" t="s">
        <v>82</v>
      </c>
      <c r="AW267" s="14" t="s">
        <v>30</v>
      </c>
      <c r="AX267" s="14" t="s">
        <v>73</v>
      </c>
      <c r="AY267" s="200" t="s">
        <v>147</v>
      </c>
    </row>
    <row r="268" s="13" customFormat="1">
      <c r="A268" s="13"/>
      <c r="B268" s="191"/>
      <c r="C268" s="13"/>
      <c r="D268" s="192" t="s">
        <v>157</v>
      </c>
      <c r="E268" s="193" t="s">
        <v>1</v>
      </c>
      <c r="F268" s="194" t="s">
        <v>179</v>
      </c>
      <c r="G268" s="13"/>
      <c r="H268" s="193" t="s">
        <v>1</v>
      </c>
      <c r="I268" s="195"/>
      <c r="J268" s="13"/>
      <c r="K268" s="13"/>
      <c r="L268" s="191"/>
      <c r="M268" s="196"/>
      <c r="N268" s="197"/>
      <c r="O268" s="197"/>
      <c r="P268" s="197"/>
      <c r="Q268" s="197"/>
      <c r="R268" s="197"/>
      <c r="S268" s="197"/>
      <c r="T268" s="19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93" t="s">
        <v>157</v>
      </c>
      <c r="AU268" s="193" t="s">
        <v>82</v>
      </c>
      <c r="AV268" s="13" t="s">
        <v>80</v>
      </c>
      <c r="AW268" s="13" t="s">
        <v>30</v>
      </c>
      <c r="AX268" s="13" t="s">
        <v>73</v>
      </c>
      <c r="AY268" s="193" t="s">
        <v>147</v>
      </c>
    </row>
    <row r="269" s="14" customFormat="1">
      <c r="A269" s="14"/>
      <c r="B269" s="199"/>
      <c r="C269" s="14"/>
      <c r="D269" s="192" t="s">
        <v>157</v>
      </c>
      <c r="E269" s="200" t="s">
        <v>1</v>
      </c>
      <c r="F269" s="201" t="s">
        <v>180</v>
      </c>
      <c r="G269" s="14"/>
      <c r="H269" s="202">
        <v>36.75</v>
      </c>
      <c r="I269" s="203"/>
      <c r="J269" s="14"/>
      <c r="K269" s="14"/>
      <c r="L269" s="199"/>
      <c r="M269" s="204"/>
      <c r="N269" s="205"/>
      <c r="O269" s="205"/>
      <c r="P269" s="205"/>
      <c r="Q269" s="205"/>
      <c r="R269" s="205"/>
      <c r="S269" s="205"/>
      <c r="T269" s="20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00" t="s">
        <v>157</v>
      </c>
      <c r="AU269" s="200" t="s">
        <v>82</v>
      </c>
      <c r="AV269" s="14" t="s">
        <v>82</v>
      </c>
      <c r="AW269" s="14" t="s">
        <v>30</v>
      </c>
      <c r="AX269" s="14" t="s">
        <v>73</v>
      </c>
      <c r="AY269" s="200" t="s">
        <v>147</v>
      </c>
    </row>
    <row r="270" s="14" customFormat="1">
      <c r="A270" s="14"/>
      <c r="B270" s="199"/>
      <c r="C270" s="14"/>
      <c r="D270" s="192" t="s">
        <v>157</v>
      </c>
      <c r="E270" s="200" t="s">
        <v>1</v>
      </c>
      <c r="F270" s="201" t="s">
        <v>181</v>
      </c>
      <c r="G270" s="14"/>
      <c r="H270" s="202">
        <v>3.3599999999999999</v>
      </c>
      <c r="I270" s="203"/>
      <c r="J270" s="14"/>
      <c r="K270" s="14"/>
      <c r="L270" s="199"/>
      <c r="M270" s="204"/>
      <c r="N270" s="205"/>
      <c r="O270" s="205"/>
      <c r="P270" s="205"/>
      <c r="Q270" s="205"/>
      <c r="R270" s="205"/>
      <c r="S270" s="205"/>
      <c r="T270" s="20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0" t="s">
        <v>157</v>
      </c>
      <c r="AU270" s="200" t="s">
        <v>82</v>
      </c>
      <c r="AV270" s="14" t="s">
        <v>82</v>
      </c>
      <c r="AW270" s="14" t="s">
        <v>30</v>
      </c>
      <c r="AX270" s="14" t="s">
        <v>73</v>
      </c>
      <c r="AY270" s="200" t="s">
        <v>147</v>
      </c>
    </row>
    <row r="271" s="14" customFormat="1">
      <c r="A271" s="14"/>
      <c r="B271" s="199"/>
      <c r="C271" s="14"/>
      <c r="D271" s="192" t="s">
        <v>157</v>
      </c>
      <c r="E271" s="200" t="s">
        <v>1</v>
      </c>
      <c r="F271" s="201" t="s">
        <v>182</v>
      </c>
      <c r="G271" s="14"/>
      <c r="H271" s="202">
        <v>3.0099999999999998</v>
      </c>
      <c r="I271" s="203"/>
      <c r="J271" s="14"/>
      <c r="K271" s="14"/>
      <c r="L271" s="199"/>
      <c r="M271" s="204"/>
      <c r="N271" s="205"/>
      <c r="O271" s="205"/>
      <c r="P271" s="205"/>
      <c r="Q271" s="205"/>
      <c r="R271" s="205"/>
      <c r="S271" s="205"/>
      <c r="T271" s="20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00" t="s">
        <v>157</v>
      </c>
      <c r="AU271" s="200" t="s">
        <v>82</v>
      </c>
      <c r="AV271" s="14" t="s">
        <v>82</v>
      </c>
      <c r="AW271" s="14" t="s">
        <v>30</v>
      </c>
      <c r="AX271" s="14" t="s">
        <v>73</v>
      </c>
      <c r="AY271" s="200" t="s">
        <v>147</v>
      </c>
    </row>
    <row r="272" s="14" customFormat="1">
      <c r="A272" s="14"/>
      <c r="B272" s="199"/>
      <c r="C272" s="14"/>
      <c r="D272" s="192" t="s">
        <v>157</v>
      </c>
      <c r="E272" s="200" t="s">
        <v>1</v>
      </c>
      <c r="F272" s="201" t="s">
        <v>183</v>
      </c>
      <c r="G272" s="14"/>
      <c r="H272" s="202">
        <v>1.3999999999999999</v>
      </c>
      <c r="I272" s="203"/>
      <c r="J272" s="14"/>
      <c r="K272" s="14"/>
      <c r="L272" s="199"/>
      <c r="M272" s="204"/>
      <c r="N272" s="205"/>
      <c r="O272" s="205"/>
      <c r="P272" s="205"/>
      <c r="Q272" s="205"/>
      <c r="R272" s="205"/>
      <c r="S272" s="205"/>
      <c r="T272" s="20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00" t="s">
        <v>157</v>
      </c>
      <c r="AU272" s="200" t="s">
        <v>82</v>
      </c>
      <c r="AV272" s="14" t="s">
        <v>82</v>
      </c>
      <c r="AW272" s="14" t="s">
        <v>30</v>
      </c>
      <c r="AX272" s="14" t="s">
        <v>73</v>
      </c>
      <c r="AY272" s="200" t="s">
        <v>147</v>
      </c>
    </row>
    <row r="273" s="13" customFormat="1">
      <c r="A273" s="13"/>
      <c r="B273" s="191"/>
      <c r="C273" s="13"/>
      <c r="D273" s="192" t="s">
        <v>157</v>
      </c>
      <c r="E273" s="193" t="s">
        <v>1</v>
      </c>
      <c r="F273" s="194" t="s">
        <v>169</v>
      </c>
      <c r="G273" s="13"/>
      <c r="H273" s="193" t="s">
        <v>1</v>
      </c>
      <c r="I273" s="195"/>
      <c r="J273" s="13"/>
      <c r="K273" s="13"/>
      <c r="L273" s="191"/>
      <c r="M273" s="196"/>
      <c r="N273" s="197"/>
      <c r="O273" s="197"/>
      <c r="P273" s="197"/>
      <c r="Q273" s="197"/>
      <c r="R273" s="197"/>
      <c r="S273" s="197"/>
      <c r="T273" s="19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3" t="s">
        <v>157</v>
      </c>
      <c r="AU273" s="193" t="s">
        <v>82</v>
      </c>
      <c r="AV273" s="13" t="s">
        <v>80</v>
      </c>
      <c r="AW273" s="13" t="s">
        <v>30</v>
      </c>
      <c r="AX273" s="13" t="s">
        <v>73</v>
      </c>
      <c r="AY273" s="193" t="s">
        <v>147</v>
      </c>
    </row>
    <row r="274" s="14" customFormat="1">
      <c r="A274" s="14"/>
      <c r="B274" s="199"/>
      <c r="C274" s="14"/>
      <c r="D274" s="192" t="s">
        <v>157</v>
      </c>
      <c r="E274" s="200" t="s">
        <v>1</v>
      </c>
      <c r="F274" s="201" t="s">
        <v>184</v>
      </c>
      <c r="G274" s="14"/>
      <c r="H274" s="202">
        <v>1.26</v>
      </c>
      <c r="I274" s="203"/>
      <c r="J274" s="14"/>
      <c r="K274" s="14"/>
      <c r="L274" s="199"/>
      <c r="M274" s="204"/>
      <c r="N274" s="205"/>
      <c r="O274" s="205"/>
      <c r="P274" s="205"/>
      <c r="Q274" s="205"/>
      <c r="R274" s="205"/>
      <c r="S274" s="205"/>
      <c r="T274" s="20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0" t="s">
        <v>157</v>
      </c>
      <c r="AU274" s="200" t="s">
        <v>82</v>
      </c>
      <c r="AV274" s="14" t="s">
        <v>82</v>
      </c>
      <c r="AW274" s="14" t="s">
        <v>30</v>
      </c>
      <c r="AX274" s="14" t="s">
        <v>73</v>
      </c>
      <c r="AY274" s="200" t="s">
        <v>147</v>
      </c>
    </row>
    <row r="275" s="13" customFormat="1">
      <c r="A275" s="13"/>
      <c r="B275" s="191"/>
      <c r="C275" s="13"/>
      <c r="D275" s="192" t="s">
        <v>157</v>
      </c>
      <c r="E275" s="193" t="s">
        <v>1</v>
      </c>
      <c r="F275" s="194" t="s">
        <v>259</v>
      </c>
      <c r="G275" s="13"/>
      <c r="H275" s="193" t="s">
        <v>1</v>
      </c>
      <c r="I275" s="195"/>
      <c r="J275" s="13"/>
      <c r="K275" s="13"/>
      <c r="L275" s="191"/>
      <c r="M275" s="196"/>
      <c r="N275" s="197"/>
      <c r="O275" s="197"/>
      <c r="P275" s="197"/>
      <c r="Q275" s="197"/>
      <c r="R275" s="197"/>
      <c r="S275" s="197"/>
      <c r="T275" s="19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93" t="s">
        <v>157</v>
      </c>
      <c r="AU275" s="193" t="s">
        <v>82</v>
      </c>
      <c r="AV275" s="13" t="s">
        <v>80</v>
      </c>
      <c r="AW275" s="13" t="s">
        <v>30</v>
      </c>
      <c r="AX275" s="13" t="s">
        <v>73</v>
      </c>
      <c r="AY275" s="193" t="s">
        <v>147</v>
      </c>
    </row>
    <row r="276" s="14" customFormat="1">
      <c r="A276" s="14"/>
      <c r="B276" s="199"/>
      <c r="C276" s="14"/>
      <c r="D276" s="192" t="s">
        <v>157</v>
      </c>
      <c r="E276" s="200" t="s">
        <v>1</v>
      </c>
      <c r="F276" s="201" t="s">
        <v>260</v>
      </c>
      <c r="G276" s="14"/>
      <c r="H276" s="202">
        <v>5.04</v>
      </c>
      <c r="I276" s="203"/>
      <c r="J276" s="14"/>
      <c r="K276" s="14"/>
      <c r="L276" s="199"/>
      <c r="M276" s="204"/>
      <c r="N276" s="205"/>
      <c r="O276" s="205"/>
      <c r="P276" s="205"/>
      <c r="Q276" s="205"/>
      <c r="R276" s="205"/>
      <c r="S276" s="205"/>
      <c r="T276" s="20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0" t="s">
        <v>157</v>
      </c>
      <c r="AU276" s="200" t="s">
        <v>82</v>
      </c>
      <c r="AV276" s="14" t="s">
        <v>82</v>
      </c>
      <c r="AW276" s="14" t="s">
        <v>30</v>
      </c>
      <c r="AX276" s="14" t="s">
        <v>73</v>
      </c>
      <c r="AY276" s="200" t="s">
        <v>147</v>
      </c>
    </row>
    <row r="277" s="14" customFormat="1">
      <c r="A277" s="14"/>
      <c r="B277" s="199"/>
      <c r="C277" s="14"/>
      <c r="D277" s="192" t="s">
        <v>157</v>
      </c>
      <c r="E277" s="200" t="s">
        <v>1</v>
      </c>
      <c r="F277" s="201" t="s">
        <v>261</v>
      </c>
      <c r="G277" s="14"/>
      <c r="H277" s="202">
        <v>2.52</v>
      </c>
      <c r="I277" s="203"/>
      <c r="J277" s="14"/>
      <c r="K277" s="14"/>
      <c r="L277" s="199"/>
      <c r="M277" s="204"/>
      <c r="N277" s="205"/>
      <c r="O277" s="205"/>
      <c r="P277" s="205"/>
      <c r="Q277" s="205"/>
      <c r="R277" s="205"/>
      <c r="S277" s="205"/>
      <c r="T277" s="20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00" t="s">
        <v>157</v>
      </c>
      <c r="AU277" s="200" t="s">
        <v>82</v>
      </c>
      <c r="AV277" s="14" t="s">
        <v>82</v>
      </c>
      <c r="AW277" s="14" t="s">
        <v>30</v>
      </c>
      <c r="AX277" s="14" t="s">
        <v>73</v>
      </c>
      <c r="AY277" s="200" t="s">
        <v>147</v>
      </c>
    </row>
    <row r="278" s="14" customFormat="1">
      <c r="A278" s="14"/>
      <c r="B278" s="199"/>
      <c r="C278" s="14"/>
      <c r="D278" s="192" t="s">
        <v>157</v>
      </c>
      <c r="E278" s="200" t="s">
        <v>1</v>
      </c>
      <c r="F278" s="201" t="s">
        <v>262</v>
      </c>
      <c r="G278" s="14"/>
      <c r="H278" s="202">
        <v>0.77000000000000002</v>
      </c>
      <c r="I278" s="203"/>
      <c r="J278" s="14"/>
      <c r="K278" s="14"/>
      <c r="L278" s="199"/>
      <c r="M278" s="204"/>
      <c r="N278" s="205"/>
      <c r="O278" s="205"/>
      <c r="P278" s="205"/>
      <c r="Q278" s="205"/>
      <c r="R278" s="205"/>
      <c r="S278" s="205"/>
      <c r="T278" s="20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00" t="s">
        <v>157</v>
      </c>
      <c r="AU278" s="200" t="s">
        <v>82</v>
      </c>
      <c r="AV278" s="14" t="s">
        <v>82</v>
      </c>
      <c r="AW278" s="14" t="s">
        <v>30</v>
      </c>
      <c r="AX278" s="14" t="s">
        <v>73</v>
      </c>
      <c r="AY278" s="200" t="s">
        <v>147</v>
      </c>
    </row>
    <row r="279" s="14" customFormat="1">
      <c r="A279" s="14"/>
      <c r="B279" s="199"/>
      <c r="C279" s="14"/>
      <c r="D279" s="192" t="s">
        <v>157</v>
      </c>
      <c r="E279" s="200" t="s">
        <v>1</v>
      </c>
      <c r="F279" s="201" t="s">
        <v>263</v>
      </c>
      <c r="G279" s="14"/>
      <c r="H279" s="202">
        <v>0.28000000000000003</v>
      </c>
      <c r="I279" s="203"/>
      <c r="J279" s="14"/>
      <c r="K279" s="14"/>
      <c r="L279" s="199"/>
      <c r="M279" s="204"/>
      <c r="N279" s="205"/>
      <c r="O279" s="205"/>
      <c r="P279" s="205"/>
      <c r="Q279" s="205"/>
      <c r="R279" s="205"/>
      <c r="S279" s="205"/>
      <c r="T279" s="20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00" t="s">
        <v>157</v>
      </c>
      <c r="AU279" s="200" t="s">
        <v>82</v>
      </c>
      <c r="AV279" s="14" t="s">
        <v>82</v>
      </c>
      <c r="AW279" s="14" t="s">
        <v>30</v>
      </c>
      <c r="AX279" s="14" t="s">
        <v>73</v>
      </c>
      <c r="AY279" s="200" t="s">
        <v>147</v>
      </c>
    </row>
    <row r="280" s="13" customFormat="1">
      <c r="A280" s="13"/>
      <c r="B280" s="191"/>
      <c r="C280" s="13"/>
      <c r="D280" s="192" t="s">
        <v>157</v>
      </c>
      <c r="E280" s="193" t="s">
        <v>1</v>
      </c>
      <c r="F280" s="194" t="s">
        <v>169</v>
      </c>
      <c r="G280" s="13"/>
      <c r="H280" s="193" t="s">
        <v>1</v>
      </c>
      <c r="I280" s="195"/>
      <c r="J280" s="13"/>
      <c r="K280" s="13"/>
      <c r="L280" s="191"/>
      <c r="M280" s="196"/>
      <c r="N280" s="197"/>
      <c r="O280" s="197"/>
      <c r="P280" s="197"/>
      <c r="Q280" s="197"/>
      <c r="R280" s="197"/>
      <c r="S280" s="197"/>
      <c r="T280" s="19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93" t="s">
        <v>157</v>
      </c>
      <c r="AU280" s="193" t="s">
        <v>82</v>
      </c>
      <c r="AV280" s="13" t="s">
        <v>80</v>
      </c>
      <c r="AW280" s="13" t="s">
        <v>30</v>
      </c>
      <c r="AX280" s="13" t="s">
        <v>73</v>
      </c>
      <c r="AY280" s="193" t="s">
        <v>147</v>
      </c>
    </row>
    <row r="281" s="14" customFormat="1">
      <c r="A281" s="14"/>
      <c r="B281" s="199"/>
      <c r="C281" s="14"/>
      <c r="D281" s="192" t="s">
        <v>157</v>
      </c>
      <c r="E281" s="200" t="s">
        <v>1</v>
      </c>
      <c r="F281" s="201" t="s">
        <v>264</v>
      </c>
      <c r="G281" s="14"/>
      <c r="H281" s="202">
        <v>0.315</v>
      </c>
      <c r="I281" s="203"/>
      <c r="J281" s="14"/>
      <c r="K281" s="14"/>
      <c r="L281" s="199"/>
      <c r="M281" s="204"/>
      <c r="N281" s="205"/>
      <c r="O281" s="205"/>
      <c r="P281" s="205"/>
      <c r="Q281" s="205"/>
      <c r="R281" s="205"/>
      <c r="S281" s="205"/>
      <c r="T281" s="20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0" t="s">
        <v>157</v>
      </c>
      <c r="AU281" s="200" t="s">
        <v>82</v>
      </c>
      <c r="AV281" s="14" t="s">
        <v>82</v>
      </c>
      <c r="AW281" s="14" t="s">
        <v>30</v>
      </c>
      <c r="AX281" s="14" t="s">
        <v>73</v>
      </c>
      <c r="AY281" s="200" t="s">
        <v>147</v>
      </c>
    </row>
    <row r="282" s="13" customFormat="1">
      <c r="A282" s="13"/>
      <c r="B282" s="191"/>
      <c r="C282" s="13"/>
      <c r="D282" s="192" t="s">
        <v>157</v>
      </c>
      <c r="E282" s="193" t="s">
        <v>1</v>
      </c>
      <c r="F282" s="194" t="s">
        <v>265</v>
      </c>
      <c r="G282" s="13"/>
      <c r="H282" s="193" t="s">
        <v>1</v>
      </c>
      <c r="I282" s="195"/>
      <c r="J282" s="13"/>
      <c r="K282" s="13"/>
      <c r="L282" s="191"/>
      <c r="M282" s="196"/>
      <c r="N282" s="197"/>
      <c r="O282" s="197"/>
      <c r="P282" s="197"/>
      <c r="Q282" s="197"/>
      <c r="R282" s="197"/>
      <c r="S282" s="197"/>
      <c r="T282" s="19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93" t="s">
        <v>157</v>
      </c>
      <c r="AU282" s="193" t="s">
        <v>82</v>
      </c>
      <c r="AV282" s="13" t="s">
        <v>80</v>
      </c>
      <c r="AW282" s="13" t="s">
        <v>30</v>
      </c>
      <c r="AX282" s="13" t="s">
        <v>73</v>
      </c>
      <c r="AY282" s="193" t="s">
        <v>147</v>
      </c>
    </row>
    <row r="283" s="14" customFormat="1">
      <c r="A283" s="14"/>
      <c r="B283" s="199"/>
      <c r="C283" s="14"/>
      <c r="D283" s="192" t="s">
        <v>157</v>
      </c>
      <c r="E283" s="200" t="s">
        <v>1</v>
      </c>
      <c r="F283" s="201" t="s">
        <v>266</v>
      </c>
      <c r="G283" s="14"/>
      <c r="H283" s="202">
        <v>5.04</v>
      </c>
      <c r="I283" s="203"/>
      <c r="J283" s="14"/>
      <c r="K283" s="14"/>
      <c r="L283" s="199"/>
      <c r="M283" s="204"/>
      <c r="N283" s="205"/>
      <c r="O283" s="205"/>
      <c r="P283" s="205"/>
      <c r="Q283" s="205"/>
      <c r="R283" s="205"/>
      <c r="S283" s="205"/>
      <c r="T283" s="20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00" t="s">
        <v>157</v>
      </c>
      <c r="AU283" s="200" t="s">
        <v>82</v>
      </c>
      <c r="AV283" s="14" t="s">
        <v>82</v>
      </c>
      <c r="AW283" s="14" t="s">
        <v>30</v>
      </c>
      <c r="AX283" s="14" t="s">
        <v>73</v>
      </c>
      <c r="AY283" s="200" t="s">
        <v>147</v>
      </c>
    </row>
    <row r="284" s="14" customFormat="1">
      <c r="A284" s="14"/>
      <c r="B284" s="199"/>
      <c r="C284" s="14"/>
      <c r="D284" s="192" t="s">
        <v>157</v>
      </c>
      <c r="E284" s="200" t="s">
        <v>1</v>
      </c>
      <c r="F284" s="201" t="s">
        <v>267</v>
      </c>
      <c r="G284" s="14"/>
      <c r="H284" s="202">
        <v>4.8600000000000003</v>
      </c>
      <c r="I284" s="203"/>
      <c r="J284" s="14"/>
      <c r="K284" s="14"/>
      <c r="L284" s="199"/>
      <c r="M284" s="204"/>
      <c r="N284" s="205"/>
      <c r="O284" s="205"/>
      <c r="P284" s="205"/>
      <c r="Q284" s="205"/>
      <c r="R284" s="205"/>
      <c r="S284" s="205"/>
      <c r="T284" s="20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0" t="s">
        <v>157</v>
      </c>
      <c r="AU284" s="200" t="s">
        <v>82</v>
      </c>
      <c r="AV284" s="14" t="s">
        <v>82</v>
      </c>
      <c r="AW284" s="14" t="s">
        <v>30</v>
      </c>
      <c r="AX284" s="14" t="s">
        <v>73</v>
      </c>
      <c r="AY284" s="200" t="s">
        <v>147</v>
      </c>
    </row>
    <row r="285" s="13" customFormat="1">
      <c r="A285" s="13"/>
      <c r="B285" s="191"/>
      <c r="C285" s="13"/>
      <c r="D285" s="192" t="s">
        <v>157</v>
      </c>
      <c r="E285" s="193" t="s">
        <v>1</v>
      </c>
      <c r="F285" s="194" t="s">
        <v>194</v>
      </c>
      <c r="G285" s="13"/>
      <c r="H285" s="193" t="s">
        <v>1</v>
      </c>
      <c r="I285" s="195"/>
      <c r="J285" s="13"/>
      <c r="K285" s="13"/>
      <c r="L285" s="191"/>
      <c r="M285" s="196"/>
      <c r="N285" s="197"/>
      <c r="O285" s="197"/>
      <c r="P285" s="197"/>
      <c r="Q285" s="197"/>
      <c r="R285" s="197"/>
      <c r="S285" s="197"/>
      <c r="T285" s="19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93" t="s">
        <v>157</v>
      </c>
      <c r="AU285" s="193" t="s">
        <v>82</v>
      </c>
      <c r="AV285" s="13" t="s">
        <v>80</v>
      </c>
      <c r="AW285" s="13" t="s">
        <v>30</v>
      </c>
      <c r="AX285" s="13" t="s">
        <v>73</v>
      </c>
      <c r="AY285" s="193" t="s">
        <v>147</v>
      </c>
    </row>
    <row r="286" s="14" customFormat="1">
      <c r="A286" s="14"/>
      <c r="B286" s="199"/>
      <c r="C286" s="14"/>
      <c r="D286" s="192" t="s">
        <v>157</v>
      </c>
      <c r="E286" s="200" t="s">
        <v>1</v>
      </c>
      <c r="F286" s="201" t="s">
        <v>268</v>
      </c>
      <c r="G286" s="14"/>
      <c r="H286" s="202">
        <v>1.44</v>
      </c>
      <c r="I286" s="203"/>
      <c r="J286" s="14"/>
      <c r="K286" s="14"/>
      <c r="L286" s="199"/>
      <c r="M286" s="204"/>
      <c r="N286" s="205"/>
      <c r="O286" s="205"/>
      <c r="P286" s="205"/>
      <c r="Q286" s="205"/>
      <c r="R286" s="205"/>
      <c r="S286" s="205"/>
      <c r="T286" s="20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00" t="s">
        <v>157</v>
      </c>
      <c r="AU286" s="200" t="s">
        <v>82</v>
      </c>
      <c r="AV286" s="14" t="s">
        <v>82</v>
      </c>
      <c r="AW286" s="14" t="s">
        <v>30</v>
      </c>
      <c r="AX286" s="14" t="s">
        <v>73</v>
      </c>
      <c r="AY286" s="200" t="s">
        <v>147</v>
      </c>
    </row>
    <row r="287" s="15" customFormat="1">
      <c r="A287" s="15"/>
      <c r="B287" s="207"/>
      <c r="C287" s="15"/>
      <c r="D287" s="192" t="s">
        <v>157</v>
      </c>
      <c r="E287" s="208" t="s">
        <v>1</v>
      </c>
      <c r="F287" s="209" t="s">
        <v>160</v>
      </c>
      <c r="G287" s="15"/>
      <c r="H287" s="210">
        <v>553.35500000000013</v>
      </c>
      <c r="I287" s="211"/>
      <c r="J287" s="15"/>
      <c r="K287" s="15"/>
      <c r="L287" s="207"/>
      <c r="M287" s="212"/>
      <c r="N287" s="213"/>
      <c r="O287" s="213"/>
      <c r="P287" s="213"/>
      <c r="Q287" s="213"/>
      <c r="R287" s="213"/>
      <c r="S287" s="213"/>
      <c r="T287" s="21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08" t="s">
        <v>157</v>
      </c>
      <c r="AU287" s="208" t="s">
        <v>82</v>
      </c>
      <c r="AV287" s="15" t="s">
        <v>154</v>
      </c>
      <c r="AW287" s="15" t="s">
        <v>30</v>
      </c>
      <c r="AX287" s="15" t="s">
        <v>80</v>
      </c>
      <c r="AY287" s="208" t="s">
        <v>147</v>
      </c>
    </row>
    <row r="288" s="2" customFormat="1" ht="24.15" customHeight="1">
      <c r="A288" s="37"/>
      <c r="B288" s="171"/>
      <c r="C288" s="172" t="s">
        <v>269</v>
      </c>
      <c r="D288" s="172" t="s">
        <v>150</v>
      </c>
      <c r="E288" s="173" t="s">
        <v>270</v>
      </c>
      <c r="F288" s="174" t="s">
        <v>271</v>
      </c>
      <c r="G288" s="175" t="s">
        <v>164</v>
      </c>
      <c r="H288" s="176">
        <v>469.33999999999998</v>
      </c>
      <c r="I288" s="177"/>
      <c r="J288" s="178">
        <f>ROUND(I288*H288,2)</f>
        <v>0</v>
      </c>
      <c r="K288" s="179"/>
      <c r="L288" s="38"/>
      <c r="M288" s="180" t="s">
        <v>1</v>
      </c>
      <c r="N288" s="181" t="s">
        <v>38</v>
      </c>
      <c r="O288" s="76"/>
      <c r="P288" s="182">
        <f>O288*H288</f>
        <v>0</v>
      </c>
      <c r="Q288" s="182">
        <v>0</v>
      </c>
      <c r="R288" s="182">
        <f>Q288*H288</f>
        <v>0</v>
      </c>
      <c r="S288" s="182">
        <v>0</v>
      </c>
      <c r="T288" s="18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4" t="s">
        <v>154</v>
      </c>
      <c r="AT288" s="184" t="s">
        <v>150</v>
      </c>
      <c r="AU288" s="184" t="s">
        <v>82</v>
      </c>
      <c r="AY288" s="18" t="s">
        <v>147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8" t="s">
        <v>80</v>
      </c>
      <c r="BK288" s="185">
        <f>ROUND(I288*H288,2)</f>
        <v>0</v>
      </c>
      <c r="BL288" s="18" t="s">
        <v>154</v>
      </c>
      <c r="BM288" s="184" t="s">
        <v>103</v>
      </c>
    </row>
    <row r="289" s="2" customFormat="1">
      <c r="A289" s="37"/>
      <c r="B289" s="38"/>
      <c r="C289" s="37"/>
      <c r="D289" s="186" t="s">
        <v>155</v>
      </c>
      <c r="E289" s="37"/>
      <c r="F289" s="187" t="s">
        <v>272</v>
      </c>
      <c r="G289" s="37"/>
      <c r="H289" s="37"/>
      <c r="I289" s="188"/>
      <c r="J289" s="37"/>
      <c r="K289" s="37"/>
      <c r="L289" s="38"/>
      <c r="M289" s="189"/>
      <c r="N289" s="190"/>
      <c r="O289" s="76"/>
      <c r="P289" s="76"/>
      <c r="Q289" s="76"/>
      <c r="R289" s="76"/>
      <c r="S289" s="76"/>
      <c r="T289" s="7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8" t="s">
        <v>155</v>
      </c>
      <c r="AU289" s="18" t="s">
        <v>82</v>
      </c>
    </row>
    <row r="290" s="13" customFormat="1">
      <c r="A290" s="13"/>
      <c r="B290" s="191"/>
      <c r="C290" s="13"/>
      <c r="D290" s="192" t="s">
        <v>157</v>
      </c>
      <c r="E290" s="193" t="s">
        <v>1</v>
      </c>
      <c r="F290" s="194" t="s">
        <v>249</v>
      </c>
      <c r="G290" s="13"/>
      <c r="H290" s="193" t="s">
        <v>1</v>
      </c>
      <c r="I290" s="195"/>
      <c r="J290" s="13"/>
      <c r="K290" s="13"/>
      <c r="L290" s="191"/>
      <c r="M290" s="196"/>
      <c r="N290" s="197"/>
      <c r="O290" s="197"/>
      <c r="P290" s="197"/>
      <c r="Q290" s="197"/>
      <c r="R290" s="197"/>
      <c r="S290" s="197"/>
      <c r="T290" s="19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3" t="s">
        <v>157</v>
      </c>
      <c r="AU290" s="193" t="s">
        <v>82</v>
      </c>
      <c r="AV290" s="13" t="s">
        <v>80</v>
      </c>
      <c r="AW290" s="13" t="s">
        <v>30</v>
      </c>
      <c r="AX290" s="13" t="s">
        <v>73</v>
      </c>
      <c r="AY290" s="193" t="s">
        <v>147</v>
      </c>
    </row>
    <row r="291" s="14" customFormat="1">
      <c r="A291" s="14"/>
      <c r="B291" s="199"/>
      <c r="C291" s="14"/>
      <c r="D291" s="192" t="s">
        <v>157</v>
      </c>
      <c r="E291" s="200" t="s">
        <v>1</v>
      </c>
      <c r="F291" s="201" t="s">
        <v>250</v>
      </c>
      <c r="G291" s="14"/>
      <c r="H291" s="202">
        <v>9.4499999999999993</v>
      </c>
      <c r="I291" s="203"/>
      <c r="J291" s="14"/>
      <c r="K291" s="14"/>
      <c r="L291" s="199"/>
      <c r="M291" s="204"/>
      <c r="N291" s="205"/>
      <c r="O291" s="205"/>
      <c r="P291" s="205"/>
      <c r="Q291" s="205"/>
      <c r="R291" s="205"/>
      <c r="S291" s="205"/>
      <c r="T291" s="20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00" t="s">
        <v>157</v>
      </c>
      <c r="AU291" s="200" t="s">
        <v>82</v>
      </c>
      <c r="AV291" s="14" t="s">
        <v>82</v>
      </c>
      <c r="AW291" s="14" t="s">
        <v>30</v>
      </c>
      <c r="AX291" s="14" t="s">
        <v>73</v>
      </c>
      <c r="AY291" s="200" t="s">
        <v>147</v>
      </c>
    </row>
    <row r="292" s="13" customFormat="1">
      <c r="A292" s="13"/>
      <c r="B292" s="191"/>
      <c r="C292" s="13"/>
      <c r="D292" s="192" t="s">
        <v>157</v>
      </c>
      <c r="E292" s="193" t="s">
        <v>1</v>
      </c>
      <c r="F292" s="194" t="s">
        <v>251</v>
      </c>
      <c r="G292" s="13"/>
      <c r="H292" s="193" t="s">
        <v>1</v>
      </c>
      <c r="I292" s="195"/>
      <c r="J292" s="13"/>
      <c r="K292" s="13"/>
      <c r="L292" s="191"/>
      <c r="M292" s="196"/>
      <c r="N292" s="197"/>
      <c r="O292" s="197"/>
      <c r="P292" s="197"/>
      <c r="Q292" s="197"/>
      <c r="R292" s="197"/>
      <c r="S292" s="197"/>
      <c r="T292" s="19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93" t="s">
        <v>157</v>
      </c>
      <c r="AU292" s="193" t="s">
        <v>82</v>
      </c>
      <c r="AV292" s="13" t="s">
        <v>80</v>
      </c>
      <c r="AW292" s="13" t="s">
        <v>30</v>
      </c>
      <c r="AX292" s="13" t="s">
        <v>73</v>
      </c>
      <c r="AY292" s="193" t="s">
        <v>147</v>
      </c>
    </row>
    <row r="293" s="13" customFormat="1">
      <c r="A293" s="13"/>
      <c r="B293" s="191"/>
      <c r="C293" s="13"/>
      <c r="D293" s="192" t="s">
        <v>157</v>
      </c>
      <c r="E293" s="193" t="s">
        <v>1</v>
      </c>
      <c r="F293" s="194" t="s">
        <v>165</v>
      </c>
      <c r="G293" s="13"/>
      <c r="H293" s="193" t="s">
        <v>1</v>
      </c>
      <c r="I293" s="195"/>
      <c r="J293" s="13"/>
      <c r="K293" s="13"/>
      <c r="L293" s="191"/>
      <c r="M293" s="196"/>
      <c r="N293" s="197"/>
      <c r="O293" s="197"/>
      <c r="P293" s="197"/>
      <c r="Q293" s="197"/>
      <c r="R293" s="197"/>
      <c r="S293" s="197"/>
      <c r="T293" s="19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3" t="s">
        <v>157</v>
      </c>
      <c r="AU293" s="193" t="s">
        <v>82</v>
      </c>
      <c r="AV293" s="13" t="s">
        <v>80</v>
      </c>
      <c r="AW293" s="13" t="s">
        <v>30</v>
      </c>
      <c r="AX293" s="13" t="s">
        <v>73</v>
      </c>
      <c r="AY293" s="193" t="s">
        <v>147</v>
      </c>
    </row>
    <row r="294" s="14" customFormat="1">
      <c r="A294" s="14"/>
      <c r="B294" s="199"/>
      <c r="C294" s="14"/>
      <c r="D294" s="192" t="s">
        <v>157</v>
      </c>
      <c r="E294" s="200" t="s">
        <v>1</v>
      </c>
      <c r="F294" s="201" t="s">
        <v>252</v>
      </c>
      <c r="G294" s="14"/>
      <c r="H294" s="202">
        <v>21.399999999999999</v>
      </c>
      <c r="I294" s="203"/>
      <c r="J294" s="14"/>
      <c r="K294" s="14"/>
      <c r="L294" s="199"/>
      <c r="M294" s="204"/>
      <c r="N294" s="205"/>
      <c r="O294" s="205"/>
      <c r="P294" s="205"/>
      <c r="Q294" s="205"/>
      <c r="R294" s="205"/>
      <c r="S294" s="205"/>
      <c r="T294" s="20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0" t="s">
        <v>157</v>
      </c>
      <c r="AU294" s="200" t="s">
        <v>82</v>
      </c>
      <c r="AV294" s="14" t="s">
        <v>82</v>
      </c>
      <c r="AW294" s="14" t="s">
        <v>30</v>
      </c>
      <c r="AX294" s="14" t="s">
        <v>73</v>
      </c>
      <c r="AY294" s="200" t="s">
        <v>147</v>
      </c>
    </row>
    <row r="295" s="14" customFormat="1">
      <c r="A295" s="14"/>
      <c r="B295" s="199"/>
      <c r="C295" s="14"/>
      <c r="D295" s="192" t="s">
        <v>157</v>
      </c>
      <c r="E295" s="200" t="s">
        <v>1</v>
      </c>
      <c r="F295" s="201" t="s">
        <v>253</v>
      </c>
      <c r="G295" s="14"/>
      <c r="H295" s="202">
        <v>9</v>
      </c>
      <c r="I295" s="203"/>
      <c r="J295" s="14"/>
      <c r="K295" s="14"/>
      <c r="L295" s="199"/>
      <c r="M295" s="204"/>
      <c r="N295" s="205"/>
      <c r="O295" s="205"/>
      <c r="P295" s="205"/>
      <c r="Q295" s="205"/>
      <c r="R295" s="205"/>
      <c r="S295" s="205"/>
      <c r="T295" s="20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00" t="s">
        <v>157</v>
      </c>
      <c r="AU295" s="200" t="s">
        <v>82</v>
      </c>
      <c r="AV295" s="14" t="s">
        <v>82</v>
      </c>
      <c r="AW295" s="14" t="s">
        <v>30</v>
      </c>
      <c r="AX295" s="14" t="s">
        <v>73</v>
      </c>
      <c r="AY295" s="200" t="s">
        <v>147</v>
      </c>
    </row>
    <row r="296" s="13" customFormat="1">
      <c r="A296" s="13"/>
      <c r="B296" s="191"/>
      <c r="C296" s="13"/>
      <c r="D296" s="192" t="s">
        <v>157</v>
      </c>
      <c r="E296" s="193" t="s">
        <v>1</v>
      </c>
      <c r="F296" s="194" t="s">
        <v>167</v>
      </c>
      <c r="G296" s="13"/>
      <c r="H296" s="193" t="s">
        <v>1</v>
      </c>
      <c r="I296" s="195"/>
      <c r="J296" s="13"/>
      <c r="K296" s="13"/>
      <c r="L296" s="191"/>
      <c r="M296" s="196"/>
      <c r="N296" s="197"/>
      <c r="O296" s="197"/>
      <c r="P296" s="197"/>
      <c r="Q296" s="197"/>
      <c r="R296" s="197"/>
      <c r="S296" s="197"/>
      <c r="T296" s="19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93" t="s">
        <v>157</v>
      </c>
      <c r="AU296" s="193" t="s">
        <v>82</v>
      </c>
      <c r="AV296" s="13" t="s">
        <v>80</v>
      </c>
      <c r="AW296" s="13" t="s">
        <v>30</v>
      </c>
      <c r="AX296" s="13" t="s">
        <v>73</v>
      </c>
      <c r="AY296" s="193" t="s">
        <v>147</v>
      </c>
    </row>
    <row r="297" s="14" customFormat="1">
      <c r="A297" s="14"/>
      <c r="B297" s="199"/>
      <c r="C297" s="14"/>
      <c r="D297" s="192" t="s">
        <v>157</v>
      </c>
      <c r="E297" s="200" t="s">
        <v>1</v>
      </c>
      <c r="F297" s="201" t="s">
        <v>254</v>
      </c>
      <c r="G297" s="14"/>
      <c r="H297" s="202">
        <v>10.35</v>
      </c>
      <c r="I297" s="203"/>
      <c r="J297" s="14"/>
      <c r="K297" s="14"/>
      <c r="L297" s="199"/>
      <c r="M297" s="204"/>
      <c r="N297" s="205"/>
      <c r="O297" s="205"/>
      <c r="P297" s="205"/>
      <c r="Q297" s="205"/>
      <c r="R297" s="205"/>
      <c r="S297" s="205"/>
      <c r="T297" s="20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00" t="s">
        <v>157</v>
      </c>
      <c r="AU297" s="200" t="s">
        <v>82</v>
      </c>
      <c r="AV297" s="14" t="s">
        <v>82</v>
      </c>
      <c r="AW297" s="14" t="s">
        <v>30</v>
      </c>
      <c r="AX297" s="14" t="s">
        <v>73</v>
      </c>
      <c r="AY297" s="200" t="s">
        <v>147</v>
      </c>
    </row>
    <row r="298" s="13" customFormat="1">
      <c r="A298" s="13"/>
      <c r="B298" s="191"/>
      <c r="C298" s="13"/>
      <c r="D298" s="192" t="s">
        <v>157</v>
      </c>
      <c r="E298" s="193" t="s">
        <v>1</v>
      </c>
      <c r="F298" s="194" t="s">
        <v>171</v>
      </c>
      <c r="G298" s="13"/>
      <c r="H298" s="193" t="s">
        <v>1</v>
      </c>
      <c r="I298" s="195"/>
      <c r="J298" s="13"/>
      <c r="K298" s="13"/>
      <c r="L298" s="191"/>
      <c r="M298" s="196"/>
      <c r="N298" s="197"/>
      <c r="O298" s="197"/>
      <c r="P298" s="197"/>
      <c r="Q298" s="197"/>
      <c r="R298" s="197"/>
      <c r="S298" s="197"/>
      <c r="T298" s="19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3" t="s">
        <v>157</v>
      </c>
      <c r="AU298" s="193" t="s">
        <v>82</v>
      </c>
      <c r="AV298" s="13" t="s">
        <v>80</v>
      </c>
      <c r="AW298" s="13" t="s">
        <v>30</v>
      </c>
      <c r="AX298" s="13" t="s">
        <v>73</v>
      </c>
      <c r="AY298" s="193" t="s">
        <v>147</v>
      </c>
    </row>
    <row r="299" s="14" customFormat="1">
      <c r="A299" s="14"/>
      <c r="B299" s="199"/>
      <c r="C299" s="14"/>
      <c r="D299" s="192" t="s">
        <v>157</v>
      </c>
      <c r="E299" s="200" t="s">
        <v>1</v>
      </c>
      <c r="F299" s="201" t="s">
        <v>255</v>
      </c>
      <c r="G299" s="14"/>
      <c r="H299" s="202">
        <v>19.5</v>
      </c>
      <c r="I299" s="203"/>
      <c r="J299" s="14"/>
      <c r="K299" s="14"/>
      <c r="L299" s="199"/>
      <c r="M299" s="204"/>
      <c r="N299" s="205"/>
      <c r="O299" s="205"/>
      <c r="P299" s="205"/>
      <c r="Q299" s="205"/>
      <c r="R299" s="205"/>
      <c r="S299" s="205"/>
      <c r="T299" s="20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0" t="s">
        <v>157</v>
      </c>
      <c r="AU299" s="200" t="s">
        <v>82</v>
      </c>
      <c r="AV299" s="14" t="s">
        <v>82</v>
      </c>
      <c r="AW299" s="14" t="s">
        <v>30</v>
      </c>
      <c r="AX299" s="14" t="s">
        <v>73</v>
      </c>
      <c r="AY299" s="200" t="s">
        <v>147</v>
      </c>
    </row>
    <row r="300" s="13" customFormat="1">
      <c r="A300" s="13"/>
      <c r="B300" s="191"/>
      <c r="C300" s="13"/>
      <c r="D300" s="192" t="s">
        <v>157</v>
      </c>
      <c r="E300" s="193" t="s">
        <v>1</v>
      </c>
      <c r="F300" s="194" t="s">
        <v>165</v>
      </c>
      <c r="G300" s="13"/>
      <c r="H300" s="193" t="s">
        <v>1</v>
      </c>
      <c r="I300" s="195"/>
      <c r="J300" s="13"/>
      <c r="K300" s="13"/>
      <c r="L300" s="191"/>
      <c r="M300" s="196"/>
      <c r="N300" s="197"/>
      <c r="O300" s="197"/>
      <c r="P300" s="197"/>
      <c r="Q300" s="197"/>
      <c r="R300" s="197"/>
      <c r="S300" s="197"/>
      <c r="T300" s="19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3" t="s">
        <v>157</v>
      </c>
      <c r="AU300" s="193" t="s">
        <v>82</v>
      </c>
      <c r="AV300" s="13" t="s">
        <v>80</v>
      </c>
      <c r="AW300" s="13" t="s">
        <v>30</v>
      </c>
      <c r="AX300" s="13" t="s">
        <v>73</v>
      </c>
      <c r="AY300" s="193" t="s">
        <v>147</v>
      </c>
    </row>
    <row r="301" s="14" customFormat="1">
      <c r="A301" s="14"/>
      <c r="B301" s="199"/>
      <c r="C301" s="14"/>
      <c r="D301" s="192" t="s">
        <v>157</v>
      </c>
      <c r="E301" s="200" t="s">
        <v>1</v>
      </c>
      <c r="F301" s="201" t="s">
        <v>166</v>
      </c>
      <c r="G301" s="14"/>
      <c r="H301" s="202">
        <v>149.80000000000001</v>
      </c>
      <c r="I301" s="203"/>
      <c r="J301" s="14"/>
      <c r="K301" s="14"/>
      <c r="L301" s="199"/>
      <c r="M301" s="204"/>
      <c r="N301" s="205"/>
      <c r="O301" s="205"/>
      <c r="P301" s="205"/>
      <c r="Q301" s="205"/>
      <c r="R301" s="205"/>
      <c r="S301" s="205"/>
      <c r="T301" s="20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0" t="s">
        <v>157</v>
      </c>
      <c r="AU301" s="200" t="s">
        <v>82</v>
      </c>
      <c r="AV301" s="14" t="s">
        <v>82</v>
      </c>
      <c r="AW301" s="14" t="s">
        <v>30</v>
      </c>
      <c r="AX301" s="14" t="s">
        <v>73</v>
      </c>
      <c r="AY301" s="200" t="s">
        <v>147</v>
      </c>
    </row>
    <row r="302" s="13" customFormat="1">
      <c r="A302" s="13"/>
      <c r="B302" s="191"/>
      <c r="C302" s="13"/>
      <c r="D302" s="192" t="s">
        <v>157</v>
      </c>
      <c r="E302" s="193" t="s">
        <v>1</v>
      </c>
      <c r="F302" s="194" t="s">
        <v>167</v>
      </c>
      <c r="G302" s="13"/>
      <c r="H302" s="193" t="s">
        <v>1</v>
      </c>
      <c r="I302" s="195"/>
      <c r="J302" s="13"/>
      <c r="K302" s="13"/>
      <c r="L302" s="191"/>
      <c r="M302" s="196"/>
      <c r="N302" s="197"/>
      <c r="O302" s="197"/>
      <c r="P302" s="197"/>
      <c r="Q302" s="197"/>
      <c r="R302" s="197"/>
      <c r="S302" s="197"/>
      <c r="T302" s="19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93" t="s">
        <v>157</v>
      </c>
      <c r="AU302" s="193" t="s">
        <v>82</v>
      </c>
      <c r="AV302" s="13" t="s">
        <v>80</v>
      </c>
      <c r="AW302" s="13" t="s">
        <v>30</v>
      </c>
      <c r="AX302" s="13" t="s">
        <v>73</v>
      </c>
      <c r="AY302" s="193" t="s">
        <v>147</v>
      </c>
    </row>
    <row r="303" s="14" customFormat="1">
      <c r="A303" s="14"/>
      <c r="B303" s="199"/>
      <c r="C303" s="14"/>
      <c r="D303" s="192" t="s">
        <v>157</v>
      </c>
      <c r="E303" s="200" t="s">
        <v>1</v>
      </c>
      <c r="F303" s="201" t="s">
        <v>168</v>
      </c>
      <c r="G303" s="14"/>
      <c r="H303" s="202">
        <v>72.450000000000003</v>
      </c>
      <c r="I303" s="203"/>
      <c r="J303" s="14"/>
      <c r="K303" s="14"/>
      <c r="L303" s="199"/>
      <c r="M303" s="204"/>
      <c r="N303" s="205"/>
      <c r="O303" s="205"/>
      <c r="P303" s="205"/>
      <c r="Q303" s="205"/>
      <c r="R303" s="205"/>
      <c r="S303" s="205"/>
      <c r="T303" s="20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0" t="s">
        <v>157</v>
      </c>
      <c r="AU303" s="200" t="s">
        <v>82</v>
      </c>
      <c r="AV303" s="14" t="s">
        <v>82</v>
      </c>
      <c r="AW303" s="14" t="s">
        <v>30</v>
      </c>
      <c r="AX303" s="14" t="s">
        <v>73</v>
      </c>
      <c r="AY303" s="200" t="s">
        <v>147</v>
      </c>
    </row>
    <row r="304" s="13" customFormat="1">
      <c r="A304" s="13"/>
      <c r="B304" s="191"/>
      <c r="C304" s="13"/>
      <c r="D304" s="192" t="s">
        <v>157</v>
      </c>
      <c r="E304" s="193" t="s">
        <v>1</v>
      </c>
      <c r="F304" s="194" t="s">
        <v>169</v>
      </c>
      <c r="G304" s="13"/>
      <c r="H304" s="193" t="s">
        <v>1</v>
      </c>
      <c r="I304" s="195"/>
      <c r="J304" s="13"/>
      <c r="K304" s="13"/>
      <c r="L304" s="191"/>
      <c r="M304" s="196"/>
      <c r="N304" s="197"/>
      <c r="O304" s="197"/>
      <c r="P304" s="197"/>
      <c r="Q304" s="197"/>
      <c r="R304" s="197"/>
      <c r="S304" s="197"/>
      <c r="T304" s="19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3" t="s">
        <v>157</v>
      </c>
      <c r="AU304" s="193" t="s">
        <v>82</v>
      </c>
      <c r="AV304" s="13" t="s">
        <v>80</v>
      </c>
      <c r="AW304" s="13" t="s">
        <v>30</v>
      </c>
      <c r="AX304" s="13" t="s">
        <v>73</v>
      </c>
      <c r="AY304" s="193" t="s">
        <v>147</v>
      </c>
    </row>
    <row r="305" s="14" customFormat="1">
      <c r="A305" s="14"/>
      <c r="B305" s="199"/>
      <c r="C305" s="14"/>
      <c r="D305" s="192" t="s">
        <v>157</v>
      </c>
      <c r="E305" s="200" t="s">
        <v>1</v>
      </c>
      <c r="F305" s="201" t="s">
        <v>170</v>
      </c>
      <c r="G305" s="14"/>
      <c r="H305" s="202">
        <v>36</v>
      </c>
      <c r="I305" s="203"/>
      <c r="J305" s="14"/>
      <c r="K305" s="14"/>
      <c r="L305" s="199"/>
      <c r="M305" s="204"/>
      <c r="N305" s="205"/>
      <c r="O305" s="205"/>
      <c r="P305" s="205"/>
      <c r="Q305" s="205"/>
      <c r="R305" s="205"/>
      <c r="S305" s="205"/>
      <c r="T305" s="20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00" t="s">
        <v>157</v>
      </c>
      <c r="AU305" s="200" t="s">
        <v>82</v>
      </c>
      <c r="AV305" s="14" t="s">
        <v>82</v>
      </c>
      <c r="AW305" s="14" t="s">
        <v>30</v>
      </c>
      <c r="AX305" s="14" t="s">
        <v>73</v>
      </c>
      <c r="AY305" s="200" t="s">
        <v>147</v>
      </c>
    </row>
    <row r="306" s="13" customFormat="1">
      <c r="A306" s="13"/>
      <c r="B306" s="191"/>
      <c r="C306" s="13"/>
      <c r="D306" s="192" t="s">
        <v>157</v>
      </c>
      <c r="E306" s="193" t="s">
        <v>1</v>
      </c>
      <c r="F306" s="194" t="s">
        <v>171</v>
      </c>
      <c r="G306" s="13"/>
      <c r="H306" s="193" t="s">
        <v>1</v>
      </c>
      <c r="I306" s="195"/>
      <c r="J306" s="13"/>
      <c r="K306" s="13"/>
      <c r="L306" s="191"/>
      <c r="M306" s="196"/>
      <c r="N306" s="197"/>
      <c r="O306" s="197"/>
      <c r="P306" s="197"/>
      <c r="Q306" s="197"/>
      <c r="R306" s="197"/>
      <c r="S306" s="197"/>
      <c r="T306" s="19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93" t="s">
        <v>157</v>
      </c>
      <c r="AU306" s="193" t="s">
        <v>82</v>
      </c>
      <c r="AV306" s="13" t="s">
        <v>80</v>
      </c>
      <c r="AW306" s="13" t="s">
        <v>30</v>
      </c>
      <c r="AX306" s="13" t="s">
        <v>73</v>
      </c>
      <c r="AY306" s="193" t="s">
        <v>147</v>
      </c>
    </row>
    <row r="307" s="14" customFormat="1">
      <c r="A307" s="14"/>
      <c r="B307" s="199"/>
      <c r="C307" s="14"/>
      <c r="D307" s="192" t="s">
        <v>157</v>
      </c>
      <c r="E307" s="200" t="s">
        <v>1</v>
      </c>
      <c r="F307" s="201" t="s">
        <v>172</v>
      </c>
      <c r="G307" s="14"/>
      <c r="H307" s="202">
        <v>136.5</v>
      </c>
      <c r="I307" s="203"/>
      <c r="J307" s="14"/>
      <c r="K307" s="14"/>
      <c r="L307" s="199"/>
      <c r="M307" s="204"/>
      <c r="N307" s="205"/>
      <c r="O307" s="205"/>
      <c r="P307" s="205"/>
      <c r="Q307" s="205"/>
      <c r="R307" s="205"/>
      <c r="S307" s="205"/>
      <c r="T307" s="20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00" t="s">
        <v>157</v>
      </c>
      <c r="AU307" s="200" t="s">
        <v>82</v>
      </c>
      <c r="AV307" s="14" t="s">
        <v>82</v>
      </c>
      <c r="AW307" s="14" t="s">
        <v>30</v>
      </c>
      <c r="AX307" s="14" t="s">
        <v>73</v>
      </c>
      <c r="AY307" s="200" t="s">
        <v>147</v>
      </c>
    </row>
    <row r="308" s="13" customFormat="1">
      <c r="A308" s="13"/>
      <c r="B308" s="191"/>
      <c r="C308" s="13"/>
      <c r="D308" s="192" t="s">
        <v>157</v>
      </c>
      <c r="E308" s="193" t="s">
        <v>1</v>
      </c>
      <c r="F308" s="194" t="s">
        <v>173</v>
      </c>
      <c r="G308" s="13"/>
      <c r="H308" s="193" t="s">
        <v>1</v>
      </c>
      <c r="I308" s="195"/>
      <c r="J308" s="13"/>
      <c r="K308" s="13"/>
      <c r="L308" s="191"/>
      <c r="M308" s="196"/>
      <c r="N308" s="197"/>
      <c r="O308" s="197"/>
      <c r="P308" s="197"/>
      <c r="Q308" s="197"/>
      <c r="R308" s="197"/>
      <c r="S308" s="197"/>
      <c r="T308" s="19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93" t="s">
        <v>157</v>
      </c>
      <c r="AU308" s="193" t="s">
        <v>82</v>
      </c>
      <c r="AV308" s="13" t="s">
        <v>80</v>
      </c>
      <c r="AW308" s="13" t="s">
        <v>30</v>
      </c>
      <c r="AX308" s="13" t="s">
        <v>73</v>
      </c>
      <c r="AY308" s="193" t="s">
        <v>147</v>
      </c>
    </row>
    <row r="309" s="14" customFormat="1">
      <c r="A309" s="14"/>
      <c r="B309" s="199"/>
      <c r="C309" s="14"/>
      <c r="D309" s="192" t="s">
        <v>157</v>
      </c>
      <c r="E309" s="200" t="s">
        <v>1</v>
      </c>
      <c r="F309" s="201" t="s">
        <v>174</v>
      </c>
      <c r="G309" s="14"/>
      <c r="H309" s="202">
        <v>-45</v>
      </c>
      <c r="I309" s="203"/>
      <c r="J309" s="14"/>
      <c r="K309" s="14"/>
      <c r="L309" s="199"/>
      <c r="M309" s="204"/>
      <c r="N309" s="205"/>
      <c r="O309" s="205"/>
      <c r="P309" s="205"/>
      <c r="Q309" s="205"/>
      <c r="R309" s="205"/>
      <c r="S309" s="205"/>
      <c r="T309" s="20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00" t="s">
        <v>157</v>
      </c>
      <c r="AU309" s="200" t="s">
        <v>82</v>
      </c>
      <c r="AV309" s="14" t="s">
        <v>82</v>
      </c>
      <c r="AW309" s="14" t="s">
        <v>30</v>
      </c>
      <c r="AX309" s="14" t="s">
        <v>73</v>
      </c>
      <c r="AY309" s="200" t="s">
        <v>147</v>
      </c>
    </row>
    <row r="310" s="14" customFormat="1">
      <c r="A310" s="14"/>
      <c r="B310" s="199"/>
      <c r="C310" s="14"/>
      <c r="D310" s="192" t="s">
        <v>157</v>
      </c>
      <c r="E310" s="200" t="s">
        <v>1</v>
      </c>
      <c r="F310" s="201" t="s">
        <v>175</v>
      </c>
      <c r="G310" s="14"/>
      <c r="H310" s="202">
        <v>-5.4000000000000004</v>
      </c>
      <c r="I310" s="203"/>
      <c r="J310" s="14"/>
      <c r="K310" s="14"/>
      <c r="L310" s="199"/>
      <c r="M310" s="204"/>
      <c r="N310" s="205"/>
      <c r="O310" s="205"/>
      <c r="P310" s="205"/>
      <c r="Q310" s="205"/>
      <c r="R310" s="205"/>
      <c r="S310" s="205"/>
      <c r="T310" s="20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0" t="s">
        <v>157</v>
      </c>
      <c r="AU310" s="200" t="s">
        <v>82</v>
      </c>
      <c r="AV310" s="14" t="s">
        <v>82</v>
      </c>
      <c r="AW310" s="14" t="s">
        <v>30</v>
      </c>
      <c r="AX310" s="14" t="s">
        <v>73</v>
      </c>
      <c r="AY310" s="200" t="s">
        <v>147</v>
      </c>
    </row>
    <row r="311" s="14" customFormat="1">
      <c r="A311" s="14"/>
      <c r="B311" s="199"/>
      <c r="C311" s="14"/>
      <c r="D311" s="192" t="s">
        <v>157</v>
      </c>
      <c r="E311" s="200" t="s">
        <v>1</v>
      </c>
      <c r="F311" s="201" t="s">
        <v>176</v>
      </c>
      <c r="G311" s="14"/>
      <c r="H311" s="202">
        <v>-1.76</v>
      </c>
      <c r="I311" s="203"/>
      <c r="J311" s="14"/>
      <c r="K311" s="14"/>
      <c r="L311" s="199"/>
      <c r="M311" s="204"/>
      <c r="N311" s="205"/>
      <c r="O311" s="205"/>
      <c r="P311" s="205"/>
      <c r="Q311" s="205"/>
      <c r="R311" s="205"/>
      <c r="S311" s="205"/>
      <c r="T311" s="20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00" t="s">
        <v>157</v>
      </c>
      <c r="AU311" s="200" t="s">
        <v>82</v>
      </c>
      <c r="AV311" s="14" t="s">
        <v>82</v>
      </c>
      <c r="AW311" s="14" t="s">
        <v>30</v>
      </c>
      <c r="AX311" s="14" t="s">
        <v>73</v>
      </c>
      <c r="AY311" s="200" t="s">
        <v>147</v>
      </c>
    </row>
    <row r="312" s="14" customFormat="1">
      <c r="A312" s="14"/>
      <c r="B312" s="199"/>
      <c r="C312" s="14"/>
      <c r="D312" s="192" t="s">
        <v>157</v>
      </c>
      <c r="E312" s="200" t="s">
        <v>1</v>
      </c>
      <c r="F312" s="201" t="s">
        <v>177</v>
      </c>
      <c r="G312" s="14"/>
      <c r="H312" s="202">
        <v>-0.64000000000000001</v>
      </c>
      <c r="I312" s="203"/>
      <c r="J312" s="14"/>
      <c r="K312" s="14"/>
      <c r="L312" s="199"/>
      <c r="M312" s="204"/>
      <c r="N312" s="205"/>
      <c r="O312" s="205"/>
      <c r="P312" s="205"/>
      <c r="Q312" s="205"/>
      <c r="R312" s="205"/>
      <c r="S312" s="205"/>
      <c r="T312" s="20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0" t="s">
        <v>157</v>
      </c>
      <c r="AU312" s="200" t="s">
        <v>82</v>
      </c>
      <c r="AV312" s="14" t="s">
        <v>82</v>
      </c>
      <c r="AW312" s="14" t="s">
        <v>30</v>
      </c>
      <c r="AX312" s="14" t="s">
        <v>73</v>
      </c>
      <c r="AY312" s="200" t="s">
        <v>147</v>
      </c>
    </row>
    <row r="313" s="13" customFormat="1">
      <c r="A313" s="13"/>
      <c r="B313" s="191"/>
      <c r="C313" s="13"/>
      <c r="D313" s="192" t="s">
        <v>157</v>
      </c>
      <c r="E313" s="193" t="s">
        <v>1</v>
      </c>
      <c r="F313" s="194" t="s">
        <v>169</v>
      </c>
      <c r="G313" s="13"/>
      <c r="H313" s="193" t="s">
        <v>1</v>
      </c>
      <c r="I313" s="195"/>
      <c r="J313" s="13"/>
      <c r="K313" s="13"/>
      <c r="L313" s="191"/>
      <c r="M313" s="196"/>
      <c r="N313" s="197"/>
      <c r="O313" s="197"/>
      <c r="P313" s="197"/>
      <c r="Q313" s="197"/>
      <c r="R313" s="197"/>
      <c r="S313" s="197"/>
      <c r="T313" s="19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93" t="s">
        <v>157</v>
      </c>
      <c r="AU313" s="193" t="s">
        <v>82</v>
      </c>
      <c r="AV313" s="13" t="s">
        <v>80</v>
      </c>
      <c r="AW313" s="13" t="s">
        <v>30</v>
      </c>
      <c r="AX313" s="13" t="s">
        <v>73</v>
      </c>
      <c r="AY313" s="193" t="s">
        <v>147</v>
      </c>
    </row>
    <row r="314" s="14" customFormat="1">
      <c r="A314" s="14"/>
      <c r="B314" s="199"/>
      <c r="C314" s="14"/>
      <c r="D314" s="192" t="s">
        <v>157</v>
      </c>
      <c r="E314" s="200" t="s">
        <v>1</v>
      </c>
      <c r="F314" s="201" t="s">
        <v>178</v>
      </c>
      <c r="G314" s="14"/>
      <c r="H314" s="202">
        <v>-1.2150000000000001</v>
      </c>
      <c r="I314" s="203"/>
      <c r="J314" s="14"/>
      <c r="K314" s="14"/>
      <c r="L314" s="199"/>
      <c r="M314" s="204"/>
      <c r="N314" s="205"/>
      <c r="O314" s="205"/>
      <c r="P314" s="205"/>
      <c r="Q314" s="205"/>
      <c r="R314" s="205"/>
      <c r="S314" s="205"/>
      <c r="T314" s="20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0" t="s">
        <v>157</v>
      </c>
      <c r="AU314" s="200" t="s">
        <v>82</v>
      </c>
      <c r="AV314" s="14" t="s">
        <v>82</v>
      </c>
      <c r="AW314" s="14" t="s">
        <v>30</v>
      </c>
      <c r="AX314" s="14" t="s">
        <v>73</v>
      </c>
      <c r="AY314" s="200" t="s">
        <v>147</v>
      </c>
    </row>
    <row r="315" s="13" customFormat="1">
      <c r="A315" s="13"/>
      <c r="B315" s="191"/>
      <c r="C315" s="13"/>
      <c r="D315" s="192" t="s">
        <v>157</v>
      </c>
      <c r="E315" s="193" t="s">
        <v>1</v>
      </c>
      <c r="F315" s="194" t="s">
        <v>179</v>
      </c>
      <c r="G315" s="13"/>
      <c r="H315" s="193" t="s">
        <v>1</v>
      </c>
      <c r="I315" s="195"/>
      <c r="J315" s="13"/>
      <c r="K315" s="13"/>
      <c r="L315" s="191"/>
      <c r="M315" s="196"/>
      <c r="N315" s="197"/>
      <c r="O315" s="197"/>
      <c r="P315" s="197"/>
      <c r="Q315" s="197"/>
      <c r="R315" s="197"/>
      <c r="S315" s="197"/>
      <c r="T315" s="19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93" t="s">
        <v>157</v>
      </c>
      <c r="AU315" s="193" t="s">
        <v>82</v>
      </c>
      <c r="AV315" s="13" t="s">
        <v>80</v>
      </c>
      <c r="AW315" s="13" t="s">
        <v>30</v>
      </c>
      <c r="AX315" s="13" t="s">
        <v>73</v>
      </c>
      <c r="AY315" s="193" t="s">
        <v>147</v>
      </c>
    </row>
    <row r="316" s="14" customFormat="1">
      <c r="A316" s="14"/>
      <c r="B316" s="199"/>
      <c r="C316" s="14"/>
      <c r="D316" s="192" t="s">
        <v>157</v>
      </c>
      <c r="E316" s="200" t="s">
        <v>1</v>
      </c>
      <c r="F316" s="201" t="s">
        <v>180</v>
      </c>
      <c r="G316" s="14"/>
      <c r="H316" s="202">
        <v>36.75</v>
      </c>
      <c r="I316" s="203"/>
      <c r="J316" s="14"/>
      <c r="K316" s="14"/>
      <c r="L316" s="199"/>
      <c r="M316" s="204"/>
      <c r="N316" s="205"/>
      <c r="O316" s="205"/>
      <c r="P316" s="205"/>
      <c r="Q316" s="205"/>
      <c r="R316" s="205"/>
      <c r="S316" s="205"/>
      <c r="T316" s="20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0" t="s">
        <v>157</v>
      </c>
      <c r="AU316" s="200" t="s">
        <v>82</v>
      </c>
      <c r="AV316" s="14" t="s">
        <v>82</v>
      </c>
      <c r="AW316" s="14" t="s">
        <v>30</v>
      </c>
      <c r="AX316" s="14" t="s">
        <v>73</v>
      </c>
      <c r="AY316" s="200" t="s">
        <v>147</v>
      </c>
    </row>
    <row r="317" s="14" customFormat="1">
      <c r="A317" s="14"/>
      <c r="B317" s="199"/>
      <c r="C317" s="14"/>
      <c r="D317" s="192" t="s">
        <v>157</v>
      </c>
      <c r="E317" s="200" t="s">
        <v>1</v>
      </c>
      <c r="F317" s="201" t="s">
        <v>181</v>
      </c>
      <c r="G317" s="14"/>
      <c r="H317" s="202">
        <v>3.3599999999999999</v>
      </c>
      <c r="I317" s="203"/>
      <c r="J317" s="14"/>
      <c r="K317" s="14"/>
      <c r="L317" s="199"/>
      <c r="M317" s="204"/>
      <c r="N317" s="205"/>
      <c r="O317" s="205"/>
      <c r="P317" s="205"/>
      <c r="Q317" s="205"/>
      <c r="R317" s="205"/>
      <c r="S317" s="205"/>
      <c r="T317" s="20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00" t="s">
        <v>157</v>
      </c>
      <c r="AU317" s="200" t="s">
        <v>82</v>
      </c>
      <c r="AV317" s="14" t="s">
        <v>82</v>
      </c>
      <c r="AW317" s="14" t="s">
        <v>30</v>
      </c>
      <c r="AX317" s="14" t="s">
        <v>73</v>
      </c>
      <c r="AY317" s="200" t="s">
        <v>147</v>
      </c>
    </row>
    <row r="318" s="14" customFormat="1">
      <c r="A318" s="14"/>
      <c r="B318" s="199"/>
      <c r="C318" s="14"/>
      <c r="D318" s="192" t="s">
        <v>157</v>
      </c>
      <c r="E318" s="200" t="s">
        <v>1</v>
      </c>
      <c r="F318" s="201" t="s">
        <v>182</v>
      </c>
      <c r="G318" s="14"/>
      <c r="H318" s="202">
        <v>3.0099999999999998</v>
      </c>
      <c r="I318" s="203"/>
      <c r="J318" s="14"/>
      <c r="K318" s="14"/>
      <c r="L318" s="199"/>
      <c r="M318" s="204"/>
      <c r="N318" s="205"/>
      <c r="O318" s="205"/>
      <c r="P318" s="205"/>
      <c r="Q318" s="205"/>
      <c r="R318" s="205"/>
      <c r="S318" s="205"/>
      <c r="T318" s="20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00" t="s">
        <v>157</v>
      </c>
      <c r="AU318" s="200" t="s">
        <v>82</v>
      </c>
      <c r="AV318" s="14" t="s">
        <v>82</v>
      </c>
      <c r="AW318" s="14" t="s">
        <v>30</v>
      </c>
      <c r="AX318" s="14" t="s">
        <v>73</v>
      </c>
      <c r="AY318" s="200" t="s">
        <v>147</v>
      </c>
    </row>
    <row r="319" s="14" customFormat="1">
      <c r="A319" s="14"/>
      <c r="B319" s="199"/>
      <c r="C319" s="14"/>
      <c r="D319" s="192" t="s">
        <v>157</v>
      </c>
      <c r="E319" s="200" t="s">
        <v>1</v>
      </c>
      <c r="F319" s="201" t="s">
        <v>183</v>
      </c>
      <c r="G319" s="14"/>
      <c r="H319" s="202">
        <v>1.3999999999999999</v>
      </c>
      <c r="I319" s="203"/>
      <c r="J319" s="14"/>
      <c r="K319" s="14"/>
      <c r="L319" s="199"/>
      <c r="M319" s="204"/>
      <c r="N319" s="205"/>
      <c r="O319" s="205"/>
      <c r="P319" s="205"/>
      <c r="Q319" s="205"/>
      <c r="R319" s="205"/>
      <c r="S319" s="205"/>
      <c r="T319" s="20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00" t="s">
        <v>157</v>
      </c>
      <c r="AU319" s="200" t="s">
        <v>82</v>
      </c>
      <c r="AV319" s="14" t="s">
        <v>82</v>
      </c>
      <c r="AW319" s="14" t="s">
        <v>30</v>
      </c>
      <c r="AX319" s="14" t="s">
        <v>73</v>
      </c>
      <c r="AY319" s="200" t="s">
        <v>147</v>
      </c>
    </row>
    <row r="320" s="13" customFormat="1">
      <c r="A320" s="13"/>
      <c r="B320" s="191"/>
      <c r="C320" s="13"/>
      <c r="D320" s="192" t="s">
        <v>157</v>
      </c>
      <c r="E320" s="193" t="s">
        <v>1</v>
      </c>
      <c r="F320" s="194" t="s">
        <v>169</v>
      </c>
      <c r="G320" s="13"/>
      <c r="H320" s="193" t="s">
        <v>1</v>
      </c>
      <c r="I320" s="195"/>
      <c r="J320" s="13"/>
      <c r="K320" s="13"/>
      <c r="L320" s="191"/>
      <c r="M320" s="196"/>
      <c r="N320" s="197"/>
      <c r="O320" s="197"/>
      <c r="P320" s="197"/>
      <c r="Q320" s="197"/>
      <c r="R320" s="197"/>
      <c r="S320" s="197"/>
      <c r="T320" s="19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3" t="s">
        <v>157</v>
      </c>
      <c r="AU320" s="193" t="s">
        <v>82</v>
      </c>
      <c r="AV320" s="13" t="s">
        <v>80</v>
      </c>
      <c r="AW320" s="13" t="s">
        <v>30</v>
      </c>
      <c r="AX320" s="13" t="s">
        <v>73</v>
      </c>
      <c r="AY320" s="193" t="s">
        <v>147</v>
      </c>
    </row>
    <row r="321" s="14" customFormat="1">
      <c r="A321" s="14"/>
      <c r="B321" s="199"/>
      <c r="C321" s="14"/>
      <c r="D321" s="192" t="s">
        <v>157</v>
      </c>
      <c r="E321" s="200" t="s">
        <v>1</v>
      </c>
      <c r="F321" s="201" t="s">
        <v>184</v>
      </c>
      <c r="G321" s="14"/>
      <c r="H321" s="202">
        <v>1.26</v>
      </c>
      <c r="I321" s="203"/>
      <c r="J321" s="14"/>
      <c r="K321" s="14"/>
      <c r="L321" s="199"/>
      <c r="M321" s="204"/>
      <c r="N321" s="205"/>
      <c r="O321" s="205"/>
      <c r="P321" s="205"/>
      <c r="Q321" s="205"/>
      <c r="R321" s="205"/>
      <c r="S321" s="205"/>
      <c r="T321" s="20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00" t="s">
        <v>157</v>
      </c>
      <c r="AU321" s="200" t="s">
        <v>82</v>
      </c>
      <c r="AV321" s="14" t="s">
        <v>82</v>
      </c>
      <c r="AW321" s="14" t="s">
        <v>30</v>
      </c>
      <c r="AX321" s="14" t="s">
        <v>73</v>
      </c>
      <c r="AY321" s="200" t="s">
        <v>147</v>
      </c>
    </row>
    <row r="322" s="13" customFormat="1">
      <c r="A322" s="13"/>
      <c r="B322" s="191"/>
      <c r="C322" s="13"/>
      <c r="D322" s="192" t="s">
        <v>157</v>
      </c>
      <c r="E322" s="193" t="s">
        <v>1</v>
      </c>
      <c r="F322" s="194" t="s">
        <v>259</v>
      </c>
      <c r="G322" s="13"/>
      <c r="H322" s="193" t="s">
        <v>1</v>
      </c>
      <c r="I322" s="195"/>
      <c r="J322" s="13"/>
      <c r="K322" s="13"/>
      <c r="L322" s="191"/>
      <c r="M322" s="196"/>
      <c r="N322" s="197"/>
      <c r="O322" s="197"/>
      <c r="P322" s="197"/>
      <c r="Q322" s="197"/>
      <c r="R322" s="197"/>
      <c r="S322" s="197"/>
      <c r="T322" s="19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3" t="s">
        <v>157</v>
      </c>
      <c r="AU322" s="193" t="s">
        <v>82</v>
      </c>
      <c r="AV322" s="13" t="s">
        <v>80</v>
      </c>
      <c r="AW322" s="13" t="s">
        <v>30</v>
      </c>
      <c r="AX322" s="13" t="s">
        <v>73</v>
      </c>
      <c r="AY322" s="193" t="s">
        <v>147</v>
      </c>
    </row>
    <row r="323" s="14" customFormat="1">
      <c r="A323" s="14"/>
      <c r="B323" s="199"/>
      <c r="C323" s="14"/>
      <c r="D323" s="192" t="s">
        <v>157</v>
      </c>
      <c r="E323" s="200" t="s">
        <v>1</v>
      </c>
      <c r="F323" s="201" t="s">
        <v>273</v>
      </c>
      <c r="G323" s="14"/>
      <c r="H323" s="202">
        <v>10.5</v>
      </c>
      <c r="I323" s="203"/>
      <c r="J323" s="14"/>
      <c r="K323" s="14"/>
      <c r="L323" s="199"/>
      <c r="M323" s="204"/>
      <c r="N323" s="205"/>
      <c r="O323" s="205"/>
      <c r="P323" s="205"/>
      <c r="Q323" s="205"/>
      <c r="R323" s="205"/>
      <c r="S323" s="205"/>
      <c r="T323" s="20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00" t="s">
        <v>157</v>
      </c>
      <c r="AU323" s="200" t="s">
        <v>82</v>
      </c>
      <c r="AV323" s="14" t="s">
        <v>82</v>
      </c>
      <c r="AW323" s="14" t="s">
        <v>30</v>
      </c>
      <c r="AX323" s="14" t="s">
        <v>73</v>
      </c>
      <c r="AY323" s="200" t="s">
        <v>147</v>
      </c>
    </row>
    <row r="324" s="14" customFormat="1">
      <c r="A324" s="14"/>
      <c r="B324" s="199"/>
      <c r="C324" s="14"/>
      <c r="D324" s="192" t="s">
        <v>157</v>
      </c>
      <c r="E324" s="200" t="s">
        <v>1</v>
      </c>
      <c r="F324" s="201" t="s">
        <v>274</v>
      </c>
      <c r="G324" s="14"/>
      <c r="H324" s="202">
        <v>1.26</v>
      </c>
      <c r="I324" s="203"/>
      <c r="J324" s="14"/>
      <c r="K324" s="14"/>
      <c r="L324" s="199"/>
      <c r="M324" s="204"/>
      <c r="N324" s="205"/>
      <c r="O324" s="205"/>
      <c r="P324" s="205"/>
      <c r="Q324" s="205"/>
      <c r="R324" s="205"/>
      <c r="S324" s="205"/>
      <c r="T324" s="20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0" t="s">
        <v>157</v>
      </c>
      <c r="AU324" s="200" t="s">
        <v>82</v>
      </c>
      <c r="AV324" s="14" t="s">
        <v>82</v>
      </c>
      <c r="AW324" s="14" t="s">
        <v>30</v>
      </c>
      <c r="AX324" s="14" t="s">
        <v>73</v>
      </c>
      <c r="AY324" s="200" t="s">
        <v>147</v>
      </c>
    </row>
    <row r="325" s="14" customFormat="1">
      <c r="A325" s="14"/>
      <c r="B325" s="199"/>
      <c r="C325" s="14"/>
      <c r="D325" s="192" t="s">
        <v>157</v>
      </c>
      <c r="E325" s="200" t="s">
        <v>1</v>
      </c>
      <c r="F325" s="201" t="s">
        <v>262</v>
      </c>
      <c r="G325" s="14"/>
      <c r="H325" s="202">
        <v>0.77000000000000002</v>
      </c>
      <c r="I325" s="203"/>
      <c r="J325" s="14"/>
      <c r="K325" s="14"/>
      <c r="L325" s="199"/>
      <c r="M325" s="204"/>
      <c r="N325" s="205"/>
      <c r="O325" s="205"/>
      <c r="P325" s="205"/>
      <c r="Q325" s="205"/>
      <c r="R325" s="205"/>
      <c r="S325" s="205"/>
      <c r="T325" s="20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00" t="s">
        <v>157</v>
      </c>
      <c r="AU325" s="200" t="s">
        <v>82</v>
      </c>
      <c r="AV325" s="14" t="s">
        <v>82</v>
      </c>
      <c r="AW325" s="14" t="s">
        <v>30</v>
      </c>
      <c r="AX325" s="14" t="s">
        <v>73</v>
      </c>
      <c r="AY325" s="200" t="s">
        <v>147</v>
      </c>
    </row>
    <row r="326" s="14" customFormat="1">
      <c r="A326" s="14"/>
      <c r="B326" s="199"/>
      <c r="C326" s="14"/>
      <c r="D326" s="192" t="s">
        <v>157</v>
      </c>
      <c r="E326" s="200" t="s">
        <v>1</v>
      </c>
      <c r="F326" s="201" t="s">
        <v>263</v>
      </c>
      <c r="G326" s="14"/>
      <c r="H326" s="202">
        <v>0.28000000000000003</v>
      </c>
      <c r="I326" s="203"/>
      <c r="J326" s="14"/>
      <c r="K326" s="14"/>
      <c r="L326" s="199"/>
      <c r="M326" s="204"/>
      <c r="N326" s="205"/>
      <c r="O326" s="205"/>
      <c r="P326" s="205"/>
      <c r="Q326" s="205"/>
      <c r="R326" s="205"/>
      <c r="S326" s="205"/>
      <c r="T326" s="20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00" t="s">
        <v>157</v>
      </c>
      <c r="AU326" s="200" t="s">
        <v>82</v>
      </c>
      <c r="AV326" s="14" t="s">
        <v>82</v>
      </c>
      <c r="AW326" s="14" t="s">
        <v>30</v>
      </c>
      <c r="AX326" s="14" t="s">
        <v>73</v>
      </c>
      <c r="AY326" s="200" t="s">
        <v>147</v>
      </c>
    </row>
    <row r="327" s="13" customFormat="1">
      <c r="A327" s="13"/>
      <c r="B327" s="191"/>
      <c r="C327" s="13"/>
      <c r="D327" s="192" t="s">
        <v>157</v>
      </c>
      <c r="E327" s="193" t="s">
        <v>1</v>
      </c>
      <c r="F327" s="194" t="s">
        <v>169</v>
      </c>
      <c r="G327" s="13"/>
      <c r="H327" s="193" t="s">
        <v>1</v>
      </c>
      <c r="I327" s="195"/>
      <c r="J327" s="13"/>
      <c r="K327" s="13"/>
      <c r="L327" s="191"/>
      <c r="M327" s="196"/>
      <c r="N327" s="197"/>
      <c r="O327" s="197"/>
      <c r="P327" s="197"/>
      <c r="Q327" s="197"/>
      <c r="R327" s="197"/>
      <c r="S327" s="197"/>
      <c r="T327" s="19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93" t="s">
        <v>157</v>
      </c>
      <c r="AU327" s="193" t="s">
        <v>82</v>
      </c>
      <c r="AV327" s="13" t="s">
        <v>80</v>
      </c>
      <c r="AW327" s="13" t="s">
        <v>30</v>
      </c>
      <c r="AX327" s="13" t="s">
        <v>73</v>
      </c>
      <c r="AY327" s="193" t="s">
        <v>147</v>
      </c>
    </row>
    <row r="328" s="14" customFormat="1">
      <c r="A328" s="14"/>
      <c r="B328" s="199"/>
      <c r="C328" s="14"/>
      <c r="D328" s="192" t="s">
        <v>157</v>
      </c>
      <c r="E328" s="200" t="s">
        <v>1</v>
      </c>
      <c r="F328" s="201" t="s">
        <v>264</v>
      </c>
      <c r="G328" s="14"/>
      <c r="H328" s="202">
        <v>0.315</v>
      </c>
      <c r="I328" s="203"/>
      <c r="J328" s="14"/>
      <c r="K328" s="14"/>
      <c r="L328" s="199"/>
      <c r="M328" s="204"/>
      <c r="N328" s="205"/>
      <c r="O328" s="205"/>
      <c r="P328" s="205"/>
      <c r="Q328" s="205"/>
      <c r="R328" s="205"/>
      <c r="S328" s="205"/>
      <c r="T328" s="20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00" t="s">
        <v>157</v>
      </c>
      <c r="AU328" s="200" t="s">
        <v>82</v>
      </c>
      <c r="AV328" s="14" t="s">
        <v>82</v>
      </c>
      <c r="AW328" s="14" t="s">
        <v>30</v>
      </c>
      <c r="AX328" s="14" t="s">
        <v>73</v>
      </c>
      <c r="AY328" s="200" t="s">
        <v>147</v>
      </c>
    </row>
    <row r="329" s="15" customFormat="1">
      <c r="A329" s="15"/>
      <c r="B329" s="207"/>
      <c r="C329" s="15"/>
      <c r="D329" s="192" t="s">
        <v>157</v>
      </c>
      <c r="E329" s="208" t="s">
        <v>1</v>
      </c>
      <c r="F329" s="209" t="s">
        <v>160</v>
      </c>
      <c r="G329" s="15"/>
      <c r="H329" s="210">
        <v>469.33999999999998</v>
      </c>
      <c r="I329" s="211"/>
      <c r="J329" s="15"/>
      <c r="K329" s="15"/>
      <c r="L329" s="207"/>
      <c r="M329" s="212"/>
      <c r="N329" s="213"/>
      <c r="O329" s="213"/>
      <c r="P329" s="213"/>
      <c r="Q329" s="213"/>
      <c r="R329" s="213"/>
      <c r="S329" s="213"/>
      <c r="T329" s="21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08" t="s">
        <v>157</v>
      </c>
      <c r="AU329" s="208" t="s">
        <v>82</v>
      </c>
      <c r="AV329" s="15" t="s">
        <v>154</v>
      </c>
      <c r="AW329" s="15" t="s">
        <v>30</v>
      </c>
      <c r="AX329" s="15" t="s">
        <v>80</v>
      </c>
      <c r="AY329" s="208" t="s">
        <v>147</v>
      </c>
    </row>
    <row r="330" s="2" customFormat="1" ht="49.05" customHeight="1">
      <c r="A330" s="37"/>
      <c r="B330" s="171"/>
      <c r="C330" s="172" t="s">
        <v>222</v>
      </c>
      <c r="D330" s="172" t="s">
        <v>150</v>
      </c>
      <c r="E330" s="173" t="s">
        <v>275</v>
      </c>
      <c r="F330" s="174" t="s">
        <v>276</v>
      </c>
      <c r="G330" s="175" t="s">
        <v>164</v>
      </c>
      <c r="H330" s="176">
        <v>1408.02</v>
      </c>
      <c r="I330" s="177"/>
      <c r="J330" s="178">
        <f>ROUND(I330*H330,2)</f>
        <v>0</v>
      </c>
      <c r="K330" s="179"/>
      <c r="L330" s="38"/>
      <c r="M330" s="180" t="s">
        <v>1</v>
      </c>
      <c r="N330" s="181" t="s">
        <v>38</v>
      </c>
      <c r="O330" s="76"/>
      <c r="P330" s="182">
        <f>O330*H330</f>
        <v>0</v>
      </c>
      <c r="Q330" s="182">
        <v>0</v>
      </c>
      <c r="R330" s="182">
        <f>Q330*H330</f>
        <v>0</v>
      </c>
      <c r="S330" s="182">
        <v>0</v>
      </c>
      <c r="T330" s="183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84" t="s">
        <v>154</v>
      </c>
      <c r="AT330" s="184" t="s">
        <v>150</v>
      </c>
      <c r="AU330" s="184" t="s">
        <v>82</v>
      </c>
      <c r="AY330" s="18" t="s">
        <v>147</v>
      </c>
      <c r="BE330" s="185">
        <f>IF(N330="základní",J330,0)</f>
        <v>0</v>
      </c>
      <c r="BF330" s="185">
        <f>IF(N330="snížená",J330,0)</f>
        <v>0</v>
      </c>
      <c r="BG330" s="185">
        <f>IF(N330="zákl. přenesená",J330,0)</f>
        <v>0</v>
      </c>
      <c r="BH330" s="185">
        <f>IF(N330="sníž. přenesená",J330,0)</f>
        <v>0</v>
      </c>
      <c r="BI330" s="185">
        <f>IF(N330="nulová",J330,0)</f>
        <v>0</v>
      </c>
      <c r="BJ330" s="18" t="s">
        <v>80</v>
      </c>
      <c r="BK330" s="185">
        <f>ROUND(I330*H330,2)</f>
        <v>0</v>
      </c>
      <c r="BL330" s="18" t="s">
        <v>154</v>
      </c>
      <c r="BM330" s="184" t="s">
        <v>277</v>
      </c>
    </row>
    <row r="331" s="2" customFormat="1">
      <c r="A331" s="37"/>
      <c r="B331" s="38"/>
      <c r="C331" s="37"/>
      <c r="D331" s="186" t="s">
        <v>155</v>
      </c>
      <c r="E331" s="37"/>
      <c r="F331" s="187" t="s">
        <v>278</v>
      </c>
      <c r="G331" s="37"/>
      <c r="H331" s="37"/>
      <c r="I331" s="188"/>
      <c r="J331" s="37"/>
      <c r="K331" s="37"/>
      <c r="L331" s="38"/>
      <c r="M331" s="189"/>
      <c r="N331" s="190"/>
      <c r="O331" s="76"/>
      <c r="P331" s="76"/>
      <c r="Q331" s="76"/>
      <c r="R331" s="76"/>
      <c r="S331" s="76"/>
      <c r="T331" s="7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18" t="s">
        <v>155</v>
      </c>
      <c r="AU331" s="18" t="s">
        <v>82</v>
      </c>
    </row>
    <row r="332" s="13" customFormat="1">
      <c r="A332" s="13"/>
      <c r="B332" s="191"/>
      <c r="C332" s="13"/>
      <c r="D332" s="192" t="s">
        <v>157</v>
      </c>
      <c r="E332" s="193" t="s">
        <v>1</v>
      </c>
      <c r="F332" s="194" t="s">
        <v>249</v>
      </c>
      <c r="G332" s="13"/>
      <c r="H332" s="193" t="s">
        <v>1</v>
      </c>
      <c r="I332" s="195"/>
      <c r="J332" s="13"/>
      <c r="K332" s="13"/>
      <c r="L332" s="191"/>
      <c r="M332" s="196"/>
      <c r="N332" s="197"/>
      <c r="O332" s="197"/>
      <c r="P332" s="197"/>
      <c r="Q332" s="197"/>
      <c r="R332" s="197"/>
      <c r="S332" s="197"/>
      <c r="T332" s="19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3" t="s">
        <v>157</v>
      </c>
      <c r="AU332" s="193" t="s">
        <v>82</v>
      </c>
      <c r="AV332" s="13" t="s">
        <v>80</v>
      </c>
      <c r="AW332" s="13" t="s">
        <v>30</v>
      </c>
      <c r="AX332" s="13" t="s">
        <v>73</v>
      </c>
      <c r="AY332" s="193" t="s">
        <v>147</v>
      </c>
    </row>
    <row r="333" s="14" customFormat="1">
      <c r="A333" s="14"/>
      <c r="B333" s="199"/>
      <c r="C333" s="14"/>
      <c r="D333" s="192" t="s">
        <v>157</v>
      </c>
      <c r="E333" s="200" t="s">
        <v>1</v>
      </c>
      <c r="F333" s="201" t="s">
        <v>250</v>
      </c>
      <c r="G333" s="14"/>
      <c r="H333" s="202">
        <v>9.4499999999999993</v>
      </c>
      <c r="I333" s="203"/>
      <c r="J333" s="14"/>
      <c r="K333" s="14"/>
      <c r="L333" s="199"/>
      <c r="M333" s="204"/>
      <c r="N333" s="205"/>
      <c r="O333" s="205"/>
      <c r="P333" s="205"/>
      <c r="Q333" s="205"/>
      <c r="R333" s="205"/>
      <c r="S333" s="205"/>
      <c r="T333" s="20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00" t="s">
        <v>157</v>
      </c>
      <c r="AU333" s="200" t="s">
        <v>82</v>
      </c>
      <c r="AV333" s="14" t="s">
        <v>82</v>
      </c>
      <c r="AW333" s="14" t="s">
        <v>30</v>
      </c>
      <c r="AX333" s="14" t="s">
        <v>73</v>
      </c>
      <c r="AY333" s="200" t="s">
        <v>147</v>
      </c>
    </row>
    <row r="334" s="13" customFormat="1">
      <c r="A334" s="13"/>
      <c r="B334" s="191"/>
      <c r="C334" s="13"/>
      <c r="D334" s="192" t="s">
        <v>157</v>
      </c>
      <c r="E334" s="193" t="s">
        <v>1</v>
      </c>
      <c r="F334" s="194" t="s">
        <v>251</v>
      </c>
      <c r="G334" s="13"/>
      <c r="H334" s="193" t="s">
        <v>1</v>
      </c>
      <c r="I334" s="195"/>
      <c r="J334" s="13"/>
      <c r="K334" s="13"/>
      <c r="L334" s="191"/>
      <c r="M334" s="196"/>
      <c r="N334" s="197"/>
      <c r="O334" s="197"/>
      <c r="P334" s="197"/>
      <c r="Q334" s="197"/>
      <c r="R334" s="197"/>
      <c r="S334" s="197"/>
      <c r="T334" s="19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93" t="s">
        <v>157</v>
      </c>
      <c r="AU334" s="193" t="s">
        <v>82</v>
      </c>
      <c r="AV334" s="13" t="s">
        <v>80</v>
      </c>
      <c r="AW334" s="13" t="s">
        <v>30</v>
      </c>
      <c r="AX334" s="13" t="s">
        <v>73</v>
      </c>
      <c r="AY334" s="193" t="s">
        <v>147</v>
      </c>
    </row>
    <row r="335" s="13" customFormat="1">
      <c r="A335" s="13"/>
      <c r="B335" s="191"/>
      <c r="C335" s="13"/>
      <c r="D335" s="192" t="s">
        <v>157</v>
      </c>
      <c r="E335" s="193" t="s">
        <v>1</v>
      </c>
      <c r="F335" s="194" t="s">
        <v>165</v>
      </c>
      <c r="G335" s="13"/>
      <c r="H335" s="193" t="s">
        <v>1</v>
      </c>
      <c r="I335" s="195"/>
      <c r="J335" s="13"/>
      <c r="K335" s="13"/>
      <c r="L335" s="191"/>
      <c r="M335" s="196"/>
      <c r="N335" s="197"/>
      <c r="O335" s="197"/>
      <c r="P335" s="197"/>
      <c r="Q335" s="197"/>
      <c r="R335" s="197"/>
      <c r="S335" s="197"/>
      <c r="T335" s="19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93" t="s">
        <v>157</v>
      </c>
      <c r="AU335" s="193" t="s">
        <v>82</v>
      </c>
      <c r="AV335" s="13" t="s">
        <v>80</v>
      </c>
      <c r="AW335" s="13" t="s">
        <v>30</v>
      </c>
      <c r="AX335" s="13" t="s">
        <v>73</v>
      </c>
      <c r="AY335" s="193" t="s">
        <v>147</v>
      </c>
    </row>
    <row r="336" s="14" customFormat="1">
      <c r="A336" s="14"/>
      <c r="B336" s="199"/>
      <c r="C336" s="14"/>
      <c r="D336" s="192" t="s">
        <v>157</v>
      </c>
      <c r="E336" s="200" t="s">
        <v>1</v>
      </c>
      <c r="F336" s="201" t="s">
        <v>252</v>
      </c>
      <c r="G336" s="14"/>
      <c r="H336" s="202">
        <v>21.399999999999999</v>
      </c>
      <c r="I336" s="203"/>
      <c r="J336" s="14"/>
      <c r="K336" s="14"/>
      <c r="L336" s="199"/>
      <c r="M336" s="204"/>
      <c r="N336" s="205"/>
      <c r="O336" s="205"/>
      <c r="P336" s="205"/>
      <c r="Q336" s="205"/>
      <c r="R336" s="205"/>
      <c r="S336" s="205"/>
      <c r="T336" s="20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00" t="s">
        <v>157</v>
      </c>
      <c r="AU336" s="200" t="s">
        <v>82</v>
      </c>
      <c r="AV336" s="14" t="s">
        <v>82</v>
      </c>
      <c r="AW336" s="14" t="s">
        <v>30</v>
      </c>
      <c r="AX336" s="14" t="s">
        <v>73</v>
      </c>
      <c r="AY336" s="200" t="s">
        <v>147</v>
      </c>
    </row>
    <row r="337" s="14" customFormat="1">
      <c r="A337" s="14"/>
      <c r="B337" s="199"/>
      <c r="C337" s="14"/>
      <c r="D337" s="192" t="s">
        <v>157</v>
      </c>
      <c r="E337" s="200" t="s">
        <v>1</v>
      </c>
      <c r="F337" s="201" t="s">
        <v>253</v>
      </c>
      <c r="G337" s="14"/>
      <c r="H337" s="202">
        <v>9</v>
      </c>
      <c r="I337" s="203"/>
      <c r="J337" s="14"/>
      <c r="K337" s="14"/>
      <c r="L337" s="199"/>
      <c r="M337" s="204"/>
      <c r="N337" s="205"/>
      <c r="O337" s="205"/>
      <c r="P337" s="205"/>
      <c r="Q337" s="205"/>
      <c r="R337" s="205"/>
      <c r="S337" s="205"/>
      <c r="T337" s="20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00" t="s">
        <v>157</v>
      </c>
      <c r="AU337" s="200" t="s">
        <v>82</v>
      </c>
      <c r="AV337" s="14" t="s">
        <v>82</v>
      </c>
      <c r="AW337" s="14" t="s">
        <v>30</v>
      </c>
      <c r="AX337" s="14" t="s">
        <v>73</v>
      </c>
      <c r="AY337" s="200" t="s">
        <v>147</v>
      </c>
    </row>
    <row r="338" s="13" customFormat="1">
      <c r="A338" s="13"/>
      <c r="B338" s="191"/>
      <c r="C338" s="13"/>
      <c r="D338" s="192" t="s">
        <v>157</v>
      </c>
      <c r="E338" s="193" t="s">
        <v>1</v>
      </c>
      <c r="F338" s="194" t="s">
        <v>167</v>
      </c>
      <c r="G338" s="13"/>
      <c r="H338" s="193" t="s">
        <v>1</v>
      </c>
      <c r="I338" s="195"/>
      <c r="J338" s="13"/>
      <c r="K338" s="13"/>
      <c r="L338" s="191"/>
      <c r="M338" s="196"/>
      <c r="N338" s="197"/>
      <c r="O338" s="197"/>
      <c r="P338" s="197"/>
      <c r="Q338" s="197"/>
      <c r="R338" s="197"/>
      <c r="S338" s="197"/>
      <c r="T338" s="19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93" t="s">
        <v>157</v>
      </c>
      <c r="AU338" s="193" t="s">
        <v>82</v>
      </c>
      <c r="AV338" s="13" t="s">
        <v>80</v>
      </c>
      <c r="AW338" s="13" t="s">
        <v>30</v>
      </c>
      <c r="AX338" s="13" t="s">
        <v>73</v>
      </c>
      <c r="AY338" s="193" t="s">
        <v>147</v>
      </c>
    </row>
    <row r="339" s="14" customFormat="1">
      <c r="A339" s="14"/>
      <c r="B339" s="199"/>
      <c r="C339" s="14"/>
      <c r="D339" s="192" t="s">
        <v>157</v>
      </c>
      <c r="E339" s="200" t="s">
        <v>1</v>
      </c>
      <c r="F339" s="201" t="s">
        <v>254</v>
      </c>
      <c r="G339" s="14"/>
      <c r="H339" s="202">
        <v>10.35</v>
      </c>
      <c r="I339" s="203"/>
      <c r="J339" s="14"/>
      <c r="K339" s="14"/>
      <c r="L339" s="199"/>
      <c r="M339" s="204"/>
      <c r="N339" s="205"/>
      <c r="O339" s="205"/>
      <c r="P339" s="205"/>
      <c r="Q339" s="205"/>
      <c r="R339" s="205"/>
      <c r="S339" s="205"/>
      <c r="T339" s="20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00" t="s">
        <v>157</v>
      </c>
      <c r="AU339" s="200" t="s">
        <v>82</v>
      </c>
      <c r="AV339" s="14" t="s">
        <v>82</v>
      </c>
      <c r="AW339" s="14" t="s">
        <v>30</v>
      </c>
      <c r="AX339" s="14" t="s">
        <v>73</v>
      </c>
      <c r="AY339" s="200" t="s">
        <v>147</v>
      </c>
    </row>
    <row r="340" s="13" customFormat="1">
      <c r="A340" s="13"/>
      <c r="B340" s="191"/>
      <c r="C340" s="13"/>
      <c r="D340" s="192" t="s">
        <v>157</v>
      </c>
      <c r="E340" s="193" t="s">
        <v>1</v>
      </c>
      <c r="F340" s="194" t="s">
        <v>171</v>
      </c>
      <c r="G340" s="13"/>
      <c r="H340" s="193" t="s">
        <v>1</v>
      </c>
      <c r="I340" s="195"/>
      <c r="J340" s="13"/>
      <c r="K340" s="13"/>
      <c r="L340" s="191"/>
      <c r="M340" s="196"/>
      <c r="N340" s="197"/>
      <c r="O340" s="197"/>
      <c r="P340" s="197"/>
      <c r="Q340" s="197"/>
      <c r="R340" s="197"/>
      <c r="S340" s="197"/>
      <c r="T340" s="19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3" t="s">
        <v>157</v>
      </c>
      <c r="AU340" s="193" t="s">
        <v>82</v>
      </c>
      <c r="AV340" s="13" t="s">
        <v>80</v>
      </c>
      <c r="AW340" s="13" t="s">
        <v>30</v>
      </c>
      <c r="AX340" s="13" t="s">
        <v>73</v>
      </c>
      <c r="AY340" s="193" t="s">
        <v>147</v>
      </c>
    </row>
    <row r="341" s="14" customFormat="1">
      <c r="A341" s="14"/>
      <c r="B341" s="199"/>
      <c r="C341" s="14"/>
      <c r="D341" s="192" t="s">
        <v>157</v>
      </c>
      <c r="E341" s="200" t="s">
        <v>1</v>
      </c>
      <c r="F341" s="201" t="s">
        <v>255</v>
      </c>
      <c r="G341" s="14"/>
      <c r="H341" s="202">
        <v>19.5</v>
      </c>
      <c r="I341" s="203"/>
      <c r="J341" s="14"/>
      <c r="K341" s="14"/>
      <c r="L341" s="199"/>
      <c r="M341" s="204"/>
      <c r="N341" s="205"/>
      <c r="O341" s="205"/>
      <c r="P341" s="205"/>
      <c r="Q341" s="205"/>
      <c r="R341" s="205"/>
      <c r="S341" s="205"/>
      <c r="T341" s="20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00" t="s">
        <v>157</v>
      </c>
      <c r="AU341" s="200" t="s">
        <v>82</v>
      </c>
      <c r="AV341" s="14" t="s">
        <v>82</v>
      </c>
      <c r="AW341" s="14" t="s">
        <v>30</v>
      </c>
      <c r="AX341" s="14" t="s">
        <v>73</v>
      </c>
      <c r="AY341" s="200" t="s">
        <v>147</v>
      </c>
    </row>
    <row r="342" s="13" customFormat="1">
      <c r="A342" s="13"/>
      <c r="B342" s="191"/>
      <c r="C342" s="13"/>
      <c r="D342" s="192" t="s">
        <v>157</v>
      </c>
      <c r="E342" s="193" t="s">
        <v>1</v>
      </c>
      <c r="F342" s="194" t="s">
        <v>165</v>
      </c>
      <c r="G342" s="13"/>
      <c r="H342" s="193" t="s">
        <v>1</v>
      </c>
      <c r="I342" s="195"/>
      <c r="J342" s="13"/>
      <c r="K342" s="13"/>
      <c r="L342" s="191"/>
      <c r="M342" s="196"/>
      <c r="N342" s="197"/>
      <c r="O342" s="197"/>
      <c r="P342" s="197"/>
      <c r="Q342" s="197"/>
      <c r="R342" s="197"/>
      <c r="S342" s="197"/>
      <c r="T342" s="19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3" t="s">
        <v>157</v>
      </c>
      <c r="AU342" s="193" t="s">
        <v>82</v>
      </c>
      <c r="AV342" s="13" t="s">
        <v>80</v>
      </c>
      <c r="AW342" s="13" t="s">
        <v>30</v>
      </c>
      <c r="AX342" s="13" t="s">
        <v>73</v>
      </c>
      <c r="AY342" s="193" t="s">
        <v>147</v>
      </c>
    </row>
    <row r="343" s="14" customFormat="1">
      <c r="A343" s="14"/>
      <c r="B343" s="199"/>
      <c r="C343" s="14"/>
      <c r="D343" s="192" t="s">
        <v>157</v>
      </c>
      <c r="E343" s="200" t="s">
        <v>1</v>
      </c>
      <c r="F343" s="201" t="s">
        <v>166</v>
      </c>
      <c r="G343" s="14"/>
      <c r="H343" s="202">
        <v>149.80000000000001</v>
      </c>
      <c r="I343" s="203"/>
      <c r="J343" s="14"/>
      <c r="K343" s="14"/>
      <c r="L343" s="199"/>
      <c r="M343" s="204"/>
      <c r="N343" s="205"/>
      <c r="O343" s="205"/>
      <c r="P343" s="205"/>
      <c r="Q343" s="205"/>
      <c r="R343" s="205"/>
      <c r="S343" s="205"/>
      <c r="T343" s="20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00" t="s">
        <v>157</v>
      </c>
      <c r="AU343" s="200" t="s">
        <v>82</v>
      </c>
      <c r="AV343" s="14" t="s">
        <v>82</v>
      </c>
      <c r="AW343" s="14" t="s">
        <v>30</v>
      </c>
      <c r="AX343" s="14" t="s">
        <v>73</v>
      </c>
      <c r="AY343" s="200" t="s">
        <v>147</v>
      </c>
    </row>
    <row r="344" s="13" customFormat="1">
      <c r="A344" s="13"/>
      <c r="B344" s="191"/>
      <c r="C344" s="13"/>
      <c r="D344" s="192" t="s">
        <v>157</v>
      </c>
      <c r="E344" s="193" t="s">
        <v>1</v>
      </c>
      <c r="F344" s="194" t="s">
        <v>167</v>
      </c>
      <c r="G344" s="13"/>
      <c r="H344" s="193" t="s">
        <v>1</v>
      </c>
      <c r="I344" s="195"/>
      <c r="J344" s="13"/>
      <c r="K344" s="13"/>
      <c r="L344" s="191"/>
      <c r="M344" s="196"/>
      <c r="N344" s="197"/>
      <c r="O344" s="197"/>
      <c r="P344" s="197"/>
      <c r="Q344" s="197"/>
      <c r="R344" s="197"/>
      <c r="S344" s="197"/>
      <c r="T344" s="19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3" t="s">
        <v>157</v>
      </c>
      <c r="AU344" s="193" t="s">
        <v>82</v>
      </c>
      <c r="AV344" s="13" t="s">
        <v>80</v>
      </c>
      <c r="AW344" s="13" t="s">
        <v>30</v>
      </c>
      <c r="AX344" s="13" t="s">
        <v>73</v>
      </c>
      <c r="AY344" s="193" t="s">
        <v>147</v>
      </c>
    </row>
    <row r="345" s="14" customFormat="1">
      <c r="A345" s="14"/>
      <c r="B345" s="199"/>
      <c r="C345" s="14"/>
      <c r="D345" s="192" t="s">
        <v>157</v>
      </c>
      <c r="E345" s="200" t="s">
        <v>1</v>
      </c>
      <c r="F345" s="201" t="s">
        <v>168</v>
      </c>
      <c r="G345" s="14"/>
      <c r="H345" s="202">
        <v>72.450000000000003</v>
      </c>
      <c r="I345" s="203"/>
      <c r="J345" s="14"/>
      <c r="K345" s="14"/>
      <c r="L345" s="199"/>
      <c r="M345" s="204"/>
      <c r="N345" s="205"/>
      <c r="O345" s="205"/>
      <c r="P345" s="205"/>
      <c r="Q345" s="205"/>
      <c r="R345" s="205"/>
      <c r="S345" s="205"/>
      <c r="T345" s="20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00" t="s">
        <v>157</v>
      </c>
      <c r="AU345" s="200" t="s">
        <v>82</v>
      </c>
      <c r="AV345" s="14" t="s">
        <v>82</v>
      </c>
      <c r="AW345" s="14" t="s">
        <v>30</v>
      </c>
      <c r="AX345" s="14" t="s">
        <v>73</v>
      </c>
      <c r="AY345" s="200" t="s">
        <v>147</v>
      </c>
    </row>
    <row r="346" s="13" customFormat="1">
      <c r="A346" s="13"/>
      <c r="B346" s="191"/>
      <c r="C346" s="13"/>
      <c r="D346" s="192" t="s">
        <v>157</v>
      </c>
      <c r="E346" s="193" t="s">
        <v>1</v>
      </c>
      <c r="F346" s="194" t="s">
        <v>169</v>
      </c>
      <c r="G346" s="13"/>
      <c r="H346" s="193" t="s">
        <v>1</v>
      </c>
      <c r="I346" s="195"/>
      <c r="J346" s="13"/>
      <c r="K346" s="13"/>
      <c r="L346" s="191"/>
      <c r="M346" s="196"/>
      <c r="N346" s="197"/>
      <c r="O346" s="197"/>
      <c r="P346" s="197"/>
      <c r="Q346" s="197"/>
      <c r="R346" s="197"/>
      <c r="S346" s="197"/>
      <c r="T346" s="19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3" t="s">
        <v>157</v>
      </c>
      <c r="AU346" s="193" t="s">
        <v>82</v>
      </c>
      <c r="AV346" s="13" t="s">
        <v>80</v>
      </c>
      <c r="AW346" s="13" t="s">
        <v>30</v>
      </c>
      <c r="AX346" s="13" t="s">
        <v>73</v>
      </c>
      <c r="AY346" s="193" t="s">
        <v>147</v>
      </c>
    </row>
    <row r="347" s="14" customFormat="1">
      <c r="A347" s="14"/>
      <c r="B347" s="199"/>
      <c r="C347" s="14"/>
      <c r="D347" s="192" t="s">
        <v>157</v>
      </c>
      <c r="E347" s="200" t="s">
        <v>1</v>
      </c>
      <c r="F347" s="201" t="s">
        <v>170</v>
      </c>
      <c r="G347" s="14"/>
      <c r="H347" s="202">
        <v>36</v>
      </c>
      <c r="I347" s="203"/>
      <c r="J347" s="14"/>
      <c r="K347" s="14"/>
      <c r="L347" s="199"/>
      <c r="M347" s="204"/>
      <c r="N347" s="205"/>
      <c r="O347" s="205"/>
      <c r="P347" s="205"/>
      <c r="Q347" s="205"/>
      <c r="R347" s="205"/>
      <c r="S347" s="205"/>
      <c r="T347" s="20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00" t="s">
        <v>157</v>
      </c>
      <c r="AU347" s="200" t="s">
        <v>82</v>
      </c>
      <c r="AV347" s="14" t="s">
        <v>82</v>
      </c>
      <c r="AW347" s="14" t="s">
        <v>30</v>
      </c>
      <c r="AX347" s="14" t="s">
        <v>73</v>
      </c>
      <c r="AY347" s="200" t="s">
        <v>147</v>
      </c>
    </row>
    <row r="348" s="13" customFormat="1">
      <c r="A348" s="13"/>
      <c r="B348" s="191"/>
      <c r="C348" s="13"/>
      <c r="D348" s="192" t="s">
        <v>157</v>
      </c>
      <c r="E348" s="193" t="s">
        <v>1</v>
      </c>
      <c r="F348" s="194" t="s">
        <v>171</v>
      </c>
      <c r="G348" s="13"/>
      <c r="H348" s="193" t="s">
        <v>1</v>
      </c>
      <c r="I348" s="195"/>
      <c r="J348" s="13"/>
      <c r="K348" s="13"/>
      <c r="L348" s="191"/>
      <c r="M348" s="196"/>
      <c r="N348" s="197"/>
      <c r="O348" s="197"/>
      <c r="P348" s="197"/>
      <c r="Q348" s="197"/>
      <c r="R348" s="197"/>
      <c r="S348" s="197"/>
      <c r="T348" s="19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93" t="s">
        <v>157</v>
      </c>
      <c r="AU348" s="193" t="s">
        <v>82</v>
      </c>
      <c r="AV348" s="13" t="s">
        <v>80</v>
      </c>
      <c r="AW348" s="13" t="s">
        <v>30</v>
      </c>
      <c r="AX348" s="13" t="s">
        <v>73</v>
      </c>
      <c r="AY348" s="193" t="s">
        <v>147</v>
      </c>
    </row>
    <row r="349" s="14" customFormat="1">
      <c r="A349" s="14"/>
      <c r="B349" s="199"/>
      <c r="C349" s="14"/>
      <c r="D349" s="192" t="s">
        <v>157</v>
      </c>
      <c r="E349" s="200" t="s">
        <v>1</v>
      </c>
      <c r="F349" s="201" t="s">
        <v>172</v>
      </c>
      <c r="G349" s="14"/>
      <c r="H349" s="202">
        <v>136.5</v>
      </c>
      <c r="I349" s="203"/>
      <c r="J349" s="14"/>
      <c r="K349" s="14"/>
      <c r="L349" s="199"/>
      <c r="M349" s="204"/>
      <c r="N349" s="205"/>
      <c r="O349" s="205"/>
      <c r="P349" s="205"/>
      <c r="Q349" s="205"/>
      <c r="R349" s="205"/>
      <c r="S349" s="205"/>
      <c r="T349" s="20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00" t="s">
        <v>157</v>
      </c>
      <c r="AU349" s="200" t="s">
        <v>82</v>
      </c>
      <c r="AV349" s="14" t="s">
        <v>82</v>
      </c>
      <c r="AW349" s="14" t="s">
        <v>30</v>
      </c>
      <c r="AX349" s="14" t="s">
        <v>73</v>
      </c>
      <c r="AY349" s="200" t="s">
        <v>147</v>
      </c>
    </row>
    <row r="350" s="13" customFormat="1">
      <c r="A350" s="13"/>
      <c r="B350" s="191"/>
      <c r="C350" s="13"/>
      <c r="D350" s="192" t="s">
        <v>157</v>
      </c>
      <c r="E350" s="193" t="s">
        <v>1</v>
      </c>
      <c r="F350" s="194" t="s">
        <v>173</v>
      </c>
      <c r="G350" s="13"/>
      <c r="H350" s="193" t="s">
        <v>1</v>
      </c>
      <c r="I350" s="195"/>
      <c r="J350" s="13"/>
      <c r="K350" s="13"/>
      <c r="L350" s="191"/>
      <c r="M350" s="196"/>
      <c r="N350" s="197"/>
      <c r="O350" s="197"/>
      <c r="P350" s="197"/>
      <c r="Q350" s="197"/>
      <c r="R350" s="197"/>
      <c r="S350" s="197"/>
      <c r="T350" s="198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93" t="s">
        <v>157</v>
      </c>
      <c r="AU350" s="193" t="s">
        <v>82</v>
      </c>
      <c r="AV350" s="13" t="s">
        <v>80</v>
      </c>
      <c r="AW350" s="13" t="s">
        <v>30</v>
      </c>
      <c r="AX350" s="13" t="s">
        <v>73</v>
      </c>
      <c r="AY350" s="193" t="s">
        <v>147</v>
      </c>
    </row>
    <row r="351" s="14" customFormat="1">
      <c r="A351" s="14"/>
      <c r="B351" s="199"/>
      <c r="C351" s="14"/>
      <c r="D351" s="192" t="s">
        <v>157</v>
      </c>
      <c r="E351" s="200" t="s">
        <v>1</v>
      </c>
      <c r="F351" s="201" t="s">
        <v>174</v>
      </c>
      <c r="G351" s="14"/>
      <c r="H351" s="202">
        <v>-45</v>
      </c>
      <c r="I351" s="203"/>
      <c r="J351" s="14"/>
      <c r="K351" s="14"/>
      <c r="L351" s="199"/>
      <c r="M351" s="204"/>
      <c r="N351" s="205"/>
      <c r="O351" s="205"/>
      <c r="P351" s="205"/>
      <c r="Q351" s="205"/>
      <c r="R351" s="205"/>
      <c r="S351" s="205"/>
      <c r="T351" s="20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00" t="s">
        <v>157</v>
      </c>
      <c r="AU351" s="200" t="s">
        <v>82</v>
      </c>
      <c r="AV351" s="14" t="s">
        <v>82</v>
      </c>
      <c r="AW351" s="14" t="s">
        <v>30</v>
      </c>
      <c r="AX351" s="14" t="s">
        <v>73</v>
      </c>
      <c r="AY351" s="200" t="s">
        <v>147</v>
      </c>
    </row>
    <row r="352" s="14" customFormat="1">
      <c r="A352" s="14"/>
      <c r="B352" s="199"/>
      <c r="C352" s="14"/>
      <c r="D352" s="192" t="s">
        <v>157</v>
      </c>
      <c r="E352" s="200" t="s">
        <v>1</v>
      </c>
      <c r="F352" s="201" t="s">
        <v>175</v>
      </c>
      <c r="G352" s="14"/>
      <c r="H352" s="202">
        <v>-5.4000000000000004</v>
      </c>
      <c r="I352" s="203"/>
      <c r="J352" s="14"/>
      <c r="K352" s="14"/>
      <c r="L352" s="199"/>
      <c r="M352" s="204"/>
      <c r="N352" s="205"/>
      <c r="O352" s="205"/>
      <c r="P352" s="205"/>
      <c r="Q352" s="205"/>
      <c r="R352" s="205"/>
      <c r="S352" s="205"/>
      <c r="T352" s="20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00" t="s">
        <v>157</v>
      </c>
      <c r="AU352" s="200" t="s">
        <v>82</v>
      </c>
      <c r="AV352" s="14" t="s">
        <v>82</v>
      </c>
      <c r="AW352" s="14" t="s">
        <v>30</v>
      </c>
      <c r="AX352" s="14" t="s">
        <v>73</v>
      </c>
      <c r="AY352" s="200" t="s">
        <v>147</v>
      </c>
    </row>
    <row r="353" s="14" customFormat="1">
      <c r="A353" s="14"/>
      <c r="B353" s="199"/>
      <c r="C353" s="14"/>
      <c r="D353" s="192" t="s">
        <v>157</v>
      </c>
      <c r="E353" s="200" t="s">
        <v>1</v>
      </c>
      <c r="F353" s="201" t="s">
        <v>176</v>
      </c>
      <c r="G353" s="14"/>
      <c r="H353" s="202">
        <v>-1.76</v>
      </c>
      <c r="I353" s="203"/>
      <c r="J353" s="14"/>
      <c r="K353" s="14"/>
      <c r="L353" s="199"/>
      <c r="M353" s="204"/>
      <c r="N353" s="205"/>
      <c r="O353" s="205"/>
      <c r="P353" s="205"/>
      <c r="Q353" s="205"/>
      <c r="R353" s="205"/>
      <c r="S353" s="205"/>
      <c r="T353" s="20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00" t="s">
        <v>157</v>
      </c>
      <c r="AU353" s="200" t="s">
        <v>82</v>
      </c>
      <c r="AV353" s="14" t="s">
        <v>82</v>
      </c>
      <c r="AW353" s="14" t="s">
        <v>30</v>
      </c>
      <c r="AX353" s="14" t="s">
        <v>73</v>
      </c>
      <c r="AY353" s="200" t="s">
        <v>147</v>
      </c>
    </row>
    <row r="354" s="14" customFormat="1">
      <c r="A354" s="14"/>
      <c r="B354" s="199"/>
      <c r="C354" s="14"/>
      <c r="D354" s="192" t="s">
        <v>157</v>
      </c>
      <c r="E354" s="200" t="s">
        <v>1</v>
      </c>
      <c r="F354" s="201" t="s">
        <v>177</v>
      </c>
      <c r="G354" s="14"/>
      <c r="H354" s="202">
        <v>-0.64000000000000001</v>
      </c>
      <c r="I354" s="203"/>
      <c r="J354" s="14"/>
      <c r="K354" s="14"/>
      <c r="L354" s="199"/>
      <c r="M354" s="204"/>
      <c r="N354" s="205"/>
      <c r="O354" s="205"/>
      <c r="P354" s="205"/>
      <c r="Q354" s="205"/>
      <c r="R354" s="205"/>
      <c r="S354" s="205"/>
      <c r="T354" s="20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00" t="s">
        <v>157</v>
      </c>
      <c r="AU354" s="200" t="s">
        <v>82</v>
      </c>
      <c r="AV354" s="14" t="s">
        <v>82</v>
      </c>
      <c r="AW354" s="14" t="s">
        <v>30</v>
      </c>
      <c r="AX354" s="14" t="s">
        <v>73</v>
      </c>
      <c r="AY354" s="200" t="s">
        <v>147</v>
      </c>
    </row>
    <row r="355" s="13" customFormat="1">
      <c r="A355" s="13"/>
      <c r="B355" s="191"/>
      <c r="C355" s="13"/>
      <c r="D355" s="192" t="s">
        <v>157</v>
      </c>
      <c r="E355" s="193" t="s">
        <v>1</v>
      </c>
      <c r="F355" s="194" t="s">
        <v>169</v>
      </c>
      <c r="G355" s="13"/>
      <c r="H355" s="193" t="s">
        <v>1</v>
      </c>
      <c r="I355" s="195"/>
      <c r="J355" s="13"/>
      <c r="K355" s="13"/>
      <c r="L355" s="191"/>
      <c r="M355" s="196"/>
      <c r="N355" s="197"/>
      <c r="O355" s="197"/>
      <c r="P355" s="197"/>
      <c r="Q355" s="197"/>
      <c r="R355" s="197"/>
      <c r="S355" s="197"/>
      <c r="T355" s="19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3" t="s">
        <v>157</v>
      </c>
      <c r="AU355" s="193" t="s">
        <v>82</v>
      </c>
      <c r="AV355" s="13" t="s">
        <v>80</v>
      </c>
      <c r="AW355" s="13" t="s">
        <v>30</v>
      </c>
      <c r="AX355" s="13" t="s">
        <v>73</v>
      </c>
      <c r="AY355" s="193" t="s">
        <v>147</v>
      </c>
    </row>
    <row r="356" s="14" customFormat="1">
      <c r="A356" s="14"/>
      <c r="B356" s="199"/>
      <c r="C356" s="14"/>
      <c r="D356" s="192" t="s">
        <v>157</v>
      </c>
      <c r="E356" s="200" t="s">
        <v>1</v>
      </c>
      <c r="F356" s="201" t="s">
        <v>178</v>
      </c>
      <c r="G356" s="14"/>
      <c r="H356" s="202">
        <v>-1.2150000000000001</v>
      </c>
      <c r="I356" s="203"/>
      <c r="J356" s="14"/>
      <c r="K356" s="14"/>
      <c r="L356" s="199"/>
      <c r="M356" s="204"/>
      <c r="N356" s="205"/>
      <c r="O356" s="205"/>
      <c r="P356" s="205"/>
      <c r="Q356" s="205"/>
      <c r="R356" s="205"/>
      <c r="S356" s="205"/>
      <c r="T356" s="20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00" t="s">
        <v>157</v>
      </c>
      <c r="AU356" s="200" t="s">
        <v>82</v>
      </c>
      <c r="AV356" s="14" t="s">
        <v>82</v>
      </c>
      <c r="AW356" s="14" t="s">
        <v>30</v>
      </c>
      <c r="AX356" s="14" t="s">
        <v>73</v>
      </c>
      <c r="AY356" s="200" t="s">
        <v>147</v>
      </c>
    </row>
    <row r="357" s="13" customFormat="1">
      <c r="A357" s="13"/>
      <c r="B357" s="191"/>
      <c r="C357" s="13"/>
      <c r="D357" s="192" t="s">
        <v>157</v>
      </c>
      <c r="E357" s="193" t="s">
        <v>1</v>
      </c>
      <c r="F357" s="194" t="s">
        <v>179</v>
      </c>
      <c r="G357" s="13"/>
      <c r="H357" s="193" t="s">
        <v>1</v>
      </c>
      <c r="I357" s="195"/>
      <c r="J357" s="13"/>
      <c r="K357" s="13"/>
      <c r="L357" s="191"/>
      <c r="M357" s="196"/>
      <c r="N357" s="197"/>
      <c r="O357" s="197"/>
      <c r="P357" s="197"/>
      <c r="Q357" s="197"/>
      <c r="R357" s="197"/>
      <c r="S357" s="197"/>
      <c r="T357" s="19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93" t="s">
        <v>157</v>
      </c>
      <c r="AU357" s="193" t="s">
        <v>82</v>
      </c>
      <c r="AV357" s="13" t="s">
        <v>80</v>
      </c>
      <c r="AW357" s="13" t="s">
        <v>30</v>
      </c>
      <c r="AX357" s="13" t="s">
        <v>73</v>
      </c>
      <c r="AY357" s="193" t="s">
        <v>147</v>
      </c>
    </row>
    <row r="358" s="14" customFormat="1">
      <c r="A358" s="14"/>
      <c r="B358" s="199"/>
      <c r="C358" s="14"/>
      <c r="D358" s="192" t="s">
        <v>157</v>
      </c>
      <c r="E358" s="200" t="s">
        <v>1</v>
      </c>
      <c r="F358" s="201" t="s">
        <v>180</v>
      </c>
      <c r="G358" s="14"/>
      <c r="H358" s="202">
        <v>36.75</v>
      </c>
      <c r="I358" s="203"/>
      <c r="J358" s="14"/>
      <c r="K358" s="14"/>
      <c r="L358" s="199"/>
      <c r="M358" s="204"/>
      <c r="N358" s="205"/>
      <c r="O358" s="205"/>
      <c r="P358" s="205"/>
      <c r="Q358" s="205"/>
      <c r="R358" s="205"/>
      <c r="S358" s="205"/>
      <c r="T358" s="20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00" t="s">
        <v>157</v>
      </c>
      <c r="AU358" s="200" t="s">
        <v>82</v>
      </c>
      <c r="AV358" s="14" t="s">
        <v>82</v>
      </c>
      <c r="AW358" s="14" t="s">
        <v>30</v>
      </c>
      <c r="AX358" s="14" t="s">
        <v>73</v>
      </c>
      <c r="AY358" s="200" t="s">
        <v>147</v>
      </c>
    </row>
    <row r="359" s="14" customFormat="1">
      <c r="A359" s="14"/>
      <c r="B359" s="199"/>
      <c r="C359" s="14"/>
      <c r="D359" s="192" t="s">
        <v>157</v>
      </c>
      <c r="E359" s="200" t="s">
        <v>1</v>
      </c>
      <c r="F359" s="201" t="s">
        <v>181</v>
      </c>
      <c r="G359" s="14"/>
      <c r="H359" s="202">
        <v>3.3599999999999999</v>
      </c>
      <c r="I359" s="203"/>
      <c r="J359" s="14"/>
      <c r="K359" s="14"/>
      <c r="L359" s="199"/>
      <c r="M359" s="204"/>
      <c r="N359" s="205"/>
      <c r="O359" s="205"/>
      <c r="P359" s="205"/>
      <c r="Q359" s="205"/>
      <c r="R359" s="205"/>
      <c r="S359" s="205"/>
      <c r="T359" s="20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00" t="s">
        <v>157</v>
      </c>
      <c r="AU359" s="200" t="s">
        <v>82</v>
      </c>
      <c r="AV359" s="14" t="s">
        <v>82</v>
      </c>
      <c r="AW359" s="14" t="s">
        <v>30</v>
      </c>
      <c r="AX359" s="14" t="s">
        <v>73</v>
      </c>
      <c r="AY359" s="200" t="s">
        <v>147</v>
      </c>
    </row>
    <row r="360" s="14" customFormat="1">
      <c r="A360" s="14"/>
      <c r="B360" s="199"/>
      <c r="C360" s="14"/>
      <c r="D360" s="192" t="s">
        <v>157</v>
      </c>
      <c r="E360" s="200" t="s">
        <v>1</v>
      </c>
      <c r="F360" s="201" t="s">
        <v>182</v>
      </c>
      <c r="G360" s="14"/>
      <c r="H360" s="202">
        <v>3.0099999999999998</v>
      </c>
      <c r="I360" s="203"/>
      <c r="J360" s="14"/>
      <c r="K360" s="14"/>
      <c r="L360" s="199"/>
      <c r="M360" s="204"/>
      <c r="N360" s="205"/>
      <c r="O360" s="205"/>
      <c r="P360" s="205"/>
      <c r="Q360" s="205"/>
      <c r="R360" s="205"/>
      <c r="S360" s="205"/>
      <c r="T360" s="20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00" t="s">
        <v>157</v>
      </c>
      <c r="AU360" s="200" t="s">
        <v>82</v>
      </c>
      <c r="AV360" s="14" t="s">
        <v>82</v>
      </c>
      <c r="AW360" s="14" t="s">
        <v>30</v>
      </c>
      <c r="AX360" s="14" t="s">
        <v>73</v>
      </c>
      <c r="AY360" s="200" t="s">
        <v>147</v>
      </c>
    </row>
    <row r="361" s="14" customFormat="1">
      <c r="A361" s="14"/>
      <c r="B361" s="199"/>
      <c r="C361" s="14"/>
      <c r="D361" s="192" t="s">
        <v>157</v>
      </c>
      <c r="E361" s="200" t="s">
        <v>1</v>
      </c>
      <c r="F361" s="201" t="s">
        <v>183</v>
      </c>
      <c r="G361" s="14"/>
      <c r="H361" s="202">
        <v>1.3999999999999999</v>
      </c>
      <c r="I361" s="203"/>
      <c r="J361" s="14"/>
      <c r="K361" s="14"/>
      <c r="L361" s="199"/>
      <c r="M361" s="204"/>
      <c r="N361" s="205"/>
      <c r="O361" s="205"/>
      <c r="P361" s="205"/>
      <c r="Q361" s="205"/>
      <c r="R361" s="205"/>
      <c r="S361" s="205"/>
      <c r="T361" s="20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00" t="s">
        <v>157</v>
      </c>
      <c r="AU361" s="200" t="s">
        <v>82</v>
      </c>
      <c r="AV361" s="14" t="s">
        <v>82</v>
      </c>
      <c r="AW361" s="14" t="s">
        <v>30</v>
      </c>
      <c r="AX361" s="14" t="s">
        <v>73</v>
      </c>
      <c r="AY361" s="200" t="s">
        <v>147</v>
      </c>
    </row>
    <row r="362" s="13" customFormat="1">
      <c r="A362" s="13"/>
      <c r="B362" s="191"/>
      <c r="C362" s="13"/>
      <c r="D362" s="192" t="s">
        <v>157</v>
      </c>
      <c r="E362" s="193" t="s">
        <v>1</v>
      </c>
      <c r="F362" s="194" t="s">
        <v>169</v>
      </c>
      <c r="G362" s="13"/>
      <c r="H362" s="193" t="s">
        <v>1</v>
      </c>
      <c r="I362" s="195"/>
      <c r="J362" s="13"/>
      <c r="K362" s="13"/>
      <c r="L362" s="191"/>
      <c r="M362" s="196"/>
      <c r="N362" s="197"/>
      <c r="O362" s="197"/>
      <c r="P362" s="197"/>
      <c r="Q362" s="197"/>
      <c r="R362" s="197"/>
      <c r="S362" s="197"/>
      <c r="T362" s="19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93" t="s">
        <v>157</v>
      </c>
      <c r="AU362" s="193" t="s">
        <v>82</v>
      </c>
      <c r="AV362" s="13" t="s">
        <v>80</v>
      </c>
      <c r="AW362" s="13" t="s">
        <v>30</v>
      </c>
      <c r="AX362" s="13" t="s">
        <v>73</v>
      </c>
      <c r="AY362" s="193" t="s">
        <v>147</v>
      </c>
    </row>
    <row r="363" s="14" customFormat="1">
      <c r="A363" s="14"/>
      <c r="B363" s="199"/>
      <c r="C363" s="14"/>
      <c r="D363" s="192" t="s">
        <v>157</v>
      </c>
      <c r="E363" s="200" t="s">
        <v>1</v>
      </c>
      <c r="F363" s="201" t="s">
        <v>184</v>
      </c>
      <c r="G363" s="14"/>
      <c r="H363" s="202">
        <v>1.26</v>
      </c>
      <c r="I363" s="203"/>
      <c r="J363" s="14"/>
      <c r="K363" s="14"/>
      <c r="L363" s="199"/>
      <c r="M363" s="204"/>
      <c r="N363" s="205"/>
      <c r="O363" s="205"/>
      <c r="P363" s="205"/>
      <c r="Q363" s="205"/>
      <c r="R363" s="205"/>
      <c r="S363" s="205"/>
      <c r="T363" s="20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00" t="s">
        <v>157</v>
      </c>
      <c r="AU363" s="200" t="s">
        <v>82</v>
      </c>
      <c r="AV363" s="14" t="s">
        <v>82</v>
      </c>
      <c r="AW363" s="14" t="s">
        <v>30</v>
      </c>
      <c r="AX363" s="14" t="s">
        <v>73</v>
      </c>
      <c r="AY363" s="200" t="s">
        <v>147</v>
      </c>
    </row>
    <row r="364" s="13" customFormat="1">
      <c r="A364" s="13"/>
      <c r="B364" s="191"/>
      <c r="C364" s="13"/>
      <c r="D364" s="192" t="s">
        <v>157</v>
      </c>
      <c r="E364" s="193" t="s">
        <v>1</v>
      </c>
      <c r="F364" s="194" t="s">
        <v>259</v>
      </c>
      <c r="G364" s="13"/>
      <c r="H364" s="193" t="s">
        <v>1</v>
      </c>
      <c r="I364" s="195"/>
      <c r="J364" s="13"/>
      <c r="K364" s="13"/>
      <c r="L364" s="191"/>
      <c r="M364" s="196"/>
      <c r="N364" s="197"/>
      <c r="O364" s="197"/>
      <c r="P364" s="197"/>
      <c r="Q364" s="197"/>
      <c r="R364" s="197"/>
      <c r="S364" s="197"/>
      <c r="T364" s="19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93" t="s">
        <v>157</v>
      </c>
      <c r="AU364" s="193" t="s">
        <v>82</v>
      </c>
      <c r="AV364" s="13" t="s">
        <v>80</v>
      </c>
      <c r="AW364" s="13" t="s">
        <v>30</v>
      </c>
      <c r="AX364" s="13" t="s">
        <v>73</v>
      </c>
      <c r="AY364" s="193" t="s">
        <v>147</v>
      </c>
    </row>
    <row r="365" s="14" customFormat="1">
      <c r="A365" s="14"/>
      <c r="B365" s="199"/>
      <c r="C365" s="14"/>
      <c r="D365" s="192" t="s">
        <v>157</v>
      </c>
      <c r="E365" s="200" t="s">
        <v>1</v>
      </c>
      <c r="F365" s="201" t="s">
        <v>273</v>
      </c>
      <c r="G365" s="14"/>
      <c r="H365" s="202">
        <v>10.5</v>
      </c>
      <c r="I365" s="203"/>
      <c r="J365" s="14"/>
      <c r="K365" s="14"/>
      <c r="L365" s="199"/>
      <c r="M365" s="204"/>
      <c r="N365" s="205"/>
      <c r="O365" s="205"/>
      <c r="P365" s="205"/>
      <c r="Q365" s="205"/>
      <c r="R365" s="205"/>
      <c r="S365" s="205"/>
      <c r="T365" s="20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00" t="s">
        <v>157</v>
      </c>
      <c r="AU365" s="200" t="s">
        <v>82</v>
      </c>
      <c r="AV365" s="14" t="s">
        <v>82</v>
      </c>
      <c r="AW365" s="14" t="s">
        <v>30</v>
      </c>
      <c r="AX365" s="14" t="s">
        <v>73</v>
      </c>
      <c r="AY365" s="200" t="s">
        <v>147</v>
      </c>
    </row>
    <row r="366" s="14" customFormat="1">
      <c r="A366" s="14"/>
      <c r="B366" s="199"/>
      <c r="C366" s="14"/>
      <c r="D366" s="192" t="s">
        <v>157</v>
      </c>
      <c r="E366" s="200" t="s">
        <v>1</v>
      </c>
      <c r="F366" s="201" t="s">
        <v>274</v>
      </c>
      <c r="G366" s="14"/>
      <c r="H366" s="202">
        <v>1.26</v>
      </c>
      <c r="I366" s="203"/>
      <c r="J366" s="14"/>
      <c r="K366" s="14"/>
      <c r="L366" s="199"/>
      <c r="M366" s="204"/>
      <c r="N366" s="205"/>
      <c r="O366" s="205"/>
      <c r="P366" s="205"/>
      <c r="Q366" s="205"/>
      <c r="R366" s="205"/>
      <c r="S366" s="205"/>
      <c r="T366" s="20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00" t="s">
        <v>157</v>
      </c>
      <c r="AU366" s="200" t="s">
        <v>82</v>
      </c>
      <c r="AV366" s="14" t="s">
        <v>82</v>
      </c>
      <c r="AW366" s="14" t="s">
        <v>30</v>
      </c>
      <c r="AX366" s="14" t="s">
        <v>73</v>
      </c>
      <c r="AY366" s="200" t="s">
        <v>147</v>
      </c>
    </row>
    <row r="367" s="14" customFormat="1">
      <c r="A367" s="14"/>
      <c r="B367" s="199"/>
      <c r="C367" s="14"/>
      <c r="D367" s="192" t="s">
        <v>157</v>
      </c>
      <c r="E367" s="200" t="s">
        <v>1</v>
      </c>
      <c r="F367" s="201" t="s">
        <v>262</v>
      </c>
      <c r="G367" s="14"/>
      <c r="H367" s="202">
        <v>0.77000000000000002</v>
      </c>
      <c r="I367" s="203"/>
      <c r="J367" s="14"/>
      <c r="K367" s="14"/>
      <c r="L367" s="199"/>
      <c r="M367" s="204"/>
      <c r="N367" s="205"/>
      <c r="O367" s="205"/>
      <c r="P367" s="205"/>
      <c r="Q367" s="205"/>
      <c r="R367" s="205"/>
      <c r="S367" s="205"/>
      <c r="T367" s="20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00" t="s">
        <v>157</v>
      </c>
      <c r="AU367" s="200" t="s">
        <v>82</v>
      </c>
      <c r="AV367" s="14" t="s">
        <v>82</v>
      </c>
      <c r="AW367" s="14" t="s">
        <v>30</v>
      </c>
      <c r="AX367" s="14" t="s">
        <v>73</v>
      </c>
      <c r="AY367" s="200" t="s">
        <v>147</v>
      </c>
    </row>
    <row r="368" s="14" customFormat="1">
      <c r="A368" s="14"/>
      <c r="B368" s="199"/>
      <c r="C368" s="14"/>
      <c r="D368" s="192" t="s">
        <v>157</v>
      </c>
      <c r="E368" s="200" t="s">
        <v>1</v>
      </c>
      <c r="F368" s="201" t="s">
        <v>263</v>
      </c>
      <c r="G368" s="14"/>
      <c r="H368" s="202">
        <v>0.28000000000000003</v>
      </c>
      <c r="I368" s="203"/>
      <c r="J368" s="14"/>
      <c r="K368" s="14"/>
      <c r="L368" s="199"/>
      <c r="M368" s="204"/>
      <c r="N368" s="205"/>
      <c r="O368" s="205"/>
      <c r="P368" s="205"/>
      <c r="Q368" s="205"/>
      <c r="R368" s="205"/>
      <c r="S368" s="205"/>
      <c r="T368" s="206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00" t="s">
        <v>157</v>
      </c>
      <c r="AU368" s="200" t="s">
        <v>82</v>
      </c>
      <c r="AV368" s="14" t="s">
        <v>82</v>
      </c>
      <c r="AW368" s="14" t="s">
        <v>30</v>
      </c>
      <c r="AX368" s="14" t="s">
        <v>73</v>
      </c>
      <c r="AY368" s="200" t="s">
        <v>147</v>
      </c>
    </row>
    <row r="369" s="13" customFormat="1">
      <c r="A369" s="13"/>
      <c r="B369" s="191"/>
      <c r="C369" s="13"/>
      <c r="D369" s="192" t="s">
        <v>157</v>
      </c>
      <c r="E369" s="193" t="s">
        <v>1</v>
      </c>
      <c r="F369" s="194" t="s">
        <v>169</v>
      </c>
      <c r="G369" s="13"/>
      <c r="H369" s="193" t="s">
        <v>1</v>
      </c>
      <c r="I369" s="195"/>
      <c r="J369" s="13"/>
      <c r="K369" s="13"/>
      <c r="L369" s="191"/>
      <c r="M369" s="196"/>
      <c r="N369" s="197"/>
      <c r="O369" s="197"/>
      <c r="P369" s="197"/>
      <c r="Q369" s="197"/>
      <c r="R369" s="197"/>
      <c r="S369" s="197"/>
      <c r="T369" s="19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93" t="s">
        <v>157</v>
      </c>
      <c r="AU369" s="193" t="s">
        <v>82</v>
      </c>
      <c r="AV369" s="13" t="s">
        <v>80</v>
      </c>
      <c r="AW369" s="13" t="s">
        <v>30</v>
      </c>
      <c r="AX369" s="13" t="s">
        <v>73</v>
      </c>
      <c r="AY369" s="193" t="s">
        <v>147</v>
      </c>
    </row>
    <row r="370" s="14" customFormat="1">
      <c r="A370" s="14"/>
      <c r="B370" s="199"/>
      <c r="C370" s="14"/>
      <c r="D370" s="192" t="s">
        <v>157</v>
      </c>
      <c r="E370" s="200" t="s">
        <v>1</v>
      </c>
      <c r="F370" s="201" t="s">
        <v>264</v>
      </c>
      <c r="G370" s="14"/>
      <c r="H370" s="202">
        <v>0.315</v>
      </c>
      <c r="I370" s="203"/>
      <c r="J370" s="14"/>
      <c r="K370" s="14"/>
      <c r="L370" s="199"/>
      <c r="M370" s="204"/>
      <c r="N370" s="205"/>
      <c r="O370" s="205"/>
      <c r="P370" s="205"/>
      <c r="Q370" s="205"/>
      <c r="R370" s="205"/>
      <c r="S370" s="205"/>
      <c r="T370" s="20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00" t="s">
        <v>157</v>
      </c>
      <c r="AU370" s="200" t="s">
        <v>82</v>
      </c>
      <c r="AV370" s="14" t="s">
        <v>82</v>
      </c>
      <c r="AW370" s="14" t="s">
        <v>30</v>
      </c>
      <c r="AX370" s="14" t="s">
        <v>73</v>
      </c>
      <c r="AY370" s="200" t="s">
        <v>147</v>
      </c>
    </row>
    <row r="371" s="15" customFormat="1">
      <c r="A371" s="15"/>
      <c r="B371" s="207"/>
      <c r="C371" s="15"/>
      <c r="D371" s="192" t="s">
        <v>157</v>
      </c>
      <c r="E371" s="208" t="s">
        <v>1</v>
      </c>
      <c r="F371" s="209" t="s">
        <v>160</v>
      </c>
      <c r="G371" s="15"/>
      <c r="H371" s="210">
        <v>469.33999999999998</v>
      </c>
      <c r="I371" s="211"/>
      <c r="J371" s="15"/>
      <c r="K371" s="15"/>
      <c r="L371" s="207"/>
      <c r="M371" s="212"/>
      <c r="N371" s="213"/>
      <c r="O371" s="213"/>
      <c r="P371" s="213"/>
      <c r="Q371" s="213"/>
      <c r="R371" s="213"/>
      <c r="S371" s="213"/>
      <c r="T371" s="21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08" t="s">
        <v>157</v>
      </c>
      <c r="AU371" s="208" t="s">
        <v>82</v>
      </c>
      <c r="AV371" s="15" t="s">
        <v>154</v>
      </c>
      <c r="AW371" s="15" t="s">
        <v>30</v>
      </c>
      <c r="AX371" s="15" t="s">
        <v>73</v>
      </c>
      <c r="AY371" s="208" t="s">
        <v>147</v>
      </c>
    </row>
    <row r="372" s="14" customFormat="1">
      <c r="A372" s="14"/>
      <c r="B372" s="199"/>
      <c r="C372" s="14"/>
      <c r="D372" s="192" t="s">
        <v>157</v>
      </c>
      <c r="E372" s="200" t="s">
        <v>1</v>
      </c>
      <c r="F372" s="201" t="s">
        <v>279</v>
      </c>
      <c r="G372" s="14"/>
      <c r="H372" s="202">
        <v>1408.02</v>
      </c>
      <c r="I372" s="203"/>
      <c r="J372" s="14"/>
      <c r="K372" s="14"/>
      <c r="L372" s="199"/>
      <c r="M372" s="204"/>
      <c r="N372" s="205"/>
      <c r="O372" s="205"/>
      <c r="P372" s="205"/>
      <c r="Q372" s="205"/>
      <c r="R372" s="205"/>
      <c r="S372" s="205"/>
      <c r="T372" s="20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00" t="s">
        <v>157</v>
      </c>
      <c r="AU372" s="200" t="s">
        <v>82</v>
      </c>
      <c r="AV372" s="14" t="s">
        <v>82</v>
      </c>
      <c r="AW372" s="14" t="s">
        <v>30</v>
      </c>
      <c r="AX372" s="14" t="s">
        <v>73</v>
      </c>
      <c r="AY372" s="200" t="s">
        <v>147</v>
      </c>
    </row>
    <row r="373" s="15" customFormat="1">
      <c r="A373" s="15"/>
      <c r="B373" s="207"/>
      <c r="C373" s="15"/>
      <c r="D373" s="192" t="s">
        <v>157</v>
      </c>
      <c r="E373" s="208" t="s">
        <v>1</v>
      </c>
      <c r="F373" s="209" t="s">
        <v>160</v>
      </c>
      <c r="G373" s="15"/>
      <c r="H373" s="210">
        <v>1408.02</v>
      </c>
      <c r="I373" s="211"/>
      <c r="J373" s="15"/>
      <c r="K373" s="15"/>
      <c r="L373" s="207"/>
      <c r="M373" s="212"/>
      <c r="N373" s="213"/>
      <c r="O373" s="213"/>
      <c r="P373" s="213"/>
      <c r="Q373" s="213"/>
      <c r="R373" s="213"/>
      <c r="S373" s="213"/>
      <c r="T373" s="214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08" t="s">
        <v>157</v>
      </c>
      <c r="AU373" s="208" t="s">
        <v>82</v>
      </c>
      <c r="AV373" s="15" t="s">
        <v>154</v>
      </c>
      <c r="AW373" s="15" t="s">
        <v>30</v>
      </c>
      <c r="AX373" s="15" t="s">
        <v>80</v>
      </c>
      <c r="AY373" s="208" t="s">
        <v>147</v>
      </c>
    </row>
    <row r="374" s="2" customFormat="1" ht="33" customHeight="1">
      <c r="A374" s="37"/>
      <c r="B374" s="171"/>
      <c r="C374" s="172" t="s">
        <v>280</v>
      </c>
      <c r="D374" s="172" t="s">
        <v>150</v>
      </c>
      <c r="E374" s="173" t="s">
        <v>281</v>
      </c>
      <c r="F374" s="174" t="s">
        <v>282</v>
      </c>
      <c r="G374" s="175" t="s">
        <v>164</v>
      </c>
      <c r="H374" s="176">
        <v>9.4499999999999993</v>
      </c>
      <c r="I374" s="177"/>
      <c r="J374" s="178">
        <f>ROUND(I374*H374,2)</f>
        <v>0</v>
      </c>
      <c r="K374" s="179"/>
      <c r="L374" s="38"/>
      <c r="M374" s="180" t="s">
        <v>1</v>
      </c>
      <c r="N374" s="181" t="s">
        <v>38</v>
      </c>
      <c r="O374" s="76"/>
      <c r="P374" s="182">
        <f>O374*H374</f>
        <v>0</v>
      </c>
      <c r="Q374" s="182">
        <v>0</v>
      </c>
      <c r="R374" s="182">
        <f>Q374*H374</f>
        <v>0</v>
      </c>
      <c r="S374" s="182">
        <v>0</v>
      </c>
      <c r="T374" s="183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4" t="s">
        <v>154</v>
      </c>
      <c r="AT374" s="184" t="s">
        <v>150</v>
      </c>
      <c r="AU374" s="184" t="s">
        <v>82</v>
      </c>
      <c r="AY374" s="18" t="s">
        <v>147</v>
      </c>
      <c r="BE374" s="185">
        <f>IF(N374="základní",J374,0)</f>
        <v>0</v>
      </c>
      <c r="BF374" s="185">
        <f>IF(N374="snížená",J374,0)</f>
        <v>0</v>
      </c>
      <c r="BG374" s="185">
        <f>IF(N374="zákl. přenesená",J374,0)</f>
        <v>0</v>
      </c>
      <c r="BH374" s="185">
        <f>IF(N374="sníž. přenesená",J374,0)</f>
        <v>0</v>
      </c>
      <c r="BI374" s="185">
        <f>IF(N374="nulová",J374,0)</f>
        <v>0</v>
      </c>
      <c r="BJ374" s="18" t="s">
        <v>80</v>
      </c>
      <c r="BK374" s="185">
        <f>ROUND(I374*H374,2)</f>
        <v>0</v>
      </c>
      <c r="BL374" s="18" t="s">
        <v>154</v>
      </c>
      <c r="BM374" s="184" t="s">
        <v>283</v>
      </c>
    </row>
    <row r="375" s="2" customFormat="1">
      <c r="A375" s="37"/>
      <c r="B375" s="38"/>
      <c r="C375" s="37"/>
      <c r="D375" s="186" t="s">
        <v>155</v>
      </c>
      <c r="E375" s="37"/>
      <c r="F375" s="187" t="s">
        <v>284</v>
      </c>
      <c r="G375" s="37"/>
      <c r="H375" s="37"/>
      <c r="I375" s="188"/>
      <c r="J375" s="37"/>
      <c r="K375" s="37"/>
      <c r="L375" s="38"/>
      <c r="M375" s="189"/>
      <c r="N375" s="190"/>
      <c r="O375" s="76"/>
      <c r="P375" s="76"/>
      <c r="Q375" s="76"/>
      <c r="R375" s="76"/>
      <c r="S375" s="76"/>
      <c r="T375" s="7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18" t="s">
        <v>155</v>
      </c>
      <c r="AU375" s="18" t="s">
        <v>82</v>
      </c>
    </row>
    <row r="376" s="13" customFormat="1">
      <c r="A376" s="13"/>
      <c r="B376" s="191"/>
      <c r="C376" s="13"/>
      <c r="D376" s="192" t="s">
        <v>157</v>
      </c>
      <c r="E376" s="193" t="s">
        <v>1</v>
      </c>
      <c r="F376" s="194" t="s">
        <v>249</v>
      </c>
      <c r="G376" s="13"/>
      <c r="H376" s="193" t="s">
        <v>1</v>
      </c>
      <c r="I376" s="195"/>
      <c r="J376" s="13"/>
      <c r="K376" s="13"/>
      <c r="L376" s="191"/>
      <c r="M376" s="196"/>
      <c r="N376" s="197"/>
      <c r="O376" s="197"/>
      <c r="P376" s="197"/>
      <c r="Q376" s="197"/>
      <c r="R376" s="197"/>
      <c r="S376" s="197"/>
      <c r="T376" s="19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3" t="s">
        <v>157</v>
      </c>
      <c r="AU376" s="193" t="s">
        <v>82</v>
      </c>
      <c r="AV376" s="13" t="s">
        <v>80</v>
      </c>
      <c r="AW376" s="13" t="s">
        <v>30</v>
      </c>
      <c r="AX376" s="13" t="s">
        <v>73</v>
      </c>
      <c r="AY376" s="193" t="s">
        <v>147</v>
      </c>
    </row>
    <row r="377" s="14" customFormat="1">
      <c r="A377" s="14"/>
      <c r="B377" s="199"/>
      <c r="C377" s="14"/>
      <c r="D377" s="192" t="s">
        <v>157</v>
      </c>
      <c r="E377" s="200" t="s">
        <v>1</v>
      </c>
      <c r="F377" s="201" t="s">
        <v>250</v>
      </c>
      <c r="G377" s="14"/>
      <c r="H377" s="202">
        <v>9.4499999999999993</v>
      </c>
      <c r="I377" s="203"/>
      <c r="J377" s="14"/>
      <c r="K377" s="14"/>
      <c r="L377" s="199"/>
      <c r="M377" s="204"/>
      <c r="N377" s="205"/>
      <c r="O377" s="205"/>
      <c r="P377" s="205"/>
      <c r="Q377" s="205"/>
      <c r="R377" s="205"/>
      <c r="S377" s="205"/>
      <c r="T377" s="206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00" t="s">
        <v>157</v>
      </c>
      <c r="AU377" s="200" t="s">
        <v>82</v>
      </c>
      <c r="AV377" s="14" t="s">
        <v>82</v>
      </c>
      <c r="AW377" s="14" t="s">
        <v>30</v>
      </c>
      <c r="AX377" s="14" t="s">
        <v>73</v>
      </c>
      <c r="AY377" s="200" t="s">
        <v>147</v>
      </c>
    </row>
    <row r="378" s="15" customFormat="1">
      <c r="A378" s="15"/>
      <c r="B378" s="207"/>
      <c r="C378" s="15"/>
      <c r="D378" s="192" t="s">
        <v>157</v>
      </c>
      <c r="E378" s="208" t="s">
        <v>1</v>
      </c>
      <c r="F378" s="209" t="s">
        <v>160</v>
      </c>
      <c r="G378" s="15"/>
      <c r="H378" s="210">
        <v>9.4499999999999993</v>
      </c>
      <c r="I378" s="211"/>
      <c r="J378" s="15"/>
      <c r="K378" s="15"/>
      <c r="L378" s="207"/>
      <c r="M378" s="212"/>
      <c r="N378" s="213"/>
      <c r="O378" s="213"/>
      <c r="P378" s="213"/>
      <c r="Q378" s="213"/>
      <c r="R378" s="213"/>
      <c r="S378" s="213"/>
      <c r="T378" s="214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08" t="s">
        <v>157</v>
      </c>
      <c r="AU378" s="208" t="s">
        <v>82</v>
      </c>
      <c r="AV378" s="15" t="s">
        <v>154</v>
      </c>
      <c r="AW378" s="15" t="s">
        <v>30</v>
      </c>
      <c r="AX378" s="15" t="s">
        <v>80</v>
      </c>
      <c r="AY378" s="208" t="s">
        <v>147</v>
      </c>
    </row>
    <row r="379" s="2" customFormat="1" ht="55.5" customHeight="1">
      <c r="A379" s="37"/>
      <c r="B379" s="171"/>
      <c r="C379" s="172" t="s">
        <v>227</v>
      </c>
      <c r="D379" s="172" t="s">
        <v>150</v>
      </c>
      <c r="E379" s="173" t="s">
        <v>285</v>
      </c>
      <c r="F379" s="174" t="s">
        <v>286</v>
      </c>
      <c r="G379" s="175" t="s">
        <v>201</v>
      </c>
      <c r="H379" s="176">
        <v>206.09999999999999</v>
      </c>
      <c r="I379" s="177"/>
      <c r="J379" s="178">
        <f>ROUND(I379*H379,2)</f>
        <v>0</v>
      </c>
      <c r="K379" s="179"/>
      <c r="L379" s="38"/>
      <c r="M379" s="180" t="s">
        <v>1</v>
      </c>
      <c r="N379" s="181" t="s">
        <v>38</v>
      </c>
      <c r="O379" s="76"/>
      <c r="P379" s="182">
        <f>O379*H379</f>
        <v>0</v>
      </c>
      <c r="Q379" s="182">
        <v>0</v>
      </c>
      <c r="R379" s="182">
        <f>Q379*H379</f>
        <v>0</v>
      </c>
      <c r="S379" s="182">
        <v>0</v>
      </c>
      <c r="T379" s="183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184" t="s">
        <v>154</v>
      </c>
      <c r="AT379" s="184" t="s">
        <v>150</v>
      </c>
      <c r="AU379" s="184" t="s">
        <v>82</v>
      </c>
      <c r="AY379" s="18" t="s">
        <v>147</v>
      </c>
      <c r="BE379" s="185">
        <f>IF(N379="základní",J379,0)</f>
        <v>0</v>
      </c>
      <c r="BF379" s="185">
        <f>IF(N379="snížená",J379,0)</f>
        <v>0</v>
      </c>
      <c r="BG379" s="185">
        <f>IF(N379="zákl. přenesená",J379,0)</f>
        <v>0</v>
      </c>
      <c r="BH379" s="185">
        <f>IF(N379="sníž. přenesená",J379,0)</f>
        <v>0</v>
      </c>
      <c r="BI379" s="185">
        <f>IF(N379="nulová",J379,0)</f>
        <v>0</v>
      </c>
      <c r="BJ379" s="18" t="s">
        <v>80</v>
      </c>
      <c r="BK379" s="185">
        <f>ROUND(I379*H379,2)</f>
        <v>0</v>
      </c>
      <c r="BL379" s="18" t="s">
        <v>154</v>
      </c>
      <c r="BM379" s="184" t="s">
        <v>170</v>
      </c>
    </row>
    <row r="380" s="2" customFormat="1">
      <c r="A380" s="37"/>
      <c r="B380" s="38"/>
      <c r="C380" s="37"/>
      <c r="D380" s="186" t="s">
        <v>155</v>
      </c>
      <c r="E380" s="37"/>
      <c r="F380" s="187" t="s">
        <v>287</v>
      </c>
      <c r="G380" s="37"/>
      <c r="H380" s="37"/>
      <c r="I380" s="188"/>
      <c r="J380" s="37"/>
      <c r="K380" s="37"/>
      <c r="L380" s="38"/>
      <c r="M380" s="189"/>
      <c r="N380" s="190"/>
      <c r="O380" s="76"/>
      <c r="P380" s="76"/>
      <c r="Q380" s="76"/>
      <c r="R380" s="76"/>
      <c r="S380" s="76"/>
      <c r="T380" s="7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T380" s="18" t="s">
        <v>155</v>
      </c>
      <c r="AU380" s="18" t="s">
        <v>82</v>
      </c>
    </row>
    <row r="381" s="13" customFormat="1">
      <c r="A381" s="13"/>
      <c r="B381" s="191"/>
      <c r="C381" s="13"/>
      <c r="D381" s="192" t="s">
        <v>157</v>
      </c>
      <c r="E381" s="193" t="s">
        <v>1</v>
      </c>
      <c r="F381" s="194" t="s">
        <v>173</v>
      </c>
      <c r="G381" s="13"/>
      <c r="H381" s="193" t="s">
        <v>1</v>
      </c>
      <c r="I381" s="195"/>
      <c r="J381" s="13"/>
      <c r="K381" s="13"/>
      <c r="L381" s="191"/>
      <c r="M381" s="196"/>
      <c r="N381" s="197"/>
      <c r="O381" s="197"/>
      <c r="P381" s="197"/>
      <c r="Q381" s="197"/>
      <c r="R381" s="197"/>
      <c r="S381" s="197"/>
      <c r="T381" s="198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93" t="s">
        <v>157</v>
      </c>
      <c r="AU381" s="193" t="s">
        <v>82</v>
      </c>
      <c r="AV381" s="13" t="s">
        <v>80</v>
      </c>
      <c r="AW381" s="13" t="s">
        <v>30</v>
      </c>
      <c r="AX381" s="13" t="s">
        <v>73</v>
      </c>
      <c r="AY381" s="193" t="s">
        <v>147</v>
      </c>
    </row>
    <row r="382" s="14" customFormat="1">
      <c r="A382" s="14"/>
      <c r="B382" s="199"/>
      <c r="C382" s="14"/>
      <c r="D382" s="192" t="s">
        <v>157</v>
      </c>
      <c r="E382" s="200" t="s">
        <v>1</v>
      </c>
      <c r="F382" s="201" t="s">
        <v>288</v>
      </c>
      <c r="G382" s="14"/>
      <c r="H382" s="202">
        <v>105</v>
      </c>
      <c r="I382" s="203"/>
      <c r="J382" s="14"/>
      <c r="K382" s="14"/>
      <c r="L382" s="199"/>
      <c r="M382" s="204"/>
      <c r="N382" s="205"/>
      <c r="O382" s="205"/>
      <c r="P382" s="205"/>
      <c r="Q382" s="205"/>
      <c r="R382" s="205"/>
      <c r="S382" s="205"/>
      <c r="T382" s="20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00" t="s">
        <v>157</v>
      </c>
      <c r="AU382" s="200" t="s">
        <v>82</v>
      </c>
      <c r="AV382" s="14" t="s">
        <v>82</v>
      </c>
      <c r="AW382" s="14" t="s">
        <v>30</v>
      </c>
      <c r="AX382" s="14" t="s">
        <v>73</v>
      </c>
      <c r="AY382" s="200" t="s">
        <v>147</v>
      </c>
    </row>
    <row r="383" s="14" customFormat="1">
      <c r="A383" s="14"/>
      <c r="B383" s="199"/>
      <c r="C383" s="14"/>
      <c r="D383" s="192" t="s">
        <v>157</v>
      </c>
      <c r="E383" s="200" t="s">
        <v>1</v>
      </c>
      <c r="F383" s="201" t="s">
        <v>289</v>
      </c>
      <c r="G383" s="14"/>
      <c r="H383" s="202">
        <v>9.5999999999999996</v>
      </c>
      <c r="I383" s="203"/>
      <c r="J383" s="14"/>
      <c r="K383" s="14"/>
      <c r="L383" s="199"/>
      <c r="M383" s="204"/>
      <c r="N383" s="205"/>
      <c r="O383" s="205"/>
      <c r="P383" s="205"/>
      <c r="Q383" s="205"/>
      <c r="R383" s="205"/>
      <c r="S383" s="205"/>
      <c r="T383" s="20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00" t="s">
        <v>157</v>
      </c>
      <c r="AU383" s="200" t="s">
        <v>82</v>
      </c>
      <c r="AV383" s="14" t="s">
        <v>82</v>
      </c>
      <c r="AW383" s="14" t="s">
        <v>30</v>
      </c>
      <c r="AX383" s="14" t="s">
        <v>73</v>
      </c>
      <c r="AY383" s="200" t="s">
        <v>147</v>
      </c>
    </row>
    <row r="384" s="14" customFormat="1">
      <c r="A384" s="14"/>
      <c r="B384" s="199"/>
      <c r="C384" s="14"/>
      <c r="D384" s="192" t="s">
        <v>157</v>
      </c>
      <c r="E384" s="200" t="s">
        <v>1</v>
      </c>
      <c r="F384" s="201" t="s">
        <v>290</v>
      </c>
      <c r="G384" s="14"/>
      <c r="H384" s="202">
        <v>8.5999999999999996</v>
      </c>
      <c r="I384" s="203"/>
      <c r="J384" s="14"/>
      <c r="K384" s="14"/>
      <c r="L384" s="199"/>
      <c r="M384" s="204"/>
      <c r="N384" s="205"/>
      <c r="O384" s="205"/>
      <c r="P384" s="205"/>
      <c r="Q384" s="205"/>
      <c r="R384" s="205"/>
      <c r="S384" s="205"/>
      <c r="T384" s="20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00" t="s">
        <v>157</v>
      </c>
      <c r="AU384" s="200" t="s">
        <v>82</v>
      </c>
      <c r="AV384" s="14" t="s">
        <v>82</v>
      </c>
      <c r="AW384" s="14" t="s">
        <v>30</v>
      </c>
      <c r="AX384" s="14" t="s">
        <v>73</v>
      </c>
      <c r="AY384" s="200" t="s">
        <v>147</v>
      </c>
    </row>
    <row r="385" s="14" customFormat="1">
      <c r="A385" s="14"/>
      <c r="B385" s="199"/>
      <c r="C385" s="14"/>
      <c r="D385" s="192" t="s">
        <v>157</v>
      </c>
      <c r="E385" s="200" t="s">
        <v>1</v>
      </c>
      <c r="F385" s="201" t="s">
        <v>291</v>
      </c>
      <c r="G385" s="14"/>
      <c r="H385" s="202">
        <v>4</v>
      </c>
      <c r="I385" s="203"/>
      <c r="J385" s="14"/>
      <c r="K385" s="14"/>
      <c r="L385" s="199"/>
      <c r="M385" s="204"/>
      <c r="N385" s="205"/>
      <c r="O385" s="205"/>
      <c r="P385" s="205"/>
      <c r="Q385" s="205"/>
      <c r="R385" s="205"/>
      <c r="S385" s="205"/>
      <c r="T385" s="20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00" t="s">
        <v>157</v>
      </c>
      <c r="AU385" s="200" t="s">
        <v>82</v>
      </c>
      <c r="AV385" s="14" t="s">
        <v>82</v>
      </c>
      <c r="AW385" s="14" t="s">
        <v>30</v>
      </c>
      <c r="AX385" s="14" t="s">
        <v>73</v>
      </c>
      <c r="AY385" s="200" t="s">
        <v>147</v>
      </c>
    </row>
    <row r="386" s="13" customFormat="1">
      <c r="A386" s="13"/>
      <c r="B386" s="191"/>
      <c r="C386" s="13"/>
      <c r="D386" s="192" t="s">
        <v>157</v>
      </c>
      <c r="E386" s="193" t="s">
        <v>1</v>
      </c>
      <c r="F386" s="194" t="s">
        <v>169</v>
      </c>
      <c r="G386" s="13"/>
      <c r="H386" s="193" t="s">
        <v>1</v>
      </c>
      <c r="I386" s="195"/>
      <c r="J386" s="13"/>
      <c r="K386" s="13"/>
      <c r="L386" s="191"/>
      <c r="M386" s="196"/>
      <c r="N386" s="197"/>
      <c r="O386" s="197"/>
      <c r="P386" s="197"/>
      <c r="Q386" s="197"/>
      <c r="R386" s="197"/>
      <c r="S386" s="197"/>
      <c r="T386" s="198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3" t="s">
        <v>157</v>
      </c>
      <c r="AU386" s="193" t="s">
        <v>82</v>
      </c>
      <c r="AV386" s="13" t="s">
        <v>80</v>
      </c>
      <c r="AW386" s="13" t="s">
        <v>30</v>
      </c>
      <c r="AX386" s="13" t="s">
        <v>73</v>
      </c>
      <c r="AY386" s="193" t="s">
        <v>147</v>
      </c>
    </row>
    <row r="387" s="14" customFormat="1">
      <c r="A387" s="14"/>
      <c r="B387" s="199"/>
      <c r="C387" s="14"/>
      <c r="D387" s="192" t="s">
        <v>157</v>
      </c>
      <c r="E387" s="200" t="s">
        <v>1</v>
      </c>
      <c r="F387" s="201" t="s">
        <v>292</v>
      </c>
      <c r="G387" s="14"/>
      <c r="H387" s="202">
        <v>3.6000000000000001</v>
      </c>
      <c r="I387" s="203"/>
      <c r="J387" s="14"/>
      <c r="K387" s="14"/>
      <c r="L387" s="199"/>
      <c r="M387" s="204"/>
      <c r="N387" s="205"/>
      <c r="O387" s="205"/>
      <c r="P387" s="205"/>
      <c r="Q387" s="205"/>
      <c r="R387" s="205"/>
      <c r="S387" s="205"/>
      <c r="T387" s="20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00" t="s">
        <v>157</v>
      </c>
      <c r="AU387" s="200" t="s">
        <v>82</v>
      </c>
      <c r="AV387" s="14" t="s">
        <v>82</v>
      </c>
      <c r="AW387" s="14" t="s">
        <v>30</v>
      </c>
      <c r="AX387" s="14" t="s">
        <v>73</v>
      </c>
      <c r="AY387" s="200" t="s">
        <v>147</v>
      </c>
    </row>
    <row r="388" s="13" customFormat="1">
      <c r="A388" s="13"/>
      <c r="B388" s="191"/>
      <c r="C388" s="13"/>
      <c r="D388" s="192" t="s">
        <v>157</v>
      </c>
      <c r="E388" s="193" t="s">
        <v>1</v>
      </c>
      <c r="F388" s="194" t="s">
        <v>265</v>
      </c>
      <c r="G388" s="13"/>
      <c r="H388" s="193" t="s">
        <v>1</v>
      </c>
      <c r="I388" s="195"/>
      <c r="J388" s="13"/>
      <c r="K388" s="13"/>
      <c r="L388" s="191"/>
      <c r="M388" s="196"/>
      <c r="N388" s="197"/>
      <c r="O388" s="197"/>
      <c r="P388" s="197"/>
      <c r="Q388" s="197"/>
      <c r="R388" s="197"/>
      <c r="S388" s="197"/>
      <c r="T388" s="19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3" t="s">
        <v>157</v>
      </c>
      <c r="AU388" s="193" t="s">
        <v>82</v>
      </c>
      <c r="AV388" s="13" t="s">
        <v>80</v>
      </c>
      <c r="AW388" s="13" t="s">
        <v>30</v>
      </c>
      <c r="AX388" s="13" t="s">
        <v>73</v>
      </c>
      <c r="AY388" s="193" t="s">
        <v>147</v>
      </c>
    </row>
    <row r="389" s="14" customFormat="1">
      <c r="A389" s="14"/>
      <c r="B389" s="199"/>
      <c r="C389" s="14"/>
      <c r="D389" s="192" t="s">
        <v>157</v>
      </c>
      <c r="E389" s="200" t="s">
        <v>1</v>
      </c>
      <c r="F389" s="201" t="s">
        <v>293</v>
      </c>
      <c r="G389" s="14"/>
      <c r="H389" s="202">
        <v>16.800000000000001</v>
      </c>
      <c r="I389" s="203"/>
      <c r="J389" s="14"/>
      <c r="K389" s="14"/>
      <c r="L389" s="199"/>
      <c r="M389" s="204"/>
      <c r="N389" s="205"/>
      <c r="O389" s="205"/>
      <c r="P389" s="205"/>
      <c r="Q389" s="205"/>
      <c r="R389" s="205"/>
      <c r="S389" s="205"/>
      <c r="T389" s="20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00" t="s">
        <v>157</v>
      </c>
      <c r="AU389" s="200" t="s">
        <v>82</v>
      </c>
      <c r="AV389" s="14" t="s">
        <v>82</v>
      </c>
      <c r="AW389" s="14" t="s">
        <v>30</v>
      </c>
      <c r="AX389" s="14" t="s">
        <v>73</v>
      </c>
      <c r="AY389" s="200" t="s">
        <v>147</v>
      </c>
    </row>
    <row r="390" s="14" customFormat="1">
      <c r="A390" s="14"/>
      <c r="B390" s="199"/>
      <c r="C390" s="14"/>
      <c r="D390" s="192" t="s">
        <v>157</v>
      </c>
      <c r="E390" s="200" t="s">
        <v>1</v>
      </c>
      <c r="F390" s="201" t="s">
        <v>294</v>
      </c>
      <c r="G390" s="14"/>
      <c r="H390" s="202">
        <v>16.199999999999999</v>
      </c>
      <c r="I390" s="203"/>
      <c r="J390" s="14"/>
      <c r="K390" s="14"/>
      <c r="L390" s="199"/>
      <c r="M390" s="204"/>
      <c r="N390" s="205"/>
      <c r="O390" s="205"/>
      <c r="P390" s="205"/>
      <c r="Q390" s="205"/>
      <c r="R390" s="205"/>
      <c r="S390" s="205"/>
      <c r="T390" s="20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00" t="s">
        <v>157</v>
      </c>
      <c r="AU390" s="200" t="s">
        <v>82</v>
      </c>
      <c r="AV390" s="14" t="s">
        <v>82</v>
      </c>
      <c r="AW390" s="14" t="s">
        <v>30</v>
      </c>
      <c r="AX390" s="14" t="s">
        <v>73</v>
      </c>
      <c r="AY390" s="200" t="s">
        <v>147</v>
      </c>
    </row>
    <row r="391" s="13" customFormat="1">
      <c r="A391" s="13"/>
      <c r="B391" s="191"/>
      <c r="C391" s="13"/>
      <c r="D391" s="192" t="s">
        <v>157</v>
      </c>
      <c r="E391" s="193" t="s">
        <v>1</v>
      </c>
      <c r="F391" s="194" t="s">
        <v>194</v>
      </c>
      <c r="G391" s="13"/>
      <c r="H391" s="193" t="s">
        <v>1</v>
      </c>
      <c r="I391" s="195"/>
      <c r="J391" s="13"/>
      <c r="K391" s="13"/>
      <c r="L391" s="191"/>
      <c r="M391" s="196"/>
      <c r="N391" s="197"/>
      <c r="O391" s="197"/>
      <c r="P391" s="197"/>
      <c r="Q391" s="197"/>
      <c r="R391" s="197"/>
      <c r="S391" s="197"/>
      <c r="T391" s="19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93" t="s">
        <v>157</v>
      </c>
      <c r="AU391" s="193" t="s">
        <v>82</v>
      </c>
      <c r="AV391" s="13" t="s">
        <v>80</v>
      </c>
      <c r="AW391" s="13" t="s">
        <v>30</v>
      </c>
      <c r="AX391" s="13" t="s">
        <v>73</v>
      </c>
      <c r="AY391" s="193" t="s">
        <v>147</v>
      </c>
    </row>
    <row r="392" s="14" customFormat="1">
      <c r="A392" s="14"/>
      <c r="B392" s="199"/>
      <c r="C392" s="14"/>
      <c r="D392" s="192" t="s">
        <v>157</v>
      </c>
      <c r="E392" s="200" t="s">
        <v>1</v>
      </c>
      <c r="F392" s="201" t="s">
        <v>205</v>
      </c>
      <c r="G392" s="14"/>
      <c r="H392" s="202">
        <v>4.7999999999999998</v>
      </c>
      <c r="I392" s="203"/>
      <c r="J392" s="14"/>
      <c r="K392" s="14"/>
      <c r="L392" s="199"/>
      <c r="M392" s="204"/>
      <c r="N392" s="205"/>
      <c r="O392" s="205"/>
      <c r="P392" s="205"/>
      <c r="Q392" s="205"/>
      <c r="R392" s="205"/>
      <c r="S392" s="205"/>
      <c r="T392" s="20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00" t="s">
        <v>157</v>
      </c>
      <c r="AU392" s="200" t="s">
        <v>82</v>
      </c>
      <c r="AV392" s="14" t="s">
        <v>82</v>
      </c>
      <c r="AW392" s="14" t="s">
        <v>30</v>
      </c>
      <c r="AX392" s="14" t="s">
        <v>73</v>
      </c>
      <c r="AY392" s="200" t="s">
        <v>147</v>
      </c>
    </row>
    <row r="393" s="13" customFormat="1">
      <c r="A393" s="13"/>
      <c r="B393" s="191"/>
      <c r="C393" s="13"/>
      <c r="D393" s="192" t="s">
        <v>157</v>
      </c>
      <c r="E393" s="193" t="s">
        <v>1</v>
      </c>
      <c r="F393" s="194" t="s">
        <v>295</v>
      </c>
      <c r="G393" s="13"/>
      <c r="H393" s="193" t="s">
        <v>1</v>
      </c>
      <c r="I393" s="195"/>
      <c r="J393" s="13"/>
      <c r="K393" s="13"/>
      <c r="L393" s="191"/>
      <c r="M393" s="196"/>
      <c r="N393" s="197"/>
      <c r="O393" s="197"/>
      <c r="P393" s="197"/>
      <c r="Q393" s="197"/>
      <c r="R393" s="197"/>
      <c r="S393" s="197"/>
      <c r="T393" s="198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193" t="s">
        <v>157</v>
      </c>
      <c r="AU393" s="193" t="s">
        <v>82</v>
      </c>
      <c r="AV393" s="13" t="s">
        <v>80</v>
      </c>
      <c r="AW393" s="13" t="s">
        <v>30</v>
      </c>
      <c r="AX393" s="13" t="s">
        <v>73</v>
      </c>
      <c r="AY393" s="193" t="s">
        <v>147</v>
      </c>
    </row>
    <row r="394" s="14" customFormat="1">
      <c r="A394" s="14"/>
      <c r="B394" s="199"/>
      <c r="C394" s="14"/>
      <c r="D394" s="192" t="s">
        <v>157</v>
      </c>
      <c r="E394" s="200" t="s">
        <v>1</v>
      </c>
      <c r="F394" s="201" t="s">
        <v>296</v>
      </c>
      <c r="G394" s="14"/>
      <c r="H394" s="202">
        <v>30</v>
      </c>
      <c r="I394" s="203"/>
      <c r="J394" s="14"/>
      <c r="K394" s="14"/>
      <c r="L394" s="199"/>
      <c r="M394" s="204"/>
      <c r="N394" s="205"/>
      <c r="O394" s="205"/>
      <c r="P394" s="205"/>
      <c r="Q394" s="205"/>
      <c r="R394" s="205"/>
      <c r="S394" s="205"/>
      <c r="T394" s="20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00" t="s">
        <v>157</v>
      </c>
      <c r="AU394" s="200" t="s">
        <v>82</v>
      </c>
      <c r="AV394" s="14" t="s">
        <v>82</v>
      </c>
      <c r="AW394" s="14" t="s">
        <v>30</v>
      </c>
      <c r="AX394" s="14" t="s">
        <v>73</v>
      </c>
      <c r="AY394" s="200" t="s">
        <v>147</v>
      </c>
    </row>
    <row r="395" s="14" customFormat="1">
      <c r="A395" s="14"/>
      <c r="B395" s="199"/>
      <c r="C395" s="14"/>
      <c r="D395" s="192" t="s">
        <v>157</v>
      </c>
      <c r="E395" s="200" t="s">
        <v>1</v>
      </c>
      <c r="F395" s="201" t="s">
        <v>297</v>
      </c>
      <c r="G395" s="14"/>
      <c r="H395" s="202">
        <v>3.6000000000000001</v>
      </c>
      <c r="I395" s="203"/>
      <c r="J395" s="14"/>
      <c r="K395" s="14"/>
      <c r="L395" s="199"/>
      <c r="M395" s="204"/>
      <c r="N395" s="205"/>
      <c r="O395" s="205"/>
      <c r="P395" s="205"/>
      <c r="Q395" s="205"/>
      <c r="R395" s="205"/>
      <c r="S395" s="205"/>
      <c r="T395" s="20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00" t="s">
        <v>157</v>
      </c>
      <c r="AU395" s="200" t="s">
        <v>82</v>
      </c>
      <c r="AV395" s="14" t="s">
        <v>82</v>
      </c>
      <c r="AW395" s="14" t="s">
        <v>30</v>
      </c>
      <c r="AX395" s="14" t="s">
        <v>73</v>
      </c>
      <c r="AY395" s="200" t="s">
        <v>147</v>
      </c>
    </row>
    <row r="396" s="14" customFormat="1">
      <c r="A396" s="14"/>
      <c r="B396" s="199"/>
      <c r="C396" s="14"/>
      <c r="D396" s="192" t="s">
        <v>157</v>
      </c>
      <c r="E396" s="200" t="s">
        <v>1</v>
      </c>
      <c r="F396" s="201" t="s">
        <v>298</v>
      </c>
      <c r="G396" s="14"/>
      <c r="H396" s="202">
        <v>2.2000000000000002</v>
      </c>
      <c r="I396" s="203"/>
      <c r="J396" s="14"/>
      <c r="K396" s="14"/>
      <c r="L396" s="199"/>
      <c r="M396" s="204"/>
      <c r="N396" s="205"/>
      <c r="O396" s="205"/>
      <c r="P396" s="205"/>
      <c r="Q396" s="205"/>
      <c r="R396" s="205"/>
      <c r="S396" s="205"/>
      <c r="T396" s="20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00" t="s">
        <v>157</v>
      </c>
      <c r="AU396" s="200" t="s">
        <v>82</v>
      </c>
      <c r="AV396" s="14" t="s">
        <v>82</v>
      </c>
      <c r="AW396" s="14" t="s">
        <v>30</v>
      </c>
      <c r="AX396" s="14" t="s">
        <v>73</v>
      </c>
      <c r="AY396" s="200" t="s">
        <v>147</v>
      </c>
    </row>
    <row r="397" s="14" customFormat="1">
      <c r="A397" s="14"/>
      <c r="B397" s="199"/>
      <c r="C397" s="14"/>
      <c r="D397" s="192" t="s">
        <v>157</v>
      </c>
      <c r="E397" s="200" t="s">
        <v>1</v>
      </c>
      <c r="F397" s="201" t="s">
        <v>299</v>
      </c>
      <c r="G397" s="14"/>
      <c r="H397" s="202">
        <v>0.80000000000000004</v>
      </c>
      <c r="I397" s="203"/>
      <c r="J397" s="14"/>
      <c r="K397" s="14"/>
      <c r="L397" s="199"/>
      <c r="M397" s="204"/>
      <c r="N397" s="205"/>
      <c r="O397" s="205"/>
      <c r="P397" s="205"/>
      <c r="Q397" s="205"/>
      <c r="R397" s="205"/>
      <c r="S397" s="205"/>
      <c r="T397" s="20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00" t="s">
        <v>157</v>
      </c>
      <c r="AU397" s="200" t="s">
        <v>82</v>
      </c>
      <c r="AV397" s="14" t="s">
        <v>82</v>
      </c>
      <c r="AW397" s="14" t="s">
        <v>30</v>
      </c>
      <c r="AX397" s="14" t="s">
        <v>73</v>
      </c>
      <c r="AY397" s="200" t="s">
        <v>147</v>
      </c>
    </row>
    <row r="398" s="13" customFormat="1">
      <c r="A398" s="13"/>
      <c r="B398" s="191"/>
      <c r="C398" s="13"/>
      <c r="D398" s="192" t="s">
        <v>157</v>
      </c>
      <c r="E398" s="193" t="s">
        <v>1</v>
      </c>
      <c r="F398" s="194" t="s">
        <v>169</v>
      </c>
      <c r="G398" s="13"/>
      <c r="H398" s="193" t="s">
        <v>1</v>
      </c>
      <c r="I398" s="195"/>
      <c r="J398" s="13"/>
      <c r="K398" s="13"/>
      <c r="L398" s="191"/>
      <c r="M398" s="196"/>
      <c r="N398" s="197"/>
      <c r="O398" s="197"/>
      <c r="P398" s="197"/>
      <c r="Q398" s="197"/>
      <c r="R398" s="197"/>
      <c r="S398" s="197"/>
      <c r="T398" s="19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3" t="s">
        <v>157</v>
      </c>
      <c r="AU398" s="193" t="s">
        <v>82</v>
      </c>
      <c r="AV398" s="13" t="s">
        <v>80</v>
      </c>
      <c r="AW398" s="13" t="s">
        <v>30</v>
      </c>
      <c r="AX398" s="13" t="s">
        <v>73</v>
      </c>
      <c r="AY398" s="193" t="s">
        <v>147</v>
      </c>
    </row>
    <row r="399" s="14" customFormat="1">
      <c r="A399" s="14"/>
      <c r="B399" s="199"/>
      <c r="C399" s="14"/>
      <c r="D399" s="192" t="s">
        <v>157</v>
      </c>
      <c r="E399" s="200" t="s">
        <v>1</v>
      </c>
      <c r="F399" s="201" t="s">
        <v>300</v>
      </c>
      <c r="G399" s="14"/>
      <c r="H399" s="202">
        <v>0.90000000000000002</v>
      </c>
      <c r="I399" s="203"/>
      <c r="J399" s="14"/>
      <c r="K399" s="14"/>
      <c r="L399" s="199"/>
      <c r="M399" s="204"/>
      <c r="N399" s="205"/>
      <c r="O399" s="205"/>
      <c r="P399" s="205"/>
      <c r="Q399" s="205"/>
      <c r="R399" s="205"/>
      <c r="S399" s="205"/>
      <c r="T399" s="20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00" t="s">
        <v>157</v>
      </c>
      <c r="AU399" s="200" t="s">
        <v>82</v>
      </c>
      <c r="AV399" s="14" t="s">
        <v>82</v>
      </c>
      <c r="AW399" s="14" t="s">
        <v>30</v>
      </c>
      <c r="AX399" s="14" t="s">
        <v>73</v>
      </c>
      <c r="AY399" s="200" t="s">
        <v>147</v>
      </c>
    </row>
    <row r="400" s="15" customFormat="1">
      <c r="A400" s="15"/>
      <c r="B400" s="207"/>
      <c r="C400" s="15"/>
      <c r="D400" s="192" t="s">
        <v>157</v>
      </c>
      <c r="E400" s="208" t="s">
        <v>1</v>
      </c>
      <c r="F400" s="209" t="s">
        <v>160</v>
      </c>
      <c r="G400" s="15"/>
      <c r="H400" s="210">
        <v>206.09999999999999</v>
      </c>
      <c r="I400" s="211"/>
      <c r="J400" s="15"/>
      <c r="K400" s="15"/>
      <c r="L400" s="207"/>
      <c r="M400" s="212"/>
      <c r="N400" s="213"/>
      <c r="O400" s="213"/>
      <c r="P400" s="213"/>
      <c r="Q400" s="213"/>
      <c r="R400" s="213"/>
      <c r="S400" s="213"/>
      <c r="T400" s="214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08" t="s">
        <v>157</v>
      </c>
      <c r="AU400" s="208" t="s">
        <v>82</v>
      </c>
      <c r="AV400" s="15" t="s">
        <v>154</v>
      </c>
      <c r="AW400" s="15" t="s">
        <v>30</v>
      </c>
      <c r="AX400" s="15" t="s">
        <v>80</v>
      </c>
      <c r="AY400" s="208" t="s">
        <v>147</v>
      </c>
    </row>
    <row r="401" s="2" customFormat="1" ht="24.15" customHeight="1">
      <c r="A401" s="37"/>
      <c r="B401" s="171"/>
      <c r="C401" s="215" t="s">
        <v>301</v>
      </c>
      <c r="D401" s="215" t="s">
        <v>229</v>
      </c>
      <c r="E401" s="216" t="s">
        <v>302</v>
      </c>
      <c r="F401" s="217" t="s">
        <v>303</v>
      </c>
      <c r="G401" s="218" t="s">
        <v>201</v>
      </c>
      <c r="H401" s="219">
        <v>185.46000000000001</v>
      </c>
      <c r="I401" s="220"/>
      <c r="J401" s="221">
        <f>ROUND(I401*H401,2)</f>
        <v>0</v>
      </c>
      <c r="K401" s="222"/>
      <c r="L401" s="223"/>
      <c r="M401" s="224" t="s">
        <v>1</v>
      </c>
      <c r="N401" s="225" t="s">
        <v>38</v>
      </c>
      <c r="O401" s="76"/>
      <c r="P401" s="182">
        <f>O401*H401</f>
        <v>0</v>
      </c>
      <c r="Q401" s="182">
        <v>0</v>
      </c>
      <c r="R401" s="182">
        <f>Q401*H401</f>
        <v>0</v>
      </c>
      <c r="S401" s="182">
        <v>0</v>
      </c>
      <c r="T401" s="183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84" t="s">
        <v>190</v>
      </c>
      <c r="AT401" s="184" t="s">
        <v>229</v>
      </c>
      <c r="AU401" s="184" t="s">
        <v>82</v>
      </c>
      <c r="AY401" s="18" t="s">
        <v>147</v>
      </c>
      <c r="BE401" s="185">
        <f>IF(N401="základní",J401,0)</f>
        <v>0</v>
      </c>
      <c r="BF401" s="185">
        <f>IF(N401="snížená",J401,0)</f>
        <v>0</v>
      </c>
      <c r="BG401" s="185">
        <f>IF(N401="zákl. přenesená",J401,0)</f>
        <v>0</v>
      </c>
      <c r="BH401" s="185">
        <f>IF(N401="sníž. přenesená",J401,0)</f>
        <v>0</v>
      </c>
      <c r="BI401" s="185">
        <f>IF(N401="nulová",J401,0)</f>
        <v>0</v>
      </c>
      <c r="BJ401" s="18" t="s">
        <v>80</v>
      </c>
      <c r="BK401" s="185">
        <f>ROUND(I401*H401,2)</f>
        <v>0</v>
      </c>
      <c r="BL401" s="18" t="s">
        <v>154</v>
      </c>
      <c r="BM401" s="184" t="s">
        <v>304</v>
      </c>
    </row>
    <row r="402" s="13" customFormat="1">
      <c r="A402" s="13"/>
      <c r="B402" s="191"/>
      <c r="C402" s="13"/>
      <c r="D402" s="192" t="s">
        <v>157</v>
      </c>
      <c r="E402" s="193" t="s">
        <v>1</v>
      </c>
      <c r="F402" s="194" t="s">
        <v>173</v>
      </c>
      <c r="G402" s="13"/>
      <c r="H402" s="193" t="s">
        <v>1</v>
      </c>
      <c r="I402" s="195"/>
      <c r="J402" s="13"/>
      <c r="K402" s="13"/>
      <c r="L402" s="191"/>
      <c r="M402" s="196"/>
      <c r="N402" s="197"/>
      <c r="O402" s="197"/>
      <c r="P402" s="197"/>
      <c r="Q402" s="197"/>
      <c r="R402" s="197"/>
      <c r="S402" s="197"/>
      <c r="T402" s="19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93" t="s">
        <v>157</v>
      </c>
      <c r="AU402" s="193" t="s">
        <v>82</v>
      </c>
      <c r="AV402" s="13" t="s">
        <v>80</v>
      </c>
      <c r="AW402" s="13" t="s">
        <v>30</v>
      </c>
      <c r="AX402" s="13" t="s">
        <v>73</v>
      </c>
      <c r="AY402" s="193" t="s">
        <v>147</v>
      </c>
    </row>
    <row r="403" s="14" customFormat="1">
      <c r="A403" s="14"/>
      <c r="B403" s="199"/>
      <c r="C403" s="14"/>
      <c r="D403" s="192" t="s">
        <v>157</v>
      </c>
      <c r="E403" s="200" t="s">
        <v>1</v>
      </c>
      <c r="F403" s="201" t="s">
        <v>288</v>
      </c>
      <c r="G403" s="14"/>
      <c r="H403" s="202">
        <v>105</v>
      </c>
      <c r="I403" s="203"/>
      <c r="J403" s="14"/>
      <c r="K403" s="14"/>
      <c r="L403" s="199"/>
      <c r="M403" s="204"/>
      <c r="N403" s="205"/>
      <c r="O403" s="205"/>
      <c r="P403" s="205"/>
      <c r="Q403" s="205"/>
      <c r="R403" s="205"/>
      <c r="S403" s="205"/>
      <c r="T403" s="20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00" t="s">
        <v>157</v>
      </c>
      <c r="AU403" s="200" t="s">
        <v>82</v>
      </c>
      <c r="AV403" s="14" t="s">
        <v>82</v>
      </c>
      <c r="AW403" s="14" t="s">
        <v>30</v>
      </c>
      <c r="AX403" s="14" t="s">
        <v>73</v>
      </c>
      <c r="AY403" s="200" t="s">
        <v>147</v>
      </c>
    </row>
    <row r="404" s="14" customFormat="1">
      <c r="A404" s="14"/>
      <c r="B404" s="199"/>
      <c r="C404" s="14"/>
      <c r="D404" s="192" t="s">
        <v>157</v>
      </c>
      <c r="E404" s="200" t="s">
        <v>1</v>
      </c>
      <c r="F404" s="201" t="s">
        <v>289</v>
      </c>
      <c r="G404" s="14"/>
      <c r="H404" s="202">
        <v>9.5999999999999996</v>
      </c>
      <c r="I404" s="203"/>
      <c r="J404" s="14"/>
      <c r="K404" s="14"/>
      <c r="L404" s="199"/>
      <c r="M404" s="204"/>
      <c r="N404" s="205"/>
      <c r="O404" s="205"/>
      <c r="P404" s="205"/>
      <c r="Q404" s="205"/>
      <c r="R404" s="205"/>
      <c r="S404" s="205"/>
      <c r="T404" s="206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00" t="s">
        <v>157</v>
      </c>
      <c r="AU404" s="200" t="s">
        <v>82</v>
      </c>
      <c r="AV404" s="14" t="s">
        <v>82</v>
      </c>
      <c r="AW404" s="14" t="s">
        <v>30</v>
      </c>
      <c r="AX404" s="14" t="s">
        <v>73</v>
      </c>
      <c r="AY404" s="200" t="s">
        <v>147</v>
      </c>
    </row>
    <row r="405" s="14" customFormat="1">
      <c r="A405" s="14"/>
      <c r="B405" s="199"/>
      <c r="C405" s="14"/>
      <c r="D405" s="192" t="s">
        <v>157</v>
      </c>
      <c r="E405" s="200" t="s">
        <v>1</v>
      </c>
      <c r="F405" s="201" t="s">
        <v>290</v>
      </c>
      <c r="G405" s="14"/>
      <c r="H405" s="202">
        <v>8.5999999999999996</v>
      </c>
      <c r="I405" s="203"/>
      <c r="J405" s="14"/>
      <c r="K405" s="14"/>
      <c r="L405" s="199"/>
      <c r="M405" s="204"/>
      <c r="N405" s="205"/>
      <c r="O405" s="205"/>
      <c r="P405" s="205"/>
      <c r="Q405" s="205"/>
      <c r="R405" s="205"/>
      <c r="S405" s="205"/>
      <c r="T405" s="20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00" t="s">
        <v>157</v>
      </c>
      <c r="AU405" s="200" t="s">
        <v>82</v>
      </c>
      <c r="AV405" s="14" t="s">
        <v>82</v>
      </c>
      <c r="AW405" s="14" t="s">
        <v>30</v>
      </c>
      <c r="AX405" s="14" t="s">
        <v>73</v>
      </c>
      <c r="AY405" s="200" t="s">
        <v>147</v>
      </c>
    </row>
    <row r="406" s="14" customFormat="1">
      <c r="A406" s="14"/>
      <c r="B406" s="199"/>
      <c r="C406" s="14"/>
      <c r="D406" s="192" t="s">
        <v>157</v>
      </c>
      <c r="E406" s="200" t="s">
        <v>1</v>
      </c>
      <c r="F406" s="201" t="s">
        <v>291</v>
      </c>
      <c r="G406" s="14"/>
      <c r="H406" s="202">
        <v>4</v>
      </c>
      <c r="I406" s="203"/>
      <c r="J406" s="14"/>
      <c r="K406" s="14"/>
      <c r="L406" s="199"/>
      <c r="M406" s="204"/>
      <c r="N406" s="205"/>
      <c r="O406" s="205"/>
      <c r="P406" s="205"/>
      <c r="Q406" s="205"/>
      <c r="R406" s="205"/>
      <c r="S406" s="205"/>
      <c r="T406" s="20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00" t="s">
        <v>157</v>
      </c>
      <c r="AU406" s="200" t="s">
        <v>82</v>
      </c>
      <c r="AV406" s="14" t="s">
        <v>82</v>
      </c>
      <c r="AW406" s="14" t="s">
        <v>30</v>
      </c>
      <c r="AX406" s="14" t="s">
        <v>73</v>
      </c>
      <c r="AY406" s="200" t="s">
        <v>147</v>
      </c>
    </row>
    <row r="407" s="13" customFormat="1">
      <c r="A407" s="13"/>
      <c r="B407" s="191"/>
      <c r="C407" s="13"/>
      <c r="D407" s="192" t="s">
        <v>157</v>
      </c>
      <c r="E407" s="193" t="s">
        <v>1</v>
      </c>
      <c r="F407" s="194" t="s">
        <v>169</v>
      </c>
      <c r="G407" s="13"/>
      <c r="H407" s="193" t="s">
        <v>1</v>
      </c>
      <c r="I407" s="195"/>
      <c r="J407" s="13"/>
      <c r="K407" s="13"/>
      <c r="L407" s="191"/>
      <c r="M407" s="196"/>
      <c r="N407" s="197"/>
      <c r="O407" s="197"/>
      <c r="P407" s="197"/>
      <c r="Q407" s="197"/>
      <c r="R407" s="197"/>
      <c r="S407" s="197"/>
      <c r="T407" s="198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193" t="s">
        <v>157</v>
      </c>
      <c r="AU407" s="193" t="s">
        <v>82</v>
      </c>
      <c r="AV407" s="13" t="s">
        <v>80</v>
      </c>
      <c r="AW407" s="13" t="s">
        <v>30</v>
      </c>
      <c r="AX407" s="13" t="s">
        <v>73</v>
      </c>
      <c r="AY407" s="193" t="s">
        <v>147</v>
      </c>
    </row>
    <row r="408" s="14" customFormat="1">
      <c r="A408" s="14"/>
      <c r="B408" s="199"/>
      <c r="C408" s="14"/>
      <c r="D408" s="192" t="s">
        <v>157</v>
      </c>
      <c r="E408" s="200" t="s">
        <v>1</v>
      </c>
      <c r="F408" s="201" t="s">
        <v>292</v>
      </c>
      <c r="G408" s="14"/>
      <c r="H408" s="202">
        <v>3.6000000000000001</v>
      </c>
      <c r="I408" s="203"/>
      <c r="J408" s="14"/>
      <c r="K408" s="14"/>
      <c r="L408" s="199"/>
      <c r="M408" s="204"/>
      <c r="N408" s="205"/>
      <c r="O408" s="205"/>
      <c r="P408" s="205"/>
      <c r="Q408" s="205"/>
      <c r="R408" s="205"/>
      <c r="S408" s="205"/>
      <c r="T408" s="20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00" t="s">
        <v>157</v>
      </c>
      <c r="AU408" s="200" t="s">
        <v>82</v>
      </c>
      <c r="AV408" s="14" t="s">
        <v>82</v>
      </c>
      <c r="AW408" s="14" t="s">
        <v>30</v>
      </c>
      <c r="AX408" s="14" t="s">
        <v>73</v>
      </c>
      <c r="AY408" s="200" t="s">
        <v>147</v>
      </c>
    </row>
    <row r="409" s="13" customFormat="1">
      <c r="A409" s="13"/>
      <c r="B409" s="191"/>
      <c r="C409" s="13"/>
      <c r="D409" s="192" t="s">
        <v>157</v>
      </c>
      <c r="E409" s="193" t="s">
        <v>1</v>
      </c>
      <c r="F409" s="194" t="s">
        <v>265</v>
      </c>
      <c r="G409" s="13"/>
      <c r="H409" s="193" t="s">
        <v>1</v>
      </c>
      <c r="I409" s="195"/>
      <c r="J409" s="13"/>
      <c r="K409" s="13"/>
      <c r="L409" s="191"/>
      <c r="M409" s="196"/>
      <c r="N409" s="197"/>
      <c r="O409" s="197"/>
      <c r="P409" s="197"/>
      <c r="Q409" s="197"/>
      <c r="R409" s="197"/>
      <c r="S409" s="197"/>
      <c r="T409" s="198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93" t="s">
        <v>157</v>
      </c>
      <c r="AU409" s="193" t="s">
        <v>82</v>
      </c>
      <c r="AV409" s="13" t="s">
        <v>80</v>
      </c>
      <c r="AW409" s="13" t="s">
        <v>30</v>
      </c>
      <c r="AX409" s="13" t="s">
        <v>73</v>
      </c>
      <c r="AY409" s="193" t="s">
        <v>147</v>
      </c>
    </row>
    <row r="410" s="14" customFormat="1">
      <c r="A410" s="14"/>
      <c r="B410" s="199"/>
      <c r="C410" s="14"/>
      <c r="D410" s="192" t="s">
        <v>157</v>
      </c>
      <c r="E410" s="200" t="s">
        <v>1</v>
      </c>
      <c r="F410" s="201" t="s">
        <v>293</v>
      </c>
      <c r="G410" s="14"/>
      <c r="H410" s="202">
        <v>16.800000000000001</v>
      </c>
      <c r="I410" s="203"/>
      <c r="J410" s="14"/>
      <c r="K410" s="14"/>
      <c r="L410" s="199"/>
      <c r="M410" s="204"/>
      <c r="N410" s="205"/>
      <c r="O410" s="205"/>
      <c r="P410" s="205"/>
      <c r="Q410" s="205"/>
      <c r="R410" s="205"/>
      <c r="S410" s="205"/>
      <c r="T410" s="20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00" t="s">
        <v>157</v>
      </c>
      <c r="AU410" s="200" t="s">
        <v>82</v>
      </c>
      <c r="AV410" s="14" t="s">
        <v>82</v>
      </c>
      <c r="AW410" s="14" t="s">
        <v>30</v>
      </c>
      <c r="AX410" s="14" t="s">
        <v>73</v>
      </c>
      <c r="AY410" s="200" t="s">
        <v>147</v>
      </c>
    </row>
    <row r="411" s="14" customFormat="1">
      <c r="A411" s="14"/>
      <c r="B411" s="199"/>
      <c r="C411" s="14"/>
      <c r="D411" s="192" t="s">
        <v>157</v>
      </c>
      <c r="E411" s="200" t="s">
        <v>1</v>
      </c>
      <c r="F411" s="201" t="s">
        <v>294</v>
      </c>
      <c r="G411" s="14"/>
      <c r="H411" s="202">
        <v>16.199999999999999</v>
      </c>
      <c r="I411" s="203"/>
      <c r="J411" s="14"/>
      <c r="K411" s="14"/>
      <c r="L411" s="199"/>
      <c r="M411" s="204"/>
      <c r="N411" s="205"/>
      <c r="O411" s="205"/>
      <c r="P411" s="205"/>
      <c r="Q411" s="205"/>
      <c r="R411" s="205"/>
      <c r="S411" s="205"/>
      <c r="T411" s="20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00" t="s">
        <v>157</v>
      </c>
      <c r="AU411" s="200" t="s">
        <v>82</v>
      </c>
      <c r="AV411" s="14" t="s">
        <v>82</v>
      </c>
      <c r="AW411" s="14" t="s">
        <v>30</v>
      </c>
      <c r="AX411" s="14" t="s">
        <v>73</v>
      </c>
      <c r="AY411" s="200" t="s">
        <v>147</v>
      </c>
    </row>
    <row r="412" s="13" customFormat="1">
      <c r="A412" s="13"/>
      <c r="B412" s="191"/>
      <c r="C412" s="13"/>
      <c r="D412" s="192" t="s">
        <v>157</v>
      </c>
      <c r="E412" s="193" t="s">
        <v>1</v>
      </c>
      <c r="F412" s="194" t="s">
        <v>194</v>
      </c>
      <c r="G412" s="13"/>
      <c r="H412" s="193" t="s">
        <v>1</v>
      </c>
      <c r="I412" s="195"/>
      <c r="J412" s="13"/>
      <c r="K412" s="13"/>
      <c r="L412" s="191"/>
      <c r="M412" s="196"/>
      <c r="N412" s="197"/>
      <c r="O412" s="197"/>
      <c r="P412" s="197"/>
      <c r="Q412" s="197"/>
      <c r="R412" s="197"/>
      <c r="S412" s="197"/>
      <c r="T412" s="198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193" t="s">
        <v>157</v>
      </c>
      <c r="AU412" s="193" t="s">
        <v>82</v>
      </c>
      <c r="AV412" s="13" t="s">
        <v>80</v>
      </c>
      <c r="AW412" s="13" t="s">
        <v>30</v>
      </c>
      <c r="AX412" s="13" t="s">
        <v>73</v>
      </c>
      <c r="AY412" s="193" t="s">
        <v>147</v>
      </c>
    </row>
    <row r="413" s="14" customFormat="1">
      <c r="A413" s="14"/>
      <c r="B413" s="199"/>
      <c r="C413" s="14"/>
      <c r="D413" s="192" t="s">
        <v>157</v>
      </c>
      <c r="E413" s="200" t="s">
        <v>1</v>
      </c>
      <c r="F413" s="201" t="s">
        <v>205</v>
      </c>
      <c r="G413" s="14"/>
      <c r="H413" s="202">
        <v>4.7999999999999998</v>
      </c>
      <c r="I413" s="203"/>
      <c r="J413" s="14"/>
      <c r="K413" s="14"/>
      <c r="L413" s="199"/>
      <c r="M413" s="204"/>
      <c r="N413" s="205"/>
      <c r="O413" s="205"/>
      <c r="P413" s="205"/>
      <c r="Q413" s="205"/>
      <c r="R413" s="205"/>
      <c r="S413" s="205"/>
      <c r="T413" s="20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00" t="s">
        <v>157</v>
      </c>
      <c r="AU413" s="200" t="s">
        <v>82</v>
      </c>
      <c r="AV413" s="14" t="s">
        <v>82</v>
      </c>
      <c r="AW413" s="14" t="s">
        <v>30</v>
      </c>
      <c r="AX413" s="14" t="s">
        <v>73</v>
      </c>
      <c r="AY413" s="200" t="s">
        <v>147</v>
      </c>
    </row>
    <row r="414" s="15" customFormat="1">
      <c r="A414" s="15"/>
      <c r="B414" s="207"/>
      <c r="C414" s="15"/>
      <c r="D414" s="192" t="s">
        <v>157</v>
      </c>
      <c r="E414" s="208" t="s">
        <v>1</v>
      </c>
      <c r="F414" s="209" t="s">
        <v>160</v>
      </c>
      <c r="G414" s="15"/>
      <c r="H414" s="210">
        <v>168.59999999999999</v>
      </c>
      <c r="I414" s="211"/>
      <c r="J414" s="15"/>
      <c r="K414" s="15"/>
      <c r="L414" s="207"/>
      <c r="M414" s="212"/>
      <c r="N414" s="213"/>
      <c r="O414" s="213"/>
      <c r="P414" s="213"/>
      <c r="Q414" s="213"/>
      <c r="R414" s="213"/>
      <c r="S414" s="213"/>
      <c r="T414" s="214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08" t="s">
        <v>157</v>
      </c>
      <c r="AU414" s="208" t="s">
        <v>82</v>
      </c>
      <c r="AV414" s="15" t="s">
        <v>154</v>
      </c>
      <c r="AW414" s="15" t="s">
        <v>30</v>
      </c>
      <c r="AX414" s="15" t="s">
        <v>73</v>
      </c>
      <c r="AY414" s="208" t="s">
        <v>147</v>
      </c>
    </row>
    <row r="415" s="14" customFormat="1">
      <c r="A415" s="14"/>
      <c r="B415" s="199"/>
      <c r="C415" s="14"/>
      <c r="D415" s="192" t="s">
        <v>157</v>
      </c>
      <c r="E415" s="200" t="s">
        <v>1</v>
      </c>
      <c r="F415" s="201" t="s">
        <v>305</v>
      </c>
      <c r="G415" s="14"/>
      <c r="H415" s="202">
        <v>185.46000000000001</v>
      </c>
      <c r="I415" s="203"/>
      <c r="J415" s="14"/>
      <c r="K415" s="14"/>
      <c r="L415" s="199"/>
      <c r="M415" s="204"/>
      <c r="N415" s="205"/>
      <c r="O415" s="205"/>
      <c r="P415" s="205"/>
      <c r="Q415" s="205"/>
      <c r="R415" s="205"/>
      <c r="S415" s="205"/>
      <c r="T415" s="20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00" t="s">
        <v>157</v>
      </c>
      <c r="AU415" s="200" t="s">
        <v>82</v>
      </c>
      <c r="AV415" s="14" t="s">
        <v>82</v>
      </c>
      <c r="AW415" s="14" t="s">
        <v>30</v>
      </c>
      <c r="AX415" s="14" t="s">
        <v>73</v>
      </c>
      <c r="AY415" s="200" t="s">
        <v>147</v>
      </c>
    </row>
    <row r="416" s="15" customFormat="1">
      <c r="A416" s="15"/>
      <c r="B416" s="207"/>
      <c r="C416" s="15"/>
      <c r="D416" s="192" t="s">
        <v>157</v>
      </c>
      <c r="E416" s="208" t="s">
        <v>1</v>
      </c>
      <c r="F416" s="209" t="s">
        <v>160</v>
      </c>
      <c r="G416" s="15"/>
      <c r="H416" s="210">
        <v>185.46000000000001</v>
      </c>
      <c r="I416" s="211"/>
      <c r="J416" s="15"/>
      <c r="K416" s="15"/>
      <c r="L416" s="207"/>
      <c r="M416" s="212"/>
      <c r="N416" s="213"/>
      <c r="O416" s="213"/>
      <c r="P416" s="213"/>
      <c r="Q416" s="213"/>
      <c r="R416" s="213"/>
      <c r="S416" s="213"/>
      <c r="T416" s="214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08" t="s">
        <v>157</v>
      </c>
      <c r="AU416" s="208" t="s">
        <v>82</v>
      </c>
      <c r="AV416" s="15" t="s">
        <v>154</v>
      </c>
      <c r="AW416" s="15" t="s">
        <v>30</v>
      </c>
      <c r="AX416" s="15" t="s">
        <v>80</v>
      </c>
      <c r="AY416" s="208" t="s">
        <v>147</v>
      </c>
    </row>
    <row r="417" s="2" customFormat="1" ht="24.15" customHeight="1">
      <c r="A417" s="37"/>
      <c r="B417" s="171"/>
      <c r="C417" s="215" t="s">
        <v>232</v>
      </c>
      <c r="D417" s="215" t="s">
        <v>229</v>
      </c>
      <c r="E417" s="216" t="s">
        <v>306</v>
      </c>
      <c r="F417" s="217" t="s">
        <v>307</v>
      </c>
      <c r="G417" s="218" t="s">
        <v>201</v>
      </c>
      <c r="H417" s="219">
        <v>41.25</v>
      </c>
      <c r="I417" s="220"/>
      <c r="J417" s="221">
        <f>ROUND(I417*H417,2)</f>
        <v>0</v>
      </c>
      <c r="K417" s="222"/>
      <c r="L417" s="223"/>
      <c r="M417" s="224" t="s">
        <v>1</v>
      </c>
      <c r="N417" s="225" t="s">
        <v>38</v>
      </c>
      <c r="O417" s="76"/>
      <c r="P417" s="182">
        <f>O417*H417</f>
        <v>0</v>
      </c>
      <c r="Q417" s="182">
        <v>0</v>
      </c>
      <c r="R417" s="182">
        <f>Q417*H417</f>
        <v>0</v>
      </c>
      <c r="S417" s="182">
        <v>0</v>
      </c>
      <c r="T417" s="183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84" t="s">
        <v>190</v>
      </c>
      <c r="AT417" s="184" t="s">
        <v>229</v>
      </c>
      <c r="AU417" s="184" t="s">
        <v>82</v>
      </c>
      <c r="AY417" s="18" t="s">
        <v>147</v>
      </c>
      <c r="BE417" s="185">
        <f>IF(N417="základní",J417,0)</f>
        <v>0</v>
      </c>
      <c r="BF417" s="185">
        <f>IF(N417="snížená",J417,0)</f>
        <v>0</v>
      </c>
      <c r="BG417" s="185">
        <f>IF(N417="zákl. přenesená",J417,0)</f>
        <v>0</v>
      </c>
      <c r="BH417" s="185">
        <f>IF(N417="sníž. přenesená",J417,0)</f>
        <v>0</v>
      </c>
      <c r="BI417" s="185">
        <f>IF(N417="nulová",J417,0)</f>
        <v>0</v>
      </c>
      <c r="BJ417" s="18" t="s">
        <v>80</v>
      </c>
      <c r="BK417" s="185">
        <f>ROUND(I417*H417,2)</f>
        <v>0</v>
      </c>
      <c r="BL417" s="18" t="s">
        <v>154</v>
      </c>
      <c r="BM417" s="184" t="s">
        <v>308</v>
      </c>
    </row>
    <row r="418" s="13" customFormat="1">
      <c r="A418" s="13"/>
      <c r="B418" s="191"/>
      <c r="C418" s="13"/>
      <c r="D418" s="192" t="s">
        <v>157</v>
      </c>
      <c r="E418" s="193" t="s">
        <v>1</v>
      </c>
      <c r="F418" s="194" t="s">
        <v>295</v>
      </c>
      <c r="G418" s="13"/>
      <c r="H418" s="193" t="s">
        <v>1</v>
      </c>
      <c r="I418" s="195"/>
      <c r="J418" s="13"/>
      <c r="K418" s="13"/>
      <c r="L418" s="191"/>
      <c r="M418" s="196"/>
      <c r="N418" s="197"/>
      <c r="O418" s="197"/>
      <c r="P418" s="197"/>
      <c r="Q418" s="197"/>
      <c r="R418" s="197"/>
      <c r="S418" s="197"/>
      <c r="T418" s="198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93" t="s">
        <v>157</v>
      </c>
      <c r="AU418" s="193" t="s">
        <v>82</v>
      </c>
      <c r="AV418" s="13" t="s">
        <v>80</v>
      </c>
      <c r="AW418" s="13" t="s">
        <v>30</v>
      </c>
      <c r="AX418" s="13" t="s">
        <v>73</v>
      </c>
      <c r="AY418" s="193" t="s">
        <v>147</v>
      </c>
    </row>
    <row r="419" s="14" customFormat="1">
      <c r="A419" s="14"/>
      <c r="B419" s="199"/>
      <c r="C419" s="14"/>
      <c r="D419" s="192" t="s">
        <v>157</v>
      </c>
      <c r="E419" s="200" t="s">
        <v>1</v>
      </c>
      <c r="F419" s="201" t="s">
        <v>296</v>
      </c>
      <c r="G419" s="14"/>
      <c r="H419" s="202">
        <v>30</v>
      </c>
      <c r="I419" s="203"/>
      <c r="J419" s="14"/>
      <c r="K419" s="14"/>
      <c r="L419" s="199"/>
      <c r="M419" s="204"/>
      <c r="N419" s="205"/>
      <c r="O419" s="205"/>
      <c r="P419" s="205"/>
      <c r="Q419" s="205"/>
      <c r="R419" s="205"/>
      <c r="S419" s="205"/>
      <c r="T419" s="20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00" t="s">
        <v>157</v>
      </c>
      <c r="AU419" s="200" t="s">
        <v>82</v>
      </c>
      <c r="AV419" s="14" t="s">
        <v>82</v>
      </c>
      <c r="AW419" s="14" t="s">
        <v>30</v>
      </c>
      <c r="AX419" s="14" t="s">
        <v>73</v>
      </c>
      <c r="AY419" s="200" t="s">
        <v>147</v>
      </c>
    </row>
    <row r="420" s="14" customFormat="1">
      <c r="A420" s="14"/>
      <c r="B420" s="199"/>
      <c r="C420" s="14"/>
      <c r="D420" s="192" t="s">
        <v>157</v>
      </c>
      <c r="E420" s="200" t="s">
        <v>1</v>
      </c>
      <c r="F420" s="201" t="s">
        <v>297</v>
      </c>
      <c r="G420" s="14"/>
      <c r="H420" s="202">
        <v>3.6000000000000001</v>
      </c>
      <c r="I420" s="203"/>
      <c r="J420" s="14"/>
      <c r="K420" s="14"/>
      <c r="L420" s="199"/>
      <c r="M420" s="204"/>
      <c r="N420" s="205"/>
      <c r="O420" s="205"/>
      <c r="P420" s="205"/>
      <c r="Q420" s="205"/>
      <c r="R420" s="205"/>
      <c r="S420" s="205"/>
      <c r="T420" s="206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00" t="s">
        <v>157</v>
      </c>
      <c r="AU420" s="200" t="s">
        <v>82</v>
      </c>
      <c r="AV420" s="14" t="s">
        <v>82</v>
      </c>
      <c r="AW420" s="14" t="s">
        <v>30</v>
      </c>
      <c r="AX420" s="14" t="s">
        <v>73</v>
      </c>
      <c r="AY420" s="200" t="s">
        <v>147</v>
      </c>
    </row>
    <row r="421" s="14" customFormat="1">
      <c r="A421" s="14"/>
      <c r="B421" s="199"/>
      <c r="C421" s="14"/>
      <c r="D421" s="192" t="s">
        <v>157</v>
      </c>
      <c r="E421" s="200" t="s">
        <v>1</v>
      </c>
      <c r="F421" s="201" t="s">
        <v>298</v>
      </c>
      <c r="G421" s="14"/>
      <c r="H421" s="202">
        <v>2.2000000000000002</v>
      </c>
      <c r="I421" s="203"/>
      <c r="J421" s="14"/>
      <c r="K421" s="14"/>
      <c r="L421" s="199"/>
      <c r="M421" s="204"/>
      <c r="N421" s="205"/>
      <c r="O421" s="205"/>
      <c r="P421" s="205"/>
      <c r="Q421" s="205"/>
      <c r="R421" s="205"/>
      <c r="S421" s="205"/>
      <c r="T421" s="20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00" t="s">
        <v>157</v>
      </c>
      <c r="AU421" s="200" t="s">
        <v>82</v>
      </c>
      <c r="AV421" s="14" t="s">
        <v>82</v>
      </c>
      <c r="AW421" s="14" t="s">
        <v>30</v>
      </c>
      <c r="AX421" s="14" t="s">
        <v>73</v>
      </c>
      <c r="AY421" s="200" t="s">
        <v>147</v>
      </c>
    </row>
    <row r="422" s="14" customFormat="1">
      <c r="A422" s="14"/>
      <c r="B422" s="199"/>
      <c r="C422" s="14"/>
      <c r="D422" s="192" t="s">
        <v>157</v>
      </c>
      <c r="E422" s="200" t="s">
        <v>1</v>
      </c>
      <c r="F422" s="201" t="s">
        <v>299</v>
      </c>
      <c r="G422" s="14"/>
      <c r="H422" s="202">
        <v>0.80000000000000004</v>
      </c>
      <c r="I422" s="203"/>
      <c r="J422" s="14"/>
      <c r="K422" s="14"/>
      <c r="L422" s="199"/>
      <c r="M422" s="204"/>
      <c r="N422" s="205"/>
      <c r="O422" s="205"/>
      <c r="P422" s="205"/>
      <c r="Q422" s="205"/>
      <c r="R422" s="205"/>
      <c r="S422" s="205"/>
      <c r="T422" s="206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00" t="s">
        <v>157</v>
      </c>
      <c r="AU422" s="200" t="s">
        <v>82</v>
      </c>
      <c r="AV422" s="14" t="s">
        <v>82</v>
      </c>
      <c r="AW422" s="14" t="s">
        <v>30</v>
      </c>
      <c r="AX422" s="14" t="s">
        <v>73</v>
      </c>
      <c r="AY422" s="200" t="s">
        <v>147</v>
      </c>
    </row>
    <row r="423" s="13" customFormat="1">
      <c r="A423" s="13"/>
      <c r="B423" s="191"/>
      <c r="C423" s="13"/>
      <c r="D423" s="192" t="s">
        <v>157</v>
      </c>
      <c r="E423" s="193" t="s">
        <v>1</v>
      </c>
      <c r="F423" s="194" t="s">
        <v>169</v>
      </c>
      <c r="G423" s="13"/>
      <c r="H423" s="193" t="s">
        <v>1</v>
      </c>
      <c r="I423" s="195"/>
      <c r="J423" s="13"/>
      <c r="K423" s="13"/>
      <c r="L423" s="191"/>
      <c r="M423" s="196"/>
      <c r="N423" s="197"/>
      <c r="O423" s="197"/>
      <c r="P423" s="197"/>
      <c r="Q423" s="197"/>
      <c r="R423" s="197"/>
      <c r="S423" s="197"/>
      <c r="T423" s="198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93" t="s">
        <v>157</v>
      </c>
      <c r="AU423" s="193" t="s">
        <v>82</v>
      </c>
      <c r="AV423" s="13" t="s">
        <v>80</v>
      </c>
      <c r="AW423" s="13" t="s">
        <v>30</v>
      </c>
      <c r="AX423" s="13" t="s">
        <v>73</v>
      </c>
      <c r="AY423" s="193" t="s">
        <v>147</v>
      </c>
    </row>
    <row r="424" s="14" customFormat="1">
      <c r="A424" s="14"/>
      <c r="B424" s="199"/>
      <c r="C424" s="14"/>
      <c r="D424" s="192" t="s">
        <v>157</v>
      </c>
      <c r="E424" s="200" t="s">
        <v>1</v>
      </c>
      <c r="F424" s="201" t="s">
        <v>300</v>
      </c>
      <c r="G424" s="14"/>
      <c r="H424" s="202">
        <v>0.90000000000000002</v>
      </c>
      <c r="I424" s="203"/>
      <c r="J424" s="14"/>
      <c r="K424" s="14"/>
      <c r="L424" s="199"/>
      <c r="M424" s="204"/>
      <c r="N424" s="205"/>
      <c r="O424" s="205"/>
      <c r="P424" s="205"/>
      <c r="Q424" s="205"/>
      <c r="R424" s="205"/>
      <c r="S424" s="205"/>
      <c r="T424" s="20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00" t="s">
        <v>157</v>
      </c>
      <c r="AU424" s="200" t="s">
        <v>82</v>
      </c>
      <c r="AV424" s="14" t="s">
        <v>82</v>
      </c>
      <c r="AW424" s="14" t="s">
        <v>30</v>
      </c>
      <c r="AX424" s="14" t="s">
        <v>73</v>
      </c>
      <c r="AY424" s="200" t="s">
        <v>147</v>
      </c>
    </row>
    <row r="425" s="15" customFormat="1">
      <c r="A425" s="15"/>
      <c r="B425" s="207"/>
      <c r="C425" s="15"/>
      <c r="D425" s="192" t="s">
        <v>157</v>
      </c>
      <c r="E425" s="208" t="s">
        <v>1</v>
      </c>
      <c r="F425" s="209" t="s">
        <v>160</v>
      </c>
      <c r="G425" s="15"/>
      <c r="H425" s="210">
        <v>37.5</v>
      </c>
      <c r="I425" s="211"/>
      <c r="J425" s="15"/>
      <c r="K425" s="15"/>
      <c r="L425" s="207"/>
      <c r="M425" s="212"/>
      <c r="N425" s="213"/>
      <c r="O425" s="213"/>
      <c r="P425" s="213"/>
      <c r="Q425" s="213"/>
      <c r="R425" s="213"/>
      <c r="S425" s="213"/>
      <c r="T425" s="214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08" t="s">
        <v>157</v>
      </c>
      <c r="AU425" s="208" t="s">
        <v>82</v>
      </c>
      <c r="AV425" s="15" t="s">
        <v>154</v>
      </c>
      <c r="AW425" s="15" t="s">
        <v>30</v>
      </c>
      <c r="AX425" s="15" t="s">
        <v>73</v>
      </c>
      <c r="AY425" s="208" t="s">
        <v>147</v>
      </c>
    </row>
    <row r="426" s="14" customFormat="1">
      <c r="A426" s="14"/>
      <c r="B426" s="199"/>
      <c r="C426" s="14"/>
      <c r="D426" s="192" t="s">
        <v>157</v>
      </c>
      <c r="E426" s="200" t="s">
        <v>1</v>
      </c>
      <c r="F426" s="201" t="s">
        <v>309</v>
      </c>
      <c r="G426" s="14"/>
      <c r="H426" s="202">
        <v>41.25</v>
      </c>
      <c r="I426" s="203"/>
      <c r="J426" s="14"/>
      <c r="K426" s="14"/>
      <c r="L426" s="199"/>
      <c r="M426" s="204"/>
      <c r="N426" s="205"/>
      <c r="O426" s="205"/>
      <c r="P426" s="205"/>
      <c r="Q426" s="205"/>
      <c r="R426" s="205"/>
      <c r="S426" s="205"/>
      <c r="T426" s="20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00" t="s">
        <v>157</v>
      </c>
      <c r="AU426" s="200" t="s">
        <v>82</v>
      </c>
      <c r="AV426" s="14" t="s">
        <v>82</v>
      </c>
      <c r="AW426" s="14" t="s">
        <v>30</v>
      </c>
      <c r="AX426" s="14" t="s">
        <v>73</v>
      </c>
      <c r="AY426" s="200" t="s">
        <v>147</v>
      </c>
    </row>
    <row r="427" s="15" customFormat="1">
      <c r="A427" s="15"/>
      <c r="B427" s="207"/>
      <c r="C427" s="15"/>
      <c r="D427" s="192" t="s">
        <v>157</v>
      </c>
      <c r="E427" s="208" t="s">
        <v>1</v>
      </c>
      <c r="F427" s="209" t="s">
        <v>160</v>
      </c>
      <c r="G427" s="15"/>
      <c r="H427" s="210">
        <v>41.25</v>
      </c>
      <c r="I427" s="211"/>
      <c r="J427" s="15"/>
      <c r="K427" s="15"/>
      <c r="L427" s="207"/>
      <c r="M427" s="212"/>
      <c r="N427" s="213"/>
      <c r="O427" s="213"/>
      <c r="P427" s="213"/>
      <c r="Q427" s="213"/>
      <c r="R427" s="213"/>
      <c r="S427" s="213"/>
      <c r="T427" s="214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08" t="s">
        <v>157</v>
      </c>
      <c r="AU427" s="208" t="s">
        <v>82</v>
      </c>
      <c r="AV427" s="15" t="s">
        <v>154</v>
      </c>
      <c r="AW427" s="15" t="s">
        <v>30</v>
      </c>
      <c r="AX427" s="15" t="s">
        <v>80</v>
      </c>
      <c r="AY427" s="208" t="s">
        <v>147</v>
      </c>
    </row>
    <row r="428" s="2" customFormat="1" ht="24.15" customHeight="1">
      <c r="A428" s="37"/>
      <c r="B428" s="171"/>
      <c r="C428" s="172" t="s">
        <v>7</v>
      </c>
      <c r="D428" s="172" t="s">
        <v>150</v>
      </c>
      <c r="E428" s="173" t="s">
        <v>310</v>
      </c>
      <c r="F428" s="174" t="s">
        <v>311</v>
      </c>
      <c r="G428" s="175" t="s">
        <v>164</v>
      </c>
      <c r="H428" s="176">
        <v>79.599999999999994</v>
      </c>
      <c r="I428" s="177"/>
      <c r="J428" s="178">
        <f>ROUND(I428*H428,2)</f>
        <v>0</v>
      </c>
      <c r="K428" s="179"/>
      <c r="L428" s="38"/>
      <c r="M428" s="180" t="s">
        <v>1</v>
      </c>
      <c r="N428" s="181" t="s">
        <v>38</v>
      </c>
      <c r="O428" s="76"/>
      <c r="P428" s="182">
        <f>O428*H428</f>
        <v>0</v>
      </c>
      <c r="Q428" s="182">
        <v>0</v>
      </c>
      <c r="R428" s="182">
        <f>Q428*H428</f>
        <v>0</v>
      </c>
      <c r="S428" s="182">
        <v>0</v>
      </c>
      <c r="T428" s="183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84" t="s">
        <v>154</v>
      </c>
      <c r="AT428" s="184" t="s">
        <v>150</v>
      </c>
      <c r="AU428" s="184" t="s">
        <v>82</v>
      </c>
      <c r="AY428" s="18" t="s">
        <v>147</v>
      </c>
      <c r="BE428" s="185">
        <f>IF(N428="základní",J428,0)</f>
        <v>0</v>
      </c>
      <c r="BF428" s="185">
        <f>IF(N428="snížená",J428,0)</f>
        <v>0</v>
      </c>
      <c r="BG428" s="185">
        <f>IF(N428="zákl. přenesená",J428,0)</f>
        <v>0</v>
      </c>
      <c r="BH428" s="185">
        <f>IF(N428="sníž. přenesená",J428,0)</f>
        <v>0</v>
      </c>
      <c r="BI428" s="185">
        <f>IF(N428="nulová",J428,0)</f>
        <v>0</v>
      </c>
      <c r="BJ428" s="18" t="s">
        <v>80</v>
      </c>
      <c r="BK428" s="185">
        <f>ROUND(I428*H428,2)</f>
        <v>0</v>
      </c>
      <c r="BL428" s="18" t="s">
        <v>154</v>
      </c>
      <c r="BM428" s="184" t="s">
        <v>312</v>
      </c>
    </row>
    <row r="429" s="2" customFormat="1">
      <c r="A429" s="37"/>
      <c r="B429" s="38"/>
      <c r="C429" s="37"/>
      <c r="D429" s="186" t="s">
        <v>155</v>
      </c>
      <c r="E429" s="37"/>
      <c r="F429" s="187" t="s">
        <v>313</v>
      </c>
      <c r="G429" s="37"/>
      <c r="H429" s="37"/>
      <c r="I429" s="188"/>
      <c r="J429" s="37"/>
      <c r="K429" s="37"/>
      <c r="L429" s="38"/>
      <c r="M429" s="189"/>
      <c r="N429" s="190"/>
      <c r="O429" s="76"/>
      <c r="P429" s="76"/>
      <c r="Q429" s="76"/>
      <c r="R429" s="76"/>
      <c r="S429" s="76"/>
      <c r="T429" s="7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T429" s="18" t="s">
        <v>155</v>
      </c>
      <c r="AU429" s="18" t="s">
        <v>82</v>
      </c>
    </row>
    <row r="430" s="13" customFormat="1">
      <c r="A430" s="13"/>
      <c r="B430" s="191"/>
      <c r="C430" s="13"/>
      <c r="D430" s="192" t="s">
        <v>157</v>
      </c>
      <c r="E430" s="193" t="s">
        <v>1</v>
      </c>
      <c r="F430" s="194" t="s">
        <v>265</v>
      </c>
      <c r="G430" s="13"/>
      <c r="H430" s="193" t="s">
        <v>1</v>
      </c>
      <c r="I430" s="195"/>
      <c r="J430" s="13"/>
      <c r="K430" s="13"/>
      <c r="L430" s="191"/>
      <c r="M430" s="196"/>
      <c r="N430" s="197"/>
      <c r="O430" s="197"/>
      <c r="P430" s="197"/>
      <c r="Q430" s="197"/>
      <c r="R430" s="197"/>
      <c r="S430" s="197"/>
      <c r="T430" s="19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93" t="s">
        <v>157</v>
      </c>
      <c r="AU430" s="193" t="s">
        <v>82</v>
      </c>
      <c r="AV430" s="13" t="s">
        <v>80</v>
      </c>
      <c r="AW430" s="13" t="s">
        <v>30</v>
      </c>
      <c r="AX430" s="13" t="s">
        <v>73</v>
      </c>
      <c r="AY430" s="193" t="s">
        <v>147</v>
      </c>
    </row>
    <row r="431" s="14" customFormat="1">
      <c r="A431" s="14"/>
      <c r="B431" s="199"/>
      <c r="C431" s="14"/>
      <c r="D431" s="192" t="s">
        <v>157</v>
      </c>
      <c r="E431" s="200" t="s">
        <v>1</v>
      </c>
      <c r="F431" s="201" t="s">
        <v>266</v>
      </c>
      <c r="G431" s="14"/>
      <c r="H431" s="202">
        <v>5.04</v>
      </c>
      <c r="I431" s="203"/>
      <c r="J431" s="14"/>
      <c r="K431" s="14"/>
      <c r="L431" s="199"/>
      <c r="M431" s="204"/>
      <c r="N431" s="205"/>
      <c r="O431" s="205"/>
      <c r="P431" s="205"/>
      <c r="Q431" s="205"/>
      <c r="R431" s="205"/>
      <c r="S431" s="205"/>
      <c r="T431" s="20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00" t="s">
        <v>157</v>
      </c>
      <c r="AU431" s="200" t="s">
        <v>82</v>
      </c>
      <c r="AV431" s="14" t="s">
        <v>82</v>
      </c>
      <c r="AW431" s="14" t="s">
        <v>30</v>
      </c>
      <c r="AX431" s="14" t="s">
        <v>73</v>
      </c>
      <c r="AY431" s="200" t="s">
        <v>147</v>
      </c>
    </row>
    <row r="432" s="14" customFormat="1">
      <c r="A432" s="14"/>
      <c r="B432" s="199"/>
      <c r="C432" s="14"/>
      <c r="D432" s="192" t="s">
        <v>157</v>
      </c>
      <c r="E432" s="200" t="s">
        <v>1</v>
      </c>
      <c r="F432" s="201" t="s">
        <v>267</v>
      </c>
      <c r="G432" s="14"/>
      <c r="H432" s="202">
        <v>4.8600000000000003</v>
      </c>
      <c r="I432" s="203"/>
      <c r="J432" s="14"/>
      <c r="K432" s="14"/>
      <c r="L432" s="199"/>
      <c r="M432" s="204"/>
      <c r="N432" s="205"/>
      <c r="O432" s="205"/>
      <c r="P432" s="205"/>
      <c r="Q432" s="205"/>
      <c r="R432" s="205"/>
      <c r="S432" s="205"/>
      <c r="T432" s="20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00" t="s">
        <v>157</v>
      </c>
      <c r="AU432" s="200" t="s">
        <v>82</v>
      </c>
      <c r="AV432" s="14" t="s">
        <v>82</v>
      </c>
      <c r="AW432" s="14" t="s">
        <v>30</v>
      </c>
      <c r="AX432" s="14" t="s">
        <v>73</v>
      </c>
      <c r="AY432" s="200" t="s">
        <v>147</v>
      </c>
    </row>
    <row r="433" s="13" customFormat="1">
      <c r="A433" s="13"/>
      <c r="B433" s="191"/>
      <c r="C433" s="13"/>
      <c r="D433" s="192" t="s">
        <v>157</v>
      </c>
      <c r="E433" s="193" t="s">
        <v>1</v>
      </c>
      <c r="F433" s="194" t="s">
        <v>251</v>
      </c>
      <c r="G433" s="13"/>
      <c r="H433" s="193" t="s">
        <v>1</v>
      </c>
      <c r="I433" s="195"/>
      <c r="J433" s="13"/>
      <c r="K433" s="13"/>
      <c r="L433" s="191"/>
      <c r="M433" s="196"/>
      <c r="N433" s="197"/>
      <c r="O433" s="197"/>
      <c r="P433" s="197"/>
      <c r="Q433" s="197"/>
      <c r="R433" s="197"/>
      <c r="S433" s="197"/>
      <c r="T433" s="198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93" t="s">
        <v>157</v>
      </c>
      <c r="AU433" s="193" t="s">
        <v>82</v>
      </c>
      <c r="AV433" s="13" t="s">
        <v>80</v>
      </c>
      <c r="AW433" s="13" t="s">
        <v>30</v>
      </c>
      <c r="AX433" s="13" t="s">
        <v>73</v>
      </c>
      <c r="AY433" s="193" t="s">
        <v>147</v>
      </c>
    </row>
    <row r="434" s="13" customFormat="1">
      <c r="A434" s="13"/>
      <c r="B434" s="191"/>
      <c r="C434" s="13"/>
      <c r="D434" s="192" t="s">
        <v>157</v>
      </c>
      <c r="E434" s="193" t="s">
        <v>1</v>
      </c>
      <c r="F434" s="194" t="s">
        <v>165</v>
      </c>
      <c r="G434" s="13"/>
      <c r="H434" s="193" t="s">
        <v>1</v>
      </c>
      <c r="I434" s="195"/>
      <c r="J434" s="13"/>
      <c r="K434" s="13"/>
      <c r="L434" s="191"/>
      <c r="M434" s="196"/>
      <c r="N434" s="197"/>
      <c r="O434" s="197"/>
      <c r="P434" s="197"/>
      <c r="Q434" s="197"/>
      <c r="R434" s="197"/>
      <c r="S434" s="197"/>
      <c r="T434" s="19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193" t="s">
        <v>157</v>
      </c>
      <c r="AU434" s="193" t="s">
        <v>82</v>
      </c>
      <c r="AV434" s="13" t="s">
        <v>80</v>
      </c>
      <c r="AW434" s="13" t="s">
        <v>30</v>
      </c>
      <c r="AX434" s="13" t="s">
        <v>73</v>
      </c>
      <c r="AY434" s="193" t="s">
        <v>147</v>
      </c>
    </row>
    <row r="435" s="14" customFormat="1">
      <c r="A435" s="14"/>
      <c r="B435" s="199"/>
      <c r="C435" s="14"/>
      <c r="D435" s="192" t="s">
        <v>157</v>
      </c>
      <c r="E435" s="200" t="s">
        <v>1</v>
      </c>
      <c r="F435" s="201" t="s">
        <v>252</v>
      </c>
      <c r="G435" s="14"/>
      <c r="H435" s="202">
        <v>21.399999999999999</v>
      </c>
      <c r="I435" s="203"/>
      <c r="J435" s="14"/>
      <c r="K435" s="14"/>
      <c r="L435" s="199"/>
      <c r="M435" s="204"/>
      <c r="N435" s="205"/>
      <c r="O435" s="205"/>
      <c r="P435" s="205"/>
      <c r="Q435" s="205"/>
      <c r="R435" s="205"/>
      <c r="S435" s="205"/>
      <c r="T435" s="20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00" t="s">
        <v>157</v>
      </c>
      <c r="AU435" s="200" t="s">
        <v>82</v>
      </c>
      <c r="AV435" s="14" t="s">
        <v>82</v>
      </c>
      <c r="AW435" s="14" t="s">
        <v>30</v>
      </c>
      <c r="AX435" s="14" t="s">
        <v>73</v>
      </c>
      <c r="AY435" s="200" t="s">
        <v>147</v>
      </c>
    </row>
    <row r="436" s="14" customFormat="1">
      <c r="A436" s="14"/>
      <c r="B436" s="199"/>
      <c r="C436" s="14"/>
      <c r="D436" s="192" t="s">
        <v>157</v>
      </c>
      <c r="E436" s="200" t="s">
        <v>1</v>
      </c>
      <c r="F436" s="201" t="s">
        <v>253</v>
      </c>
      <c r="G436" s="14"/>
      <c r="H436" s="202">
        <v>9</v>
      </c>
      <c r="I436" s="203"/>
      <c r="J436" s="14"/>
      <c r="K436" s="14"/>
      <c r="L436" s="199"/>
      <c r="M436" s="204"/>
      <c r="N436" s="205"/>
      <c r="O436" s="205"/>
      <c r="P436" s="205"/>
      <c r="Q436" s="205"/>
      <c r="R436" s="205"/>
      <c r="S436" s="205"/>
      <c r="T436" s="20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00" t="s">
        <v>157</v>
      </c>
      <c r="AU436" s="200" t="s">
        <v>82</v>
      </c>
      <c r="AV436" s="14" t="s">
        <v>82</v>
      </c>
      <c r="AW436" s="14" t="s">
        <v>30</v>
      </c>
      <c r="AX436" s="14" t="s">
        <v>73</v>
      </c>
      <c r="AY436" s="200" t="s">
        <v>147</v>
      </c>
    </row>
    <row r="437" s="13" customFormat="1">
      <c r="A437" s="13"/>
      <c r="B437" s="191"/>
      <c r="C437" s="13"/>
      <c r="D437" s="192" t="s">
        <v>157</v>
      </c>
      <c r="E437" s="193" t="s">
        <v>1</v>
      </c>
      <c r="F437" s="194" t="s">
        <v>167</v>
      </c>
      <c r="G437" s="13"/>
      <c r="H437" s="193" t="s">
        <v>1</v>
      </c>
      <c r="I437" s="195"/>
      <c r="J437" s="13"/>
      <c r="K437" s="13"/>
      <c r="L437" s="191"/>
      <c r="M437" s="196"/>
      <c r="N437" s="197"/>
      <c r="O437" s="197"/>
      <c r="P437" s="197"/>
      <c r="Q437" s="197"/>
      <c r="R437" s="197"/>
      <c r="S437" s="197"/>
      <c r="T437" s="198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3" t="s">
        <v>157</v>
      </c>
      <c r="AU437" s="193" t="s">
        <v>82</v>
      </c>
      <c r="AV437" s="13" t="s">
        <v>80</v>
      </c>
      <c r="AW437" s="13" t="s">
        <v>30</v>
      </c>
      <c r="AX437" s="13" t="s">
        <v>73</v>
      </c>
      <c r="AY437" s="193" t="s">
        <v>147</v>
      </c>
    </row>
    <row r="438" s="14" customFormat="1">
      <c r="A438" s="14"/>
      <c r="B438" s="199"/>
      <c r="C438" s="14"/>
      <c r="D438" s="192" t="s">
        <v>157</v>
      </c>
      <c r="E438" s="200" t="s">
        <v>1</v>
      </c>
      <c r="F438" s="201" t="s">
        <v>254</v>
      </c>
      <c r="G438" s="14"/>
      <c r="H438" s="202">
        <v>10.35</v>
      </c>
      <c r="I438" s="203"/>
      <c r="J438" s="14"/>
      <c r="K438" s="14"/>
      <c r="L438" s="199"/>
      <c r="M438" s="204"/>
      <c r="N438" s="205"/>
      <c r="O438" s="205"/>
      <c r="P438" s="205"/>
      <c r="Q438" s="205"/>
      <c r="R438" s="205"/>
      <c r="S438" s="205"/>
      <c r="T438" s="206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00" t="s">
        <v>157</v>
      </c>
      <c r="AU438" s="200" t="s">
        <v>82</v>
      </c>
      <c r="AV438" s="14" t="s">
        <v>82</v>
      </c>
      <c r="AW438" s="14" t="s">
        <v>30</v>
      </c>
      <c r="AX438" s="14" t="s">
        <v>73</v>
      </c>
      <c r="AY438" s="200" t="s">
        <v>147</v>
      </c>
    </row>
    <row r="439" s="13" customFormat="1">
      <c r="A439" s="13"/>
      <c r="B439" s="191"/>
      <c r="C439" s="13"/>
      <c r="D439" s="192" t="s">
        <v>157</v>
      </c>
      <c r="E439" s="193" t="s">
        <v>1</v>
      </c>
      <c r="F439" s="194" t="s">
        <v>171</v>
      </c>
      <c r="G439" s="13"/>
      <c r="H439" s="193" t="s">
        <v>1</v>
      </c>
      <c r="I439" s="195"/>
      <c r="J439" s="13"/>
      <c r="K439" s="13"/>
      <c r="L439" s="191"/>
      <c r="M439" s="196"/>
      <c r="N439" s="197"/>
      <c r="O439" s="197"/>
      <c r="P439" s="197"/>
      <c r="Q439" s="197"/>
      <c r="R439" s="197"/>
      <c r="S439" s="197"/>
      <c r="T439" s="198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93" t="s">
        <v>157</v>
      </c>
      <c r="AU439" s="193" t="s">
        <v>82</v>
      </c>
      <c r="AV439" s="13" t="s">
        <v>80</v>
      </c>
      <c r="AW439" s="13" t="s">
        <v>30</v>
      </c>
      <c r="AX439" s="13" t="s">
        <v>73</v>
      </c>
      <c r="AY439" s="193" t="s">
        <v>147</v>
      </c>
    </row>
    <row r="440" s="14" customFormat="1">
      <c r="A440" s="14"/>
      <c r="B440" s="199"/>
      <c r="C440" s="14"/>
      <c r="D440" s="192" t="s">
        <v>157</v>
      </c>
      <c r="E440" s="200" t="s">
        <v>1</v>
      </c>
      <c r="F440" s="201" t="s">
        <v>255</v>
      </c>
      <c r="G440" s="14"/>
      <c r="H440" s="202">
        <v>19.5</v>
      </c>
      <c r="I440" s="203"/>
      <c r="J440" s="14"/>
      <c r="K440" s="14"/>
      <c r="L440" s="199"/>
      <c r="M440" s="204"/>
      <c r="N440" s="205"/>
      <c r="O440" s="205"/>
      <c r="P440" s="205"/>
      <c r="Q440" s="205"/>
      <c r="R440" s="205"/>
      <c r="S440" s="205"/>
      <c r="T440" s="20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00" t="s">
        <v>157</v>
      </c>
      <c r="AU440" s="200" t="s">
        <v>82</v>
      </c>
      <c r="AV440" s="14" t="s">
        <v>82</v>
      </c>
      <c r="AW440" s="14" t="s">
        <v>30</v>
      </c>
      <c r="AX440" s="14" t="s">
        <v>73</v>
      </c>
      <c r="AY440" s="200" t="s">
        <v>147</v>
      </c>
    </row>
    <row r="441" s="13" customFormat="1">
      <c r="A441" s="13"/>
      <c r="B441" s="191"/>
      <c r="C441" s="13"/>
      <c r="D441" s="192" t="s">
        <v>157</v>
      </c>
      <c r="E441" s="193" t="s">
        <v>1</v>
      </c>
      <c r="F441" s="194" t="s">
        <v>249</v>
      </c>
      <c r="G441" s="13"/>
      <c r="H441" s="193" t="s">
        <v>1</v>
      </c>
      <c r="I441" s="195"/>
      <c r="J441" s="13"/>
      <c r="K441" s="13"/>
      <c r="L441" s="191"/>
      <c r="M441" s="196"/>
      <c r="N441" s="197"/>
      <c r="O441" s="197"/>
      <c r="P441" s="197"/>
      <c r="Q441" s="197"/>
      <c r="R441" s="197"/>
      <c r="S441" s="197"/>
      <c r="T441" s="198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93" t="s">
        <v>157</v>
      </c>
      <c r="AU441" s="193" t="s">
        <v>82</v>
      </c>
      <c r="AV441" s="13" t="s">
        <v>80</v>
      </c>
      <c r="AW441" s="13" t="s">
        <v>30</v>
      </c>
      <c r="AX441" s="13" t="s">
        <v>73</v>
      </c>
      <c r="AY441" s="193" t="s">
        <v>147</v>
      </c>
    </row>
    <row r="442" s="14" customFormat="1">
      <c r="A442" s="14"/>
      <c r="B442" s="199"/>
      <c r="C442" s="14"/>
      <c r="D442" s="192" t="s">
        <v>157</v>
      </c>
      <c r="E442" s="200" t="s">
        <v>1</v>
      </c>
      <c r="F442" s="201" t="s">
        <v>250</v>
      </c>
      <c r="G442" s="14"/>
      <c r="H442" s="202">
        <v>9.4499999999999993</v>
      </c>
      <c r="I442" s="203"/>
      <c r="J442" s="14"/>
      <c r="K442" s="14"/>
      <c r="L442" s="199"/>
      <c r="M442" s="204"/>
      <c r="N442" s="205"/>
      <c r="O442" s="205"/>
      <c r="P442" s="205"/>
      <c r="Q442" s="205"/>
      <c r="R442" s="205"/>
      <c r="S442" s="205"/>
      <c r="T442" s="206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00" t="s">
        <v>157</v>
      </c>
      <c r="AU442" s="200" t="s">
        <v>82</v>
      </c>
      <c r="AV442" s="14" t="s">
        <v>82</v>
      </c>
      <c r="AW442" s="14" t="s">
        <v>30</v>
      </c>
      <c r="AX442" s="14" t="s">
        <v>73</v>
      </c>
      <c r="AY442" s="200" t="s">
        <v>147</v>
      </c>
    </row>
    <row r="443" s="15" customFormat="1">
      <c r="A443" s="15"/>
      <c r="B443" s="207"/>
      <c r="C443" s="15"/>
      <c r="D443" s="192" t="s">
        <v>157</v>
      </c>
      <c r="E443" s="208" t="s">
        <v>1</v>
      </c>
      <c r="F443" s="209" t="s">
        <v>160</v>
      </c>
      <c r="G443" s="15"/>
      <c r="H443" s="210">
        <v>79.600000000000009</v>
      </c>
      <c r="I443" s="211"/>
      <c r="J443" s="15"/>
      <c r="K443" s="15"/>
      <c r="L443" s="207"/>
      <c r="M443" s="212"/>
      <c r="N443" s="213"/>
      <c r="O443" s="213"/>
      <c r="P443" s="213"/>
      <c r="Q443" s="213"/>
      <c r="R443" s="213"/>
      <c r="S443" s="213"/>
      <c r="T443" s="214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08" t="s">
        <v>157</v>
      </c>
      <c r="AU443" s="208" t="s">
        <v>82</v>
      </c>
      <c r="AV443" s="15" t="s">
        <v>154</v>
      </c>
      <c r="AW443" s="15" t="s">
        <v>30</v>
      </c>
      <c r="AX443" s="15" t="s">
        <v>80</v>
      </c>
      <c r="AY443" s="208" t="s">
        <v>147</v>
      </c>
    </row>
    <row r="444" s="2" customFormat="1" ht="24.15" customHeight="1">
      <c r="A444" s="37"/>
      <c r="B444" s="171"/>
      <c r="C444" s="172" t="s">
        <v>235</v>
      </c>
      <c r="D444" s="172" t="s">
        <v>150</v>
      </c>
      <c r="E444" s="173" t="s">
        <v>314</v>
      </c>
      <c r="F444" s="174" t="s">
        <v>315</v>
      </c>
      <c r="G444" s="175" t="s">
        <v>164</v>
      </c>
      <c r="H444" s="176">
        <v>340.73500000000001</v>
      </c>
      <c r="I444" s="177"/>
      <c r="J444" s="178">
        <f>ROUND(I444*H444,2)</f>
        <v>0</v>
      </c>
      <c r="K444" s="179"/>
      <c r="L444" s="38"/>
      <c r="M444" s="180" t="s">
        <v>1</v>
      </c>
      <c r="N444" s="181" t="s">
        <v>38</v>
      </c>
      <c r="O444" s="76"/>
      <c r="P444" s="182">
        <f>O444*H444</f>
        <v>0</v>
      </c>
      <c r="Q444" s="182">
        <v>0</v>
      </c>
      <c r="R444" s="182">
        <f>Q444*H444</f>
        <v>0</v>
      </c>
      <c r="S444" s="182">
        <v>0</v>
      </c>
      <c r="T444" s="183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184" t="s">
        <v>154</v>
      </c>
      <c r="AT444" s="184" t="s">
        <v>150</v>
      </c>
      <c r="AU444" s="184" t="s">
        <v>82</v>
      </c>
      <c r="AY444" s="18" t="s">
        <v>147</v>
      </c>
      <c r="BE444" s="185">
        <f>IF(N444="základní",J444,0)</f>
        <v>0</v>
      </c>
      <c r="BF444" s="185">
        <f>IF(N444="snížená",J444,0)</f>
        <v>0</v>
      </c>
      <c r="BG444" s="185">
        <f>IF(N444="zákl. přenesená",J444,0)</f>
        <v>0</v>
      </c>
      <c r="BH444" s="185">
        <f>IF(N444="sníž. přenesená",J444,0)</f>
        <v>0</v>
      </c>
      <c r="BI444" s="185">
        <f>IF(N444="nulová",J444,0)</f>
        <v>0</v>
      </c>
      <c r="BJ444" s="18" t="s">
        <v>80</v>
      </c>
      <c r="BK444" s="185">
        <f>ROUND(I444*H444,2)</f>
        <v>0</v>
      </c>
      <c r="BL444" s="18" t="s">
        <v>154</v>
      </c>
      <c r="BM444" s="184" t="s">
        <v>316</v>
      </c>
    </row>
    <row r="445" s="2" customFormat="1">
      <c r="A445" s="37"/>
      <c r="B445" s="38"/>
      <c r="C445" s="37"/>
      <c r="D445" s="186" t="s">
        <v>155</v>
      </c>
      <c r="E445" s="37"/>
      <c r="F445" s="187" t="s">
        <v>317</v>
      </c>
      <c r="G445" s="37"/>
      <c r="H445" s="37"/>
      <c r="I445" s="188"/>
      <c r="J445" s="37"/>
      <c r="K445" s="37"/>
      <c r="L445" s="38"/>
      <c r="M445" s="189"/>
      <c r="N445" s="190"/>
      <c r="O445" s="76"/>
      <c r="P445" s="76"/>
      <c r="Q445" s="76"/>
      <c r="R445" s="76"/>
      <c r="S445" s="76"/>
      <c r="T445" s="7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18" t="s">
        <v>155</v>
      </c>
      <c r="AU445" s="18" t="s">
        <v>82</v>
      </c>
    </row>
    <row r="446" s="13" customFormat="1">
      <c r="A446" s="13"/>
      <c r="B446" s="191"/>
      <c r="C446" s="13"/>
      <c r="D446" s="192" t="s">
        <v>157</v>
      </c>
      <c r="E446" s="193" t="s">
        <v>1</v>
      </c>
      <c r="F446" s="194" t="s">
        <v>165</v>
      </c>
      <c r="G446" s="13"/>
      <c r="H446" s="193" t="s">
        <v>1</v>
      </c>
      <c r="I446" s="195"/>
      <c r="J446" s="13"/>
      <c r="K446" s="13"/>
      <c r="L446" s="191"/>
      <c r="M446" s="196"/>
      <c r="N446" s="197"/>
      <c r="O446" s="197"/>
      <c r="P446" s="197"/>
      <c r="Q446" s="197"/>
      <c r="R446" s="197"/>
      <c r="S446" s="197"/>
      <c r="T446" s="19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193" t="s">
        <v>157</v>
      </c>
      <c r="AU446" s="193" t="s">
        <v>82</v>
      </c>
      <c r="AV446" s="13" t="s">
        <v>80</v>
      </c>
      <c r="AW446" s="13" t="s">
        <v>30</v>
      </c>
      <c r="AX446" s="13" t="s">
        <v>73</v>
      </c>
      <c r="AY446" s="193" t="s">
        <v>147</v>
      </c>
    </row>
    <row r="447" s="14" customFormat="1">
      <c r="A447" s="14"/>
      <c r="B447" s="199"/>
      <c r="C447" s="14"/>
      <c r="D447" s="192" t="s">
        <v>157</v>
      </c>
      <c r="E447" s="200" t="s">
        <v>1</v>
      </c>
      <c r="F447" s="201" t="s">
        <v>166</v>
      </c>
      <c r="G447" s="14"/>
      <c r="H447" s="202">
        <v>149.80000000000001</v>
      </c>
      <c r="I447" s="203"/>
      <c r="J447" s="14"/>
      <c r="K447" s="14"/>
      <c r="L447" s="199"/>
      <c r="M447" s="204"/>
      <c r="N447" s="205"/>
      <c r="O447" s="205"/>
      <c r="P447" s="205"/>
      <c r="Q447" s="205"/>
      <c r="R447" s="205"/>
      <c r="S447" s="205"/>
      <c r="T447" s="20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00" t="s">
        <v>157</v>
      </c>
      <c r="AU447" s="200" t="s">
        <v>82</v>
      </c>
      <c r="AV447" s="14" t="s">
        <v>82</v>
      </c>
      <c r="AW447" s="14" t="s">
        <v>30</v>
      </c>
      <c r="AX447" s="14" t="s">
        <v>73</v>
      </c>
      <c r="AY447" s="200" t="s">
        <v>147</v>
      </c>
    </row>
    <row r="448" s="13" customFormat="1">
      <c r="A448" s="13"/>
      <c r="B448" s="191"/>
      <c r="C448" s="13"/>
      <c r="D448" s="192" t="s">
        <v>157</v>
      </c>
      <c r="E448" s="193" t="s">
        <v>1</v>
      </c>
      <c r="F448" s="194" t="s">
        <v>167</v>
      </c>
      <c r="G448" s="13"/>
      <c r="H448" s="193" t="s">
        <v>1</v>
      </c>
      <c r="I448" s="195"/>
      <c r="J448" s="13"/>
      <c r="K448" s="13"/>
      <c r="L448" s="191"/>
      <c r="M448" s="196"/>
      <c r="N448" s="197"/>
      <c r="O448" s="197"/>
      <c r="P448" s="197"/>
      <c r="Q448" s="197"/>
      <c r="R448" s="197"/>
      <c r="S448" s="197"/>
      <c r="T448" s="198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93" t="s">
        <v>157</v>
      </c>
      <c r="AU448" s="193" t="s">
        <v>82</v>
      </c>
      <c r="AV448" s="13" t="s">
        <v>80</v>
      </c>
      <c r="AW448" s="13" t="s">
        <v>30</v>
      </c>
      <c r="AX448" s="13" t="s">
        <v>73</v>
      </c>
      <c r="AY448" s="193" t="s">
        <v>147</v>
      </c>
    </row>
    <row r="449" s="14" customFormat="1">
      <c r="A449" s="14"/>
      <c r="B449" s="199"/>
      <c r="C449" s="14"/>
      <c r="D449" s="192" t="s">
        <v>157</v>
      </c>
      <c r="E449" s="200" t="s">
        <v>1</v>
      </c>
      <c r="F449" s="201" t="s">
        <v>168</v>
      </c>
      <c r="G449" s="14"/>
      <c r="H449" s="202">
        <v>72.450000000000003</v>
      </c>
      <c r="I449" s="203"/>
      <c r="J449" s="14"/>
      <c r="K449" s="14"/>
      <c r="L449" s="199"/>
      <c r="M449" s="204"/>
      <c r="N449" s="205"/>
      <c r="O449" s="205"/>
      <c r="P449" s="205"/>
      <c r="Q449" s="205"/>
      <c r="R449" s="205"/>
      <c r="S449" s="205"/>
      <c r="T449" s="206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00" t="s">
        <v>157</v>
      </c>
      <c r="AU449" s="200" t="s">
        <v>82</v>
      </c>
      <c r="AV449" s="14" t="s">
        <v>82</v>
      </c>
      <c r="AW449" s="14" t="s">
        <v>30</v>
      </c>
      <c r="AX449" s="14" t="s">
        <v>73</v>
      </c>
      <c r="AY449" s="200" t="s">
        <v>147</v>
      </c>
    </row>
    <row r="450" s="13" customFormat="1">
      <c r="A450" s="13"/>
      <c r="B450" s="191"/>
      <c r="C450" s="13"/>
      <c r="D450" s="192" t="s">
        <v>157</v>
      </c>
      <c r="E450" s="193" t="s">
        <v>1</v>
      </c>
      <c r="F450" s="194" t="s">
        <v>169</v>
      </c>
      <c r="G450" s="13"/>
      <c r="H450" s="193" t="s">
        <v>1</v>
      </c>
      <c r="I450" s="195"/>
      <c r="J450" s="13"/>
      <c r="K450" s="13"/>
      <c r="L450" s="191"/>
      <c r="M450" s="196"/>
      <c r="N450" s="197"/>
      <c r="O450" s="197"/>
      <c r="P450" s="197"/>
      <c r="Q450" s="197"/>
      <c r="R450" s="197"/>
      <c r="S450" s="197"/>
      <c r="T450" s="198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193" t="s">
        <v>157</v>
      </c>
      <c r="AU450" s="193" t="s">
        <v>82</v>
      </c>
      <c r="AV450" s="13" t="s">
        <v>80</v>
      </c>
      <c r="AW450" s="13" t="s">
        <v>30</v>
      </c>
      <c r="AX450" s="13" t="s">
        <v>73</v>
      </c>
      <c r="AY450" s="193" t="s">
        <v>147</v>
      </c>
    </row>
    <row r="451" s="14" customFormat="1">
      <c r="A451" s="14"/>
      <c r="B451" s="199"/>
      <c r="C451" s="14"/>
      <c r="D451" s="192" t="s">
        <v>157</v>
      </c>
      <c r="E451" s="200" t="s">
        <v>1</v>
      </c>
      <c r="F451" s="201" t="s">
        <v>170</v>
      </c>
      <c r="G451" s="14"/>
      <c r="H451" s="202">
        <v>36</v>
      </c>
      <c r="I451" s="203"/>
      <c r="J451" s="14"/>
      <c r="K451" s="14"/>
      <c r="L451" s="199"/>
      <c r="M451" s="204"/>
      <c r="N451" s="205"/>
      <c r="O451" s="205"/>
      <c r="P451" s="205"/>
      <c r="Q451" s="205"/>
      <c r="R451" s="205"/>
      <c r="S451" s="205"/>
      <c r="T451" s="20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00" t="s">
        <v>157</v>
      </c>
      <c r="AU451" s="200" t="s">
        <v>82</v>
      </c>
      <c r="AV451" s="14" t="s">
        <v>82</v>
      </c>
      <c r="AW451" s="14" t="s">
        <v>30</v>
      </c>
      <c r="AX451" s="14" t="s">
        <v>73</v>
      </c>
      <c r="AY451" s="200" t="s">
        <v>147</v>
      </c>
    </row>
    <row r="452" s="13" customFormat="1">
      <c r="A452" s="13"/>
      <c r="B452" s="191"/>
      <c r="C452" s="13"/>
      <c r="D452" s="192" t="s">
        <v>157</v>
      </c>
      <c r="E452" s="193" t="s">
        <v>1</v>
      </c>
      <c r="F452" s="194" t="s">
        <v>171</v>
      </c>
      <c r="G452" s="13"/>
      <c r="H452" s="193" t="s">
        <v>1</v>
      </c>
      <c r="I452" s="195"/>
      <c r="J452" s="13"/>
      <c r="K452" s="13"/>
      <c r="L452" s="191"/>
      <c r="M452" s="196"/>
      <c r="N452" s="197"/>
      <c r="O452" s="197"/>
      <c r="P452" s="197"/>
      <c r="Q452" s="197"/>
      <c r="R452" s="197"/>
      <c r="S452" s="197"/>
      <c r="T452" s="19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93" t="s">
        <v>157</v>
      </c>
      <c r="AU452" s="193" t="s">
        <v>82</v>
      </c>
      <c r="AV452" s="13" t="s">
        <v>80</v>
      </c>
      <c r="AW452" s="13" t="s">
        <v>30</v>
      </c>
      <c r="AX452" s="13" t="s">
        <v>73</v>
      </c>
      <c r="AY452" s="193" t="s">
        <v>147</v>
      </c>
    </row>
    <row r="453" s="14" customFormat="1">
      <c r="A453" s="14"/>
      <c r="B453" s="199"/>
      <c r="C453" s="14"/>
      <c r="D453" s="192" t="s">
        <v>157</v>
      </c>
      <c r="E453" s="200" t="s">
        <v>1</v>
      </c>
      <c r="F453" s="201" t="s">
        <v>172</v>
      </c>
      <c r="G453" s="14"/>
      <c r="H453" s="202">
        <v>136.5</v>
      </c>
      <c r="I453" s="203"/>
      <c r="J453" s="14"/>
      <c r="K453" s="14"/>
      <c r="L453" s="199"/>
      <c r="M453" s="204"/>
      <c r="N453" s="205"/>
      <c r="O453" s="205"/>
      <c r="P453" s="205"/>
      <c r="Q453" s="205"/>
      <c r="R453" s="205"/>
      <c r="S453" s="205"/>
      <c r="T453" s="20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00" t="s">
        <v>157</v>
      </c>
      <c r="AU453" s="200" t="s">
        <v>82</v>
      </c>
      <c r="AV453" s="14" t="s">
        <v>82</v>
      </c>
      <c r="AW453" s="14" t="s">
        <v>30</v>
      </c>
      <c r="AX453" s="14" t="s">
        <v>73</v>
      </c>
      <c r="AY453" s="200" t="s">
        <v>147</v>
      </c>
    </row>
    <row r="454" s="13" customFormat="1">
      <c r="A454" s="13"/>
      <c r="B454" s="191"/>
      <c r="C454" s="13"/>
      <c r="D454" s="192" t="s">
        <v>157</v>
      </c>
      <c r="E454" s="193" t="s">
        <v>1</v>
      </c>
      <c r="F454" s="194" t="s">
        <v>173</v>
      </c>
      <c r="G454" s="13"/>
      <c r="H454" s="193" t="s">
        <v>1</v>
      </c>
      <c r="I454" s="195"/>
      <c r="J454" s="13"/>
      <c r="K454" s="13"/>
      <c r="L454" s="191"/>
      <c r="M454" s="196"/>
      <c r="N454" s="197"/>
      <c r="O454" s="197"/>
      <c r="P454" s="197"/>
      <c r="Q454" s="197"/>
      <c r="R454" s="197"/>
      <c r="S454" s="197"/>
      <c r="T454" s="19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93" t="s">
        <v>157</v>
      </c>
      <c r="AU454" s="193" t="s">
        <v>82</v>
      </c>
      <c r="AV454" s="13" t="s">
        <v>80</v>
      </c>
      <c r="AW454" s="13" t="s">
        <v>30</v>
      </c>
      <c r="AX454" s="13" t="s">
        <v>73</v>
      </c>
      <c r="AY454" s="193" t="s">
        <v>147</v>
      </c>
    </row>
    <row r="455" s="14" customFormat="1">
      <c r="A455" s="14"/>
      <c r="B455" s="199"/>
      <c r="C455" s="14"/>
      <c r="D455" s="192" t="s">
        <v>157</v>
      </c>
      <c r="E455" s="200" t="s">
        <v>1</v>
      </c>
      <c r="F455" s="201" t="s">
        <v>174</v>
      </c>
      <c r="G455" s="14"/>
      <c r="H455" s="202">
        <v>-45</v>
      </c>
      <c r="I455" s="203"/>
      <c r="J455" s="14"/>
      <c r="K455" s="14"/>
      <c r="L455" s="199"/>
      <c r="M455" s="204"/>
      <c r="N455" s="205"/>
      <c r="O455" s="205"/>
      <c r="P455" s="205"/>
      <c r="Q455" s="205"/>
      <c r="R455" s="205"/>
      <c r="S455" s="205"/>
      <c r="T455" s="20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00" t="s">
        <v>157</v>
      </c>
      <c r="AU455" s="200" t="s">
        <v>82</v>
      </c>
      <c r="AV455" s="14" t="s">
        <v>82</v>
      </c>
      <c r="AW455" s="14" t="s">
        <v>30</v>
      </c>
      <c r="AX455" s="14" t="s">
        <v>73</v>
      </c>
      <c r="AY455" s="200" t="s">
        <v>147</v>
      </c>
    </row>
    <row r="456" s="14" customFormat="1">
      <c r="A456" s="14"/>
      <c r="B456" s="199"/>
      <c r="C456" s="14"/>
      <c r="D456" s="192" t="s">
        <v>157</v>
      </c>
      <c r="E456" s="200" t="s">
        <v>1</v>
      </c>
      <c r="F456" s="201" t="s">
        <v>175</v>
      </c>
      <c r="G456" s="14"/>
      <c r="H456" s="202">
        <v>-5.4000000000000004</v>
      </c>
      <c r="I456" s="203"/>
      <c r="J456" s="14"/>
      <c r="K456" s="14"/>
      <c r="L456" s="199"/>
      <c r="M456" s="204"/>
      <c r="N456" s="205"/>
      <c r="O456" s="205"/>
      <c r="P456" s="205"/>
      <c r="Q456" s="205"/>
      <c r="R456" s="205"/>
      <c r="S456" s="205"/>
      <c r="T456" s="206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00" t="s">
        <v>157</v>
      </c>
      <c r="AU456" s="200" t="s">
        <v>82</v>
      </c>
      <c r="AV456" s="14" t="s">
        <v>82</v>
      </c>
      <c r="AW456" s="14" t="s">
        <v>30</v>
      </c>
      <c r="AX456" s="14" t="s">
        <v>73</v>
      </c>
      <c r="AY456" s="200" t="s">
        <v>147</v>
      </c>
    </row>
    <row r="457" s="14" customFormat="1">
      <c r="A457" s="14"/>
      <c r="B457" s="199"/>
      <c r="C457" s="14"/>
      <c r="D457" s="192" t="s">
        <v>157</v>
      </c>
      <c r="E457" s="200" t="s">
        <v>1</v>
      </c>
      <c r="F457" s="201" t="s">
        <v>176</v>
      </c>
      <c r="G457" s="14"/>
      <c r="H457" s="202">
        <v>-1.76</v>
      </c>
      <c r="I457" s="203"/>
      <c r="J457" s="14"/>
      <c r="K457" s="14"/>
      <c r="L457" s="199"/>
      <c r="M457" s="204"/>
      <c r="N457" s="205"/>
      <c r="O457" s="205"/>
      <c r="P457" s="205"/>
      <c r="Q457" s="205"/>
      <c r="R457" s="205"/>
      <c r="S457" s="205"/>
      <c r="T457" s="20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00" t="s">
        <v>157</v>
      </c>
      <c r="AU457" s="200" t="s">
        <v>82</v>
      </c>
      <c r="AV457" s="14" t="s">
        <v>82</v>
      </c>
      <c r="AW457" s="14" t="s">
        <v>30</v>
      </c>
      <c r="AX457" s="14" t="s">
        <v>73</v>
      </c>
      <c r="AY457" s="200" t="s">
        <v>147</v>
      </c>
    </row>
    <row r="458" s="14" customFormat="1">
      <c r="A458" s="14"/>
      <c r="B458" s="199"/>
      <c r="C458" s="14"/>
      <c r="D458" s="192" t="s">
        <v>157</v>
      </c>
      <c r="E458" s="200" t="s">
        <v>1</v>
      </c>
      <c r="F458" s="201" t="s">
        <v>177</v>
      </c>
      <c r="G458" s="14"/>
      <c r="H458" s="202">
        <v>-0.64000000000000001</v>
      </c>
      <c r="I458" s="203"/>
      <c r="J458" s="14"/>
      <c r="K458" s="14"/>
      <c r="L458" s="199"/>
      <c r="M458" s="204"/>
      <c r="N458" s="205"/>
      <c r="O458" s="205"/>
      <c r="P458" s="205"/>
      <c r="Q458" s="205"/>
      <c r="R458" s="205"/>
      <c r="S458" s="205"/>
      <c r="T458" s="20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00" t="s">
        <v>157</v>
      </c>
      <c r="AU458" s="200" t="s">
        <v>82</v>
      </c>
      <c r="AV458" s="14" t="s">
        <v>82</v>
      </c>
      <c r="AW458" s="14" t="s">
        <v>30</v>
      </c>
      <c r="AX458" s="14" t="s">
        <v>73</v>
      </c>
      <c r="AY458" s="200" t="s">
        <v>147</v>
      </c>
    </row>
    <row r="459" s="13" customFormat="1">
      <c r="A459" s="13"/>
      <c r="B459" s="191"/>
      <c r="C459" s="13"/>
      <c r="D459" s="192" t="s">
        <v>157</v>
      </c>
      <c r="E459" s="193" t="s">
        <v>1</v>
      </c>
      <c r="F459" s="194" t="s">
        <v>169</v>
      </c>
      <c r="G459" s="13"/>
      <c r="H459" s="193" t="s">
        <v>1</v>
      </c>
      <c r="I459" s="195"/>
      <c r="J459" s="13"/>
      <c r="K459" s="13"/>
      <c r="L459" s="191"/>
      <c r="M459" s="196"/>
      <c r="N459" s="197"/>
      <c r="O459" s="197"/>
      <c r="P459" s="197"/>
      <c r="Q459" s="197"/>
      <c r="R459" s="197"/>
      <c r="S459" s="197"/>
      <c r="T459" s="19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193" t="s">
        <v>157</v>
      </c>
      <c r="AU459" s="193" t="s">
        <v>82</v>
      </c>
      <c r="AV459" s="13" t="s">
        <v>80</v>
      </c>
      <c r="AW459" s="13" t="s">
        <v>30</v>
      </c>
      <c r="AX459" s="13" t="s">
        <v>73</v>
      </c>
      <c r="AY459" s="193" t="s">
        <v>147</v>
      </c>
    </row>
    <row r="460" s="14" customFormat="1">
      <c r="A460" s="14"/>
      <c r="B460" s="199"/>
      <c r="C460" s="14"/>
      <c r="D460" s="192" t="s">
        <v>157</v>
      </c>
      <c r="E460" s="200" t="s">
        <v>1</v>
      </c>
      <c r="F460" s="201" t="s">
        <v>178</v>
      </c>
      <c r="G460" s="14"/>
      <c r="H460" s="202">
        <v>-1.2150000000000001</v>
      </c>
      <c r="I460" s="203"/>
      <c r="J460" s="14"/>
      <c r="K460" s="14"/>
      <c r="L460" s="199"/>
      <c r="M460" s="204"/>
      <c r="N460" s="205"/>
      <c r="O460" s="205"/>
      <c r="P460" s="205"/>
      <c r="Q460" s="205"/>
      <c r="R460" s="205"/>
      <c r="S460" s="205"/>
      <c r="T460" s="206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00" t="s">
        <v>157</v>
      </c>
      <c r="AU460" s="200" t="s">
        <v>82</v>
      </c>
      <c r="AV460" s="14" t="s">
        <v>82</v>
      </c>
      <c r="AW460" s="14" t="s">
        <v>30</v>
      </c>
      <c r="AX460" s="14" t="s">
        <v>73</v>
      </c>
      <c r="AY460" s="200" t="s">
        <v>147</v>
      </c>
    </row>
    <row r="461" s="15" customFormat="1">
      <c r="A461" s="15"/>
      <c r="B461" s="207"/>
      <c r="C461" s="15"/>
      <c r="D461" s="192" t="s">
        <v>157</v>
      </c>
      <c r="E461" s="208" t="s">
        <v>1</v>
      </c>
      <c r="F461" s="209" t="s">
        <v>160</v>
      </c>
      <c r="G461" s="15"/>
      <c r="H461" s="210">
        <v>340.73500000000007</v>
      </c>
      <c r="I461" s="211"/>
      <c r="J461" s="15"/>
      <c r="K461" s="15"/>
      <c r="L461" s="207"/>
      <c r="M461" s="212"/>
      <c r="N461" s="213"/>
      <c r="O461" s="213"/>
      <c r="P461" s="213"/>
      <c r="Q461" s="213"/>
      <c r="R461" s="213"/>
      <c r="S461" s="213"/>
      <c r="T461" s="214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08" t="s">
        <v>157</v>
      </c>
      <c r="AU461" s="208" t="s">
        <v>82</v>
      </c>
      <c r="AV461" s="15" t="s">
        <v>154</v>
      </c>
      <c r="AW461" s="15" t="s">
        <v>30</v>
      </c>
      <c r="AX461" s="15" t="s">
        <v>80</v>
      </c>
      <c r="AY461" s="208" t="s">
        <v>147</v>
      </c>
    </row>
    <row r="462" s="2" customFormat="1" ht="66.75" customHeight="1">
      <c r="A462" s="37"/>
      <c r="B462" s="171"/>
      <c r="C462" s="172" t="s">
        <v>318</v>
      </c>
      <c r="D462" s="172" t="s">
        <v>150</v>
      </c>
      <c r="E462" s="173" t="s">
        <v>319</v>
      </c>
      <c r="F462" s="174" t="s">
        <v>320</v>
      </c>
      <c r="G462" s="175" t="s">
        <v>164</v>
      </c>
      <c r="H462" s="176">
        <v>60.25</v>
      </c>
      <c r="I462" s="177"/>
      <c r="J462" s="178">
        <f>ROUND(I462*H462,2)</f>
        <v>0</v>
      </c>
      <c r="K462" s="179"/>
      <c r="L462" s="38"/>
      <c r="M462" s="180" t="s">
        <v>1</v>
      </c>
      <c r="N462" s="181" t="s">
        <v>38</v>
      </c>
      <c r="O462" s="76"/>
      <c r="P462" s="182">
        <f>O462*H462</f>
        <v>0</v>
      </c>
      <c r="Q462" s="182">
        <v>0</v>
      </c>
      <c r="R462" s="182">
        <f>Q462*H462</f>
        <v>0</v>
      </c>
      <c r="S462" s="182">
        <v>0</v>
      </c>
      <c r="T462" s="183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84" t="s">
        <v>154</v>
      </c>
      <c r="AT462" s="184" t="s">
        <v>150</v>
      </c>
      <c r="AU462" s="184" t="s">
        <v>82</v>
      </c>
      <c r="AY462" s="18" t="s">
        <v>147</v>
      </c>
      <c r="BE462" s="185">
        <f>IF(N462="základní",J462,0)</f>
        <v>0</v>
      </c>
      <c r="BF462" s="185">
        <f>IF(N462="snížená",J462,0)</f>
        <v>0</v>
      </c>
      <c r="BG462" s="185">
        <f>IF(N462="zákl. přenesená",J462,0)</f>
        <v>0</v>
      </c>
      <c r="BH462" s="185">
        <f>IF(N462="sníž. přenesená",J462,0)</f>
        <v>0</v>
      </c>
      <c r="BI462" s="185">
        <f>IF(N462="nulová",J462,0)</f>
        <v>0</v>
      </c>
      <c r="BJ462" s="18" t="s">
        <v>80</v>
      </c>
      <c r="BK462" s="185">
        <f>ROUND(I462*H462,2)</f>
        <v>0</v>
      </c>
      <c r="BL462" s="18" t="s">
        <v>154</v>
      </c>
      <c r="BM462" s="184" t="s">
        <v>321</v>
      </c>
    </row>
    <row r="463" s="2" customFormat="1">
      <c r="A463" s="37"/>
      <c r="B463" s="38"/>
      <c r="C463" s="37"/>
      <c r="D463" s="186" t="s">
        <v>155</v>
      </c>
      <c r="E463" s="37"/>
      <c r="F463" s="187" t="s">
        <v>322</v>
      </c>
      <c r="G463" s="37"/>
      <c r="H463" s="37"/>
      <c r="I463" s="188"/>
      <c r="J463" s="37"/>
      <c r="K463" s="37"/>
      <c r="L463" s="38"/>
      <c r="M463" s="189"/>
      <c r="N463" s="190"/>
      <c r="O463" s="76"/>
      <c r="P463" s="76"/>
      <c r="Q463" s="76"/>
      <c r="R463" s="76"/>
      <c r="S463" s="76"/>
      <c r="T463" s="7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T463" s="18" t="s">
        <v>155</v>
      </c>
      <c r="AU463" s="18" t="s">
        <v>82</v>
      </c>
    </row>
    <row r="464" s="13" customFormat="1">
      <c r="A464" s="13"/>
      <c r="B464" s="191"/>
      <c r="C464" s="13"/>
      <c r="D464" s="192" t="s">
        <v>157</v>
      </c>
      <c r="E464" s="193" t="s">
        <v>1</v>
      </c>
      <c r="F464" s="194" t="s">
        <v>251</v>
      </c>
      <c r="G464" s="13"/>
      <c r="H464" s="193" t="s">
        <v>1</v>
      </c>
      <c r="I464" s="195"/>
      <c r="J464" s="13"/>
      <c r="K464" s="13"/>
      <c r="L464" s="191"/>
      <c r="M464" s="196"/>
      <c r="N464" s="197"/>
      <c r="O464" s="197"/>
      <c r="P464" s="197"/>
      <c r="Q464" s="197"/>
      <c r="R464" s="197"/>
      <c r="S464" s="197"/>
      <c r="T464" s="19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193" t="s">
        <v>157</v>
      </c>
      <c r="AU464" s="193" t="s">
        <v>82</v>
      </c>
      <c r="AV464" s="13" t="s">
        <v>80</v>
      </c>
      <c r="AW464" s="13" t="s">
        <v>30</v>
      </c>
      <c r="AX464" s="13" t="s">
        <v>73</v>
      </c>
      <c r="AY464" s="193" t="s">
        <v>147</v>
      </c>
    </row>
    <row r="465" s="13" customFormat="1">
      <c r="A465" s="13"/>
      <c r="B465" s="191"/>
      <c r="C465" s="13"/>
      <c r="D465" s="192" t="s">
        <v>157</v>
      </c>
      <c r="E465" s="193" t="s">
        <v>1</v>
      </c>
      <c r="F465" s="194" t="s">
        <v>165</v>
      </c>
      <c r="G465" s="13"/>
      <c r="H465" s="193" t="s">
        <v>1</v>
      </c>
      <c r="I465" s="195"/>
      <c r="J465" s="13"/>
      <c r="K465" s="13"/>
      <c r="L465" s="191"/>
      <c r="M465" s="196"/>
      <c r="N465" s="197"/>
      <c r="O465" s="197"/>
      <c r="P465" s="197"/>
      <c r="Q465" s="197"/>
      <c r="R465" s="197"/>
      <c r="S465" s="197"/>
      <c r="T465" s="198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93" t="s">
        <v>157</v>
      </c>
      <c r="AU465" s="193" t="s">
        <v>82</v>
      </c>
      <c r="AV465" s="13" t="s">
        <v>80</v>
      </c>
      <c r="AW465" s="13" t="s">
        <v>30</v>
      </c>
      <c r="AX465" s="13" t="s">
        <v>73</v>
      </c>
      <c r="AY465" s="193" t="s">
        <v>147</v>
      </c>
    </row>
    <row r="466" s="14" customFormat="1">
      <c r="A466" s="14"/>
      <c r="B466" s="199"/>
      <c r="C466" s="14"/>
      <c r="D466" s="192" t="s">
        <v>157</v>
      </c>
      <c r="E466" s="200" t="s">
        <v>1</v>
      </c>
      <c r="F466" s="201" t="s">
        <v>252</v>
      </c>
      <c r="G466" s="14"/>
      <c r="H466" s="202">
        <v>21.399999999999999</v>
      </c>
      <c r="I466" s="203"/>
      <c r="J466" s="14"/>
      <c r="K466" s="14"/>
      <c r="L466" s="199"/>
      <c r="M466" s="204"/>
      <c r="N466" s="205"/>
      <c r="O466" s="205"/>
      <c r="P466" s="205"/>
      <c r="Q466" s="205"/>
      <c r="R466" s="205"/>
      <c r="S466" s="205"/>
      <c r="T466" s="206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00" t="s">
        <v>157</v>
      </c>
      <c r="AU466" s="200" t="s">
        <v>82</v>
      </c>
      <c r="AV466" s="14" t="s">
        <v>82</v>
      </c>
      <c r="AW466" s="14" t="s">
        <v>30</v>
      </c>
      <c r="AX466" s="14" t="s">
        <v>73</v>
      </c>
      <c r="AY466" s="200" t="s">
        <v>147</v>
      </c>
    </row>
    <row r="467" s="14" customFormat="1">
      <c r="A467" s="14"/>
      <c r="B467" s="199"/>
      <c r="C467" s="14"/>
      <c r="D467" s="192" t="s">
        <v>157</v>
      </c>
      <c r="E467" s="200" t="s">
        <v>1</v>
      </c>
      <c r="F467" s="201" t="s">
        <v>253</v>
      </c>
      <c r="G467" s="14"/>
      <c r="H467" s="202">
        <v>9</v>
      </c>
      <c r="I467" s="203"/>
      <c r="J467" s="14"/>
      <c r="K467" s="14"/>
      <c r="L467" s="199"/>
      <c r="M467" s="204"/>
      <c r="N467" s="205"/>
      <c r="O467" s="205"/>
      <c r="P467" s="205"/>
      <c r="Q467" s="205"/>
      <c r="R467" s="205"/>
      <c r="S467" s="205"/>
      <c r="T467" s="20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00" t="s">
        <v>157</v>
      </c>
      <c r="AU467" s="200" t="s">
        <v>82</v>
      </c>
      <c r="AV467" s="14" t="s">
        <v>82</v>
      </c>
      <c r="AW467" s="14" t="s">
        <v>30</v>
      </c>
      <c r="AX467" s="14" t="s">
        <v>73</v>
      </c>
      <c r="AY467" s="200" t="s">
        <v>147</v>
      </c>
    </row>
    <row r="468" s="13" customFormat="1">
      <c r="A468" s="13"/>
      <c r="B468" s="191"/>
      <c r="C468" s="13"/>
      <c r="D468" s="192" t="s">
        <v>157</v>
      </c>
      <c r="E468" s="193" t="s">
        <v>1</v>
      </c>
      <c r="F468" s="194" t="s">
        <v>167</v>
      </c>
      <c r="G468" s="13"/>
      <c r="H468" s="193" t="s">
        <v>1</v>
      </c>
      <c r="I468" s="195"/>
      <c r="J468" s="13"/>
      <c r="K468" s="13"/>
      <c r="L468" s="191"/>
      <c r="M468" s="196"/>
      <c r="N468" s="197"/>
      <c r="O468" s="197"/>
      <c r="P468" s="197"/>
      <c r="Q468" s="197"/>
      <c r="R468" s="197"/>
      <c r="S468" s="197"/>
      <c r="T468" s="19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193" t="s">
        <v>157</v>
      </c>
      <c r="AU468" s="193" t="s">
        <v>82</v>
      </c>
      <c r="AV468" s="13" t="s">
        <v>80</v>
      </c>
      <c r="AW468" s="13" t="s">
        <v>30</v>
      </c>
      <c r="AX468" s="13" t="s">
        <v>73</v>
      </c>
      <c r="AY468" s="193" t="s">
        <v>147</v>
      </c>
    </row>
    <row r="469" s="14" customFormat="1">
      <c r="A469" s="14"/>
      <c r="B469" s="199"/>
      <c r="C469" s="14"/>
      <c r="D469" s="192" t="s">
        <v>157</v>
      </c>
      <c r="E469" s="200" t="s">
        <v>1</v>
      </c>
      <c r="F469" s="201" t="s">
        <v>254</v>
      </c>
      <c r="G469" s="14"/>
      <c r="H469" s="202">
        <v>10.35</v>
      </c>
      <c r="I469" s="203"/>
      <c r="J469" s="14"/>
      <c r="K469" s="14"/>
      <c r="L469" s="199"/>
      <c r="M469" s="204"/>
      <c r="N469" s="205"/>
      <c r="O469" s="205"/>
      <c r="P469" s="205"/>
      <c r="Q469" s="205"/>
      <c r="R469" s="205"/>
      <c r="S469" s="205"/>
      <c r="T469" s="20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00" t="s">
        <v>157</v>
      </c>
      <c r="AU469" s="200" t="s">
        <v>82</v>
      </c>
      <c r="AV469" s="14" t="s">
        <v>82</v>
      </c>
      <c r="AW469" s="14" t="s">
        <v>30</v>
      </c>
      <c r="AX469" s="14" t="s">
        <v>73</v>
      </c>
      <c r="AY469" s="200" t="s">
        <v>147</v>
      </c>
    </row>
    <row r="470" s="13" customFormat="1">
      <c r="A470" s="13"/>
      <c r="B470" s="191"/>
      <c r="C470" s="13"/>
      <c r="D470" s="192" t="s">
        <v>157</v>
      </c>
      <c r="E470" s="193" t="s">
        <v>1</v>
      </c>
      <c r="F470" s="194" t="s">
        <v>171</v>
      </c>
      <c r="G470" s="13"/>
      <c r="H470" s="193" t="s">
        <v>1</v>
      </c>
      <c r="I470" s="195"/>
      <c r="J470" s="13"/>
      <c r="K470" s="13"/>
      <c r="L470" s="191"/>
      <c r="M470" s="196"/>
      <c r="N470" s="197"/>
      <c r="O470" s="197"/>
      <c r="P470" s="197"/>
      <c r="Q470" s="197"/>
      <c r="R470" s="197"/>
      <c r="S470" s="197"/>
      <c r="T470" s="198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193" t="s">
        <v>157</v>
      </c>
      <c r="AU470" s="193" t="s">
        <v>82</v>
      </c>
      <c r="AV470" s="13" t="s">
        <v>80</v>
      </c>
      <c r="AW470" s="13" t="s">
        <v>30</v>
      </c>
      <c r="AX470" s="13" t="s">
        <v>73</v>
      </c>
      <c r="AY470" s="193" t="s">
        <v>147</v>
      </c>
    </row>
    <row r="471" s="14" customFormat="1">
      <c r="A471" s="14"/>
      <c r="B471" s="199"/>
      <c r="C471" s="14"/>
      <c r="D471" s="192" t="s">
        <v>157</v>
      </c>
      <c r="E471" s="200" t="s">
        <v>1</v>
      </c>
      <c r="F471" s="201" t="s">
        <v>255</v>
      </c>
      <c r="G471" s="14"/>
      <c r="H471" s="202">
        <v>19.5</v>
      </c>
      <c r="I471" s="203"/>
      <c r="J471" s="14"/>
      <c r="K471" s="14"/>
      <c r="L471" s="199"/>
      <c r="M471" s="204"/>
      <c r="N471" s="205"/>
      <c r="O471" s="205"/>
      <c r="P471" s="205"/>
      <c r="Q471" s="205"/>
      <c r="R471" s="205"/>
      <c r="S471" s="205"/>
      <c r="T471" s="206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00" t="s">
        <v>157</v>
      </c>
      <c r="AU471" s="200" t="s">
        <v>82</v>
      </c>
      <c r="AV471" s="14" t="s">
        <v>82</v>
      </c>
      <c r="AW471" s="14" t="s">
        <v>30</v>
      </c>
      <c r="AX471" s="14" t="s">
        <v>73</v>
      </c>
      <c r="AY471" s="200" t="s">
        <v>147</v>
      </c>
    </row>
    <row r="472" s="15" customFormat="1">
      <c r="A472" s="15"/>
      <c r="B472" s="207"/>
      <c r="C472" s="15"/>
      <c r="D472" s="192" t="s">
        <v>157</v>
      </c>
      <c r="E472" s="208" t="s">
        <v>1</v>
      </c>
      <c r="F472" s="209" t="s">
        <v>160</v>
      </c>
      <c r="G472" s="15"/>
      <c r="H472" s="210">
        <v>60.25</v>
      </c>
      <c r="I472" s="211"/>
      <c r="J472" s="15"/>
      <c r="K472" s="15"/>
      <c r="L472" s="207"/>
      <c r="M472" s="212"/>
      <c r="N472" s="213"/>
      <c r="O472" s="213"/>
      <c r="P472" s="213"/>
      <c r="Q472" s="213"/>
      <c r="R472" s="213"/>
      <c r="S472" s="213"/>
      <c r="T472" s="214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08" t="s">
        <v>157</v>
      </c>
      <c r="AU472" s="208" t="s">
        <v>82</v>
      </c>
      <c r="AV472" s="15" t="s">
        <v>154</v>
      </c>
      <c r="AW472" s="15" t="s">
        <v>30</v>
      </c>
      <c r="AX472" s="15" t="s">
        <v>80</v>
      </c>
      <c r="AY472" s="208" t="s">
        <v>147</v>
      </c>
    </row>
    <row r="473" s="2" customFormat="1" ht="24.15" customHeight="1">
      <c r="A473" s="37"/>
      <c r="B473" s="171"/>
      <c r="C473" s="215" t="s">
        <v>239</v>
      </c>
      <c r="D473" s="215" t="s">
        <v>229</v>
      </c>
      <c r="E473" s="216" t="s">
        <v>323</v>
      </c>
      <c r="F473" s="217" t="s">
        <v>324</v>
      </c>
      <c r="G473" s="218" t="s">
        <v>164</v>
      </c>
      <c r="H473" s="219">
        <v>63.262999999999998</v>
      </c>
      <c r="I473" s="220"/>
      <c r="J473" s="221">
        <f>ROUND(I473*H473,2)</f>
        <v>0</v>
      </c>
      <c r="K473" s="222"/>
      <c r="L473" s="223"/>
      <c r="M473" s="224" t="s">
        <v>1</v>
      </c>
      <c r="N473" s="225" t="s">
        <v>38</v>
      </c>
      <c r="O473" s="76"/>
      <c r="P473" s="182">
        <f>O473*H473</f>
        <v>0</v>
      </c>
      <c r="Q473" s="182">
        <v>0</v>
      </c>
      <c r="R473" s="182">
        <f>Q473*H473</f>
        <v>0</v>
      </c>
      <c r="S473" s="182">
        <v>0</v>
      </c>
      <c r="T473" s="183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84" t="s">
        <v>190</v>
      </c>
      <c r="AT473" s="184" t="s">
        <v>229</v>
      </c>
      <c r="AU473" s="184" t="s">
        <v>82</v>
      </c>
      <c r="AY473" s="18" t="s">
        <v>147</v>
      </c>
      <c r="BE473" s="185">
        <f>IF(N473="základní",J473,0)</f>
        <v>0</v>
      </c>
      <c r="BF473" s="185">
        <f>IF(N473="snížená",J473,0)</f>
        <v>0</v>
      </c>
      <c r="BG473" s="185">
        <f>IF(N473="zákl. přenesená",J473,0)</f>
        <v>0</v>
      </c>
      <c r="BH473" s="185">
        <f>IF(N473="sníž. přenesená",J473,0)</f>
        <v>0</v>
      </c>
      <c r="BI473" s="185">
        <f>IF(N473="nulová",J473,0)</f>
        <v>0</v>
      </c>
      <c r="BJ473" s="18" t="s">
        <v>80</v>
      </c>
      <c r="BK473" s="185">
        <f>ROUND(I473*H473,2)</f>
        <v>0</v>
      </c>
      <c r="BL473" s="18" t="s">
        <v>154</v>
      </c>
      <c r="BM473" s="184" t="s">
        <v>325</v>
      </c>
    </row>
    <row r="474" s="14" customFormat="1">
      <c r="A474" s="14"/>
      <c r="B474" s="199"/>
      <c r="C474" s="14"/>
      <c r="D474" s="192" t="s">
        <v>157</v>
      </c>
      <c r="E474" s="200" t="s">
        <v>1</v>
      </c>
      <c r="F474" s="201" t="s">
        <v>326</v>
      </c>
      <c r="G474" s="14"/>
      <c r="H474" s="202">
        <v>63.262999999999998</v>
      </c>
      <c r="I474" s="203"/>
      <c r="J474" s="14"/>
      <c r="K474" s="14"/>
      <c r="L474" s="199"/>
      <c r="M474" s="204"/>
      <c r="N474" s="205"/>
      <c r="O474" s="205"/>
      <c r="P474" s="205"/>
      <c r="Q474" s="205"/>
      <c r="R474" s="205"/>
      <c r="S474" s="205"/>
      <c r="T474" s="20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00" t="s">
        <v>157</v>
      </c>
      <c r="AU474" s="200" t="s">
        <v>82</v>
      </c>
      <c r="AV474" s="14" t="s">
        <v>82</v>
      </c>
      <c r="AW474" s="14" t="s">
        <v>30</v>
      </c>
      <c r="AX474" s="14" t="s">
        <v>73</v>
      </c>
      <c r="AY474" s="200" t="s">
        <v>147</v>
      </c>
    </row>
    <row r="475" s="15" customFormat="1">
      <c r="A475" s="15"/>
      <c r="B475" s="207"/>
      <c r="C475" s="15"/>
      <c r="D475" s="192" t="s">
        <v>157</v>
      </c>
      <c r="E475" s="208" t="s">
        <v>1</v>
      </c>
      <c r="F475" s="209" t="s">
        <v>160</v>
      </c>
      <c r="G475" s="15"/>
      <c r="H475" s="210">
        <v>63.262999999999998</v>
      </c>
      <c r="I475" s="211"/>
      <c r="J475" s="15"/>
      <c r="K475" s="15"/>
      <c r="L475" s="207"/>
      <c r="M475" s="212"/>
      <c r="N475" s="213"/>
      <c r="O475" s="213"/>
      <c r="P475" s="213"/>
      <c r="Q475" s="213"/>
      <c r="R475" s="213"/>
      <c r="S475" s="213"/>
      <c r="T475" s="214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08" t="s">
        <v>157</v>
      </c>
      <c r="AU475" s="208" t="s">
        <v>82</v>
      </c>
      <c r="AV475" s="15" t="s">
        <v>154</v>
      </c>
      <c r="AW475" s="15" t="s">
        <v>30</v>
      </c>
      <c r="AX475" s="15" t="s">
        <v>80</v>
      </c>
      <c r="AY475" s="208" t="s">
        <v>147</v>
      </c>
    </row>
    <row r="476" s="2" customFormat="1" ht="44.25" customHeight="1">
      <c r="A476" s="37"/>
      <c r="B476" s="171"/>
      <c r="C476" s="172" t="s">
        <v>327</v>
      </c>
      <c r="D476" s="172" t="s">
        <v>150</v>
      </c>
      <c r="E476" s="173" t="s">
        <v>328</v>
      </c>
      <c r="F476" s="174" t="s">
        <v>329</v>
      </c>
      <c r="G476" s="175" t="s">
        <v>164</v>
      </c>
      <c r="H476" s="176">
        <v>76.875</v>
      </c>
      <c r="I476" s="177"/>
      <c r="J476" s="178">
        <f>ROUND(I476*H476,2)</f>
        <v>0</v>
      </c>
      <c r="K476" s="179"/>
      <c r="L476" s="38"/>
      <c r="M476" s="180" t="s">
        <v>1</v>
      </c>
      <c r="N476" s="181" t="s">
        <v>38</v>
      </c>
      <c r="O476" s="76"/>
      <c r="P476" s="182">
        <f>O476*H476</f>
        <v>0</v>
      </c>
      <c r="Q476" s="182">
        <v>0</v>
      </c>
      <c r="R476" s="182">
        <f>Q476*H476</f>
        <v>0</v>
      </c>
      <c r="S476" s="182">
        <v>0</v>
      </c>
      <c r="T476" s="183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84" t="s">
        <v>154</v>
      </c>
      <c r="AT476" s="184" t="s">
        <v>150</v>
      </c>
      <c r="AU476" s="184" t="s">
        <v>82</v>
      </c>
      <c r="AY476" s="18" t="s">
        <v>147</v>
      </c>
      <c r="BE476" s="185">
        <f>IF(N476="základní",J476,0)</f>
        <v>0</v>
      </c>
      <c r="BF476" s="185">
        <f>IF(N476="snížená",J476,0)</f>
        <v>0</v>
      </c>
      <c r="BG476" s="185">
        <f>IF(N476="zákl. přenesená",J476,0)</f>
        <v>0</v>
      </c>
      <c r="BH476" s="185">
        <f>IF(N476="sníž. přenesená",J476,0)</f>
        <v>0</v>
      </c>
      <c r="BI476" s="185">
        <f>IF(N476="nulová",J476,0)</f>
        <v>0</v>
      </c>
      <c r="BJ476" s="18" t="s">
        <v>80</v>
      </c>
      <c r="BK476" s="185">
        <f>ROUND(I476*H476,2)</f>
        <v>0</v>
      </c>
      <c r="BL476" s="18" t="s">
        <v>154</v>
      </c>
      <c r="BM476" s="184" t="s">
        <v>330</v>
      </c>
    </row>
    <row r="477" s="2" customFormat="1">
      <c r="A477" s="37"/>
      <c r="B477" s="38"/>
      <c r="C477" s="37"/>
      <c r="D477" s="186" t="s">
        <v>155</v>
      </c>
      <c r="E477" s="37"/>
      <c r="F477" s="187" t="s">
        <v>331</v>
      </c>
      <c r="G477" s="37"/>
      <c r="H477" s="37"/>
      <c r="I477" s="188"/>
      <c r="J477" s="37"/>
      <c r="K477" s="37"/>
      <c r="L477" s="38"/>
      <c r="M477" s="189"/>
      <c r="N477" s="190"/>
      <c r="O477" s="76"/>
      <c r="P477" s="76"/>
      <c r="Q477" s="76"/>
      <c r="R477" s="76"/>
      <c r="S477" s="76"/>
      <c r="T477" s="7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18" t="s">
        <v>155</v>
      </c>
      <c r="AU477" s="18" t="s">
        <v>82</v>
      </c>
    </row>
    <row r="478" s="13" customFormat="1">
      <c r="A478" s="13"/>
      <c r="B478" s="191"/>
      <c r="C478" s="13"/>
      <c r="D478" s="192" t="s">
        <v>157</v>
      </c>
      <c r="E478" s="193" t="s">
        <v>1</v>
      </c>
      <c r="F478" s="194" t="s">
        <v>251</v>
      </c>
      <c r="G478" s="13"/>
      <c r="H478" s="193" t="s">
        <v>1</v>
      </c>
      <c r="I478" s="195"/>
      <c r="J478" s="13"/>
      <c r="K478" s="13"/>
      <c r="L478" s="191"/>
      <c r="M478" s="196"/>
      <c r="N478" s="197"/>
      <c r="O478" s="197"/>
      <c r="P478" s="197"/>
      <c r="Q478" s="197"/>
      <c r="R478" s="197"/>
      <c r="S478" s="197"/>
      <c r="T478" s="19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193" t="s">
        <v>157</v>
      </c>
      <c r="AU478" s="193" t="s">
        <v>82</v>
      </c>
      <c r="AV478" s="13" t="s">
        <v>80</v>
      </c>
      <c r="AW478" s="13" t="s">
        <v>30</v>
      </c>
      <c r="AX478" s="13" t="s">
        <v>73</v>
      </c>
      <c r="AY478" s="193" t="s">
        <v>147</v>
      </c>
    </row>
    <row r="479" s="13" customFormat="1">
      <c r="A479" s="13"/>
      <c r="B479" s="191"/>
      <c r="C479" s="13"/>
      <c r="D479" s="192" t="s">
        <v>157</v>
      </c>
      <c r="E479" s="193" t="s">
        <v>1</v>
      </c>
      <c r="F479" s="194" t="s">
        <v>165</v>
      </c>
      <c r="G479" s="13"/>
      <c r="H479" s="193" t="s">
        <v>1</v>
      </c>
      <c r="I479" s="195"/>
      <c r="J479" s="13"/>
      <c r="K479" s="13"/>
      <c r="L479" s="191"/>
      <c r="M479" s="196"/>
      <c r="N479" s="197"/>
      <c r="O479" s="197"/>
      <c r="P479" s="197"/>
      <c r="Q479" s="197"/>
      <c r="R479" s="197"/>
      <c r="S479" s="197"/>
      <c r="T479" s="19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193" t="s">
        <v>157</v>
      </c>
      <c r="AU479" s="193" t="s">
        <v>82</v>
      </c>
      <c r="AV479" s="13" t="s">
        <v>80</v>
      </c>
      <c r="AW479" s="13" t="s">
        <v>30</v>
      </c>
      <c r="AX479" s="13" t="s">
        <v>73</v>
      </c>
      <c r="AY479" s="193" t="s">
        <v>147</v>
      </c>
    </row>
    <row r="480" s="14" customFormat="1">
      <c r="A480" s="14"/>
      <c r="B480" s="199"/>
      <c r="C480" s="14"/>
      <c r="D480" s="192" t="s">
        <v>157</v>
      </c>
      <c r="E480" s="200" t="s">
        <v>1</v>
      </c>
      <c r="F480" s="201" t="s">
        <v>256</v>
      </c>
      <c r="G480" s="14"/>
      <c r="H480" s="202">
        <v>32.100000000000001</v>
      </c>
      <c r="I480" s="203"/>
      <c r="J480" s="14"/>
      <c r="K480" s="14"/>
      <c r="L480" s="199"/>
      <c r="M480" s="204"/>
      <c r="N480" s="205"/>
      <c r="O480" s="205"/>
      <c r="P480" s="205"/>
      <c r="Q480" s="205"/>
      <c r="R480" s="205"/>
      <c r="S480" s="205"/>
      <c r="T480" s="20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00" t="s">
        <v>157</v>
      </c>
      <c r="AU480" s="200" t="s">
        <v>82</v>
      </c>
      <c r="AV480" s="14" t="s">
        <v>82</v>
      </c>
      <c r="AW480" s="14" t="s">
        <v>30</v>
      </c>
      <c r="AX480" s="14" t="s">
        <v>73</v>
      </c>
      <c r="AY480" s="200" t="s">
        <v>147</v>
      </c>
    </row>
    <row r="481" s="13" customFormat="1">
      <c r="A481" s="13"/>
      <c r="B481" s="191"/>
      <c r="C481" s="13"/>
      <c r="D481" s="192" t="s">
        <v>157</v>
      </c>
      <c r="E481" s="193" t="s">
        <v>1</v>
      </c>
      <c r="F481" s="194" t="s">
        <v>167</v>
      </c>
      <c r="G481" s="13"/>
      <c r="H481" s="193" t="s">
        <v>1</v>
      </c>
      <c r="I481" s="195"/>
      <c r="J481" s="13"/>
      <c r="K481" s="13"/>
      <c r="L481" s="191"/>
      <c r="M481" s="196"/>
      <c r="N481" s="197"/>
      <c r="O481" s="197"/>
      <c r="P481" s="197"/>
      <c r="Q481" s="197"/>
      <c r="R481" s="197"/>
      <c r="S481" s="197"/>
      <c r="T481" s="19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93" t="s">
        <v>157</v>
      </c>
      <c r="AU481" s="193" t="s">
        <v>82</v>
      </c>
      <c r="AV481" s="13" t="s">
        <v>80</v>
      </c>
      <c r="AW481" s="13" t="s">
        <v>30</v>
      </c>
      <c r="AX481" s="13" t="s">
        <v>73</v>
      </c>
      <c r="AY481" s="193" t="s">
        <v>147</v>
      </c>
    </row>
    <row r="482" s="14" customFormat="1">
      <c r="A482" s="14"/>
      <c r="B482" s="199"/>
      <c r="C482" s="14"/>
      <c r="D482" s="192" t="s">
        <v>157</v>
      </c>
      <c r="E482" s="200" t="s">
        <v>1</v>
      </c>
      <c r="F482" s="201" t="s">
        <v>257</v>
      </c>
      <c r="G482" s="14"/>
      <c r="H482" s="202">
        <v>15.525</v>
      </c>
      <c r="I482" s="203"/>
      <c r="J482" s="14"/>
      <c r="K482" s="14"/>
      <c r="L482" s="199"/>
      <c r="M482" s="204"/>
      <c r="N482" s="205"/>
      <c r="O482" s="205"/>
      <c r="P482" s="205"/>
      <c r="Q482" s="205"/>
      <c r="R482" s="205"/>
      <c r="S482" s="205"/>
      <c r="T482" s="206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00" t="s">
        <v>157</v>
      </c>
      <c r="AU482" s="200" t="s">
        <v>82</v>
      </c>
      <c r="AV482" s="14" t="s">
        <v>82</v>
      </c>
      <c r="AW482" s="14" t="s">
        <v>30</v>
      </c>
      <c r="AX482" s="14" t="s">
        <v>73</v>
      </c>
      <c r="AY482" s="200" t="s">
        <v>147</v>
      </c>
    </row>
    <row r="483" s="13" customFormat="1">
      <c r="A483" s="13"/>
      <c r="B483" s="191"/>
      <c r="C483" s="13"/>
      <c r="D483" s="192" t="s">
        <v>157</v>
      </c>
      <c r="E483" s="193" t="s">
        <v>1</v>
      </c>
      <c r="F483" s="194" t="s">
        <v>171</v>
      </c>
      <c r="G483" s="13"/>
      <c r="H483" s="193" t="s">
        <v>1</v>
      </c>
      <c r="I483" s="195"/>
      <c r="J483" s="13"/>
      <c r="K483" s="13"/>
      <c r="L483" s="191"/>
      <c r="M483" s="196"/>
      <c r="N483" s="197"/>
      <c r="O483" s="197"/>
      <c r="P483" s="197"/>
      <c r="Q483" s="197"/>
      <c r="R483" s="197"/>
      <c r="S483" s="197"/>
      <c r="T483" s="19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193" t="s">
        <v>157</v>
      </c>
      <c r="AU483" s="193" t="s">
        <v>82</v>
      </c>
      <c r="AV483" s="13" t="s">
        <v>80</v>
      </c>
      <c r="AW483" s="13" t="s">
        <v>30</v>
      </c>
      <c r="AX483" s="13" t="s">
        <v>73</v>
      </c>
      <c r="AY483" s="193" t="s">
        <v>147</v>
      </c>
    </row>
    <row r="484" s="14" customFormat="1">
      <c r="A484" s="14"/>
      <c r="B484" s="199"/>
      <c r="C484" s="14"/>
      <c r="D484" s="192" t="s">
        <v>157</v>
      </c>
      <c r="E484" s="200" t="s">
        <v>1</v>
      </c>
      <c r="F484" s="201" t="s">
        <v>258</v>
      </c>
      <c r="G484" s="14"/>
      <c r="H484" s="202">
        <v>29.25</v>
      </c>
      <c r="I484" s="203"/>
      <c r="J484" s="14"/>
      <c r="K484" s="14"/>
      <c r="L484" s="199"/>
      <c r="M484" s="204"/>
      <c r="N484" s="205"/>
      <c r="O484" s="205"/>
      <c r="P484" s="205"/>
      <c r="Q484" s="205"/>
      <c r="R484" s="205"/>
      <c r="S484" s="205"/>
      <c r="T484" s="20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00" t="s">
        <v>157</v>
      </c>
      <c r="AU484" s="200" t="s">
        <v>82</v>
      </c>
      <c r="AV484" s="14" t="s">
        <v>82</v>
      </c>
      <c r="AW484" s="14" t="s">
        <v>30</v>
      </c>
      <c r="AX484" s="14" t="s">
        <v>73</v>
      </c>
      <c r="AY484" s="200" t="s">
        <v>147</v>
      </c>
    </row>
    <row r="485" s="15" customFormat="1">
      <c r="A485" s="15"/>
      <c r="B485" s="207"/>
      <c r="C485" s="15"/>
      <c r="D485" s="192" t="s">
        <v>157</v>
      </c>
      <c r="E485" s="208" t="s">
        <v>1</v>
      </c>
      <c r="F485" s="209" t="s">
        <v>160</v>
      </c>
      <c r="G485" s="15"/>
      <c r="H485" s="210">
        <v>76.875</v>
      </c>
      <c r="I485" s="211"/>
      <c r="J485" s="15"/>
      <c r="K485" s="15"/>
      <c r="L485" s="207"/>
      <c r="M485" s="212"/>
      <c r="N485" s="213"/>
      <c r="O485" s="213"/>
      <c r="P485" s="213"/>
      <c r="Q485" s="213"/>
      <c r="R485" s="213"/>
      <c r="S485" s="213"/>
      <c r="T485" s="214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08" t="s">
        <v>157</v>
      </c>
      <c r="AU485" s="208" t="s">
        <v>82</v>
      </c>
      <c r="AV485" s="15" t="s">
        <v>154</v>
      </c>
      <c r="AW485" s="15" t="s">
        <v>30</v>
      </c>
      <c r="AX485" s="15" t="s">
        <v>80</v>
      </c>
      <c r="AY485" s="208" t="s">
        <v>147</v>
      </c>
    </row>
    <row r="486" s="2" customFormat="1" ht="21.75" customHeight="1">
      <c r="A486" s="37"/>
      <c r="B486" s="171"/>
      <c r="C486" s="215" t="s">
        <v>243</v>
      </c>
      <c r="D486" s="215" t="s">
        <v>229</v>
      </c>
      <c r="E486" s="216" t="s">
        <v>332</v>
      </c>
      <c r="F486" s="217" t="s">
        <v>333</v>
      </c>
      <c r="G486" s="218" t="s">
        <v>164</v>
      </c>
      <c r="H486" s="219">
        <v>84.563000000000002</v>
      </c>
      <c r="I486" s="220"/>
      <c r="J486" s="221">
        <f>ROUND(I486*H486,2)</f>
        <v>0</v>
      </c>
      <c r="K486" s="222"/>
      <c r="L486" s="223"/>
      <c r="M486" s="224" t="s">
        <v>1</v>
      </c>
      <c r="N486" s="225" t="s">
        <v>38</v>
      </c>
      <c r="O486" s="76"/>
      <c r="P486" s="182">
        <f>O486*H486</f>
        <v>0</v>
      </c>
      <c r="Q486" s="182">
        <v>0</v>
      </c>
      <c r="R486" s="182">
        <f>Q486*H486</f>
        <v>0</v>
      </c>
      <c r="S486" s="182">
        <v>0</v>
      </c>
      <c r="T486" s="183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184" t="s">
        <v>190</v>
      </c>
      <c r="AT486" s="184" t="s">
        <v>229</v>
      </c>
      <c r="AU486" s="184" t="s">
        <v>82</v>
      </c>
      <c r="AY486" s="18" t="s">
        <v>147</v>
      </c>
      <c r="BE486" s="185">
        <f>IF(N486="základní",J486,0)</f>
        <v>0</v>
      </c>
      <c r="BF486" s="185">
        <f>IF(N486="snížená",J486,0)</f>
        <v>0</v>
      </c>
      <c r="BG486" s="185">
        <f>IF(N486="zákl. přenesená",J486,0)</f>
        <v>0</v>
      </c>
      <c r="BH486" s="185">
        <f>IF(N486="sníž. přenesená",J486,0)</f>
        <v>0</v>
      </c>
      <c r="BI486" s="185">
        <f>IF(N486="nulová",J486,0)</f>
        <v>0</v>
      </c>
      <c r="BJ486" s="18" t="s">
        <v>80</v>
      </c>
      <c r="BK486" s="185">
        <f>ROUND(I486*H486,2)</f>
        <v>0</v>
      </c>
      <c r="BL486" s="18" t="s">
        <v>154</v>
      </c>
      <c r="BM486" s="184" t="s">
        <v>334</v>
      </c>
    </row>
    <row r="487" s="14" customFormat="1">
      <c r="A487" s="14"/>
      <c r="B487" s="199"/>
      <c r="C487" s="14"/>
      <c r="D487" s="192" t="s">
        <v>157</v>
      </c>
      <c r="E487" s="200" t="s">
        <v>1</v>
      </c>
      <c r="F487" s="201" t="s">
        <v>335</v>
      </c>
      <c r="G487" s="14"/>
      <c r="H487" s="202">
        <v>84.563000000000002</v>
      </c>
      <c r="I487" s="203"/>
      <c r="J487" s="14"/>
      <c r="K487" s="14"/>
      <c r="L487" s="199"/>
      <c r="M487" s="204"/>
      <c r="N487" s="205"/>
      <c r="O487" s="205"/>
      <c r="P487" s="205"/>
      <c r="Q487" s="205"/>
      <c r="R487" s="205"/>
      <c r="S487" s="205"/>
      <c r="T487" s="20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00" t="s">
        <v>157</v>
      </c>
      <c r="AU487" s="200" t="s">
        <v>82</v>
      </c>
      <c r="AV487" s="14" t="s">
        <v>82</v>
      </c>
      <c r="AW487" s="14" t="s">
        <v>30</v>
      </c>
      <c r="AX487" s="14" t="s">
        <v>73</v>
      </c>
      <c r="AY487" s="200" t="s">
        <v>147</v>
      </c>
    </row>
    <row r="488" s="15" customFormat="1">
      <c r="A488" s="15"/>
      <c r="B488" s="207"/>
      <c r="C488" s="15"/>
      <c r="D488" s="192" t="s">
        <v>157</v>
      </c>
      <c r="E488" s="208" t="s">
        <v>1</v>
      </c>
      <c r="F488" s="209" t="s">
        <v>160</v>
      </c>
      <c r="G488" s="15"/>
      <c r="H488" s="210">
        <v>84.563000000000002</v>
      </c>
      <c r="I488" s="211"/>
      <c r="J488" s="15"/>
      <c r="K488" s="15"/>
      <c r="L488" s="207"/>
      <c r="M488" s="212"/>
      <c r="N488" s="213"/>
      <c r="O488" s="213"/>
      <c r="P488" s="213"/>
      <c r="Q488" s="213"/>
      <c r="R488" s="213"/>
      <c r="S488" s="213"/>
      <c r="T488" s="214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08" t="s">
        <v>157</v>
      </c>
      <c r="AU488" s="208" t="s">
        <v>82</v>
      </c>
      <c r="AV488" s="15" t="s">
        <v>154</v>
      </c>
      <c r="AW488" s="15" t="s">
        <v>30</v>
      </c>
      <c r="AX488" s="15" t="s">
        <v>80</v>
      </c>
      <c r="AY488" s="208" t="s">
        <v>147</v>
      </c>
    </row>
    <row r="489" s="2" customFormat="1" ht="66.75" customHeight="1">
      <c r="A489" s="37"/>
      <c r="B489" s="171"/>
      <c r="C489" s="172" t="s">
        <v>336</v>
      </c>
      <c r="D489" s="172" t="s">
        <v>150</v>
      </c>
      <c r="E489" s="173" t="s">
        <v>337</v>
      </c>
      <c r="F489" s="174" t="s">
        <v>338</v>
      </c>
      <c r="G489" s="175" t="s">
        <v>164</v>
      </c>
      <c r="H489" s="176">
        <v>340.73500000000001</v>
      </c>
      <c r="I489" s="177"/>
      <c r="J489" s="178">
        <f>ROUND(I489*H489,2)</f>
        <v>0</v>
      </c>
      <c r="K489" s="179"/>
      <c r="L489" s="38"/>
      <c r="M489" s="180" t="s">
        <v>1</v>
      </c>
      <c r="N489" s="181" t="s">
        <v>38</v>
      </c>
      <c r="O489" s="76"/>
      <c r="P489" s="182">
        <f>O489*H489</f>
        <v>0</v>
      </c>
      <c r="Q489" s="182">
        <v>0</v>
      </c>
      <c r="R489" s="182">
        <f>Q489*H489</f>
        <v>0</v>
      </c>
      <c r="S489" s="182">
        <v>0</v>
      </c>
      <c r="T489" s="183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84" t="s">
        <v>154</v>
      </c>
      <c r="AT489" s="184" t="s">
        <v>150</v>
      </c>
      <c r="AU489" s="184" t="s">
        <v>82</v>
      </c>
      <c r="AY489" s="18" t="s">
        <v>147</v>
      </c>
      <c r="BE489" s="185">
        <f>IF(N489="základní",J489,0)</f>
        <v>0</v>
      </c>
      <c r="BF489" s="185">
        <f>IF(N489="snížená",J489,0)</f>
        <v>0</v>
      </c>
      <c r="BG489" s="185">
        <f>IF(N489="zákl. přenesená",J489,0)</f>
        <v>0</v>
      </c>
      <c r="BH489" s="185">
        <f>IF(N489="sníž. přenesená",J489,0)</f>
        <v>0</v>
      </c>
      <c r="BI489" s="185">
        <f>IF(N489="nulová",J489,0)</f>
        <v>0</v>
      </c>
      <c r="BJ489" s="18" t="s">
        <v>80</v>
      </c>
      <c r="BK489" s="185">
        <f>ROUND(I489*H489,2)</f>
        <v>0</v>
      </c>
      <c r="BL489" s="18" t="s">
        <v>154</v>
      </c>
      <c r="BM489" s="184" t="s">
        <v>339</v>
      </c>
    </row>
    <row r="490" s="2" customFormat="1">
      <c r="A490" s="37"/>
      <c r="B490" s="38"/>
      <c r="C490" s="37"/>
      <c r="D490" s="186" t="s">
        <v>155</v>
      </c>
      <c r="E490" s="37"/>
      <c r="F490" s="187" t="s">
        <v>340</v>
      </c>
      <c r="G490" s="37"/>
      <c r="H490" s="37"/>
      <c r="I490" s="188"/>
      <c r="J490" s="37"/>
      <c r="K490" s="37"/>
      <c r="L490" s="38"/>
      <c r="M490" s="189"/>
      <c r="N490" s="190"/>
      <c r="O490" s="76"/>
      <c r="P490" s="76"/>
      <c r="Q490" s="76"/>
      <c r="R490" s="76"/>
      <c r="S490" s="76"/>
      <c r="T490" s="7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T490" s="18" t="s">
        <v>155</v>
      </c>
      <c r="AU490" s="18" t="s">
        <v>82</v>
      </c>
    </row>
    <row r="491" s="13" customFormat="1">
      <c r="A491" s="13"/>
      <c r="B491" s="191"/>
      <c r="C491" s="13"/>
      <c r="D491" s="192" t="s">
        <v>157</v>
      </c>
      <c r="E491" s="193" t="s">
        <v>1</v>
      </c>
      <c r="F491" s="194" t="s">
        <v>165</v>
      </c>
      <c r="G491" s="13"/>
      <c r="H491" s="193" t="s">
        <v>1</v>
      </c>
      <c r="I491" s="195"/>
      <c r="J491" s="13"/>
      <c r="K491" s="13"/>
      <c r="L491" s="191"/>
      <c r="M491" s="196"/>
      <c r="N491" s="197"/>
      <c r="O491" s="197"/>
      <c r="P491" s="197"/>
      <c r="Q491" s="197"/>
      <c r="R491" s="197"/>
      <c r="S491" s="197"/>
      <c r="T491" s="198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193" t="s">
        <v>157</v>
      </c>
      <c r="AU491" s="193" t="s">
        <v>82</v>
      </c>
      <c r="AV491" s="13" t="s">
        <v>80</v>
      </c>
      <c r="AW491" s="13" t="s">
        <v>30</v>
      </c>
      <c r="AX491" s="13" t="s">
        <v>73</v>
      </c>
      <c r="AY491" s="193" t="s">
        <v>147</v>
      </c>
    </row>
    <row r="492" s="14" customFormat="1">
      <c r="A492" s="14"/>
      <c r="B492" s="199"/>
      <c r="C492" s="14"/>
      <c r="D492" s="192" t="s">
        <v>157</v>
      </c>
      <c r="E492" s="200" t="s">
        <v>1</v>
      </c>
      <c r="F492" s="201" t="s">
        <v>166</v>
      </c>
      <c r="G492" s="14"/>
      <c r="H492" s="202">
        <v>149.80000000000001</v>
      </c>
      <c r="I492" s="203"/>
      <c r="J492" s="14"/>
      <c r="K492" s="14"/>
      <c r="L492" s="199"/>
      <c r="M492" s="204"/>
      <c r="N492" s="205"/>
      <c r="O492" s="205"/>
      <c r="P492" s="205"/>
      <c r="Q492" s="205"/>
      <c r="R492" s="205"/>
      <c r="S492" s="205"/>
      <c r="T492" s="206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00" t="s">
        <v>157</v>
      </c>
      <c r="AU492" s="200" t="s">
        <v>82</v>
      </c>
      <c r="AV492" s="14" t="s">
        <v>82</v>
      </c>
      <c r="AW492" s="14" t="s">
        <v>30</v>
      </c>
      <c r="AX492" s="14" t="s">
        <v>73</v>
      </c>
      <c r="AY492" s="200" t="s">
        <v>147</v>
      </c>
    </row>
    <row r="493" s="13" customFormat="1">
      <c r="A493" s="13"/>
      <c r="B493" s="191"/>
      <c r="C493" s="13"/>
      <c r="D493" s="192" t="s">
        <v>157</v>
      </c>
      <c r="E493" s="193" t="s">
        <v>1</v>
      </c>
      <c r="F493" s="194" t="s">
        <v>167</v>
      </c>
      <c r="G493" s="13"/>
      <c r="H493" s="193" t="s">
        <v>1</v>
      </c>
      <c r="I493" s="195"/>
      <c r="J493" s="13"/>
      <c r="K493" s="13"/>
      <c r="L493" s="191"/>
      <c r="M493" s="196"/>
      <c r="N493" s="197"/>
      <c r="O493" s="197"/>
      <c r="P493" s="197"/>
      <c r="Q493" s="197"/>
      <c r="R493" s="197"/>
      <c r="S493" s="197"/>
      <c r="T493" s="198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193" t="s">
        <v>157</v>
      </c>
      <c r="AU493" s="193" t="s">
        <v>82</v>
      </c>
      <c r="AV493" s="13" t="s">
        <v>80</v>
      </c>
      <c r="AW493" s="13" t="s">
        <v>30</v>
      </c>
      <c r="AX493" s="13" t="s">
        <v>73</v>
      </c>
      <c r="AY493" s="193" t="s">
        <v>147</v>
      </c>
    </row>
    <row r="494" s="14" customFormat="1">
      <c r="A494" s="14"/>
      <c r="B494" s="199"/>
      <c r="C494" s="14"/>
      <c r="D494" s="192" t="s">
        <v>157</v>
      </c>
      <c r="E494" s="200" t="s">
        <v>1</v>
      </c>
      <c r="F494" s="201" t="s">
        <v>168</v>
      </c>
      <c r="G494" s="14"/>
      <c r="H494" s="202">
        <v>72.450000000000003</v>
      </c>
      <c r="I494" s="203"/>
      <c r="J494" s="14"/>
      <c r="K494" s="14"/>
      <c r="L494" s="199"/>
      <c r="M494" s="204"/>
      <c r="N494" s="205"/>
      <c r="O494" s="205"/>
      <c r="P494" s="205"/>
      <c r="Q494" s="205"/>
      <c r="R494" s="205"/>
      <c r="S494" s="205"/>
      <c r="T494" s="20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00" t="s">
        <v>157</v>
      </c>
      <c r="AU494" s="200" t="s">
        <v>82</v>
      </c>
      <c r="AV494" s="14" t="s">
        <v>82</v>
      </c>
      <c r="AW494" s="14" t="s">
        <v>30</v>
      </c>
      <c r="AX494" s="14" t="s">
        <v>73</v>
      </c>
      <c r="AY494" s="200" t="s">
        <v>147</v>
      </c>
    </row>
    <row r="495" s="13" customFormat="1">
      <c r="A495" s="13"/>
      <c r="B495" s="191"/>
      <c r="C495" s="13"/>
      <c r="D495" s="192" t="s">
        <v>157</v>
      </c>
      <c r="E495" s="193" t="s">
        <v>1</v>
      </c>
      <c r="F495" s="194" t="s">
        <v>169</v>
      </c>
      <c r="G495" s="13"/>
      <c r="H495" s="193" t="s">
        <v>1</v>
      </c>
      <c r="I495" s="195"/>
      <c r="J495" s="13"/>
      <c r="K495" s="13"/>
      <c r="L495" s="191"/>
      <c r="M495" s="196"/>
      <c r="N495" s="197"/>
      <c r="O495" s="197"/>
      <c r="P495" s="197"/>
      <c r="Q495" s="197"/>
      <c r="R495" s="197"/>
      <c r="S495" s="197"/>
      <c r="T495" s="198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93" t="s">
        <v>157</v>
      </c>
      <c r="AU495" s="193" t="s">
        <v>82</v>
      </c>
      <c r="AV495" s="13" t="s">
        <v>80</v>
      </c>
      <c r="AW495" s="13" t="s">
        <v>30</v>
      </c>
      <c r="AX495" s="13" t="s">
        <v>73</v>
      </c>
      <c r="AY495" s="193" t="s">
        <v>147</v>
      </c>
    </row>
    <row r="496" s="14" customFormat="1">
      <c r="A496" s="14"/>
      <c r="B496" s="199"/>
      <c r="C496" s="14"/>
      <c r="D496" s="192" t="s">
        <v>157</v>
      </c>
      <c r="E496" s="200" t="s">
        <v>1</v>
      </c>
      <c r="F496" s="201" t="s">
        <v>170</v>
      </c>
      <c r="G496" s="14"/>
      <c r="H496" s="202">
        <v>36</v>
      </c>
      <c r="I496" s="203"/>
      <c r="J496" s="14"/>
      <c r="K496" s="14"/>
      <c r="L496" s="199"/>
      <c r="M496" s="204"/>
      <c r="N496" s="205"/>
      <c r="O496" s="205"/>
      <c r="P496" s="205"/>
      <c r="Q496" s="205"/>
      <c r="R496" s="205"/>
      <c r="S496" s="205"/>
      <c r="T496" s="206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00" t="s">
        <v>157</v>
      </c>
      <c r="AU496" s="200" t="s">
        <v>82</v>
      </c>
      <c r="AV496" s="14" t="s">
        <v>82</v>
      </c>
      <c r="AW496" s="14" t="s">
        <v>30</v>
      </c>
      <c r="AX496" s="14" t="s">
        <v>73</v>
      </c>
      <c r="AY496" s="200" t="s">
        <v>147</v>
      </c>
    </row>
    <row r="497" s="13" customFormat="1">
      <c r="A497" s="13"/>
      <c r="B497" s="191"/>
      <c r="C497" s="13"/>
      <c r="D497" s="192" t="s">
        <v>157</v>
      </c>
      <c r="E497" s="193" t="s">
        <v>1</v>
      </c>
      <c r="F497" s="194" t="s">
        <v>171</v>
      </c>
      <c r="G497" s="13"/>
      <c r="H497" s="193" t="s">
        <v>1</v>
      </c>
      <c r="I497" s="195"/>
      <c r="J497" s="13"/>
      <c r="K497" s="13"/>
      <c r="L497" s="191"/>
      <c r="M497" s="196"/>
      <c r="N497" s="197"/>
      <c r="O497" s="197"/>
      <c r="P497" s="197"/>
      <c r="Q497" s="197"/>
      <c r="R497" s="197"/>
      <c r="S497" s="197"/>
      <c r="T497" s="198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193" t="s">
        <v>157</v>
      </c>
      <c r="AU497" s="193" t="s">
        <v>82</v>
      </c>
      <c r="AV497" s="13" t="s">
        <v>80</v>
      </c>
      <c r="AW497" s="13" t="s">
        <v>30</v>
      </c>
      <c r="AX497" s="13" t="s">
        <v>73</v>
      </c>
      <c r="AY497" s="193" t="s">
        <v>147</v>
      </c>
    </row>
    <row r="498" s="14" customFormat="1">
      <c r="A498" s="14"/>
      <c r="B498" s="199"/>
      <c r="C498" s="14"/>
      <c r="D498" s="192" t="s">
        <v>157</v>
      </c>
      <c r="E498" s="200" t="s">
        <v>1</v>
      </c>
      <c r="F498" s="201" t="s">
        <v>172</v>
      </c>
      <c r="G498" s="14"/>
      <c r="H498" s="202">
        <v>136.5</v>
      </c>
      <c r="I498" s="203"/>
      <c r="J498" s="14"/>
      <c r="K498" s="14"/>
      <c r="L498" s="199"/>
      <c r="M498" s="204"/>
      <c r="N498" s="205"/>
      <c r="O498" s="205"/>
      <c r="P498" s="205"/>
      <c r="Q498" s="205"/>
      <c r="R498" s="205"/>
      <c r="S498" s="205"/>
      <c r="T498" s="20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00" t="s">
        <v>157</v>
      </c>
      <c r="AU498" s="200" t="s">
        <v>82</v>
      </c>
      <c r="AV498" s="14" t="s">
        <v>82</v>
      </c>
      <c r="AW498" s="14" t="s">
        <v>30</v>
      </c>
      <c r="AX498" s="14" t="s">
        <v>73</v>
      </c>
      <c r="AY498" s="200" t="s">
        <v>147</v>
      </c>
    </row>
    <row r="499" s="13" customFormat="1">
      <c r="A499" s="13"/>
      <c r="B499" s="191"/>
      <c r="C499" s="13"/>
      <c r="D499" s="192" t="s">
        <v>157</v>
      </c>
      <c r="E499" s="193" t="s">
        <v>1</v>
      </c>
      <c r="F499" s="194" t="s">
        <v>173</v>
      </c>
      <c r="G499" s="13"/>
      <c r="H499" s="193" t="s">
        <v>1</v>
      </c>
      <c r="I499" s="195"/>
      <c r="J499" s="13"/>
      <c r="K499" s="13"/>
      <c r="L499" s="191"/>
      <c r="M499" s="196"/>
      <c r="N499" s="197"/>
      <c r="O499" s="197"/>
      <c r="P499" s="197"/>
      <c r="Q499" s="197"/>
      <c r="R499" s="197"/>
      <c r="S499" s="197"/>
      <c r="T499" s="198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193" t="s">
        <v>157</v>
      </c>
      <c r="AU499" s="193" t="s">
        <v>82</v>
      </c>
      <c r="AV499" s="13" t="s">
        <v>80</v>
      </c>
      <c r="AW499" s="13" t="s">
        <v>30</v>
      </c>
      <c r="AX499" s="13" t="s">
        <v>73</v>
      </c>
      <c r="AY499" s="193" t="s">
        <v>147</v>
      </c>
    </row>
    <row r="500" s="14" customFormat="1">
      <c r="A500" s="14"/>
      <c r="B500" s="199"/>
      <c r="C500" s="14"/>
      <c r="D500" s="192" t="s">
        <v>157</v>
      </c>
      <c r="E500" s="200" t="s">
        <v>1</v>
      </c>
      <c r="F500" s="201" t="s">
        <v>174</v>
      </c>
      <c r="G500" s="14"/>
      <c r="H500" s="202">
        <v>-45</v>
      </c>
      <c r="I500" s="203"/>
      <c r="J500" s="14"/>
      <c r="K500" s="14"/>
      <c r="L500" s="199"/>
      <c r="M500" s="204"/>
      <c r="N500" s="205"/>
      <c r="O500" s="205"/>
      <c r="P500" s="205"/>
      <c r="Q500" s="205"/>
      <c r="R500" s="205"/>
      <c r="S500" s="205"/>
      <c r="T500" s="206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00" t="s">
        <v>157</v>
      </c>
      <c r="AU500" s="200" t="s">
        <v>82</v>
      </c>
      <c r="AV500" s="14" t="s">
        <v>82</v>
      </c>
      <c r="AW500" s="14" t="s">
        <v>30</v>
      </c>
      <c r="AX500" s="14" t="s">
        <v>73</v>
      </c>
      <c r="AY500" s="200" t="s">
        <v>147</v>
      </c>
    </row>
    <row r="501" s="14" customFormat="1">
      <c r="A501" s="14"/>
      <c r="B501" s="199"/>
      <c r="C501" s="14"/>
      <c r="D501" s="192" t="s">
        <v>157</v>
      </c>
      <c r="E501" s="200" t="s">
        <v>1</v>
      </c>
      <c r="F501" s="201" t="s">
        <v>175</v>
      </c>
      <c r="G501" s="14"/>
      <c r="H501" s="202">
        <v>-5.4000000000000004</v>
      </c>
      <c r="I501" s="203"/>
      <c r="J501" s="14"/>
      <c r="K501" s="14"/>
      <c r="L501" s="199"/>
      <c r="M501" s="204"/>
      <c r="N501" s="205"/>
      <c r="O501" s="205"/>
      <c r="P501" s="205"/>
      <c r="Q501" s="205"/>
      <c r="R501" s="205"/>
      <c r="S501" s="205"/>
      <c r="T501" s="206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00" t="s">
        <v>157</v>
      </c>
      <c r="AU501" s="200" t="s">
        <v>82</v>
      </c>
      <c r="AV501" s="14" t="s">
        <v>82</v>
      </c>
      <c r="AW501" s="14" t="s">
        <v>30</v>
      </c>
      <c r="AX501" s="14" t="s">
        <v>73</v>
      </c>
      <c r="AY501" s="200" t="s">
        <v>147</v>
      </c>
    </row>
    <row r="502" s="14" customFormat="1">
      <c r="A502" s="14"/>
      <c r="B502" s="199"/>
      <c r="C502" s="14"/>
      <c r="D502" s="192" t="s">
        <v>157</v>
      </c>
      <c r="E502" s="200" t="s">
        <v>1</v>
      </c>
      <c r="F502" s="201" t="s">
        <v>176</v>
      </c>
      <c r="G502" s="14"/>
      <c r="H502" s="202">
        <v>-1.76</v>
      </c>
      <c r="I502" s="203"/>
      <c r="J502" s="14"/>
      <c r="K502" s="14"/>
      <c r="L502" s="199"/>
      <c r="M502" s="204"/>
      <c r="N502" s="205"/>
      <c r="O502" s="205"/>
      <c r="P502" s="205"/>
      <c r="Q502" s="205"/>
      <c r="R502" s="205"/>
      <c r="S502" s="205"/>
      <c r="T502" s="20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00" t="s">
        <v>157</v>
      </c>
      <c r="AU502" s="200" t="s">
        <v>82</v>
      </c>
      <c r="AV502" s="14" t="s">
        <v>82</v>
      </c>
      <c r="AW502" s="14" t="s">
        <v>30</v>
      </c>
      <c r="AX502" s="14" t="s">
        <v>73</v>
      </c>
      <c r="AY502" s="200" t="s">
        <v>147</v>
      </c>
    </row>
    <row r="503" s="14" customFormat="1">
      <c r="A503" s="14"/>
      <c r="B503" s="199"/>
      <c r="C503" s="14"/>
      <c r="D503" s="192" t="s">
        <v>157</v>
      </c>
      <c r="E503" s="200" t="s">
        <v>1</v>
      </c>
      <c r="F503" s="201" t="s">
        <v>177</v>
      </c>
      <c r="G503" s="14"/>
      <c r="H503" s="202">
        <v>-0.64000000000000001</v>
      </c>
      <c r="I503" s="203"/>
      <c r="J503" s="14"/>
      <c r="K503" s="14"/>
      <c r="L503" s="199"/>
      <c r="M503" s="204"/>
      <c r="N503" s="205"/>
      <c r="O503" s="205"/>
      <c r="P503" s="205"/>
      <c r="Q503" s="205"/>
      <c r="R503" s="205"/>
      <c r="S503" s="205"/>
      <c r="T503" s="206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00" t="s">
        <v>157</v>
      </c>
      <c r="AU503" s="200" t="s">
        <v>82</v>
      </c>
      <c r="AV503" s="14" t="s">
        <v>82</v>
      </c>
      <c r="AW503" s="14" t="s">
        <v>30</v>
      </c>
      <c r="AX503" s="14" t="s">
        <v>73</v>
      </c>
      <c r="AY503" s="200" t="s">
        <v>147</v>
      </c>
    </row>
    <row r="504" s="13" customFormat="1">
      <c r="A504" s="13"/>
      <c r="B504" s="191"/>
      <c r="C504" s="13"/>
      <c r="D504" s="192" t="s">
        <v>157</v>
      </c>
      <c r="E504" s="193" t="s">
        <v>1</v>
      </c>
      <c r="F504" s="194" t="s">
        <v>169</v>
      </c>
      <c r="G504" s="13"/>
      <c r="H504" s="193" t="s">
        <v>1</v>
      </c>
      <c r="I504" s="195"/>
      <c r="J504" s="13"/>
      <c r="K504" s="13"/>
      <c r="L504" s="191"/>
      <c r="M504" s="196"/>
      <c r="N504" s="197"/>
      <c r="O504" s="197"/>
      <c r="P504" s="197"/>
      <c r="Q504" s="197"/>
      <c r="R504" s="197"/>
      <c r="S504" s="197"/>
      <c r="T504" s="198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93" t="s">
        <v>157</v>
      </c>
      <c r="AU504" s="193" t="s">
        <v>82</v>
      </c>
      <c r="AV504" s="13" t="s">
        <v>80</v>
      </c>
      <c r="AW504" s="13" t="s">
        <v>30</v>
      </c>
      <c r="AX504" s="13" t="s">
        <v>73</v>
      </c>
      <c r="AY504" s="193" t="s">
        <v>147</v>
      </c>
    </row>
    <row r="505" s="14" customFormat="1">
      <c r="A505" s="14"/>
      <c r="B505" s="199"/>
      <c r="C505" s="14"/>
      <c r="D505" s="192" t="s">
        <v>157</v>
      </c>
      <c r="E505" s="200" t="s">
        <v>1</v>
      </c>
      <c r="F505" s="201" t="s">
        <v>178</v>
      </c>
      <c r="G505" s="14"/>
      <c r="H505" s="202">
        <v>-1.2150000000000001</v>
      </c>
      <c r="I505" s="203"/>
      <c r="J505" s="14"/>
      <c r="K505" s="14"/>
      <c r="L505" s="199"/>
      <c r="M505" s="204"/>
      <c r="N505" s="205"/>
      <c r="O505" s="205"/>
      <c r="P505" s="205"/>
      <c r="Q505" s="205"/>
      <c r="R505" s="205"/>
      <c r="S505" s="205"/>
      <c r="T505" s="206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00" t="s">
        <v>157</v>
      </c>
      <c r="AU505" s="200" t="s">
        <v>82</v>
      </c>
      <c r="AV505" s="14" t="s">
        <v>82</v>
      </c>
      <c r="AW505" s="14" t="s">
        <v>30</v>
      </c>
      <c r="AX505" s="14" t="s">
        <v>73</v>
      </c>
      <c r="AY505" s="200" t="s">
        <v>147</v>
      </c>
    </row>
    <row r="506" s="15" customFormat="1">
      <c r="A506" s="15"/>
      <c r="B506" s="207"/>
      <c r="C506" s="15"/>
      <c r="D506" s="192" t="s">
        <v>157</v>
      </c>
      <c r="E506" s="208" t="s">
        <v>1</v>
      </c>
      <c r="F506" s="209" t="s">
        <v>160</v>
      </c>
      <c r="G506" s="15"/>
      <c r="H506" s="210">
        <v>340.73500000000007</v>
      </c>
      <c r="I506" s="211"/>
      <c r="J506" s="15"/>
      <c r="K506" s="15"/>
      <c r="L506" s="207"/>
      <c r="M506" s="212"/>
      <c r="N506" s="213"/>
      <c r="O506" s="213"/>
      <c r="P506" s="213"/>
      <c r="Q506" s="213"/>
      <c r="R506" s="213"/>
      <c r="S506" s="213"/>
      <c r="T506" s="214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08" t="s">
        <v>157</v>
      </c>
      <c r="AU506" s="208" t="s">
        <v>82</v>
      </c>
      <c r="AV506" s="15" t="s">
        <v>154</v>
      </c>
      <c r="AW506" s="15" t="s">
        <v>30</v>
      </c>
      <c r="AX506" s="15" t="s">
        <v>80</v>
      </c>
      <c r="AY506" s="208" t="s">
        <v>147</v>
      </c>
    </row>
    <row r="507" s="2" customFormat="1" ht="16.5" customHeight="1">
      <c r="A507" s="37"/>
      <c r="B507" s="171"/>
      <c r="C507" s="215" t="s">
        <v>247</v>
      </c>
      <c r="D507" s="215" t="s">
        <v>229</v>
      </c>
      <c r="E507" s="216" t="s">
        <v>341</v>
      </c>
      <c r="F507" s="217" t="s">
        <v>342</v>
      </c>
      <c r="G507" s="218" t="s">
        <v>164</v>
      </c>
      <c r="H507" s="219">
        <v>357.77199999999999</v>
      </c>
      <c r="I507" s="220"/>
      <c r="J507" s="221">
        <f>ROUND(I507*H507,2)</f>
        <v>0</v>
      </c>
      <c r="K507" s="222"/>
      <c r="L507" s="223"/>
      <c r="M507" s="224" t="s">
        <v>1</v>
      </c>
      <c r="N507" s="225" t="s">
        <v>38</v>
      </c>
      <c r="O507" s="76"/>
      <c r="P507" s="182">
        <f>O507*H507</f>
        <v>0</v>
      </c>
      <c r="Q507" s="182">
        <v>0</v>
      </c>
      <c r="R507" s="182">
        <f>Q507*H507</f>
        <v>0</v>
      </c>
      <c r="S507" s="182">
        <v>0</v>
      </c>
      <c r="T507" s="183">
        <f>S507*H507</f>
        <v>0</v>
      </c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R507" s="184" t="s">
        <v>190</v>
      </c>
      <c r="AT507" s="184" t="s">
        <v>229</v>
      </c>
      <c r="AU507" s="184" t="s">
        <v>82</v>
      </c>
      <c r="AY507" s="18" t="s">
        <v>147</v>
      </c>
      <c r="BE507" s="185">
        <f>IF(N507="základní",J507,0)</f>
        <v>0</v>
      </c>
      <c r="BF507" s="185">
        <f>IF(N507="snížená",J507,0)</f>
        <v>0</v>
      </c>
      <c r="BG507" s="185">
        <f>IF(N507="zákl. přenesená",J507,0)</f>
        <v>0</v>
      </c>
      <c r="BH507" s="185">
        <f>IF(N507="sníž. přenesená",J507,0)</f>
        <v>0</v>
      </c>
      <c r="BI507" s="185">
        <f>IF(N507="nulová",J507,0)</f>
        <v>0</v>
      </c>
      <c r="BJ507" s="18" t="s">
        <v>80</v>
      </c>
      <c r="BK507" s="185">
        <f>ROUND(I507*H507,2)</f>
        <v>0</v>
      </c>
      <c r="BL507" s="18" t="s">
        <v>154</v>
      </c>
      <c r="BM507" s="184" t="s">
        <v>343</v>
      </c>
    </row>
    <row r="508" s="14" customFormat="1">
      <c r="A508" s="14"/>
      <c r="B508" s="199"/>
      <c r="C508" s="14"/>
      <c r="D508" s="192" t="s">
        <v>157</v>
      </c>
      <c r="E508" s="200" t="s">
        <v>1</v>
      </c>
      <c r="F508" s="201" t="s">
        <v>344</v>
      </c>
      <c r="G508" s="14"/>
      <c r="H508" s="202">
        <v>357.77199999999999</v>
      </c>
      <c r="I508" s="203"/>
      <c r="J508" s="14"/>
      <c r="K508" s="14"/>
      <c r="L508" s="199"/>
      <c r="M508" s="204"/>
      <c r="N508" s="205"/>
      <c r="O508" s="205"/>
      <c r="P508" s="205"/>
      <c r="Q508" s="205"/>
      <c r="R508" s="205"/>
      <c r="S508" s="205"/>
      <c r="T508" s="206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00" t="s">
        <v>157</v>
      </c>
      <c r="AU508" s="200" t="s">
        <v>82</v>
      </c>
      <c r="AV508" s="14" t="s">
        <v>82</v>
      </c>
      <c r="AW508" s="14" t="s">
        <v>30</v>
      </c>
      <c r="AX508" s="14" t="s">
        <v>73</v>
      </c>
      <c r="AY508" s="200" t="s">
        <v>147</v>
      </c>
    </row>
    <row r="509" s="15" customFormat="1">
      <c r="A509" s="15"/>
      <c r="B509" s="207"/>
      <c r="C509" s="15"/>
      <c r="D509" s="192" t="s">
        <v>157</v>
      </c>
      <c r="E509" s="208" t="s">
        <v>1</v>
      </c>
      <c r="F509" s="209" t="s">
        <v>160</v>
      </c>
      <c r="G509" s="15"/>
      <c r="H509" s="210">
        <v>357.77199999999999</v>
      </c>
      <c r="I509" s="211"/>
      <c r="J509" s="15"/>
      <c r="K509" s="15"/>
      <c r="L509" s="207"/>
      <c r="M509" s="212"/>
      <c r="N509" s="213"/>
      <c r="O509" s="213"/>
      <c r="P509" s="213"/>
      <c r="Q509" s="213"/>
      <c r="R509" s="213"/>
      <c r="S509" s="213"/>
      <c r="T509" s="214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08" t="s">
        <v>157</v>
      </c>
      <c r="AU509" s="208" t="s">
        <v>82</v>
      </c>
      <c r="AV509" s="15" t="s">
        <v>154</v>
      </c>
      <c r="AW509" s="15" t="s">
        <v>30</v>
      </c>
      <c r="AX509" s="15" t="s">
        <v>80</v>
      </c>
      <c r="AY509" s="208" t="s">
        <v>147</v>
      </c>
    </row>
    <row r="510" s="2" customFormat="1" ht="66.75" customHeight="1">
      <c r="A510" s="37"/>
      <c r="B510" s="171"/>
      <c r="C510" s="172" t="s">
        <v>345</v>
      </c>
      <c r="D510" s="172" t="s">
        <v>150</v>
      </c>
      <c r="E510" s="173" t="s">
        <v>337</v>
      </c>
      <c r="F510" s="174" t="s">
        <v>338</v>
      </c>
      <c r="G510" s="175" t="s">
        <v>164</v>
      </c>
      <c r="H510" s="176">
        <v>2.73</v>
      </c>
      <c r="I510" s="177"/>
      <c r="J510" s="178">
        <f>ROUND(I510*H510,2)</f>
        <v>0</v>
      </c>
      <c r="K510" s="179"/>
      <c r="L510" s="38"/>
      <c r="M510" s="180" t="s">
        <v>1</v>
      </c>
      <c r="N510" s="181" t="s">
        <v>38</v>
      </c>
      <c r="O510" s="76"/>
      <c r="P510" s="182">
        <f>O510*H510</f>
        <v>0</v>
      </c>
      <c r="Q510" s="182">
        <v>0</v>
      </c>
      <c r="R510" s="182">
        <f>Q510*H510</f>
        <v>0</v>
      </c>
      <c r="S510" s="182">
        <v>0</v>
      </c>
      <c r="T510" s="183">
        <f>S510*H510</f>
        <v>0</v>
      </c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R510" s="184" t="s">
        <v>154</v>
      </c>
      <c r="AT510" s="184" t="s">
        <v>150</v>
      </c>
      <c r="AU510" s="184" t="s">
        <v>82</v>
      </c>
      <c r="AY510" s="18" t="s">
        <v>147</v>
      </c>
      <c r="BE510" s="185">
        <f>IF(N510="základní",J510,0)</f>
        <v>0</v>
      </c>
      <c r="BF510" s="185">
        <f>IF(N510="snížená",J510,0)</f>
        <v>0</v>
      </c>
      <c r="BG510" s="185">
        <f>IF(N510="zákl. přenesená",J510,0)</f>
        <v>0</v>
      </c>
      <c r="BH510" s="185">
        <f>IF(N510="sníž. přenesená",J510,0)</f>
        <v>0</v>
      </c>
      <c r="BI510" s="185">
        <f>IF(N510="nulová",J510,0)</f>
        <v>0</v>
      </c>
      <c r="BJ510" s="18" t="s">
        <v>80</v>
      </c>
      <c r="BK510" s="185">
        <f>ROUND(I510*H510,2)</f>
        <v>0</v>
      </c>
      <c r="BL510" s="18" t="s">
        <v>154</v>
      </c>
      <c r="BM510" s="184" t="s">
        <v>346</v>
      </c>
    </row>
    <row r="511" s="2" customFormat="1">
      <c r="A511" s="37"/>
      <c r="B511" s="38"/>
      <c r="C511" s="37"/>
      <c r="D511" s="186" t="s">
        <v>155</v>
      </c>
      <c r="E511" s="37"/>
      <c r="F511" s="187" t="s">
        <v>340</v>
      </c>
      <c r="G511" s="37"/>
      <c r="H511" s="37"/>
      <c r="I511" s="188"/>
      <c r="J511" s="37"/>
      <c r="K511" s="37"/>
      <c r="L511" s="38"/>
      <c r="M511" s="189"/>
      <c r="N511" s="190"/>
      <c r="O511" s="76"/>
      <c r="P511" s="76"/>
      <c r="Q511" s="76"/>
      <c r="R511" s="76"/>
      <c r="S511" s="76"/>
      <c r="T511" s="7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T511" s="18" t="s">
        <v>155</v>
      </c>
      <c r="AU511" s="18" t="s">
        <v>82</v>
      </c>
    </row>
    <row r="512" s="13" customFormat="1">
      <c r="A512" s="13"/>
      <c r="B512" s="191"/>
      <c r="C512" s="13"/>
      <c r="D512" s="192" t="s">
        <v>157</v>
      </c>
      <c r="E512" s="193" t="s">
        <v>1</v>
      </c>
      <c r="F512" s="194" t="s">
        <v>347</v>
      </c>
      <c r="G512" s="13"/>
      <c r="H512" s="193" t="s">
        <v>1</v>
      </c>
      <c r="I512" s="195"/>
      <c r="J512" s="13"/>
      <c r="K512" s="13"/>
      <c r="L512" s="191"/>
      <c r="M512" s="196"/>
      <c r="N512" s="197"/>
      <c r="O512" s="197"/>
      <c r="P512" s="197"/>
      <c r="Q512" s="197"/>
      <c r="R512" s="197"/>
      <c r="S512" s="197"/>
      <c r="T512" s="198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93" t="s">
        <v>157</v>
      </c>
      <c r="AU512" s="193" t="s">
        <v>82</v>
      </c>
      <c r="AV512" s="13" t="s">
        <v>80</v>
      </c>
      <c r="AW512" s="13" t="s">
        <v>30</v>
      </c>
      <c r="AX512" s="13" t="s">
        <v>73</v>
      </c>
      <c r="AY512" s="193" t="s">
        <v>147</v>
      </c>
    </row>
    <row r="513" s="14" customFormat="1">
      <c r="A513" s="14"/>
      <c r="B513" s="199"/>
      <c r="C513" s="14"/>
      <c r="D513" s="192" t="s">
        <v>157</v>
      </c>
      <c r="E513" s="200" t="s">
        <v>1</v>
      </c>
      <c r="F513" s="201" t="s">
        <v>348</v>
      </c>
      <c r="G513" s="14"/>
      <c r="H513" s="202">
        <v>1.5</v>
      </c>
      <c r="I513" s="203"/>
      <c r="J513" s="14"/>
      <c r="K513" s="14"/>
      <c r="L513" s="199"/>
      <c r="M513" s="204"/>
      <c r="N513" s="205"/>
      <c r="O513" s="205"/>
      <c r="P513" s="205"/>
      <c r="Q513" s="205"/>
      <c r="R513" s="205"/>
      <c r="S513" s="205"/>
      <c r="T513" s="20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00" t="s">
        <v>157</v>
      </c>
      <c r="AU513" s="200" t="s">
        <v>82</v>
      </c>
      <c r="AV513" s="14" t="s">
        <v>82</v>
      </c>
      <c r="AW513" s="14" t="s">
        <v>30</v>
      </c>
      <c r="AX513" s="14" t="s">
        <v>73</v>
      </c>
      <c r="AY513" s="200" t="s">
        <v>147</v>
      </c>
    </row>
    <row r="514" s="13" customFormat="1">
      <c r="A514" s="13"/>
      <c r="B514" s="191"/>
      <c r="C514" s="13"/>
      <c r="D514" s="192" t="s">
        <v>157</v>
      </c>
      <c r="E514" s="193" t="s">
        <v>1</v>
      </c>
      <c r="F514" s="194" t="s">
        <v>349</v>
      </c>
      <c r="G514" s="13"/>
      <c r="H514" s="193" t="s">
        <v>1</v>
      </c>
      <c r="I514" s="195"/>
      <c r="J514" s="13"/>
      <c r="K514" s="13"/>
      <c r="L514" s="191"/>
      <c r="M514" s="196"/>
      <c r="N514" s="197"/>
      <c r="O514" s="197"/>
      <c r="P514" s="197"/>
      <c r="Q514" s="197"/>
      <c r="R514" s="197"/>
      <c r="S514" s="197"/>
      <c r="T514" s="198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93" t="s">
        <v>157</v>
      </c>
      <c r="AU514" s="193" t="s">
        <v>82</v>
      </c>
      <c r="AV514" s="13" t="s">
        <v>80</v>
      </c>
      <c r="AW514" s="13" t="s">
        <v>30</v>
      </c>
      <c r="AX514" s="13" t="s">
        <v>73</v>
      </c>
      <c r="AY514" s="193" t="s">
        <v>147</v>
      </c>
    </row>
    <row r="515" s="14" customFormat="1">
      <c r="A515" s="14"/>
      <c r="B515" s="199"/>
      <c r="C515" s="14"/>
      <c r="D515" s="192" t="s">
        <v>157</v>
      </c>
      <c r="E515" s="200" t="s">
        <v>1</v>
      </c>
      <c r="F515" s="201" t="s">
        <v>350</v>
      </c>
      <c r="G515" s="14"/>
      <c r="H515" s="202">
        <v>1.23</v>
      </c>
      <c r="I515" s="203"/>
      <c r="J515" s="14"/>
      <c r="K515" s="14"/>
      <c r="L515" s="199"/>
      <c r="M515" s="204"/>
      <c r="N515" s="205"/>
      <c r="O515" s="205"/>
      <c r="P515" s="205"/>
      <c r="Q515" s="205"/>
      <c r="R515" s="205"/>
      <c r="S515" s="205"/>
      <c r="T515" s="206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00" t="s">
        <v>157</v>
      </c>
      <c r="AU515" s="200" t="s">
        <v>82</v>
      </c>
      <c r="AV515" s="14" t="s">
        <v>82</v>
      </c>
      <c r="AW515" s="14" t="s">
        <v>30</v>
      </c>
      <c r="AX515" s="14" t="s">
        <v>73</v>
      </c>
      <c r="AY515" s="200" t="s">
        <v>147</v>
      </c>
    </row>
    <row r="516" s="15" customFormat="1">
      <c r="A516" s="15"/>
      <c r="B516" s="207"/>
      <c r="C516" s="15"/>
      <c r="D516" s="192" t="s">
        <v>157</v>
      </c>
      <c r="E516" s="208" t="s">
        <v>1</v>
      </c>
      <c r="F516" s="209" t="s">
        <v>160</v>
      </c>
      <c r="G516" s="15"/>
      <c r="H516" s="210">
        <v>2.73</v>
      </c>
      <c r="I516" s="211"/>
      <c r="J516" s="15"/>
      <c r="K516" s="15"/>
      <c r="L516" s="207"/>
      <c r="M516" s="212"/>
      <c r="N516" s="213"/>
      <c r="O516" s="213"/>
      <c r="P516" s="213"/>
      <c r="Q516" s="213"/>
      <c r="R516" s="213"/>
      <c r="S516" s="213"/>
      <c r="T516" s="214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08" t="s">
        <v>157</v>
      </c>
      <c r="AU516" s="208" t="s">
        <v>82</v>
      </c>
      <c r="AV516" s="15" t="s">
        <v>154</v>
      </c>
      <c r="AW516" s="15" t="s">
        <v>30</v>
      </c>
      <c r="AX516" s="15" t="s">
        <v>80</v>
      </c>
      <c r="AY516" s="208" t="s">
        <v>147</v>
      </c>
    </row>
    <row r="517" s="2" customFormat="1" ht="24.15" customHeight="1">
      <c r="A517" s="37"/>
      <c r="B517" s="171"/>
      <c r="C517" s="215" t="s">
        <v>103</v>
      </c>
      <c r="D517" s="215" t="s">
        <v>229</v>
      </c>
      <c r="E517" s="216" t="s">
        <v>351</v>
      </c>
      <c r="F517" s="217" t="s">
        <v>352</v>
      </c>
      <c r="G517" s="218" t="s">
        <v>164</v>
      </c>
      <c r="H517" s="219">
        <v>3.0030000000000001</v>
      </c>
      <c r="I517" s="220"/>
      <c r="J517" s="221">
        <f>ROUND(I517*H517,2)</f>
        <v>0</v>
      </c>
      <c r="K517" s="222"/>
      <c r="L517" s="223"/>
      <c r="M517" s="224" t="s">
        <v>1</v>
      </c>
      <c r="N517" s="225" t="s">
        <v>38</v>
      </c>
      <c r="O517" s="76"/>
      <c r="P517" s="182">
        <f>O517*H517</f>
        <v>0</v>
      </c>
      <c r="Q517" s="182">
        <v>0</v>
      </c>
      <c r="R517" s="182">
        <f>Q517*H517</f>
        <v>0</v>
      </c>
      <c r="S517" s="182">
        <v>0</v>
      </c>
      <c r="T517" s="183">
        <f>S517*H517</f>
        <v>0</v>
      </c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R517" s="184" t="s">
        <v>190</v>
      </c>
      <c r="AT517" s="184" t="s">
        <v>229</v>
      </c>
      <c r="AU517" s="184" t="s">
        <v>82</v>
      </c>
      <c r="AY517" s="18" t="s">
        <v>147</v>
      </c>
      <c r="BE517" s="185">
        <f>IF(N517="základní",J517,0)</f>
        <v>0</v>
      </c>
      <c r="BF517" s="185">
        <f>IF(N517="snížená",J517,0)</f>
        <v>0</v>
      </c>
      <c r="BG517" s="185">
        <f>IF(N517="zákl. přenesená",J517,0)</f>
        <v>0</v>
      </c>
      <c r="BH517" s="185">
        <f>IF(N517="sníž. přenesená",J517,0)</f>
        <v>0</v>
      </c>
      <c r="BI517" s="185">
        <f>IF(N517="nulová",J517,0)</f>
        <v>0</v>
      </c>
      <c r="BJ517" s="18" t="s">
        <v>80</v>
      </c>
      <c r="BK517" s="185">
        <f>ROUND(I517*H517,2)</f>
        <v>0</v>
      </c>
      <c r="BL517" s="18" t="s">
        <v>154</v>
      </c>
      <c r="BM517" s="184" t="s">
        <v>353</v>
      </c>
    </row>
    <row r="518" s="14" customFormat="1">
      <c r="A518" s="14"/>
      <c r="B518" s="199"/>
      <c r="C518" s="14"/>
      <c r="D518" s="192" t="s">
        <v>157</v>
      </c>
      <c r="E518" s="200" t="s">
        <v>1</v>
      </c>
      <c r="F518" s="201" t="s">
        <v>354</v>
      </c>
      <c r="G518" s="14"/>
      <c r="H518" s="202">
        <v>3.0030000000000001</v>
      </c>
      <c r="I518" s="203"/>
      <c r="J518" s="14"/>
      <c r="K518" s="14"/>
      <c r="L518" s="199"/>
      <c r="M518" s="204"/>
      <c r="N518" s="205"/>
      <c r="O518" s="205"/>
      <c r="P518" s="205"/>
      <c r="Q518" s="205"/>
      <c r="R518" s="205"/>
      <c r="S518" s="205"/>
      <c r="T518" s="20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00" t="s">
        <v>157</v>
      </c>
      <c r="AU518" s="200" t="s">
        <v>82</v>
      </c>
      <c r="AV518" s="14" t="s">
        <v>82</v>
      </c>
      <c r="AW518" s="14" t="s">
        <v>30</v>
      </c>
      <c r="AX518" s="14" t="s">
        <v>73</v>
      </c>
      <c r="AY518" s="200" t="s">
        <v>147</v>
      </c>
    </row>
    <row r="519" s="15" customFormat="1">
      <c r="A519" s="15"/>
      <c r="B519" s="207"/>
      <c r="C519" s="15"/>
      <c r="D519" s="192" t="s">
        <v>157</v>
      </c>
      <c r="E519" s="208" t="s">
        <v>1</v>
      </c>
      <c r="F519" s="209" t="s">
        <v>160</v>
      </c>
      <c r="G519" s="15"/>
      <c r="H519" s="210">
        <v>3.0030000000000001</v>
      </c>
      <c r="I519" s="211"/>
      <c r="J519" s="15"/>
      <c r="K519" s="15"/>
      <c r="L519" s="207"/>
      <c r="M519" s="212"/>
      <c r="N519" s="213"/>
      <c r="O519" s="213"/>
      <c r="P519" s="213"/>
      <c r="Q519" s="213"/>
      <c r="R519" s="213"/>
      <c r="S519" s="213"/>
      <c r="T519" s="214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08" t="s">
        <v>157</v>
      </c>
      <c r="AU519" s="208" t="s">
        <v>82</v>
      </c>
      <c r="AV519" s="15" t="s">
        <v>154</v>
      </c>
      <c r="AW519" s="15" t="s">
        <v>30</v>
      </c>
      <c r="AX519" s="15" t="s">
        <v>80</v>
      </c>
      <c r="AY519" s="208" t="s">
        <v>147</v>
      </c>
    </row>
    <row r="520" s="2" customFormat="1" ht="55.5" customHeight="1">
      <c r="A520" s="37"/>
      <c r="B520" s="171"/>
      <c r="C520" s="172" t="s">
        <v>355</v>
      </c>
      <c r="D520" s="172" t="s">
        <v>150</v>
      </c>
      <c r="E520" s="173" t="s">
        <v>356</v>
      </c>
      <c r="F520" s="174" t="s">
        <v>357</v>
      </c>
      <c r="G520" s="175" t="s">
        <v>201</v>
      </c>
      <c r="H520" s="176">
        <v>168.30000000000001</v>
      </c>
      <c r="I520" s="177"/>
      <c r="J520" s="178">
        <f>ROUND(I520*H520,2)</f>
        <v>0</v>
      </c>
      <c r="K520" s="179"/>
      <c r="L520" s="38"/>
      <c r="M520" s="180" t="s">
        <v>1</v>
      </c>
      <c r="N520" s="181" t="s">
        <v>38</v>
      </c>
      <c r="O520" s="76"/>
      <c r="P520" s="182">
        <f>O520*H520</f>
        <v>0</v>
      </c>
      <c r="Q520" s="182">
        <v>0</v>
      </c>
      <c r="R520" s="182">
        <f>Q520*H520</f>
        <v>0</v>
      </c>
      <c r="S520" s="182">
        <v>0</v>
      </c>
      <c r="T520" s="183">
        <f>S520*H520</f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184" t="s">
        <v>154</v>
      </c>
      <c r="AT520" s="184" t="s">
        <v>150</v>
      </c>
      <c r="AU520" s="184" t="s">
        <v>82</v>
      </c>
      <c r="AY520" s="18" t="s">
        <v>147</v>
      </c>
      <c r="BE520" s="185">
        <f>IF(N520="základní",J520,0)</f>
        <v>0</v>
      </c>
      <c r="BF520" s="185">
        <f>IF(N520="snížená",J520,0)</f>
        <v>0</v>
      </c>
      <c r="BG520" s="185">
        <f>IF(N520="zákl. přenesená",J520,0)</f>
        <v>0</v>
      </c>
      <c r="BH520" s="185">
        <f>IF(N520="sníž. přenesená",J520,0)</f>
        <v>0</v>
      </c>
      <c r="BI520" s="185">
        <f>IF(N520="nulová",J520,0)</f>
        <v>0</v>
      </c>
      <c r="BJ520" s="18" t="s">
        <v>80</v>
      </c>
      <c r="BK520" s="185">
        <f>ROUND(I520*H520,2)</f>
        <v>0</v>
      </c>
      <c r="BL520" s="18" t="s">
        <v>154</v>
      </c>
      <c r="BM520" s="184" t="s">
        <v>358</v>
      </c>
    </row>
    <row r="521" s="2" customFormat="1">
      <c r="A521" s="37"/>
      <c r="B521" s="38"/>
      <c r="C521" s="37"/>
      <c r="D521" s="186" t="s">
        <v>155</v>
      </c>
      <c r="E521" s="37"/>
      <c r="F521" s="187" t="s">
        <v>359</v>
      </c>
      <c r="G521" s="37"/>
      <c r="H521" s="37"/>
      <c r="I521" s="188"/>
      <c r="J521" s="37"/>
      <c r="K521" s="37"/>
      <c r="L521" s="38"/>
      <c r="M521" s="189"/>
      <c r="N521" s="190"/>
      <c r="O521" s="76"/>
      <c r="P521" s="76"/>
      <c r="Q521" s="76"/>
      <c r="R521" s="76"/>
      <c r="S521" s="76"/>
      <c r="T521" s="7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T521" s="18" t="s">
        <v>155</v>
      </c>
      <c r="AU521" s="18" t="s">
        <v>82</v>
      </c>
    </row>
    <row r="522" s="13" customFormat="1">
      <c r="A522" s="13"/>
      <c r="B522" s="191"/>
      <c r="C522" s="13"/>
      <c r="D522" s="192" t="s">
        <v>157</v>
      </c>
      <c r="E522" s="193" t="s">
        <v>1</v>
      </c>
      <c r="F522" s="194" t="s">
        <v>173</v>
      </c>
      <c r="G522" s="13"/>
      <c r="H522" s="193" t="s">
        <v>1</v>
      </c>
      <c r="I522" s="195"/>
      <c r="J522" s="13"/>
      <c r="K522" s="13"/>
      <c r="L522" s="191"/>
      <c r="M522" s="196"/>
      <c r="N522" s="197"/>
      <c r="O522" s="197"/>
      <c r="P522" s="197"/>
      <c r="Q522" s="197"/>
      <c r="R522" s="197"/>
      <c r="S522" s="197"/>
      <c r="T522" s="19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93" t="s">
        <v>157</v>
      </c>
      <c r="AU522" s="193" t="s">
        <v>82</v>
      </c>
      <c r="AV522" s="13" t="s">
        <v>80</v>
      </c>
      <c r="AW522" s="13" t="s">
        <v>30</v>
      </c>
      <c r="AX522" s="13" t="s">
        <v>73</v>
      </c>
      <c r="AY522" s="193" t="s">
        <v>147</v>
      </c>
    </row>
    <row r="523" s="14" customFormat="1">
      <c r="A523" s="14"/>
      <c r="B523" s="199"/>
      <c r="C523" s="14"/>
      <c r="D523" s="192" t="s">
        <v>157</v>
      </c>
      <c r="E523" s="200" t="s">
        <v>1</v>
      </c>
      <c r="F523" s="201" t="s">
        <v>360</v>
      </c>
      <c r="G523" s="14"/>
      <c r="H523" s="202">
        <v>135</v>
      </c>
      <c r="I523" s="203"/>
      <c r="J523" s="14"/>
      <c r="K523" s="14"/>
      <c r="L523" s="199"/>
      <c r="M523" s="204"/>
      <c r="N523" s="205"/>
      <c r="O523" s="205"/>
      <c r="P523" s="205"/>
      <c r="Q523" s="205"/>
      <c r="R523" s="205"/>
      <c r="S523" s="205"/>
      <c r="T523" s="206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00" t="s">
        <v>157</v>
      </c>
      <c r="AU523" s="200" t="s">
        <v>82</v>
      </c>
      <c r="AV523" s="14" t="s">
        <v>82</v>
      </c>
      <c r="AW523" s="14" t="s">
        <v>30</v>
      </c>
      <c r="AX523" s="14" t="s">
        <v>73</v>
      </c>
      <c r="AY523" s="200" t="s">
        <v>147</v>
      </c>
    </row>
    <row r="524" s="14" customFormat="1">
      <c r="A524" s="14"/>
      <c r="B524" s="199"/>
      <c r="C524" s="14"/>
      <c r="D524" s="192" t="s">
        <v>157</v>
      </c>
      <c r="E524" s="200" t="s">
        <v>1</v>
      </c>
      <c r="F524" s="201" t="s">
        <v>361</v>
      </c>
      <c r="G524" s="14"/>
      <c r="H524" s="202">
        <v>13.199999999999999</v>
      </c>
      <c r="I524" s="203"/>
      <c r="J524" s="14"/>
      <c r="K524" s="14"/>
      <c r="L524" s="199"/>
      <c r="M524" s="204"/>
      <c r="N524" s="205"/>
      <c r="O524" s="205"/>
      <c r="P524" s="205"/>
      <c r="Q524" s="205"/>
      <c r="R524" s="205"/>
      <c r="S524" s="205"/>
      <c r="T524" s="206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00" t="s">
        <v>157</v>
      </c>
      <c r="AU524" s="200" t="s">
        <v>82</v>
      </c>
      <c r="AV524" s="14" t="s">
        <v>82</v>
      </c>
      <c r="AW524" s="14" t="s">
        <v>30</v>
      </c>
      <c r="AX524" s="14" t="s">
        <v>73</v>
      </c>
      <c r="AY524" s="200" t="s">
        <v>147</v>
      </c>
    </row>
    <row r="525" s="14" customFormat="1">
      <c r="A525" s="14"/>
      <c r="B525" s="199"/>
      <c r="C525" s="14"/>
      <c r="D525" s="192" t="s">
        <v>157</v>
      </c>
      <c r="E525" s="200" t="s">
        <v>1</v>
      </c>
      <c r="F525" s="201" t="s">
        <v>362</v>
      </c>
      <c r="G525" s="14"/>
      <c r="H525" s="202">
        <v>10.800000000000001</v>
      </c>
      <c r="I525" s="203"/>
      <c r="J525" s="14"/>
      <c r="K525" s="14"/>
      <c r="L525" s="199"/>
      <c r="M525" s="204"/>
      <c r="N525" s="205"/>
      <c r="O525" s="205"/>
      <c r="P525" s="205"/>
      <c r="Q525" s="205"/>
      <c r="R525" s="205"/>
      <c r="S525" s="205"/>
      <c r="T525" s="206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00" t="s">
        <v>157</v>
      </c>
      <c r="AU525" s="200" t="s">
        <v>82</v>
      </c>
      <c r="AV525" s="14" t="s">
        <v>82</v>
      </c>
      <c r="AW525" s="14" t="s">
        <v>30</v>
      </c>
      <c r="AX525" s="14" t="s">
        <v>73</v>
      </c>
      <c r="AY525" s="200" t="s">
        <v>147</v>
      </c>
    </row>
    <row r="526" s="14" customFormat="1">
      <c r="A526" s="14"/>
      <c r="B526" s="199"/>
      <c r="C526" s="14"/>
      <c r="D526" s="192" t="s">
        <v>157</v>
      </c>
      <c r="E526" s="200" t="s">
        <v>1</v>
      </c>
      <c r="F526" s="201" t="s">
        <v>363</v>
      </c>
      <c r="G526" s="14"/>
      <c r="H526" s="202">
        <v>4.7999999999999998</v>
      </c>
      <c r="I526" s="203"/>
      <c r="J526" s="14"/>
      <c r="K526" s="14"/>
      <c r="L526" s="199"/>
      <c r="M526" s="204"/>
      <c r="N526" s="205"/>
      <c r="O526" s="205"/>
      <c r="P526" s="205"/>
      <c r="Q526" s="205"/>
      <c r="R526" s="205"/>
      <c r="S526" s="205"/>
      <c r="T526" s="20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00" t="s">
        <v>157</v>
      </c>
      <c r="AU526" s="200" t="s">
        <v>82</v>
      </c>
      <c r="AV526" s="14" t="s">
        <v>82</v>
      </c>
      <c r="AW526" s="14" t="s">
        <v>30</v>
      </c>
      <c r="AX526" s="14" t="s">
        <v>73</v>
      </c>
      <c r="AY526" s="200" t="s">
        <v>147</v>
      </c>
    </row>
    <row r="527" s="13" customFormat="1">
      <c r="A527" s="13"/>
      <c r="B527" s="191"/>
      <c r="C527" s="13"/>
      <c r="D527" s="192" t="s">
        <v>157</v>
      </c>
      <c r="E527" s="193" t="s">
        <v>1</v>
      </c>
      <c r="F527" s="194" t="s">
        <v>169</v>
      </c>
      <c r="G527" s="13"/>
      <c r="H527" s="193" t="s">
        <v>1</v>
      </c>
      <c r="I527" s="195"/>
      <c r="J527" s="13"/>
      <c r="K527" s="13"/>
      <c r="L527" s="191"/>
      <c r="M527" s="196"/>
      <c r="N527" s="197"/>
      <c r="O527" s="197"/>
      <c r="P527" s="197"/>
      <c r="Q527" s="197"/>
      <c r="R527" s="197"/>
      <c r="S527" s="197"/>
      <c r="T527" s="198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93" t="s">
        <v>157</v>
      </c>
      <c r="AU527" s="193" t="s">
        <v>82</v>
      </c>
      <c r="AV527" s="13" t="s">
        <v>80</v>
      </c>
      <c r="AW527" s="13" t="s">
        <v>30</v>
      </c>
      <c r="AX527" s="13" t="s">
        <v>73</v>
      </c>
      <c r="AY527" s="193" t="s">
        <v>147</v>
      </c>
    </row>
    <row r="528" s="14" customFormat="1">
      <c r="A528" s="14"/>
      <c r="B528" s="199"/>
      <c r="C528" s="14"/>
      <c r="D528" s="192" t="s">
        <v>157</v>
      </c>
      <c r="E528" s="200" t="s">
        <v>1</v>
      </c>
      <c r="F528" s="201" t="s">
        <v>364</v>
      </c>
      <c r="G528" s="14"/>
      <c r="H528" s="202">
        <v>4.5</v>
      </c>
      <c r="I528" s="203"/>
      <c r="J528" s="14"/>
      <c r="K528" s="14"/>
      <c r="L528" s="199"/>
      <c r="M528" s="204"/>
      <c r="N528" s="205"/>
      <c r="O528" s="205"/>
      <c r="P528" s="205"/>
      <c r="Q528" s="205"/>
      <c r="R528" s="205"/>
      <c r="S528" s="205"/>
      <c r="T528" s="206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00" t="s">
        <v>157</v>
      </c>
      <c r="AU528" s="200" t="s">
        <v>82</v>
      </c>
      <c r="AV528" s="14" t="s">
        <v>82</v>
      </c>
      <c r="AW528" s="14" t="s">
        <v>30</v>
      </c>
      <c r="AX528" s="14" t="s">
        <v>73</v>
      </c>
      <c r="AY528" s="200" t="s">
        <v>147</v>
      </c>
    </row>
    <row r="529" s="15" customFormat="1">
      <c r="A529" s="15"/>
      <c r="B529" s="207"/>
      <c r="C529" s="15"/>
      <c r="D529" s="192" t="s">
        <v>157</v>
      </c>
      <c r="E529" s="208" t="s">
        <v>1</v>
      </c>
      <c r="F529" s="209" t="s">
        <v>160</v>
      </c>
      <c r="G529" s="15"/>
      <c r="H529" s="210">
        <v>168.30000000000001</v>
      </c>
      <c r="I529" s="211"/>
      <c r="J529" s="15"/>
      <c r="K529" s="15"/>
      <c r="L529" s="207"/>
      <c r="M529" s="212"/>
      <c r="N529" s="213"/>
      <c r="O529" s="213"/>
      <c r="P529" s="213"/>
      <c r="Q529" s="213"/>
      <c r="R529" s="213"/>
      <c r="S529" s="213"/>
      <c r="T529" s="214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08" t="s">
        <v>157</v>
      </c>
      <c r="AU529" s="208" t="s">
        <v>82</v>
      </c>
      <c r="AV529" s="15" t="s">
        <v>154</v>
      </c>
      <c r="AW529" s="15" t="s">
        <v>30</v>
      </c>
      <c r="AX529" s="15" t="s">
        <v>80</v>
      </c>
      <c r="AY529" s="208" t="s">
        <v>147</v>
      </c>
    </row>
    <row r="530" s="2" customFormat="1" ht="16.5" customHeight="1">
      <c r="A530" s="37"/>
      <c r="B530" s="171"/>
      <c r="C530" s="215" t="s">
        <v>277</v>
      </c>
      <c r="D530" s="215" t="s">
        <v>229</v>
      </c>
      <c r="E530" s="216" t="s">
        <v>365</v>
      </c>
      <c r="F530" s="217" t="s">
        <v>366</v>
      </c>
      <c r="G530" s="218" t="s">
        <v>164</v>
      </c>
      <c r="H530" s="219">
        <v>50.357999999999997</v>
      </c>
      <c r="I530" s="220"/>
      <c r="J530" s="221">
        <f>ROUND(I530*H530,2)</f>
        <v>0</v>
      </c>
      <c r="K530" s="222"/>
      <c r="L530" s="223"/>
      <c r="M530" s="224" t="s">
        <v>1</v>
      </c>
      <c r="N530" s="225" t="s">
        <v>38</v>
      </c>
      <c r="O530" s="76"/>
      <c r="P530" s="182">
        <f>O530*H530</f>
        <v>0</v>
      </c>
      <c r="Q530" s="182">
        <v>0</v>
      </c>
      <c r="R530" s="182">
        <f>Q530*H530</f>
        <v>0</v>
      </c>
      <c r="S530" s="182">
        <v>0</v>
      </c>
      <c r="T530" s="183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184" t="s">
        <v>190</v>
      </c>
      <c r="AT530" s="184" t="s">
        <v>229</v>
      </c>
      <c r="AU530" s="184" t="s">
        <v>82</v>
      </c>
      <c r="AY530" s="18" t="s">
        <v>147</v>
      </c>
      <c r="BE530" s="185">
        <f>IF(N530="základní",J530,0)</f>
        <v>0</v>
      </c>
      <c r="BF530" s="185">
        <f>IF(N530="snížená",J530,0)</f>
        <v>0</v>
      </c>
      <c r="BG530" s="185">
        <f>IF(N530="zákl. přenesená",J530,0)</f>
        <v>0</v>
      </c>
      <c r="BH530" s="185">
        <f>IF(N530="sníž. přenesená",J530,0)</f>
        <v>0</v>
      </c>
      <c r="BI530" s="185">
        <f>IF(N530="nulová",J530,0)</f>
        <v>0</v>
      </c>
      <c r="BJ530" s="18" t="s">
        <v>80</v>
      </c>
      <c r="BK530" s="185">
        <f>ROUND(I530*H530,2)</f>
        <v>0</v>
      </c>
      <c r="BL530" s="18" t="s">
        <v>154</v>
      </c>
      <c r="BM530" s="184" t="s">
        <v>367</v>
      </c>
    </row>
    <row r="531" s="13" customFormat="1">
      <c r="A531" s="13"/>
      <c r="B531" s="191"/>
      <c r="C531" s="13"/>
      <c r="D531" s="192" t="s">
        <v>157</v>
      </c>
      <c r="E531" s="193" t="s">
        <v>1</v>
      </c>
      <c r="F531" s="194" t="s">
        <v>179</v>
      </c>
      <c r="G531" s="13"/>
      <c r="H531" s="193" t="s">
        <v>1</v>
      </c>
      <c r="I531" s="195"/>
      <c r="J531" s="13"/>
      <c r="K531" s="13"/>
      <c r="L531" s="191"/>
      <c r="M531" s="196"/>
      <c r="N531" s="197"/>
      <c r="O531" s="197"/>
      <c r="P531" s="197"/>
      <c r="Q531" s="197"/>
      <c r="R531" s="197"/>
      <c r="S531" s="197"/>
      <c r="T531" s="198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193" t="s">
        <v>157</v>
      </c>
      <c r="AU531" s="193" t="s">
        <v>82</v>
      </c>
      <c r="AV531" s="13" t="s">
        <v>80</v>
      </c>
      <c r="AW531" s="13" t="s">
        <v>30</v>
      </c>
      <c r="AX531" s="13" t="s">
        <v>73</v>
      </c>
      <c r="AY531" s="193" t="s">
        <v>147</v>
      </c>
    </row>
    <row r="532" s="14" customFormat="1">
      <c r="A532" s="14"/>
      <c r="B532" s="199"/>
      <c r="C532" s="14"/>
      <c r="D532" s="192" t="s">
        <v>157</v>
      </c>
      <c r="E532" s="200" t="s">
        <v>1</v>
      </c>
      <c r="F532" s="201" t="s">
        <v>180</v>
      </c>
      <c r="G532" s="14"/>
      <c r="H532" s="202">
        <v>36.75</v>
      </c>
      <c r="I532" s="203"/>
      <c r="J532" s="14"/>
      <c r="K532" s="14"/>
      <c r="L532" s="199"/>
      <c r="M532" s="204"/>
      <c r="N532" s="205"/>
      <c r="O532" s="205"/>
      <c r="P532" s="205"/>
      <c r="Q532" s="205"/>
      <c r="R532" s="205"/>
      <c r="S532" s="205"/>
      <c r="T532" s="206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00" t="s">
        <v>157</v>
      </c>
      <c r="AU532" s="200" t="s">
        <v>82</v>
      </c>
      <c r="AV532" s="14" t="s">
        <v>82</v>
      </c>
      <c r="AW532" s="14" t="s">
        <v>30</v>
      </c>
      <c r="AX532" s="14" t="s">
        <v>73</v>
      </c>
      <c r="AY532" s="200" t="s">
        <v>147</v>
      </c>
    </row>
    <row r="533" s="14" customFormat="1">
      <c r="A533" s="14"/>
      <c r="B533" s="199"/>
      <c r="C533" s="14"/>
      <c r="D533" s="192" t="s">
        <v>157</v>
      </c>
      <c r="E533" s="200" t="s">
        <v>1</v>
      </c>
      <c r="F533" s="201" t="s">
        <v>181</v>
      </c>
      <c r="G533" s="14"/>
      <c r="H533" s="202">
        <v>3.3599999999999999</v>
      </c>
      <c r="I533" s="203"/>
      <c r="J533" s="14"/>
      <c r="K533" s="14"/>
      <c r="L533" s="199"/>
      <c r="M533" s="204"/>
      <c r="N533" s="205"/>
      <c r="O533" s="205"/>
      <c r="P533" s="205"/>
      <c r="Q533" s="205"/>
      <c r="R533" s="205"/>
      <c r="S533" s="205"/>
      <c r="T533" s="20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00" t="s">
        <v>157</v>
      </c>
      <c r="AU533" s="200" t="s">
        <v>82</v>
      </c>
      <c r="AV533" s="14" t="s">
        <v>82</v>
      </c>
      <c r="AW533" s="14" t="s">
        <v>30</v>
      </c>
      <c r="AX533" s="14" t="s">
        <v>73</v>
      </c>
      <c r="AY533" s="200" t="s">
        <v>147</v>
      </c>
    </row>
    <row r="534" s="14" customFormat="1">
      <c r="A534" s="14"/>
      <c r="B534" s="199"/>
      <c r="C534" s="14"/>
      <c r="D534" s="192" t="s">
        <v>157</v>
      </c>
      <c r="E534" s="200" t="s">
        <v>1</v>
      </c>
      <c r="F534" s="201" t="s">
        <v>182</v>
      </c>
      <c r="G534" s="14"/>
      <c r="H534" s="202">
        <v>3.0099999999999998</v>
      </c>
      <c r="I534" s="203"/>
      <c r="J534" s="14"/>
      <c r="K534" s="14"/>
      <c r="L534" s="199"/>
      <c r="M534" s="204"/>
      <c r="N534" s="205"/>
      <c r="O534" s="205"/>
      <c r="P534" s="205"/>
      <c r="Q534" s="205"/>
      <c r="R534" s="205"/>
      <c r="S534" s="205"/>
      <c r="T534" s="20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00" t="s">
        <v>157</v>
      </c>
      <c r="AU534" s="200" t="s">
        <v>82</v>
      </c>
      <c r="AV534" s="14" t="s">
        <v>82</v>
      </c>
      <c r="AW534" s="14" t="s">
        <v>30</v>
      </c>
      <c r="AX534" s="14" t="s">
        <v>73</v>
      </c>
      <c r="AY534" s="200" t="s">
        <v>147</v>
      </c>
    </row>
    <row r="535" s="14" customFormat="1">
      <c r="A535" s="14"/>
      <c r="B535" s="199"/>
      <c r="C535" s="14"/>
      <c r="D535" s="192" t="s">
        <v>157</v>
      </c>
      <c r="E535" s="200" t="s">
        <v>1</v>
      </c>
      <c r="F535" s="201" t="s">
        <v>183</v>
      </c>
      <c r="G535" s="14"/>
      <c r="H535" s="202">
        <v>1.3999999999999999</v>
      </c>
      <c r="I535" s="203"/>
      <c r="J535" s="14"/>
      <c r="K535" s="14"/>
      <c r="L535" s="199"/>
      <c r="M535" s="204"/>
      <c r="N535" s="205"/>
      <c r="O535" s="205"/>
      <c r="P535" s="205"/>
      <c r="Q535" s="205"/>
      <c r="R535" s="205"/>
      <c r="S535" s="205"/>
      <c r="T535" s="20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00" t="s">
        <v>157</v>
      </c>
      <c r="AU535" s="200" t="s">
        <v>82</v>
      </c>
      <c r="AV535" s="14" t="s">
        <v>82</v>
      </c>
      <c r="AW535" s="14" t="s">
        <v>30</v>
      </c>
      <c r="AX535" s="14" t="s">
        <v>73</v>
      </c>
      <c r="AY535" s="200" t="s">
        <v>147</v>
      </c>
    </row>
    <row r="536" s="13" customFormat="1">
      <c r="A536" s="13"/>
      <c r="B536" s="191"/>
      <c r="C536" s="13"/>
      <c r="D536" s="192" t="s">
        <v>157</v>
      </c>
      <c r="E536" s="193" t="s">
        <v>1</v>
      </c>
      <c r="F536" s="194" t="s">
        <v>169</v>
      </c>
      <c r="G536" s="13"/>
      <c r="H536" s="193" t="s">
        <v>1</v>
      </c>
      <c r="I536" s="195"/>
      <c r="J536" s="13"/>
      <c r="K536" s="13"/>
      <c r="L536" s="191"/>
      <c r="M536" s="196"/>
      <c r="N536" s="197"/>
      <c r="O536" s="197"/>
      <c r="P536" s="197"/>
      <c r="Q536" s="197"/>
      <c r="R536" s="197"/>
      <c r="S536" s="197"/>
      <c r="T536" s="198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193" t="s">
        <v>157</v>
      </c>
      <c r="AU536" s="193" t="s">
        <v>82</v>
      </c>
      <c r="AV536" s="13" t="s">
        <v>80</v>
      </c>
      <c r="AW536" s="13" t="s">
        <v>30</v>
      </c>
      <c r="AX536" s="13" t="s">
        <v>73</v>
      </c>
      <c r="AY536" s="193" t="s">
        <v>147</v>
      </c>
    </row>
    <row r="537" s="14" customFormat="1">
      <c r="A537" s="14"/>
      <c r="B537" s="199"/>
      <c r="C537" s="14"/>
      <c r="D537" s="192" t="s">
        <v>157</v>
      </c>
      <c r="E537" s="200" t="s">
        <v>1</v>
      </c>
      <c r="F537" s="201" t="s">
        <v>184</v>
      </c>
      <c r="G537" s="14"/>
      <c r="H537" s="202">
        <v>1.26</v>
      </c>
      <c r="I537" s="203"/>
      <c r="J537" s="14"/>
      <c r="K537" s="14"/>
      <c r="L537" s="199"/>
      <c r="M537" s="204"/>
      <c r="N537" s="205"/>
      <c r="O537" s="205"/>
      <c r="P537" s="205"/>
      <c r="Q537" s="205"/>
      <c r="R537" s="205"/>
      <c r="S537" s="205"/>
      <c r="T537" s="206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00" t="s">
        <v>157</v>
      </c>
      <c r="AU537" s="200" t="s">
        <v>82</v>
      </c>
      <c r="AV537" s="14" t="s">
        <v>82</v>
      </c>
      <c r="AW537" s="14" t="s">
        <v>30</v>
      </c>
      <c r="AX537" s="14" t="s">
        <v>73</v>
      </c>
      <c r="AY537" s="200" t="s">
        <v>147</v>
      </c>
    </row>
    <row r="538" s="15" customFormat="1">
      <c r="A538" s="15"/>
      <c r="B538" s="207"/>
      <c r="C538" s="15"/>
      <c r="D538" s="192" t="s">
        <v>157</v>
      </c>
      <c r="E538" s="208" t="s">
        <v>1</v>
      </c>
      <c r="F538" s="209" t="s">
        <v>160</v>
      </c>
      <c r="G538" s="15"/>
      <c r="H538" s="210">
        <v>45.779999999999994</v>
      </c>
      <c r="I538" s="211"/>
      <c r="J538" s="15"/>
      <c r="K538" s="15"/>
      <c r="L538" s="207"/>
      <c r="M538" s="212"/>
      <c r="N538" s="213"/>
      <c r="O538" s="213"/>
      <c r="P538" s="213"/>
      <c r="Q538" s="213"/>
      <c r="R538" s="213"/>
      <c r="S538" s="213"/>
      <c r="T538" s="214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08" t="s">
        <v>157</v>
      </c>
      <c r="AU538" s="208" t="s">
        <v>82</v>
      </c>
      <c r="AV538" s="15" t="s">
        <v>154</v>
      </c>
      <c r="AW538" s="15" t="s">
        <v>30</v>
      </c>
      <c r="AX538" s="15" t="s">
        <v>73</v>
      </c>
      <c r="AY538" s="208" t="s">
        <v>147</v>
      </c>
    </row>
    <row r="539" s="14" customFormat="1">
      <c r="A539" s="14"/>
      <c r="B539" s="199"/>
      <c r="C539" s="14"/>
      <c r="D539" s="192" t="s">
        <v>157</v>
      </c>
      <c r="E539" s="200" t="s">
        <v>1</v>
      </c>
      <c r="F539" s="201" t="s">
        <v>368</v>
      </c>
      <c r="G539" s="14"/>
      <c r="H539" s="202">
        <v>50.357999999999997</v>
      </c>
      <c r="I539" s="203"/>
      <c r="J539" s="14"/>
      <c r="K539" s="14"/>
      <c r="L539" s="199"/>
      <c r="M539" s="204"/>
      <c r="N539" s="205"/>
      <c r="O539" s="205"/>
      <c r="P539" s="205"/>
      <c r="Q539" s="205"/>
      <c r="R539" s="205"/>
      <c r="S539" s="205"/>
      <c r="T539" s="206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00" t="s">
        <v>157</v>
      </c>
      <c r="AU539" s="200" t="s">
        <v>82</v>
      </c>
      <c r="AV539" s="14" t="s">
        <v>82</v>
      </c>
      <c r="AW539" s="14" t="s">
        <v>30</v>
      </c>
      <c r="AX539" s="14" t="s">
        <v>73</v>
      </c>
      <c r="AY539" s="200" t="s">
        <v>147</v>
      </c>
    </row>
    <row r="540" s="15" customFormat="1">
      <c r="A540" s="15"/>
      <c r="B540" s="207"/>
      <c r="C540" s="15"/>
      <c r="D540" s="192" t="s">
        <v>157</v>
      </c>
      <c r="E540" s="208" t="s">
        <v>1</v>
      </c>
      <c r="F540" s="209" t="s">
        <v>160</v>
      </c>
      <c r="G540" s="15"/>
      <c r="H540" s="210">
        <v>50.357999999999997</v>
      </c>
      <c r="I540" s="211"/>
      <c r="J540" s="15"/>
      <c r="K540" s="15"/>
      <c r="L540" s="207"/>
      <c r="M540" s="212"/>
      <c r="N540" s="213"/>
      <c r="O540" s="213"/>
      <c r="P540" s="213"/>
      <c r="Q540" s="213"/>
      <c r="R540" s="213"/>
      <c r="S540" s="213"/>
      <c r="T540" s="214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08" t="s">
        <v>157</v>
      </c>
      <c r="AU540" s="208" t="s">
        <v>82</v>
      </c>
      <c r="AV540" s="15" t="s">
        <v>154</v>
      </c>
      <c r="AW540" s="15" t="s">
        <v>30</v>
      </c>
      <c r="AX540" s="15" t="s">
        <v>80</v>
      </c>
      <c r="AY540" s="208" t="s">
        <v>147</v>
      </c>
    </row>
    <row r="541" s="2" customFormat="1" ht="21.75" customHeight="1">
      <c r="A541" s="37"/>
      <c r="B541" s="171"/>
      <c r="C541" s="215" t="s">
        <v>369</v>
      </c>
      <c r="D541" s="215" t="s">
        <v>229</v>
      </c>
      <c r="E541" s="216" t="s">
        <v>370</v>
      </c>
      <c r="F541" s="217" t="s">
        <v>371</v>
      </c>
      <c r="G541" s="218" t="s">
        <v>164</v>
      </c>
      <c r="H541" s="219">
        <v>14.438000000000001</v>
      </c>
      <c r="I541" s="220"/>
      <c r="J541" s="221">
        <f>ROUND(I541*H541,2)</f>
        <v>0</v>
      </c>
      <c r="K541" s="222"/>
      <c r="L541" s="223"/>
      <c r="M541" s="224" t="s">
        <v>1</v>
      </c>
      <c r="N541" s="225" t="s">
        <v>38</v>
      </c>
      <c r="O541" s="76"/>
      <c r="P541" s="182">
        <f>O541*H541</f>
        <v>0</v>
      </c>
      <c r="Q541" s="182">
        <v>0</v>
      </c>
      <c r="R541" s="182">
        <f>Q541*H541</f>
        <v>0</v>
      </c>
      <c r="S541" s="182">
        <v>0</v>
      </c>
      <c r="T541" s="183">
        <f>S541*H541</f>
        <v>0</v>
      </c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R541" s="184" t="s">
        <v>190</v>
      </c>
      <c r="AT541" s="184" t="s">
        <v>229</v>
      </c>
      <c r="AU541" s="184" t="s">
        <v>82</v>
      </c>
      <c r="AY541" s="18" t="s">
        <v>147</v>
      </c>
      <c r="BE541" s="185">
        <f>IF(N541="základní",J541,0)</f>
        <v>0</v>
      </c>
      <c r="BF541" s="185">
        <f>IF(N541="snížená",J541,0)</f>
        <v>0</v>
      </c>
      <c r="BG541" s="185">
        <f>IF(N541="zákl. přenesená",J541,0)</f>
        <v>0</v>
      </c>
      <c r="BH541" s="185">
        <f>IF(N541="sníž. přenesená",J541,0)</f>
        <v>0</v>
      </c>
      <c r="BI541" s="185">
        <f>IF(N541="nulová",J541,0)</f>
        <v>0</v>
      </c>
      <c r="BJ541" s="18" t="s">
        <v>80</v>
      </c>
      <c r="BK541" s="185">
        <f>ROUND(I541*H541,2)</f>
        <v>0</v>
      </c>
      <c r="BL541" s="18" t="s">
        <v>154</v>
      </c>
      <c r="BM541" s="184" t="s">
        <v>372</v>
      </c>
    </row>
    <row r="542" s="13" customFormat="1">
      <c r="A542" s="13"/>
      <c r="B542" s="191"/>
      <c r="C542" s="13"/>
      <c r="D542" s="192" t="s">
        <v>157</v>
      </c>
      <c r="E542" s="193" t="s">
        <v>1</v>
      </c>
      <c r="F542" s="194" t="s">
        <v>259</v>
      </c>
      <c r="G542" s="13"/>
      <c r="H542" s="193" t="s">
        <v>1</v>
      </c>
      <c r="I542" s="195"/>
      <c r="J542" s="13"/>
      <c r="K542" s="13"/>
      <c r="L542" s="191"/>
      <c r="M542" s="196"/>
      <c r="N542" s="197"/>
      <c r="O542" s="197"/>
      <c r="P542" s="197"/>
      <c r="Q542" s="197"/>
      <c r="R542" s="197"/>
      <c r="S542" s="197"/>
      <c r="T542" s="198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193" t="s">
        <v>157</v>
      </c>
      <c r="AU542" s="193" t="s">
        <v>82</v>
      </c>
      <c r="AV542" s="13" t="s">
        <v>80</v>
      </c>
      <c r="AW542" s="13" t="s">
        <v>30</v>
      </c>
      <c r="AX542" s="13" t="s">
        <v>73</v>
      </c>
      <c r="AY542" s="193" t="s">
        <v>147</v>
      </c>
    </row>
    <row r="543" s="14" customFormat="1">
      <c r="A543" s="14"/>
      <c r="B543" s="199"/>
      <c r="C543" s="14"/>
      <c r="D543" s="192" t="s">
        <v>157</v>
      </c>
      <c r="E543" s="200" t="s">
        <v>1</v>
      </c>
      <c r="F543" s="201" t="s">
        <v>273</v>
      </c>
      <c r="G543" s="14"/>
      <c r="H543" s="202">
        <v>10.5</v>
      </c>
      <c r="I543" s="203"/>
      <c r="J543" s="14"/>
      <c r="K543" s="14"/>
      <c r="L543" s="199"/>
      <c r="M543" s="204"/>
      <c r="N543" s="205"/>
      <c r="O543" s="205"/>
      <c r="P543" s="205"/>
      <c r="Q543" s="205"/>
      <c r="R543" s="205"/>
      <c r="S543" s="205"/>
      <c r="T543" s="20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00" t="s">
        <v>157</v>
      </c>
      <c r="AU543" s="200" t="s">
        <v>82</v>
      </c>
      <c r="AV543" s="14" t="s">
        <v>82</v>
      </c>
      <c r="AW543" s="14" t="s">
        <v>30</v>
      </c>
      <c r="AX543" s="14" t="s">
        <v>73</v>
      </c>
      <c r="AY543" s="200" t="s">
        <v>147</v>
      </c>
    </row>
    <row r="544" s="14" customFormat="1">
      <c r="A544" s="14"/>
      <c r="B544" s="199"/>
      <c r="C544" s="14"/>
      <c r="D544" s="192" t="s">
        <v>157</v>
      </c>
      <c r="E544" s="200" t="s">
        <v>1</v>
      </c>
      <c r="F544" s="201" t="s">
        <v>274</v>
      </c>
      <c r="G544" s="14"/>
      <c r="H544" s="202">
        <v>1.26</v>
      </c>
      <c r="I544" s="203"/>
      <c r="J544" s="14"/>
      <c r="K544" s="14"/>
      <c r="L544" s="199"/>
      <c r="M544" s="204"/>
      <c r="N544" s="205"/>
      <c r="O544" s="205"/>
      <c r="P544" s="205"/>
      <c r="Q544" s="205"/>
      <c r="R544" s="205"/>
      <c r="S544" s="205"/>
      <c r="T544" s="20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00" t="s">
        <v>157</v>
      </c>
      <c r="AU544" s="200" t="s">
        <v>82</v>
      </c>
      <c r="AV544" s="14" t="s">
        <v>82</v>
      </c>
      <c r="AW544" s="14" t="s">
        <v>30</v>
      </c>
      <c r="AX544" s="14" t="s">
        <v>73</v>
      </c>
      <c r="AY544" s="200" t="s">
        <v>147</v>
      </c>
    </row>
    <row r="545" s="14" customFormat="1">
      <c r="A545" s="14"/>
      <c r="B545" s="199"/>
      <c r="C545" s="14"/>
      <c r="D545" s="192" t="s">
        <v>157</v>
      </c>
      <c r="E545" s="200" t="s">
        <v>1</v>
      </c>
      <c r="F545" s="201" t="s">
        <v>262</v>
      </c>
      <c r="G545" s="14"/>
      <c r="H545" s="202">
        <v>0.77000000000000002</v>
      </c>
      <c r="I545" s="203"/>
      <c r="J545" s="14"/>
      <c r="K545" s="14"/>
      <c r="L545" s="199"/>
      <c r="M545" s="204"/>
      <c r="N545" s="205"/>
      <c r="O545" s="205"/>
      <c r="P545" s="205"/>
      <c r="Q545" s="205"/>
      <c r="R545" s="205"/>
      <c r="S545" s="205"/>
      <c r="T545" s="20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00" t="s">
        <v>157</v>
      </c>
      <c r="AU545" s="200" t="s">
        <v>82</v>
      </c>
      <c r="AV545" s="14" t="s">
        <v>82</v>
      </c>
      <c r="AW545" s="14" t="s">
        <v>30</v>
      </c>
      <c r="AX545" s="14" t="s">
        <v>73</v>
      </c>
      <c r="AY545" s="200" t="s">
        <v>147</v>
      </c>
    </row>
    <row r="546" s="14" customFormat="1">
      <c r="A546" s="14"/>
      <c r="B546" s="199"/>
      <c r="C546" s="14"/>
      <c r="D546" s="192" t="s">
        <v>157</v>
      </c>
      <c r="E546" s="200" t="s">
        <v>1</v>
      </c>
      <c r="F546" s="201" t="s">
        <v>263</v>
      </c>
      <c r="G546" s="14"/>
      <c r="H546" s="202">
        <v>0.28000000000000003</v>
      </c>
      <c r="I546" s="203"/>
      <c r="J546" s="14"/>
      <c r="K546" s="14"/>
      <c r="L546" s="199"/>
      <c r="M546" s="204"/>
      <c r="N546" s="205"/>
      <c r="O546" s="205"/>
      <c r="P546" s="205"/>
      <c r="Q546" s="205"/>
      <c r="R546" s="205"/>
      <c r="S546" s="205"/>
      <c r="T546" s="20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00" t="s">
        <v>157</v>
      </c>
      <c r="AU546" s="200" t="s">
        <v>82</v>
      </c>
      <c r="AV546" s="14" t="s">
        <v>82</v>
      </c>
      <c r="AW546" s="14" t="s">
        <v>30</v>
      </c>
      <c r="AX546" s="14" t="s">
        <v>73</v>
      </c>
      <c r="AY546" s="200" t="s">
        <v>147</v>
      </c>
    </row>
    <row r="547" s="13" customFormat="1">
      <c r="A547" s="13"/>
      <c r="B547" s="191"/>
      <c r="C547" s="13"/>
      <c r="D547" s="192" t="s">
        <v>157</v>
      </c>
      <c r="E547" s="193" t="s">
        <v>1</v>
      </c>
      <c r="F547" s="194" t="s">
        <v>169</v>
      </c>
      <c r="G547" s="13"/>
      <c r="H547" s="193" t="s">
        <v>1</v>
      </c>
      <c r="I547" s="195"/>
      <c r="J547" s="13"/>
      <c r="K547" s="13"/>
      <c r="L547" s="191"/>
      <c r="M547" s="196"/>
      <c r="N547" s="197"/>
      <c r="O547" s="197"/>
      <c r="P547" s="197"/>
      <c r="Q547" s="197"/>
      <c r="R547" s="197"/>
      <c r="S547" s="197"/>
      <c r="T547" s="198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193" t="s">
        <v>157</v>
      </c>
      <c r="AU547" s="193" t="s">
        <v>82</v>
      </c>
      <c r="AV547" s="13" t="s">
        <v>80</v>
      </c>
      <c r="AW547" s="13" t="s">
        <v>30</v>
      </c>
      <c r="AX547" s="13" t="s">
        <v>73</v>
      </c>
      <c r="AY547" s="193" t="s">
        <v>147</v>
      </c>
    </row>
    <row r="548" s="14" customFormat="1">
      <c r="A548" s="14"/>
      <c r="B548" s="199"/>
      <c r="C548" s="14"/>
      <c r="D548" s="192" t="s">
        <v>157</v>
      </c>
      <c r="E548" s="200" t="s">
        <v>1</v>
      </c>
      <c r="F548" s="201" t="s">
        <v>264</v>
      </c>
      <c r="G548" s="14"/>
      <c r="H548" s="202">
        <v>0.315</v>
      </c>
      <c r="I548" s="203"/>
      <c r="J548" s="14"/>
      <c r="K548" s="14"/>
      <c r="L548" s="199"/>
      <c r="M548" s="204"/>
      <c r="N548" s="205"/>
      <c r="O548" s="205"/>
      <c r="P548" s="205"/>
      <c r="Q548" s="205"/>
      <c r="R548" s="205"/>
      <c r="S548" s="205"/>
      <c r="T548" s="206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00" t="s">
        <v>157</v>
      </c>
      <c r="AU548" s="200" t="s">
        <v>82</v>
      </c>
      <c r="AV548" s="14" t="s">
        <v>82</v>
      </c>
      <c r="AW548" s="14" t="s">
        <v>30</v>
      </c>
      <c r="AX548" s="14" t="s">
        <v>73</v>
      </c>
      <c r="AY548" s="200" t="s">
        <v>147</v>
      </c>
    </row>
    <row r="549" s="15" customFormat="1">
      <c r="A549" s="15"/>
      <c r="B549" s="207"/>
      <c r="C549" s="15"/>
      <c r="D549" s="192" t="s">
        <v>157</v>
      </c>
      <c r="E549" s="208" t="s">
        <v>1</v>
      </c>
      <c r="F549" s="209" t="s">
        <v>160</v>
      </c>
      <c r="G549" s="15"/>
      <c r="H549" s="210">
        <v>13.124999999999998</v>
      </c>
      <c r="I549" s="211"/>
      <c r="J549" s="15"/>
      <c r="K549" s="15"/>
      <c r="L549" s="207"/>
      <c r="M549" s="212"/>
      <c r="N549" s="213"/>
      <c r="O549" s="213"/>
      <c r="P549" s="213"/>
      <c r="Q549" s="213"/>
      <c r="R549" s="213"/>
      <c r="S549" s="213"/>
      <c r="T549" s="214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08" t="s">
        <v>157</v>
      </c>
      <c r="AU549" s="208" t="s">
        <v>82</v>
      </c>
      <c r="AV549" s="15" t="s">
        <v>154</v>
      </c>
      <c r="AW549" s="15" t="s">
        <v>30</v>
      </c>
      <c r="AX549" s="15" t="s">
        <v>73</v>
      </c>
      <c r="AY549" s="208" t="s">
        <v>147</v>
      </c>
    </row>
    <row r="550" s="14" customFormat="1">
      <c r="A550" s="14"/>
      <c r="B550" s="199"/>
      <c r="C550" s="14"/>
      <c r="D550" s="192" t="s">
        <v>157</v>
      </c>
      <c r="E550" s="200" t="s">
        <v>1</v>
      </c>
      <c r="F550" s="201" t="s">
        <v>373</v>
      </c>
      <c r="G550" s="14"/>
      <c r="H550" s="202">
        <v>14.438000000000001</v>
      </c>
      <c r="I550" s="203"/>
      <c r="J550" s="14"/>
      <c r="K550" s="14"/>
      <c r="L550" s="199"/>
      <c r="M550" s="204"/>
      <c r="N550" s="205"/>
      <c r="O550" s="205"/>
      <c r="P550" s="205"/>
      <c r="Q550" s="205"/>
      <c r="R550" s="205"/>
      <c r="S550" s="205"/>
      <c r="T550" s="206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00" t="s">
        <v>157</v>
      </c>
      <c r="AU550" s="200" t="s">
        <v>82</v>
      </c>
      <c r="AV550" s="14" t="s">
        <v>82</v>
      </c>
      <c r="AW550" s="14" t="s">
        <v>30</v>
      </c>
      <c r="AX550" s="14" t="s">
        <v>73</v>
      </c>
      <c r="AY550" s="200" t="s">
        <v>147</v>
      </c>
    </row>
    <row r="551" s="15" customFormat="1">
      <c r="A551" s="15"/>
      <c r="B551" s="207"/>
      <c r="C551" s="15"/>
      <c r="D551" s="192" t="s">
        <v>157</v>
      </c>
      <c r="E551" s="208" t="s">
        <v>1</v>
      </c>
      <c r="F551" s="209" t="s">
        <v>160</v>
      </c>
      <c r="G551" s="15"/>
      <c r="H551" s="210">
        <v>14.438000000000001</v>
      </c>
      <c r="I551" s="211"/>
      <c r="J551" s="15"/>
      <c r="K551" s="15"/>
      <c r="L551" s="207"/>
      <c r="M551" s="212"/>
      <c r="N551" s="213"/>
      <c r="O551" s="213"/>
      <c r="P551" s="213"/>
      <c r="Q551" s="213"/>
      <c r="R551" s="213"/>
      <c r="S551" s="213"/>
      <c r="T551" s="214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08" t="s">
        <v>157</v>
      </c>
      <c r="AU551" s="208" t="s">
        <v>82</v>
      </c>
      <c r="AV551" s="15" t="s">
        <v>154</v>
      </c>
      <c r="AW551" s="15" t="s">
        <v>30</v>
      </c>
      <c r="AX551" s="15" t="s">
        <v>80</v>
      </c>
      <c r="AY551" s="208" t="s">
        <v>147</v>
      </c>
    </row>
    <row r="552" s="2" customFormat="1" ht="55.5" customHeight="1">
      <c r="A552" s="37"/>
      <c r="B552" s="171"/>
      <c r="C552" s="172" t="s">
        <v>283</v>
      </c>
      <c r="D552" s="172" t="s">
        <v>150</v>
      </c>
      <c r="E552" s="173" t="s">
        <v>356</v>
      </c>
      <c r="F552" s="174" t="s">
        <v>357</v>
      </c>
      <c r="G552" s="175" t="s">
        <v>201</v>
      </c>
      <c r="H552" s="176">
        <v>37.799999999999997</v>
      </c>
      <c r="I552" s="177"/>
      <c r="J552" s="178">
        <f>ROUND(I552*H552,2)</f>
        <v>0</v>
      </c>
      <c r="K552" s="179"/>
      <c r="L552" s="38"/>
      <c r="M552" s="180" t="s">
        <v>1</v>
      </c>
      <c r="N552" s="181" t="s">
        <v>38</v>
      </c>
      <c r="O552" s="76"/>
      <c r="P552" s="182">
        <f>O552*H552</f>
        <v>0</v>
      </c>
      <c r="Q552" s="182">
        <v>0</v>
      </c>
      <c r="R552" s="182">
        <f>Q552*H552</f>
        <v>0</v>
      </c>
      <c r="S552" s="182">
        <v>0</v>
      </c>
      <c r="T552" s="183">
        <f>S552*H552</f>
        <v>0</v>
      </c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R552" s="184" t="s">
        <v>154</v>
      </c>
      <c r="AT552" s="184" t="s">
        <v>150</v>
      </c>
      <c r="AU552" s="184" t="s">
        <v>82</v>
      </c>
      <c r="AY552" s="18" t="s">
        <v>147</v>
      </c>
      <c r="BE552" s="185">
        <f>IF(N552="základní",J552,0)</f>
        <v>0</v>
      </c>
      <c r="BF552" s="185">
        <f>IF(N552="snížená",J552,0)</f>
        <v>0</v>
      </c>
      <c r="BG552" s="185">
        <f>IF(N552="zákl. přenesená",J552,0)</f>
        <v>0</v>
      </c>
      <c r="BH552" s="185">
        <f>IF(N552="sníž. přenesená",J552,0)</f>
        <v>0</v>
      </c>
      <c r="BI552" s="185">
        <f>IF(N552="nulová",J552,0)</f>
        <v>0</v>
      </c>
      <c r="BJ552" s="18" t="s">
        <v>80</v>
      </c>
      <c r="BK552" s="185">
        <f>ROUND(I552*H552,2)</f>
        <v>0</v>
      </c>
      <c r="BL552" s="18" t="s">
        <v>154</v>
      </c>
      <c r="BM552" s="184" t="s">
        <v>374</v>
      </c>
    </row>
    <row r="553" s="2" customFormat="1">
      <c r="A553" s="37"/>
      <c r="B553" s="38"/>
      <c r="C553" s="37"/>
      <c r="D553" s="186" t="s">
        <v>155</v>
      </c>
      <c r="E553" s="37"/>
      <c r="F553" s="187" t="s">
        <v>359</v>
      </c>
      <c r="G553" s="37"/>
      <c r="H553" s="37"/>
      <c r="I553" s="188"/>
      <c r="J553" s="37"/>
      <c r="K553" s="37"/>
      <c r="L553" s="38"/>
      <c r="M553" s="189"/>
      <c r="N553" s="190"/>
      <c r="O553" s="76"/>
      <c r="P553" s="76"/>
      <c r="Q553" s="76"/>
      <c r="R553" s="76"/>
      <c r="S553" s="76"/>
      <c r="T553" s="7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T553" s="18" t="s">
        <v>155</v>
      </c>
      <c r="AU553" s="18" t="s">
        <v>82</v>
      </c>
    </row>
    <row r="554" s="13" customFormat="1">
      <c r="A554" s="13"/>
      <c r="B554" s="191"/>
      <c r="C554" s="13"/>
      <c r="D554" s="192" t="s">
        <v>157</v>
      </c>
      <c r="E554" s="193" t="s">
        <v>1</v>
      </c>
      <c r="F554" s="194" t="s">
        <v>265</v>
      </c>
      <c r="G554" s="13"/>
      <c r="H554" s="193" t="s">
        <v>1</v>
      </c>
      <c r="I554" s="195"/>
      <c r="J554" s="13"/>
      <c r="K554" s="13"/>
      <c r="L554" s="191"/>
      <c r="M554" s="196"/>
      <c r="N554" s="197"/>
      <c r="O554" s="197"/>
      <c r="P554" s="197"/>
      <c r="Q554" s="197"/>
      <c r="R554" s="197"/>
      <c r="S554" s="197"/>
      <c r="T554" s="198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193" t="s">
        <v>157</v>
      </c>
      <c r="AU554" s="193" t="s">
        <v>82</v>
      </c>
      <c r="AV554" s="13" t="s">
        <v>80</v>
      </c>
      <c r="AW554" s="13" t="s">
        <v>30</v>
      </c>
      <c r="AX554" s="13" t="s">
        <v>73</v>
      </c>
      <c r="AY554" s="193" t="s">
        <v>147</v>
      </c>
    </row>
    <row r="555" s="14" customFormat="1">
      <c r="A555" s="14"/>
      <c r="B555" s="199"/>
      <c r="C555" s="14"/>
      <c r="D555" s="192" t="s">
        <v>157</v>
      </c>
      <c r="E555" s="200" t="s">
        <v>1</v>
      </c>
      <c r="F555" s="201" t="s">
        <v>293</v>
      </c>
      <c r="G555" s="14"/>
      <c r="H555" s="202">
        <v>16.800000000000001</v>
      </c>
      <c r="I555" s="203"/>
      <c r="J555" s="14"/>
      <c r="K555" s="14"/>
      <c r="L555" s="199"/>
      <c r="M555" s="204"/>
      <c r="N555" s="205"/>
      <c r="O555" s="205"/>
      <c r="P555" s="205"/>
      <c r="Q555" s="205"/>
      <c r="R555" s="205"/>
      <c r="S555" s="205"/>
      <c r="T555" s="20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00" t="s">
        <v>157</v>
      </c>
      <c r="AU555" s="200" t="s">
        <v>82</v>
      </c>
      <c r="AV555" s="14" t="s">
        <v>82</v>
      </c>
      <c r="AW555" s="14" t="s">
        <v>30</v>
      </c>
      <c r="AX555" s="14" t="s">
        <v>73</v>
      </c>
      <c r="AY555" s="200" t="s">
        <v>147</v>
      </c>
    </row>
    <row r="556" s="14" customFormat="1">
      <c r="A556" s="14"/>
      <c r="B556" s="199"/>
      <c r="C556" s="14"/>
      <c r="D556" s="192" t="s">
        <v>157</v>
      </c>
      <c r="E556" s="200" t="s">
        <v>1</v>
      </c>
      <c r="F556" s="201" t="s">
        <v>294</v>
      </c>
      <c r="G556" s="14"/>
      <c r="H556" s="202">
        <v>16.199999999999999</v>
      </c>
      <c r="I556" s="203"/>
      <c r="J556" s="14"/>
      <c r="K556" s="14"/>
      <c r="L556" s="199"/>
      <c r="M556" s="204"/>
      <c r="N556" s="205"/>
      <c r="O556" s="205"/>
      <c r="P556" s="205"/>
      <c r="Q556" s="205"/>
      <c r="R556" s="205"/>
      <c r="S556" s="205"/>
      <c r="T556" s="206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00" t="s">
        <v>157</v>
      </c>
      <c r="AU556" s="200" t="s">
        <v>82</v>
      </c>
      <c r="AV556" s="14" t="s">
        <v>82</v>
      </c>
      <c r="AW556" s="14" t="s">
        <v>30</v>
      </c>
      <c r="AX556" s="14" t="s">
        <v>73</v>
      </c>
      <c r="AY556" s="200" t="s">
        <v>147</v>
      </c>
    </row>
    <row r="557" s="13" customFormat="1">
      <c r="A557" s="13"/>
      <c r="B557" s="191"/>
      <c r="C557" s="13"/>
      <c r="D557" s="192" t="s">
        <v>157</v>
      </c>
      <c r="E557" s="193" t="s">
        <v>1</v>
      </c>
      <c r="F557" s="194" t="s">
        <v>194</v>
      </c>
      <c r="G557" s="13"/>
      <c r="H557" s="193" t="s">
        <v>1</v>
      </c>
      <c r="I557" s="195"/>
      <c r="J557" s="13"/>
      <c r="K557" s="13"/>
      <c r="L557" s="191"/>
      <c r="M557" s="196"/>
      <c r="N557" s="197"/>
      <c r="O557" s="197"/>
      <c r="P557" s="197"/>
      <c r="Q557" s="197"/>
      <c r="R557" s="197"/>
      <c r="S557" s="197"/>
      <c r="T557" s="198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193" t="s">
        <v>157</v>
      </c>
      <c r="AU557" s="193" t="s">
        <v>82</v>
      </c>
      <c r="AV557" s="13" t="s">
        <v>80</v>
      </c>
      <c r="AW557" s="13" t="s">
        <v>30</v>
      </c>
      <c r="AX557" s="13" t="s">
        <v>73</v>
      </c>
      <c r="AY557" s="193" t="s">
        <v>147</v>
      </c>
    </row>
    <row r="558" s="14" customFormat="1">
      <c r="A558" s="14"/>
      <c r="B558" s="199"/>
      <c r="C558" s="14"/>
      <c r="D558" s="192" t="s">
        <v>157</v>
      </c>
      <c r="E558" s="200" t="s">
        <v>1</v>
      </c>
      <c r="F558" s="201" t="s">
        <v>205</v>
      </c>
      <c r="G558" s="14"/>
      <c r="H558" s="202">
        <v>4.7999999999999998</v>
      </c>
      <c r="I558" s="203"/>
      <c r="J558" s="14"/>
      <c r="K558" s="14"/>
      <c r="L558" s="199"/>
      <c r="M558" s="204"/>
      <c r="N558" s="205"/>
      <c r="O558" s="205"/>
      <c r="P558" s="205"/>
      <c r="Q558" s="205"/>
      <c r="R558" s="205"/>
      <c r="S558" s="205"/>
      <c r="T558" s="206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00" t="s">
        <v>157</v>
      </c>
      <c r="AU558" s="200" t="s">
        <v>82</v>
      </c>
      <c r="AV558" s="14" t="s">
        <v>82</v>
      </c>
      <c r="AW558" s="14" t="s">
        <v>30</v>
      </c>
      <c r="AX558" s="14" t="s">
        <v>73</v>
      </c>
      <c r="AY558" s="200" t="s">
        <v>147</v>
      </c>
    </row>
    <row r="559" s="15" customFormat="1">
      <c r="A559" s="15"/>
      <c r="B559" s="207"/>
      <c r="C559" s="15"/>
      <c r="D559" s="192" t="s">
        <v>157</v>
      </c>
      <c r="E559" s="208" t="s">
        <v>1</v>
      </c>
      <c r="F559" s="209" t="s">
        <v>160</v>
      </c>
      <c r="G559" s="15"/>
      <c r="H559" s="210">
        <v>37.799999999999997</v>
      </c>
      <c r="I559" s="211"/>
      <c r="J559" s="15"/>
      <c r="K559" s="15"/>
      <c r="L559" s="207"/>
      <c r="M559" s="212"/>
      <c r="N559" s="213"/>
      <c r="O559" s="213"/>
      <c r="P559" s="213"/>
      <c r="Q559" s="213"/>
      <c r="R559" s="213"/>
      <c r="S559" s="213"/>
      <c r="T559" s="214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08" t="s">
        <v>157</v>
      </c>
      <c r="AU559" s="208" t="s">
        <v>82</v>
      </c>
      <c r="AV559" s="15" t="s">
        <v>154</v>
      </c>
      <c r="AW559" s="15" t="s">
        <v>30</v>
      </c>
      <c r="AX559" s="15" t="s">
        <v>80</v>
      </c>
      <c r="AY559" s="208" t="s">
        <v>147</v>
      </c>
    </row>
    <row r="560" s="2" customFormat="1" ht="21.75" customHeight="1">
      <c r="A560" s="37"/>
      <c r="B560" s="171"/>
      <c r="C560" s="215" t="s">
        <v>375</v>
      </c>
      <c r="D560" s="215" t="s">
        <v>229</v>
      </c>
      <c r="E560" s="216" t="s">
        <v>370</v>
      </c>
      <c r="F560" s="217" t="s">
        <v>371</v>
      </c>
      <c r="G560" s="218" t="s">
        <v>164</v>
      </c>
      <c r="H560" s="219">
        <v>12.474</v>
      </c>
      <c r="I560" s="220"/>
      <c r="J560" s="221">
        <f>ROUND(I560*H560,2)</f>
        <v>0</v>
      </c>
      <c r="K560" s="222"/>
      <c r="L560" s="223"/>
      <c r="M560" s="224" t="s">
        <v>1</v>
      </c>
      <c r="N560" s="225" t="s">
        <v>38</v>
      </c>
      <c r="O560" s="76"/>
      <c r="P560" s="182">
        <f>O560*H560</f>
        <v>0</v>
      </c>
      <c r="Q560" s="182">
        <v>0</v>
      </c>
      <c r="R560" s="182">
        <f>Q560*H560</f>
        <v>0</v>
      </c>
      <c r="S560" s="182">
        <v>0</v>
      </c>
      <c r="T560" s="183">
        <f>S560*H560</f>
        <v>0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R560" s="184" t="s">
        <v>190</v>
      </c>
      <c r="AT560" s="184" t="s">
        <v>229</v>
      </c>
      <c r="AU560" s="184" t="s">
        <v>82</v>
      </c>
      <c r="AY560" s="18" t="s">
        <v>147</v>
      </c>
      <c r="BE560" s="185">
        <f>IF(N560="základní",J560,0)</f>
        <v>0</v>
      </c>
      <c r="BF560" s="185">
        <f>IF(N560="snížená",J560,0)</f>
        <v>0</v>
      </c>
      <c r="BG560" s="185">
        <f>IF(N560="zákl. přenesená",J560,0)</f>
        <v>0</v>
      </c>
      <c r="BH560" s="185">
        <f>IF(N560="sníž. přenesená",J560,0)</f>
        <v>0</v>
      </c>
      <c r="BI560" s="185">
        <f>IF(N560="nulová",J560,0)</f>
        <v>0</v>
      </c>
      <c r="BJ560" s="18" t="s">
        <v>80</v>
      </c>
      <c r="BK560" s="185">
        <f>ROUND(I560*H560,2)</f>
        <v>0</v>
      </c>
      <c r="BL560" s="18" t="s">
        <v>154</v>
      </c>
      <c r="BM560" s="184" t="s">
        <v>376</v>
      </c>
    </row>
    <row r="561" s="13" customFormat="1">
      <c r="A561" s="13"/>
      <c r="B561" s="191"/>
      <c r="C561" s="13"/>
      <c r="D561" s="192" t="s">
        <v>157</v>
      </c>
      <c r="E561" s="193" t="s">
        <v>1</v>
      </c>
      <c r="F561" s="194" t="s">
        <v>265</v>
      </c>
      <c r="G561" s="13"/>
      <c r="H561" s="193" t="s">
        <v>1</v>
      </c>
      <c r="I561" s="195"/>
      <c r="J561" s="13"/>
      <c r="K561" s="13"/>
      <c r="L561" s="191"/>
      <c r="M561" s="196"/>
      <c r="N561" s="197"/>
      <c r="O561" s="197"/>
      <c r="P561" s="197"/>
      <c r="Q561" s="197"/>
      <c r="R561" s="197"/>
      <c r="S561" s="197"/>
      <c r="T561" s="198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193" t="s">
        <v>157</v>
      </c>
      <c r="AU561" s="193" t="s">
        <v>82</v>
      </c>
      <c r="AV561" s="13" t="s">
        <v>80</v>
      </c>
      <c r="AW561" s="13" t="s">
        <v>30</v>
      </c>
      <c r="AX561" s="13" t="s">
        <v>73</v>
      </c>
      <c r="AY561" s="193" t="s">
        <v>147</v>
      </c>
    </row>
    <row r="562" s="14" customFormat="1">
      <c r="A562" s="14"/>
      <c r="B562" s="199"/>
      <c r="C562" s="14"/>
      <c r="D562" s="192" t="s">
        <v>157</v>
      </c>
      <c r="E562" s="200" t="s">
        <v>1</v>
      </c>
      <c r="F562" s="201" t="s">
        <v>266</v>
      </c>
      <c r="G562" s="14"/>
      <c r="H562" s="202">
        <v>5.04</v>
      </c>
      <c r="I562" s="203"/>
      <c r="J562" s="14"/>
      <c r="K562" s="14"/>
      <c r="L562" s="199"/>
      <c r="M562" s="204"/>
      <c r="N562" s="205"/>
      <c r="O562" s="205"/>
      <c r="P562" s="205"/>
      <c r="Q562" s="205"/>
      <c r="R562" s="205"/>
      <c r="S562" s="205"/>
      <c r="T562" s="20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00" t="s">
        <v>157</v>
      </c>
      <c r="AU562" s="200" t="s">
        <v>82</v>
      </c>
      <c r="AV562" s="14" t="s">
        <v>82</v>
      </c>
      <c r="AW562" s="14" t="s">
        <v>30</v>
      </c>
      <c r="AX562" s="14" t="s">
        <v>73</v>
      </c>
      <c r="AY562" s="200" t="s">
        <v>147</v>
      </c>
    </row>
    <row r="563" s="14" customFormat="1">
      <c r="A563" s="14"/>
      <c r="B563" s="199"/>
      <c r="C563" s="14"/>
      <c r="D563" s="192" t="s">
        <v>157</v>
      </c>
      <c r="E563" s="200" t="s">
        <v>1</v>
      </c>
      <c r="F563" s="201" t="s">
        <v>267</v>
      </c>
      <c r="G563" s="14"/>
      <c r="H563" s="202">
        <v>4.8600000000000003</v>
      </c>
      <c r="I563" s="203"/>
      <c r="J563" s="14"/>
      <c r="K563" s="14"/>
      <c r="L563" s="199"/>
      <c r="M563" s="204"/>
      <c r="N563" s="205"/>
      <c r="O563" s="205"/>
      <c r="P563" s="205"/>
      <c r="Q563" s="205"/>
      <c r="R563" s="205"/>
      <c r="S563" s="205"/>
      <c r="T563" s="206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00" t="s">
        <v>157</v>
      </c>
      <c r="AU563" s="200" t="s">
        <v>82</v>
      </c>
      <c r="AV563" s="14" t="s">
        <v>82</v>
      </c>
      <c r="AW563" s="14" t="s">
        <v>30</v>
      </c>
      <c r="AX563" s="14" t="s">
        <v>73</v>
      </c>
      <c r="AY563" s="200" t="s">
        <v>147</v>
      </c>
    </row>
    <row r="564" s="13" customFormat="1">
      <c r="A564" s="13"/>
      <c r="B564" s="191"/>
      <c r="C564" s="13"/>
      <c r="D564" s="192" t="s">
        <v>157</v>
      </c>
      <c r="E564" s="193" t="s">
        <v>1</v>
      </c>
      <c r="F564" s="194" t="s">
        <v>194</v>
      </c>
      <c r="G564" s="13"/>
      <c r="H564" s="193" t="s">
        <v>1</v>
      </c>
      <c r="I564" s="195"/>
      <c r="J564" s="13"/>
      <c r="K564" s="13"/>
      <c r="L564" s="191"/>
      <c r="M564" s="196"/>
      <c r="N564" s="197"/>
      <c r="O564" s="197"/>
      <c r="P564" s="197"/>
      <c r="Q564" s="197"/>
      <c r="R564" s="197"/>
      <c r="S564" s="197"/>
      <c r="T564" s="198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193" t="s">
        <v>157</v>
      </c>
      <c r="AU564" s="193" t="s">
        <v>82</v>
      </c>
      <c r="AV564" s="13" t="s">
        <v>80</v>
      </c>
      <c r="AW564" s="13" t="s">
        <v>30</v>
      </c>
      <c r="AX564" s="13" t="s">
        <v>73</v>
      </c>
      <c r="AY564" s="193" t="s">
        <v>147</v>
      </c>
    </row>
    <row r="565" s="14" customFormat="1">
      <c r="A565" s="14"/>
      <c r="B565" s="199"/>
      <c r="C565" s="14"/>
      <c r="D565" s="192" t="s">
        <v>157</v>
      </c>
      <c r="E565" s="200" t="s">
        <v>1</v>
      </c>
      <c r="F565" s="201" t="s">
        <v>268</v>
      </c>
      <c r="G565" s="14"/>
      <c r="H565" s="202">
        <v>1.44</v>
      </c>
      <c r="I565" s="203"/>
      <c r="J565" s="14"/>
      <c r="K565" s="14"/>
      <c r="L565" s="199"/>
      <c r="M565" s="204"/>
      <c r="N565" s="205"/>
      <c r="O565" s="205"/>
      <c r="P565" s="205"/>
      <c r="Q565" s="205"/>
      <c r="R565" s="205"/>
      <c r="S565" s="205"/>
      <c r="T565" s="206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00" t="s">
        <v>157</v>
      </c>
      <c r="AU565" s="200" t="s">
        <v>82</v>
      </c>
      <c r="AV565" s="14" t="s">
        <v>82</v>
      </c>
      <c r="AW565" s="14" t="s">
        <v>30</v>
      </c>
      <c r="AX565" s="14" t="s">
        <v>73</v>
      </c>
      <c r="AY565" s="200" t="s">
        <v>147</v>
      </c>
    </row>
    <row r="566" s="15" customFormat="1">
      <c r="A566" s="15"/>
      <c r="B566" s="207"/>
      <c r="C566" s="15"/>
      <c r="D566" s="192" t="s">
        <v>157</v>
      </c>
      <c r="E566" s="208" t="s">
        <v>1</v>
      </c>
      <c r="F566" s="209" t="s">
        <v>160</v>
      </c>
      <c r="G566" s="15"/>
      <c r="H566" s="210">
        <v>11.34</v>
      </c>
      <c r="I566" s="211"/>
      <c r="J566" s="15"/>
      <c r="K566" s="15"/>
      <c r="L566" s="207"/>
      <c r="M566" s="212"/>
      <c r="N566" s="213"/>
      <c r="O566" s="213"/>
      <c r="P566" s="213"/>
      <c r="Q566" s="213"/>
      <c r="R566" s="213"/>
      <c r="S566" s="213"/>
      <c r="T566" s="214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08" t="s">
        <v>157</v>
      </c>
      <c r="AU566" s="208" t="s">
        <v>82</v>
      </c>
      <c r="AV566" s="15" t="s">
        <v>154</v>
      </c>
      <c r="AW566" s="15" t="s">
        <v>30</v>
      </c>
      <c r="AX566" s="15" t="s">
        <v>73</v>
      </c>
      <c r="AY566" s="208" t="s">
        <v>147</v>
      </c>
    </row>
    <row r="567" s="14" customFormat="1">
      <c r="A567" s="14"/>
      <c r="B567" s="199"/>
      <c r="C567" s="14"/>
      <c r="D567" s="192" t="s">
        <v>157</v>
      </c>
      <c r="E567" s="200" t="s">
        <v>1</v>
      </c>
      <c r="F567" s="201" t="s">
        <v>377</v>
      </c>
      <c r="G567" s="14"/>
      <c r="H567" s="202">
        <v>12.474</v>
      </c>
      <c r="I567" s="203"/>
      <c r="J567" s="14"/>
      <c r="K567" s="14"/>
      <c r="L567" s="199"/>
      <c r="M567" s="204"/>
      <c r="N567" s="205"/>
      <c r="O567" s="205"/>
      <c r="P567" s="205"/>
      <c r="Q567" s="205"/>
      <c r="R567" s="205"/>
      <c r="S567" s="205"/>
      <c r="T567" s="206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00" t="s">
        <v>157</v>
      </c>
      <c r="AU567" s="200" t="s">
        <v>82</v>
      </c>
      <c r="AV567" s="14" t="s">
        <v>82</v>
      </c>
      <c r="AW567" s="14" t="s">
        <v>30</v>
      </c>
      <c r="AX567" s="14" t="s">
        <v>73</v>
      </c>
      <c r="AY567" s="200" t="s">
        <v>147</v>
      </c>
    </row>
    <row r="568" s="15" customFormat="1">
      <c r="A568" s="15"/>
      <c r="B568" s="207"/>
      <c r="C568" s="15"/>
      <c r="D568" s="192" t="s">
        <v>157</v>
      </c>
      <c r="E568" s="208" t="s">
        <v>1</v>
      </c>
      <c r="F568" s="209" t="s">
        <v>160</v>
      </c>
      <c r="G568" s="15"/>
      <c r="H568" s="210">
        <v>12.474</v>
      </c>
      <c r="I568" s="211"/>
      <c r="J568" s="15"/>
      <c r="K568" s="15"/>
      <c r="L568" s="207"/>
      <c r="M568" s="212"/>
      <c r="N568" s="213"/>
      <c r="O568" s="213"/>
      <c r="P568" s="213"/>
      <c r="Q568" s="213"/>
      <c r="R568" s="213"/>
      <c r="S568" s="213"/>
      <c r="T568" s="214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08" t="s">
        <v>157</v>
      </c>
      <c r="AU568" s="208" t="s">
        <v>82</v>
      </c>
      <c r="AV568" s="15" t="s">
        <v>154</v>
      </c>
      <c r="AW568" s="15" t="s">
        <v>30</v>
      </c>
      <c r="AX568" s="15" t="s">
        <v>80</v>
      </c>
      <c r="AY568" s="208" t="s">
        <v>147</v>
      </c>
    </row>
    <row r="569" s="2" customFormat="1" ht="66.75" customHeight="1">
      <c r="A569" s="37"/>
      <c r="B569" s="171"/>
      <c r="C569" s="172" t="s">
        <v>170</v>
      </c>
      <c r="D569" s="172" t="s">
        <v>150</v>
      </c>
      <c r="E569" s="173" t="s">
        <v>378</v>
      </c>
      <c r="F569" s="174" t="s">
        <v>379</v>
      </c>
      <c r="G569" s="175" t="s">
        <v>164</v>
      </c>
      <c r="H569" s="176">
        <v>7.9000000000000004</v>
      </c>
      <c r="I569" s="177"/>
      <c r="J569" s="178">
        <f>ROUND(I569*H569,2)</f>
        <v>0</v>
      </c>
      <c r="K569" s="179"/>
      <c r="L569" s="38"/>
      <c r="M569" s="180" t="s">
        <v>1</v>
      </c>
      <c r="N569" s="181" t="s">
        <v>38</v>
      </c>
      <c r="O569" s="76"/>
      <c r="P569" s="182">
        <f>O569*H569</f>
        <v>0</v>
      </c>
      <c r="Q569" s="182">
        <v>0</v>
      </c>
      <c r="R569" s="182">
        <f>Q569*H569</f>
        <v>0</v>
      </c>
      <c r="S569" s="182">
        <v>0</v>
      </c>
      <c r="T569" s="183">
        <f>S569*H569</f>
        <v>0</v>
      </c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R569" s="184" t="s">
        <v>154</v>
      </c>
      <c r="AT569" s="184" t="s">
        <v>150</v>
      </c>
      <c r="AU569" s="184" t="s">
        <v>82</v>
      </c>
      <c r="AY569" s="18" t="s">
        <v>147</v>
      </c>
      <c r="BE569" s="185">
        <f>IF(N569="základní",J569,0)</f>
        <v>0</v>
      </c>
      <c r="BF569" s="185">
        <f>IF(N569="snížená",J569,0)</f>
        <v>0</v>
      </c>
      <c r="BG569" s="185">
        <f>IF(N569="zákl. přenesená",J569,0)</f>
        <v>0</v>
      </c>
      <c r="BH569" s="185">
        <f>IF(N569="sníž. přenesená",J569,0)</f>
        <v>0</v>
      </c>
      <c r="BI569" s="185">
        <f>IF(N569="nulová",J569,0)</f>
        <v>0</v>
      </c>
      <c r="BJ569" s="18" t="s">
        <v>80</v>
      </c>
      <c r="BK569" s="185">
        <f>ROUND(I569*H569,2)</f>
        <v>0</v>
      </c>
      <c r="BL569" s="18" t="s">
        <v>154</v>
      </c>
      <c r="BM569" s="184" t="s">
        <v>380</v>
      </c>
    </row>
    <row r="570" s="2" customFormat="1">
      <c r="A570" s="37"/>
      <c r="B570" s="38"/>
      <c r="C570" s="37"/>
      <c r="D570" s="186" t="s">
        <v>155</v>
      </c>
      <c r="E570" s="37"/>
      <c r="F570" s="187" t="s">
        <v>381</v>
      </c>
      <c r="G570" s="37"/>
      <c r="H570" s="37"/>
      <c r="I570" s="188"/>
      <c r="J570" s="37"/>
      <c r="K570" s="37"/>
      <c r="L570" s="38"/>
      <c r="M570" s="189"/>
      <c r="N570" s="190"/>
      <c r="O570" s="76"/>
      <c r="P570" s="76"/>
      <c r="Q570" s="76"/>
      <c r="R570" s="76"/>
      <c r="S570" s="76"/>
      <c r="T570" s="7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T570" s="18" t="s">
        <v>155</v>
      </c>
      <c r="AU570" s="18" t="s">
        <v>82</v>
      </c>
    </row>
    <row r="571" s="13" customFormat="1">
      <c r="A571" s="13"/>
      <c r="B571" s="191"/>
      <c r="C571" s="13"/>
      <c r="D571" s="192" t="s">
        <v>157</v>
      </c>
      <c r="E571" s="193" t="s">
        <v>1</v>
      </c>
      <c r="F571" s="194" t="s">
        <v>382</v>
      </c>
      <c r="G571" s="13"/>
      <c r="H571" s="193" t="s">
        <v>1</v>
      </c>
      <c r="I571" s="195"/>
      <c r="J571" s="13"/>
      <c r="K571" s="13"/>
      <c r="L571" s="191"/>
      <c r="M571" s="196"/>
      <c r="N571" s="197"/>
      <c r="O571" s="197"/>
      <c r="P571" s="197"/>
      <c r="Q571" s="197"/>
      <c r="R571" s="197"/>
      <c r="S571" s="197"/>
      <c r="T571" s="198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193" t="s">
        <v>157</v>
      </c>
      <c r="AU571" s="193" t="s">
        <v>82</v>
      </c>
      <c r="AV571" s="13" t="s">
        <v>80</v>
      </c>
      <c r="AW571" s="13" t="s">
        <v>30</v>
      </c>
      <c r="AX571" s="13" t="s">
        <v>73</v>
      </c>
      <c r="AY571" s="193" t="s">
        <v>147</v>
      </c>
    </row>
    <row r="572" s="14" customFormat="1">
      <c r="A572" s="14"/>
      <c r="B572" s="199"/>
      <c r="C572" s="14"/>
      <c r="D572" s="192" t="s">
        <v>157</v>
      </c>
      <c r="E572" s="200" t="s">
        <v>1</v>
      </c>
      <c r="F572" s="201" t="s">
        <v>383</v>
      </c>
      <c r="G572" s="14"/>
      <c r="H572" s="202">
        <v>10</v>
      </c>
      <c r="I572" s="203"/>
      <c r="J572" s="14"/>
      <c r="K572" s="14"/>
      <c r="L572" s="199"/>
      <c r="M572" s="204"/>
      <c r="N572" s="205"/>
      <c r="O572" s="205"/>
      <c r="P572" s="205"/>
      <c r="Q572" s="205"/>
      <c r="R572" s="205"/>
      <c r="S572" s="205"/>
      <c r="T572" s="206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00" t="s">
        <v>157</v>
      </c>
      <c r="AU572" s="200" t="s">
        <v>82</v>
      </c>
      <c r="AV572" s="14" t="s">
        <v>82</v>
      </c>
      <c r="AW572" s="14" t="s">
        <v>30</v>
      </c>
      <c r="AX572" s="14" t="s">
        <v>73</v>
      </c>
      <c r="AY572" s="200" t="s">
        <v>147</v>
      </c>
    </row>
    <row r="573" s="14" customFormat="1">
      <c r="A573" s="14"/>
      <c r="B573" s="199"/>
      <c r="C573" s="14"/>
      <c r="D573" s="192" t="s">
        <v>157</v>
      </c>
      <c r="E573" s="200" t="s">
        <v>1</v>
      </c>
      <c r="F573" s="201" t="s">
        <v>384</v>
      </c>
      <c r="G573" s="14"/>
      <c r="H573" s="202">
        <v>-2.1000000000000001</v>
      </c>
      <c r="I573" s="203"/>
      <c r="J573" s="14"/>
      <c r="K573" s="14"/>
      <c r="L573" s="199"/>
      <c r="M573" s="204"/>
      <c r="N573" s="205"/>
      <c r="O573" s="205"/>
      <c r="P573" s="205"/>
      <c r="Q573" s="205"/>
      <c r="R573" s="205"/>
      <c r="S573" s="205"/>
      <c r="T573" s="206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00" t="s">
        <v>157</v>
      </c>
      <c r="AU573" s="200" t="s">
        <v>82</v>
      </c>
      <c r="AV573" s="14" t="s">
        <v>82</v>
      </c>
      <c r="AW573" s="14" t="s">
        <v>30</v>
      </c>
      <c r="AX573" s="14" t="s">
        <v>73</v>
      </c>
      <c r="AY573" s="200" t="s">
        <v>147</v>
      </c>
    </row>
    <row r="574" s="15" customFormat="1">
      <c r="A574" s="15"/>
      <c r="B574" s="207"/>
      <c r="C574" s="15"/>
      <c r="D574" s="192" t="s">
        <v>157</v>
      </c>
      <c r="E574" s="208" t="s">
        <v>1</v>
      </c>
      <c r="F574" s="209" t="s">
        <v>160</v>
      </c>
      <c r="G574" s="15"/>
      <c r="H574" s="210">
        <v>7.9000000000000004</v>
      </c>
      <c r="I574" s="211"/>
      <c r="J574" s="15"/>
      <c r="K574" s="15"/>
      <c r="L574" s="207"/>
      <c r="M574" s="212"/>
      <c r="N574" s="213"/>
      <c r="O574" s="213"/>
      <c r="P574" s="213"/>
      <c r="Q574" s="213"/>
      <c r="R574" s="213"/>
      <c r="S574" s="213"/>
      <c r="T574" s="214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08" t="s">
        <v>157</v>
      </c>
      <c r="AU574" s="208" t="s">
        <v>82</v>
      </c>
      <c r="AV574" s="15" t="s">
        <v>154</v>
      </c>
      <c r="AW574" s="15" t="s">
        <v>30</v>
      </c>
      <c r="AX574" s="15" t="s">
        <v>80</v>
      </c>
      <c r="AY574" s="208" t="s">
        <v>147</v>
      </c>
    </row>
    <row r="575" s="2" customFormat="1" ht="24.15" customHeight="1">
      <c r="A575" s="37"/>
      <c r="B575" s="171"/>
      <c r="C575" s="215" t="s">
        <v>385</v>
      </c>
      <c r="D575" s="215" t="s">
        <v>229</v>
      </c>
      <c r="E575" s="216" t="s">
        <v>237</v>
      </c>
      <c r="F575" s="217" t="s">
        <v>238</v>
      </c>
      <c r="G575" s="218" t="s">
        <v>164</v>
      </c>
      <c r="H575" s="219">
        <v>8.6899999999999995</v>
      </c>
      <c r="I575" s="220"/>
      <c r="J575" s="221">
        <f>ROUND(I575*H575,2)</f>
        <v>0</v>
      </c>
      <c r="K575" s="222"/>
      <c r="L575" s="223"/>
      <c r="M575" s="224" t="s">
        <v>1</v>
      </c>
      <c r="N575" s="225" t="s">
        <v>38</v>
      </c>
      <c r="O575" s="76"/>
      <c r="P575" s="182">
        <f>O575*H575</f>
        <v>0</v>
      </c>
      <c r="Q575" s="182">
        <v>0</v>
      </c>
      <c r="R575" s="182">
        <f>Q575*H575</f>
        <v>0</v>
      </c>
      <c r="S575" s="182">
        <v>0</v>
      </c>
      <c r="T575" s="183">
        <f>S575*H575</f>
        <v>0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184" t="s">
        <v>190</v>
      </c>
      <c r="AT575" s="184" t="s">
        <v>229</v>
      </c>
      <c r="AU575" s="184" t="s">
        <v>82</v>
      </c>
      <c r="AY575" s="18" t="s">
        <v>147</v>
      </c>
      <c r="BE575" s="185">
        <f>IF(N575="základní",J575,0)</f>
        <v>0</v>
      </c>
      <c r="BF575" s="185">
        <f>IF(N575="snížená",J575,0)</f>
        <v>0</v>
      </c>
      <c r="BG575" s="185">
        <f>IF(N575="zákl. přenesená",J575,0)</f>
        <v>0</v>
      </c>
      <c r="BH575" s="185">
        <f>IF(N575="sníž. přenesená",J575,0)</f>
        <v>0</v>
      </c>
      <c r="BI575" s="185">
        <f>IF(N575="nulová",J575,0)</f>
        <v>0</v>
      </c>
      <c r="BJ575" s="18" t="s">
        <v>80</v>
      </c>
      <c r="BK575" s="185">
        <f>ROUND(I575*H575,2)</f>
        <v>0</v>
      </c>
      <c r="BL575" s="18" t="s">
        <v>154</v>
      </c>
      <c r="BM575" s="184" t="s">
        <v>386</v>
      </c>
    </row>
    <row r="576" s="14" customFormat="1">
      <c r="A576" s="14"/>
      <c r="B576" s="199"/>
      <c r="C576" s="14"/>
      <c r="D576" s="192" t="s">
        <v>157</v>
      </c>
      <c r="E576" s="200" t="s">
        <v>1</v>
      </c>
      <c r="F576" s="201" t="s">
        <v>387</v>
      </c>
      <c r="G576" s="14"/>
      <c r="H576" s="202">
        <v>8.6899999999999995</v>
      </c>
      <c r="I576" s="203"/>
      <c r="J576" s="14"/>
      <c r="K576" s="14"/>
      <c r="L576" s="199"/>
      <c r="M576" s="204"/>
      <c r="N576" s="205"/>
      <c r="O576" s="205"/>
      <c r="P576" s="205"/>
      <c r="Q576" s="205"/>
      <c r="R576" s="205"/>
      <c r="S576" s="205"/>
      <c r="T576" s="206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00" t="s">
        <v>157</v>
      </c>
      <c r="AU576" s="200" t="s">
        <v>82</v>
      </c>
      <c r="AV576" s="14" t="s">
        <v>82</v>
      </c>
      <c r="AW576" s="14" t="s">
        <v>30</v>
      </c>
      <c r="AX576" s="14" t="s">
        <v>73</v>
      </c>
      <c r="AY576" s="200" t="s">
        <v>147</v>
      </c>
    </row>
    <row r="577" s="15" customFormat="1">
      <c r="A577" s="15"/>
      <c r="B577" s="207"/>
      <c r="C577" s="15"/>
      <c r="D577" s="192" t="s">
        <v>157</v>
      </c>
      <c r="E577" s="208" t="s">
        <v>1</v>
      </c>
      <c r="F577" s="209" t="s">
        <v>160</v>
      </c>
      <c r="G577" s="15"/>
      <c r="H577" s="210">
        <v>8.6899999999999995</v>
      </c>
      <c r="I577" s="211"/>
      <c r="J577" s="15"/>
      <c r="K577" s="15"/>
      <c r="L577" s="207"/>
      <c r="M577" s="212"/>
      <c r="N577" s="213"/>
      <c r="O577" s="213"/>
      <c r="P577" s="213"/>
      <c r="Q577" s="213"/>
      <c r="R577" s="213"/>
      <c r="S577" s="213"/>
      <c r="T577" s="214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08" t="s">
        <v>157</v>
      </c>
      <c r="AU577" s="208" t="s">
        <v>82</v>
      </c>
      <c r="AV577" s="15" t="s">
        <v>154</v>
      </c>
      <c r="AW577" s="15" t="s">
        <v>30</v>
      </c>
      <c r="AX577" s="15" t="s">
        <v>80</v>
      </c>
      <c r="AY577" s="208" t="s">
        <v>147</v>
      </c>
    </row>
    <row r="578" s="2" customFormat="1" ht="66.75" customHeight="1">
      <c r="A578" s="37"/>
      <c r="B578" s="171"/>
      <c r="C578" s="172" t="s">
        <v>304</v>
      </c>
      <c r="D578" s="172" t="s">
        <v>150</v>
      </c>
      <c r="E578" s="173" t="s">
        <v>388</v>
      </c>
      <c r="F578" s="174" t="s">
        <v>389</v>
      </c>
      <c r="G578" s="175" t="s">
        <v>201</v>
      </c>
      <c r="H578" s="176">
        <v>5.2000000000000002</v>
      </c>
      <c r="I578" s="177"/>
      <c r="J578" s="178">
        <f>ROUND(I578*H578,2)</f>
        <v>0</v>
      </c>
      <c r="K578" s="179"/>
      <c r="L578" s="38"/>
      <c r="M578" s="180" t="s">
        <v>1</v>
      </c>
      <c r="N578" s="181" t="s">
        <v>38</v>
      </c>
      <c r="O578" s="76"/>
      <c r="P578" s="182">
        <f>O578*H578</f>
        <v>0</v>
      </c>
      <c r="Q578" s="182">
        <v>0</v>
      </c>
      <c r="R578" s="182">
        <f>Q578*H578</f>
        <v>0</v>
      </c>
      <c r="S578" s="182">
        <v>0</v>
      </c>
      <c r="T578" s="183">
        <f>S578*H578</f>
        <v>0</v>
      </c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R578" s="184" t="s">
        <v>154</v>
      </c>
      <c r="AT578" s="184" t="s">
        <v>150</v>
      </c>
      <c r="AU578" s="184" t="s">
        <v>82</v>
      </c>
      <c r="AY578" s="18" t="s">
        <v>147</v>
      </c>
      <c r="BE578" s="185">
        <f>IF(N578="základní",J578,0)</f>
        <v>0</v>
      </c>
      <c r="BF578" s="185">
        <f>IF(N578="snížená",J578,0)</f>
        <v>0</v>
      </c>
      <c r="BG578" s="185">
        <f>IF(N578="zákl. přenesená",J578,0)</f>
        <v>0</v>
      </c>
      <c r="BH578" s="185">
        <f>IF(N578="sníž. přenesená",J578,0)</f>
        <v>0</v>
      </c>
      <c r="BI578" s="185">
        <f>IF(N578="nulová",J578,0)</f>
        <v>0</v>
      </c>
      <c r="BJ578" s="18" t="s">
        <v>80</v>
      </c>
      <c r="BK578" s="185">
        <f>ROUND(I578*H578,2)</f>
        <v>0</v>
      </c>
      <c r="BL578" s="18" t="s">
        <v>154</v>
      </c>
      <c r="BM578" s="184" t="s">
        <v>390</v>
      </c>
    </row>
    <row r="579" s="2" customFormat="1">
      <c r="A579" s="37"/>
      <c r="B579" s="38"/>
      <c r="C579" s="37"/>
      <c r="D579" s="186" t="s">
        <v>155</v>
      </c>
      <c r="E579" s="37"/>
      <c r="F579" s="187" t="s">
        <v>391</v>
      </c>
      <c r="G579" s="37"/>
      <c r="H579" s="37"/>
      <c r="I579" s="188"/>
      <c r="J579" s="37"/>
      <c r="K579" s="37"/>
      <c r="L579" s="38"/>
      <c r="M579" s="189"/>
      <c r="N579" s="190"/>
      <c r="O579" s="76"/>
      <c r="P579" s="76"/>
      <c r="Q579" s="76"/>
      <c r="R579" s="76"/>
      <c r="S579" s="76"/>
      <c r="T579" s="7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T579" s="18" t="s">
        <v>155</v>
      </c>
      <c r="AU579" s="18" t="s">
        <v>82</v>
      </c>
    </row>
    <row r="580" s="13" customFormat="1">
      <c r="A580" s="13"/>
      <c r="B580" s="191"/>
      <c r="C580" s="13"/>
      <c r="D580" s="192" t="s">
        <v>157</v>
      </c>
      <c r="E580" s="193" t="s">
        <v>1</v>
      </c>
      <c r="F580" s="194" t="s">
        <v>392</v>
      </c>
      <c r="G580" s="13"/>
      <c r="H580" s="193" t="s">
        <v>1</v>
      </c>
      <c r="I580" s="195"/>
      <c r="J580" s="13"/>
      <c r="K580" s="13"/>
      <c r="L580" s="191"/>
      <c r="M580" s="196"/>
      <c r="N580" s="197"/>
      <c r="O580" s="197"/>
      <c r="P580" s="197"/>
      <c r="Q580" s="197"/>
      <c r="R580" s="197"/>
      <c r="S580" s="197"/>
      <c r="T580" s="198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193" t="s">
        <v>157</v>
      </c>
      <c r="AU580" s="193" t="s">
        <v>82</v>
      </c>
      <c r="AV580" s="13" t="s">
        <v>80</v>
      </c>
      <c r="AW580" s="13" t="s">
        <v>30</v>
      </c>
      <c r="AX580" s="13" t="s">
        <v>73</v>
      </c>
      <c r="AY580" s="193" t="s">
        <v>147</v>
      </c>
    </row>
    <row r="581" s="14" customFormat="1">
      <c r="A581" s="14"/>
      <c r="B581" s="199"/>
      <c r="C581" s="14"/>
      <c r="D581" s="192" t="s">
        <v>157</v>
      </c>
      <c r="E581" s="200" t="s">
        <v>1</v>
      </c>
      <c r="F581" s="201" t="s">
        <v>204</v>
      </c>
      <c r="G581" s="14"/>
      <c r="H581" s="202">
        <v>5.2000000000000002</v>
      </c>
      <c r="I581" s="203"/>
      <c r="J581" s="14"/>
      <c r="K581" s="14"/>
      <c r="L581" s="199"/>
      <c r="M581" s="204"/>
      <c r="N581" s="205"/>
      <c r="O581" s="205"/>
      <c r="P581" s="205"/>
      <c r="Q581" s="205"/>
      <c r="R581" s="205"/>
      <c r="S581" s="205"/>
      <c r="T581" s="206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00" t="s">
        <v>157</v>
      </c>
      <c r="AU581" s="200" t="s">
        <v>82</v>
      </c>
      <c r="AV581" s="14" t="s">
        <v>82</v>
      </c>
      <c r="AW581" s="14" t="s">
        <v>30</v>
      </c>
      <c r="AX581" s="14" t="s">
        <v>73</v>
      </c>
      <c r="AY581" s="200" t="s">
        <v>147</v>
      </c>
    </row>
    <row r="582" s="15" customFormat="1">
      <c r="A582" s="15"/>
      <c r="B582" s="207"/>
      <c r="C582" s="15"/>
      <c r="D582" s="192" t="s">
        <v>157</v>
      </c>
      <c r="E582" s="208" t="s">
        <v>1</v>
      </c>
      <c r="F582" s="209" t="s">
        <v>160</v>
      </c>
      <c r="G582" s="15"/>
      <c r="H582" s="210">
        <v>5.2000000000000002</v>
      </c>
      <c r="I582" s="211"/>
      <c r="J582" s="15"/>
      <c r="K582" s="15"/>
      <c r="L582" s="207"/>
      <c r="M582" s="212"/>
      <c r="N582" s="213"/>
      <c r="O582" s="213"/>
      <c r="P582" s="213"/>
      <c r="Q582" s="213"/>
      <c r="R582" s="213"/>
      <c r="S582" s="213"/>
      <c r="T582" s="214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08" t="s">
        <v>157</v>
      </c>
      <c r="AU582" s="208" t="s">
        <v>82</v>
      </c>
      <c r="AV582" s="15" t="s">
        <v>154</v>
      </c>
      <c r="AW582" s="15" t="s">
        <v>30</v>
      </c>
      <c r="AX582" s="15" t="s">
        <v>80</v>
      </c>
      <c r="AY582" s="208" t="s">
        <v>147</v>
      </c>
    </row>
    <row r="583" s="2" customFormat="1" ht="24.15" customHeight="1">
      <c r="A583" s="37"/>
      <c r="B583" s="171"/>
      <c r="C583" s="215" t="s">
        <v>393</v>
      </c>
      <c r="D583" s="215" t="s">
        <v>229</v>
      </c>
      <c r="E583" s="216" t="s">
        <v>394</v>
      </c>
      <c r="F583" s="217" t="s">
        <v>395</v>
      </c>
      <c r="G583" s="218" t="s">
        <v>164</v>
      </c>
      <c r="H583" s="219">
        <v>2.8599999999999999</v>
      </c>
      <c r="I583" s="220"/>
      <c r="J583" s="221">
        <f>ROUND(I583*H583,2)</f>
        <v>0</v>
      </c>
      <c r="K583" s="222"/>
      <c r="L583" s="223"/>
      <c r="M583" s="224" t="s">
        <v>1</v>
      </c>
      <c r="N583" s="225" t="s">
        <v>38</v>
      </c>
      <c r="O583" s="76"/>
      <c r="P583" s="182">
        <f>O583*H583</f>
        <v>0</v>
      </c>
      <c r="Q583" s="182">
        <v>0</v>
      </c>
      <c r="R583" s="182">
        <f>Q583*H583</f>
        <v>0</v>
      </c>
      <c r="S583" s="182">
        <v>0</v>
      </c>
      <c r="T583" s="183">
        <f>S583*H583</f>
        <v>0</v>
      </c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R583" s="184" t="s">
        <v>190</v>
      </c>
      <c r="AT583" s="184" t="s">
        <v>229</v>
      </c>
      <c r="AU583" s="184" t="s">
        <v>82</v>
      </c>
      <c r="AY583" s="18" t="s">
        <v>147</v>
      </c>
      <c r="BE583" s="185">
        <f>IF(N583="základní",J583,0)</f>
        <v>0</v>
      </c>
      <c r="BF583" s="185">
        <f>IF(N583="snížená",J583,0)</f>
        <v>0</v>
      </c>
      <c r="BG583" s="185">
        <f>IF(N583="zákl. přenesená",J583,0)</f>
        <v>0</v>
      </c>
      <c r="BH583" s="185">
        <f>IF(N583="sníž. přenesená",J583,0)</f>
        <v>0</v>
      </c>
      <c r="BI583" s="185">
        <f>IF(N583="nulová",J583,0)</f>
        <v>0</v>
      </c>
      <c r="BJ583" s="18" t="s">
        <v>80</v>
      </c>
      <c r="BK583" s="185">
        <f>ROUND(I583*H583,2)</f>
        <v>0</v>
      </c>
      <c r="BL583" s="18" t="s">
        <v>154</v>
      </c>
      <c r="BM583" s="184" t="s">
        <v>396</v>
      </c>
    </row>
    <row r="584" s="2" customFormat="1" ht="55.5" customHeight="1">
      <c r="A584" s="37"/>
      <c r="B584" s="171"/>
      <c r="C584" s="172" t="s">
        <v>308</v>
      </c>
      <c r="D584" s="172" t="s">
        <v>150</v>
      </c>
      <c r="E584" s="173" t="s">
        <v>397</v>
      </c>
      <c r="F584" s="174" t="s">
        <v>398</v>
      </c>
      <c r="G584" s="175" t="s">
        <v>164</v>
      </c>
      <c r="H584" s="176">
        <v>340.73500000000001</v>
      </c>
      <c r="I584" s="177"/>
      <c r="J584" s="178">
        <f>ROUND(I584*H584,2)</f>
        <v>0</v>
      </c>
      <c r="K584" s="179"/>
      <c r="L584" s="38"/>
      <c r="M584" s="180" t="s">
        <v>1</v>
      </c>
      <c r="N584" s="181" t="s">
        <v>38</v>
      </c>
      <c r="O584" s="76"/>
      <c r="P584" s="182">
        <f>O584*H584</f>
        <v>0</v>
      </c>
      <c r="Q584" s="182">
        <v>0</v>
      </c>
      <c r="R584" s="182">
        <f>Q584*H584</f>
        <v>0</v>
      </c>
      <c r="S584" s="182">
        <v>0</v>
      </c>
      <c r="T584" s="183">
        <f>S584*H584</f>
        <v>0</v>
      </c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R584" s="184" t="s">
        <v>154</v>
      </c>
      <c r="AT584" s="184" t="s">
        <v>150</v>
      </c>
      <c r="AU584" s="184" t="s">
        <v>82</v>
      </c>
      <c r="AY584" s="18" t="s">
        <v>147</v>
      </c>
      <c r="BE584" s="185">
        <f>IF(N584="základní",J584,0)</f>
        <v>0</v>
      </c>
      <c r="BF584" s="185">
        <f>IF(N584="snížená",J584,0)</f>
        <v>0</v>
      </c>
      <c r="BG584" s="185">
        <f>IF(N584="zákl. přenesená",J584,0)</f>
        <v>0</v>
      </c>
      <c r="BH584" s="185">
        <f>IF(N584="sníž. přenesená",J584,0)</f>
        <v>0</v>
      </c>
      <c r="BI584" s="185">
        <f>IF(N584="nulová",J584,0)</f>
        <v>0</v>
      </c>
      <c r="BJ584" s="18" t="s">
        <v>80</v>
      </c>
      <c r="BK584" s="185">
        <f>ROUND(I584*H584,2)</f>
        <v>0</v>
      </c>
      <c r="BL584" s="18" t="s">
        <v>154</v>
      </c>
      <c r="BM584" s="184" t="s">
        <v>399</v>
      </c>
    </row>
    <row r="585" s="2" customFormat="1">
      <c r="A585" s="37"/>
      <c r="B585" s="38"/>
      <c r="C585" s="37"/>
      <c r="D585" s="186" t="s">
        <v>155</v>
      </c>
      <c r="E585" s="37"/>
      <c r="F585" s="187" t="s">
        <v>400</v>
      </c>
      <c r="G585" s="37"/>
      <c r="H585" s="37"/>
      <c r="I585" s="188"/>
      <c r="J585" s="37"/>
      <c r="K585" s="37"/>
      <c r="L585" s="38"/>
      <c r="M585" s="189"/>
      <c r="N585" s="190"/>
      <c r="O585" s="76"/>
      <c r="P585" s="76"/>
      <c r="Q585" s="76"/>
      <c r="R585" s="76"/>
      <c r="S585" s="76"/>
      <c r="T585" s="7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T585" s="18" t="s">
        <v>155</v>
      </c>
      <c r="AU585" s="18" t="s">
        <v>82</v>
      </c>
    </row>
    <row r="586" s="13" customFormat="1">
      <c r="A586" s="13"/>
      <c r="B586" s="191"/>
      <c r="C586" s="13"/>
      <c r="D586" s="192" t="s">
        <v>157</v>
      </c>
      <c r="E586" s="193" t="s">
        <v>1</v>
      </c>
      <c r="F586" s="194" t="s">
        <v>165</v>
      </c>
      <c r="G586" s="13"/>
      <c r="H586" s="193" t="s">
        <v>1</v>
      </c>
      <c r="I586" s="195"/>
      <c r="J586" s="13"/>
      <c r="K586" s="13"/>
      <c r="L586" s="191"/>
      <c r="M586" s="196"/>
      <c r="N586" s="197"/>
      <c r="O586" s="197"/>
      <c r="P586" s="197"/>
      <c r="Q586" s="197"/>
      <c r="R586" s="197"/>
      <c r="S586" s="197"/>
      <c r="T586" s="198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193" t="s">
        <v>157</v>
      </c>
      <c r="AU586" s="193" t="s">
        <v>82</v>
      </c>
      <c r="AV586" s="13" t="s">
        <v>80</v>
      </c>
      <c r="AW586" s="13" t="s">
        <v>30</v>
      </c>
      <c r="AX586" s="13" t="s">
        <v>73</v>
      </c>
      <c r="AY586" s="193" t="s">
        <v>147</v>
      </c>
    </row>
    <row r="587" s="14" customFormat="1">
      <c r="A587" s="14"/>
      <c r="B587" s="199"/>
      <c r="C587" s="14"/>
      <c r="D587" s="192" t="s">
        <v>157</v>
      </c>
      <c r="E587" s="200" t="s">
        <v>1</v>
      </c>
      <c r="F587" s="201" t="s">
        <v>166</v>
      </c>
      <c r="G587" s="14"/>
      <c r="H587" s="202">
        <v>149.80000000000001</v>
      </c>
      <c r="I587" s="203"/>
      <c r="J587" s="14"/>
      <c r="K587" s="14"/>
      <c r="L587" s="199"/>
      <c r="M587" s="204"/>
      <c r="N587" s="205"/>
      <c r="O587" s="205"/>
      <c r="P587" s="205"/>
      <c r="Q587" s="205"/>
      <c r="R587" s="205"/>
      <c r="S587" s="205"/>
      <c r="T587" s="206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00" t="s">
        <v>157</v>
      </c>
      <c r="AU587" s="200" t="s">
        <v>82</v>
      </c>
      <c r="AV587" s="14" t="s">
        <v>82</v>
      </c>
      <c r="AW587" s="14" t="s">
        <v>30</v>
      </c>
      <c r="AX587" s="14" t="s">
        <v>73</v>
      </c>
      <c r="AY587" s="200" t="s">
        <v>147</v>
      </c>
    </row>
    <row r="588" s="13" customFormat="1">
      <c r="A588" s="13"/>
      <c r="B588" s="191"/>
      <c r="C588" s="13"/>
      <c r="D588" s="192" t="s">
        <v>157</v>
      </c>
      <c r="E588" s="193" t="s">
        <v>1</v>
      </c>
      <c r="F588" s="194" t="s">
        <v>167</v>
      </c>
      <c r="G588" s="13"/>
      <c r="H588" s="193" t="s">
        <v>1</v>
      </c>
      <c r="I588" s="195"/>
      <c r="J588" s="13"/>
      <c r="K588" s="13"/>
      <c r="L588" s="191"/>
      <c r="M588" s="196"/>
      <c r="N588" s="197"/>
      <c r="O588" s="197"/>
      <c r="P588" s="197"/>
      <c r="Q588" s="197"/>
      <c r="R588" s="197"/>
      <c r="S588" s="197"/>
      <c r="T588" s="198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193" t="s">
        <v>157</v>
      </c>
      <c r="AU588" s="193" t="s">
        <v>82</v>
      </c>
      <c r="AV588" s="13" t="s">
        <v>80</v>
      </c>
      <c r="AW588" s="13" t="s">
        <v>30</v>
      </c>
      <c r="AX588" s="13" t="s">
        <v>73</v>
      </c>
      <c r="AY588" s="193" t="s">
        <v>147</v>
      </c>
    </row>
    <row r="589" s="14" customFormat="1">
      <c r="A589" s="14"/>
      <c r="B589" s="199"/>
      <c r="C589" s="14"/>
      <c r="D589" s="192" t="s">
        <v>157</v>
      </c>
      <c r="E589" s="200" t="s">
        <v>1</v>
      </c>
      <c r="F589" s="201" t="s">
        <v>168</v>
      </c>
      <c r="G589" s="14"/>
      <c r="H589" s="202">
        <v>72.450000000000003</v>
      </c>
      <c r="I589" s="203"/>
      <c r="J589" s="14"/>
      <c r="K589" s="14"/>
      <c r="L589" s="199"/>
      <c r="M589" s="204"/>
      <c r="N589" s="205"/>
      <c r="O589" s="205"/>
      <c r="P589" s="205"/>
      <c r="Q589" s="205"/>
      <c r="R589" s="205"/>
      <c r="S589" s="205"/>
      <c r="T589" s="206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00" t="s">
        <v>157</v>
      </c>
      <c r="AU589" s="200" t="s">
        <v>82</v>
      </c>
      <c r="AV589" s="14" t="s">
        <v>82</v>
      </c>
      <c r="AW589" s="14" t="s">
        <v>30</v>
      </c>
      <c r="AX589" s="14" t="s">
        <v>73</v>
      </c>
      <c r="AY589" s="200" t="s">
        <v>147</v>
      </c>
    </row>
    <row r="590" s="13" customFormat="1">
      <c r="A590" s="13"/>
      <c r="B590" s="191"/>
      <c r="C590" s="13"/>
      <c r="D590" s="192" t="s">
        <v>157</v>
      </c>
      <c r="E590" s="193" t="s">
        <v>1</v>
      </c>
      <c r="F590" s="194" t="s">
        <v>169</v>
      </c>
      <c r="G590" s="13"/>
      <c r="H590" s="193" t="s">
        <v>1</v>
      </c>
      <c r="I590" s="195"/>
      <c r="J590" s="13"/>
      <c r="K590" s="13"/>
      <c r="L590" s="191"/>
      <c r="M590" s="196"/>
      <c r="N590" s="197"/>
      <c r="O590" s="197"/>
      <c r="P590" s="197"/>
      <c r="Q590" s="197"/>
      <c r="R590" s="197"/>
      <c r="S590" s="197"/>
      <c r="T590" s="198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193" t="s">
        <v>157</v>
      </c>
      <c r="AU590" s="193" t="s">
        <v>82</v>
      </c>
      <c r="AV590" s="13" t="s">
        <v>80</v>
      </c>
      <c r="AW590" s="13" t="s">
        <v>30</v>
      </c>
      <c r="AX590" s="13" t="s">
        <v>73</v>
      </c>
      <c r="AY590" s="193" t="s">
        <v>147</v>
      </c>
    </row>
    <row r="591" s="14" customFormat="1">
      <c r="A591" s="14"/>
      <c r="B591" s="199"/>
      <c r="C591" s="14"/>
      <c r="D591" s="192" t="s">
        <v>157</v>
      </c>
      <c r="E591" s="200" t="s">
        <v>1</v>
      </c>
      <c r="F591" s="201" t="s">
        <v>170</v>
      </c>
      <c r="G591" s="14"/>
      <c r="H591" s="202">
        <v>36</v>
      </c>
      <c r="I591" s="203"/>
      <c r="J591" s="14"/>
      <c r="K591" s="14"/>
      <c r="L591" s="199"/>
      <c r="M591" s="204"/>
      <c r="N591" s="205"/>
      <c r="O591" s="205"/>
      <c r="P591" s="205"/>
      <c r="Q591" s="205"/>
      <c r="R591" s="205"/>
      <c r="S591" s="205"/>
      <c r="T591" s="20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00" t="s">
        <v>157</v>
      </c>
      <c r="AU591" s="200" t="s">
        <v>82</v>
      </c>
      <c r="AV591" s="14" t="s">
        <v>82</v>
      </c>
      <c r="AW591" s="14" t="s">
        <v>30</v>
      </c>
      <c r="AX591" s="14" t="s">
        <v>73</v>
      </c>
      <c r="AY591" s="200" t="s">
        <v>147</v>
      </c>
    </row>
    <row r="592" s="13" customFormat="1">
      <c r="A592" s="13"/>
      <c r="B592" s="191"/>
      <c r="C592" s="13"/>
      <c r="D592" s="192" t="s">
        <v>157</v>
      </c>
      <c r="E592" s="193" t="s">
        <v>1</v>
      </c>
      <c r="F592" s="194" t="s">
        <v>171</v>
      </c>
      <c r="G592" s="13"/>
      <c r="H592" s="193" t="s">
        <v>1</v>
      </c>
      <c r="I592" s="195"/>
      <c r="J592" s="13"/>
      <c r="K592" s="13"/>
      <c r="L592" s="191"/>
      <c r="M592" s="196"/>
      <c r="N592" s="197"/>
      <c r="O592" s="197"/>
      <c r="P592" s="197"/>
      <c r="Q592" s="197"/>
      <c r="R592" s="197"/>
      <c r="S592" s="197"/>
      <c r="T592" s="198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93" t="s">
        <v>157</v>
      </c>
      <c r="AU592" s="193" t="s">
        <v>82</v>
      </c>
      <c r="AV592" s="13" t="s">
        <v>80</v>
      </c>
      <c r="AW592" s="13" t="s">
        <v>30</v>
      </c>
      <c r="AX592" s="13" t="s">
        <v>73</v>
      </c>
      <c r="AY592" s="193" t="s">
        <v>147</v>
      </c>
    </row>
    <row r="593" s="14" customFormat="1">
      <c r="A593" s="14"/>
      <c r="B593" s="199"/>
      <c r="C593" s="14"/>
      <c r="D593" s="192" t="s">
        <v>157</v>
      </c>
      <c r="E593" s="200" t="s">
        <v>1</v>
      </c>
      <c r="F593" s="201" t="s">
        <v>172</v>
      </c>
      <c r="G593" s="14"/>
      <c r="H593" s="202">
        <v>136.5</v>
      </c>
      <c r="I593" s="203"/>
      <c r="J593" s="14"/>
      <c r="K593" s="14"/>
      <c r="L593" s="199"/>
      <c r="M593" s="204"/>
      <c r="N593" s="205"/>
      <c r="O593" s="205"/>
      <c r="P593" s="205"/>
      <c r="Q593" s="205"/>
      <c r="R593" s="205"/>
      <c r="S593" s="205"/>
      <c r="T593" s="206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00" t="s">
        <v>157</v>
      </c>
      <c r="AU593" s="200" t="s">
        <v>82</v>
      </c>
      <c r="AV593" s="14" t="s">
        <v>82</v>
      </c>
      <c r="AW593" s="14" t="s">
        <v>30</v>
      </c>
      <c r="AX593" s="14" t="s">
        <v>73</v>
      </c>
      <c r="AY593" s="200" t="s">
        <v>147</v>
      </c>
    </row>
    <row r="594" s="13" customFormat="1">
      <c r="A594" s="13"/>
      <c r="B594" s="191"/>
      <c r="C594" s="13"/>
      <c r="D594" s="192" t="s">
        <v>157</v>
      </c>
      <c r="E594" s="193" t="s">
        <v>1</v>
      </c>
      <c r="F594" s="194" t="s">
        <v>173</v>
      </c>
      <c r="G594" s="13"/>
      <c r="H594" s="193" t="s">
        <v>1</v>
      </c>
      <c r="I594" s="195"/>
      <c r="J594" s="13"/>
      <c r="K594" s="13"/>
      <c r="L594" s="191"/>
      <c r="M594" s="196"/>
      <c r="N594" s="197"/>
      <c r="O594" s="197"/>
      <c r="P594" s="197"/>
      <c r="Q594" s="197"/>
      <c r="R594" s="197"/>
      <c r="S594" s="197"/>
      <c r="T594" s="198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93" t="s">
        <v>157</v>
      </c>
      <c r="AU594" s="193" t="s">
        <v>82</v>
      </c>
      <c r="AV594" s="13" t="s">
        <v>80</v>
      </c>
      <c r="AW594" s="13" t="s">
        <v>30</v>
      </c>
      <c r="AX594" s="13" t="s">
        <v>73</v>
      </c>
      <c r="AY594" s="193" t="s">
        <v>147</v>
      </c>
    </row>
    <row r="595" s="14" customFormat="1">
      <c r="A595" s="14"/>
      <c r="B595" s="199"/>
      <c r="C595" s="14"/>
      <c r="D595" s="192" t="s">
        <v>157</v>
      </c>
      <c r="E595" s="200" t="s">
        <v>1</v>
      </c>
      <c r="F595" s="201" t="s">
        <v>174</v>
      </c>
      <c r="G595" s="14"/>
      <c r="H595" s="202">
        <v>-45</v>
      </c>
      <c r="I595" s="203"/>
      <c r="J595" s="14"/>
      <c r="K595" s="14"/>
      <c r="L595" s="199"/>
      <c r="M595" s="204"/>
      <c r="N595" s="205"/>
      <c r="O595" s="205"/>
      <c r="P595" s="205"/>
      <c r="Q595" s="205"/>
      <c r="R595" s="205"/>
      <c r="S595" s="205"/>
      <c r="T595" s="206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00" t="s">
        <v>157</v>
      </c>
      <c r="AU595" s="200" t="s">
        <v>82</v>
      </c>
      <c r="AV595" s="14" t="s">
        <v>82</v>
      </c>
      <c r="AW595" s="14" t="s">
        <v>30</v>
      </c>
      <c r="AX595" s="14" t="s">
        <v>73</v>
      </c>
      <c r="AY595" s="200" t="s">
        <v>147</v>
      </c>
    </row>
    <row r="596" s="14" customFormat="1">
      <c r="A596" s="14"/>
      <c r="B596" s="199"/>
      <c r="C596" s="14"/>
      <c r="D596" s="192" t="s">
        <v>157</v>
      </c>
      <c r="E596" s="200" t="s">
        <v>1</v>
      </c>
      <c r="F596" s="201" t="s">
        <v>175</v>
      </c>
      <c r="G596" s="14"/>
      <c r="H596" s="202">
        <v>-5.4000000000000004</v>
      </c>
      <c r="I596" s="203"/>
      <c r="J596" s="14"/>
      <c r="K596" s="14"/>
      <c r="L596" s="199"/>
      <c r="M596" s="204"/>
      <c r="N596" s="205"/>
      <c r="O596" s="205"/>
      <c r="P596" s="205"/>
      <c r="Q596" s="205"/>
      <c r="R596" s="205"/>
      <c r="S596" s="205"/>
      <c r="T596" s="206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00" t="s">
        <v>157</v>
      </c>
      <c r="AU596" s="200" t="s">
        <v>82</v>
      </c>
      <c r="AV596" s="14" t="s">
        <v>82</v>
      </c>
      <c r="AW596" s="14" t="s">
        <v>30</v>
      </c>
      <c r="AX596" s="14" t="s">
        <v>73</v>
      </c>
      <c r="AY596" s="200" t="s">
        <v>147</v>
      </c>
    </row>
    <row r="597" s="14" customFormat="1">
      <c r="A597" s="14"/>
      <c r="B597" s="199"/>
      <c r="C597" s="14"/>
      <c r="D597" s="192" t="s">
        <v>157</v>
      </c>
      <c r="E597" s="200" t="s">
        <v>1</v>
      </c>
      <c r="F597" s="201" t="s">
        <v>176</v>
      </c>
      <c r="G597" s="14"/>
      <c r="H597" s="202">
        <v>-1.76</v>
      </c>
      <c r="I597" s="203"/>
      <c r="J597" s="14"/>
      <c r="K597" s="14"/>
      <c r="L597" s="199"/>
      <c r="M597" s="204"/>
      <c r="N597" s="205"/>
      <c r="O597" s="205"/>
      <c r="P597" s="205"/>
      <c r="Q597" s="205"/>
      <c r="R597" s="205"/>
      <c r="S597" s="205"/>
      <c r="T597" s="206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00" t="s">
        <v>157</v>
      </c>
      <c r="AU597" s="200" t="s">
        <v>82</v>
      </c>
      <c r="AV597" s="14" t="s">
        <v>82</v>
      </c>
      <c r="AW597" s="14" t="s">
        <v>30</v>
      </c>
      <c r="AX597" s="14" t="s">
        <v>73</v>
      </c>
      <c r="AY597" s="200" t="s">
        <v>147</v>
      </c>
    </row>
    <row r="598" s="14" customFormat="1">
      <c r="A598" s="14"/>
      <c r="B598" s="199"/>
      <c r="C598" s="14"/>
      <c r="D598" s="192" t="s">
        <v>157</v>
      </c>
      <c r="E598" s="200" t="s">
        <v>1</v>
      </c>
      <c r="F598" s="201" t="s">
        <v>177</v>
      </c>
      <c r="G598" s="14"/>
      <c r="H598" s="202">
        <v>-0.64000000000000001</v>
      </c>
      <c r="I598" s="203"/>
      <c r="J598" s="14"/>
      <c r="K598" s="14"/>
      <c r="L598" s="199"/>
      <c r="M598" s="204"/>
      <c r="N598" s="205"/>
      <c r="O598" s="205"/>
      <c r="P598" s="205"/>
      <c r="Q598" s="205"/>
      <c r="R598" s="205"/>
      <c r="S598" s="205"/>
      <c r="T598" s="20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00" t="s">
        <v>157</v>
      </c>
      <c r="AU598" s="200" t="s">
        <v>82</v>
      </c>
      <c r="AV598" s="14" t="s">
        <v>82</v>
      </c>
      <c r="AW598" s="14" t="s">
        <v>30</v>
      </c>
      <c r="AX598" s="14" t="s">
        <v>73</v>
      </c>
      <c r="AY598" s="200" t="s">
        <v>147</v>
      </c>
    </row>
    <row r="599" s="13" customFormat="1">
      <c r="A599" s="13"/>
      <c r="B599" s="191"/>
      <c r="C599" s="13"/>
      <c r="D599" s="192" t="s">
        <v>157</v>
      </c>
      <c r="E599" s="193" t="s">
        <v>1</v>
      </c>
      <c r="F599" s="194" t="s">
        <v>169</v>
      </c>
      <c r="G599" s="13"/>
      <c r="H599" s="193" t="s">
        <v>1</v>
      </c>
      <c r="I599" s="195"/>
      <c r="J599" s="13"/>
      <c r="K599" s="13"/>
      <c r="L599" s="191"/>
      <c r="M599" s="196"/>
      <c r="N599" s="197"/>
      <c r="O599" s="197"/>
      <c r="P599" s="197"/>
      <c r="Q599" s="197"/>
      <c r="R599" s="197"/>
      <c r="S599" s="197"/>
      <c r="T599" s="198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193" t="s">
        <v>157</v>
      </c>
      <c r="AU599" s="193" t="s">
        <v>82</v>
      </c>
      <c r="AV599" s="13" t="s">
        <v>80</v>
      </c>
      <c r="AW599" s="13" t="s">
        <v>30</v>
      </c>
      <c r="AX599" s="13" t="s">
        <v>73</v>
      </c>
      <c r="AY599" s="193" t="s">
        <v>147</v>
      </c>
    </row>
    <row r="600" s="14" customFormat="1">
      <c r="A600" s="14"/>
      <c r="B600" s="199"/>
      <c r="C600" s="14"/>
      <c r="D600" s="192" t="s">
        <v>157</v>
      </c>
      <c r="E600" s="200" t="s">
        <v>1</v>
      </c>
      <c r="F600" s="201" t="s">
        <v>178</v>
      </c>
      <c r="G600" s="14"/>
      <c r="H600" s="202">
        <v>-1.2150000000000001</v>
      </c>
      <c r="I600" s="203"/>
      <c r="J600" s="14"/>
      <c r="K600" s="14"/>
      <c r="L600" s="199"/>
      <c r="M600" s="204"/>
      <c r="N600" s="205"/>
      <c r="O600" s="205"/>
      <c r="P600" s="205"/>
      <c r="Q600" s="205"/>
      <c r="R600" s="205"/>
      <c r="S600" s="205"/>
      <c r="T600" s="20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00" t="s">
        <v>157</v>
      </c>
      <c r="AU600" s="200" t="s">
        <v>82</v>
      </c>
      <c r="AV600" s="14" t="s">
        <v>82</v>
      </c>
      <c r="AW600" s="14" t="s">
        <v>30</v>
      </c>
      <c r="AX600" s="14" t="s">
        <v>73</v>
      </c>
      <c r="AY600" s="200" t="s">
        <v>147</v>
      </c>
    </row>
    <row r="601" s="15" customFormat="1">
      <c r="A601" s="15"/>
      <c r="B601" s="207"/>
      <c r="C601" s="15"/>
      <c r="D601" s="192" t="s">
        <v>157</v>
      </c>
      <c r="E601" s="208" t="s">
        <v>1</v>
      </c>
      <c r="F601" s="209" t="s">
        <v>160</v>
      </c>
      <c r="G601" s="15"/>
      <c r="H601" s="210">
        <v>340.73500000000007</v>
      </c>
      <c r="I601" s="211"/>
      <c r="J601" s="15"/>
      <c r="K601" s="15"/>
      <c r="L601" s="207"/>
      <c r="M601" s="212"/>
      <c r="N601" s="213"/>
      <c r="O601" s="213"/>
      <c r="P601" s="213"/>
      <c r="Q601" s="213"/>
      <c r="R601" s="213"/>
      <c r="S601" s="213"/>
      <c r="T601" s="214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08" t="s">
        <v>157</v>
      </c>
      <c r="AU601" s="208" t="s">
        <v>82</v>
      </c>
      <c r="AV601" s="15" t="s">
        <v>154</v>
      </c>
      <c r="AW601" s="15" t="s">
        <v>30</v>
      </c>
      <c r="AX601" s="15" t="s">
        <v>80</v>
      </c>
      <c r="AY601" s="208" t="s">
        <v>147</v>
      </c>
    </row>
    <row r="602" s="2" customFormat="1" ht="55.5" customHeight="1">
      <c r="A602" s="37"/>
      <c r="B602" s="171"/>
      <c r="C602" s="172" t="s">
        <v>401</v>
      </c>
      <c r="D602" s="172" t="s">
        <v>150</v>
      </c>
      <c r="E602" s="173" t="s">
        <v>402</v>
      </c>
      <c r="F602" s="174" t="s">
        <v>403</v>
      </c>
      <c r="G602" s="175" t="s">
        <v>164</v>
      </c>
      <c r="H602" s="176">
        <v>7.9000000000000004</v>
      </c>
      <c r="I602" s="177"/>
      <c r="J602" s="178">
        <f>ROUND(I602*H602,2)</f>
        <v>0</v>
      </c>
      <c r="K602" s="179"/>
      <c r="L602" s="38"/>
      <c r="M602" s="180" t="s">
        <v>1</v>
      </c>
      <c r="N602" s="181" t="s">
        <v>38</v>
      </c>
      <c r="O602" s="76"/>
      <c r="P602" s="182">
        <f>O602*H602</f>
        <v>0</v>
      </c>
      <c r="Q602" s="182">
        <v>0</v>
      </c>
      <c r="R602" s="182">
        <f>Q602*H602</f>
        <v>0</v>
      </c>
      <c r="S602" s="182">
        <v>0</v>
      </c>
      <c r="T602" s="183">
        <f>S602*H602</f>
        <v>0</v>
      </c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R602" s="184" t="s">
        <v>154</v>
      </c>
      <c r="AT602" s="184" t="s">
        <v>150</v>
      </c>
      <c r="AU602" s="184" t="s">
        <v>82</v>
      </c>
      <c r="AY602" s="18" t="s">
        <v>147</v>
      </c>
      <c r="BE602" s="185">
        <f>IF(N602="základní",J602,0)</f>
        <v>0</v>
      </c>
      <c r="BF602" s="185">
        <f>IF(N602="snížená",J602,0)</f>
        <v>0</v>
      </c>
      <c r="BG602" s="185">
        <f>IF(N602="zákl. přenesená",J602,0)</f>
        <v>0</v>
      </c>
      <c r="BH602" s="185">
        <f>IF(N602="sníž. přenesená",J602,0)</f>
        <v>0</v>
      </c>
      <c r="BI602" s="185">
        <f>IF(N602="nulová",J602,0)</f>
        <v>0</v>
      </c>
      <c r="BJ602" s="18" t="s">
        <v>80</v>
      </c>
      <c r="BK602" s="185">
        <f>ROUND(I602*H602,2)</f>
        <v>0</v>
      </c>
      <c r="BL602" s="18" t="s">
        <v>154</v>
      </c>
      <c r="BM602" s="184" t="s">
        <v>404</v>
      </c>
    </row>
    <row r="603" s="2" customFormat="1">
      <c r="A603" s="37"/>
      <c r="B603" s="38"/>
      <c r="C603" s="37"/>
      <c r="D603" s="186" t="s">
        <v>155</v>
      </c>
      <c r="E603" s="37"/>
      <c r="F603" s="187" t="s">
        <v>405</v>
      </c>
      <c r="G603" s="37"/>
      <c r="H603" s="37"/>
      <c r="I603" s="188"/>
      <c r="J603" s="37"/>
      <c r="K603" s="37"/>
      <c r="L603" s="38"/>
      <c r="M603" s="189"/>
      <c r="N603" s="190"/>
      <c r="O603" s="76"/>
      <c r="P603" s="76"/>
      <c r="Q603" s="76"/>
      <c r="R603" s="76"/>
      <c r="S603" s="76"/>
      <c r="T603" s="7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T603" s="18" t="s">
        <v>155</v>
      </c>
      <c r="AU603" s="18" t="s">
        <v>82</v>
      </c>
    </row>
    <row r="604" s="13" customFormat="1">
      <c r="A604" s="13"/>
      <c r="B604" s="191"/>
      <c r="C604" s="13"/>
      <c r="D604" s="192" t="s">
        <v>157</v>
      </c>
      <c r="E604" s="193" t="s">
        <v>1</v>
      </c>
      <c r="F604" s="194" t="s">
        <v>382</v>
      </c>
      <c r="G604" s="13"/>
      <c r="H604" s="193" t="s">
        <v>1</v>
      </c>
      <c r="I604" s="195"/>
      <c r="J604" s="13"/>
      <c r="K604" s="13"/>
      <c r="L604" s="191"/>
      <c r="M604" s="196"/>
      <c r="N604" s="197"/>
      <c r="O604" s="197"/>
      <c r="P604" s="197"/>
      <c r="Q604" s="197"/>
      <c r="R604" s="197"/>
      <c r="S604" s="197"/>
      <c r="T604" s="198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193" t="s">
        <v>157</v>
      </c>
      <c r="AU604" s="193" t="s">
        <v>82</v>
      </c>
      <c r="AV604" s="13" t="s">
        <v>80</v>
      </c>
      <c r="AW604" s="13" t="s">
        <v>30</v>
      </c>
      <c r="AX604" s="13" t="s">
        <v>73</v>
      </c>
      <c r="AY604" s="193" t="s">
        <v>147</v>
      </c>
    </row>
    <row r="605" s="14" customFormat="1">
      <c r="A605" s="14"/>
      <c r="B605" s="199"/>
      <c r="C605" s="14"/>
      <c r="D605" s="192" t="s">
        <v>157</v>
      </c>
      <c r="E605" s="200" t="s">
        <v>1</v>
      </c>
      <c r="F605" s="201" t="s">
        <v>383</v>
      </c>
      <c r="G605" s="14"/>
      <c r="H605" s="202">
        <v>10</v>
      </c>
      <c r="I605" s="203"/>
      <c r="J605" s="14"/>
      <c r="K605" s="14"/>
      <c r="L605" s="199"/>
      <c r="M605" s="204"/>
      <c r="N605" s="205"/>
      <c r="O605" s="205"/>
      <c r="P605" s="205"/>
      <c r="Q605" s="205"/>
      <c r="R605" s="205"/>
      <c r="S605" s="205"/>
      <c r="T605" s="206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00" t="s">
        <v>157</v>
      </c>
      <c r="AU605" s="200" t="s">
        <v>82</v>
      </c>
      <c r="AV605" s="14" t="s">
        <v>82</v>
      </c>
      <c r="AW605" s="14" t="s">
        <v>30</v>
      </c>
      <c r="AX605" s="14" t="s">
        <v>73</v>
      </c>
      <c r="AY605" s="200" t="s">
        <v>147</v>
      </c>
    </row>
    <row r="606" s="14" customFormat="1">
      <c r="A606" s="14"/>
      <c r="B606" s="199"/>
      <c r="C606" s="14"/>
      <c r="D606" s="192" t="s">
        <v>157</v>
      </c>
      <c r="E606" s="200" t="s">
        <v>1</v>
      </c>
      <c r="F606" s="201" t="s">
        <v>384</v>
      </c>
      <c r="G606" s="14"/>
      <c r="H606" s="202">
        <v>-2.1000000000000001</v>
      </c>
      <c r="I606" s="203"/>
      <c r="J606" s="14"/>
      <c r="K606" s="14"/>
      <c r="L606" s="199"/>
      <c r="M606" s="204"/>
      <c r="N606" s="205"/>
      <c r="O606" s="205"/>
      <c r="P606" s="205"/>
      <c r="Q606" s="205"/>
      <c r="R606" s="205"/>
      <c r="S606" s="205"/>
      <c r="T606" s="206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00" t="s">
        <v>157</v>
      </c>
      <c r="AU606" s="200" t="s">
        <v>82</v>
      </c>
      <c r="AV606" s="14" t="s">
        <v>82</v>
      </c>
      <c r="AW606" s="14" t="s">
        <v>30</v>
      </c>
      <c r="AX606" s="14" t="s">
        <v>73</v>
      </c>
      <c r="AY606" s="200" t="s">
        <v>147</v>
      </c>
    </row>
    <row r="607" s="15" customFormat="1">
      <c r="A607" s="15"/>
      <c r="B607" s="207"/>
      <c r="C607" s="15"/>
      <c r="D607" s="192" t="s">
        <v>157</v>
      </c>
      <c r="E607" s="208" t="s">
        <v>1</v>
      </c>
      <c r="F607" s="209" t="s">
        <v>160</v>
      </c>
      <c r="G607" s="15"/>
      <c r="H607" s="210">
        <v>7.9000000000000004</v>
      </c>
      <c r="I607" s="211"/>
      <c r="J607" s="15"/>
      <c r="K607" s="15"/>
      <c r="L607" s="207"/>
      <c r="M607" s="212"/>
      <c r="N607" s="213"/>
      <c r="O607" s="213"/>
      <c r="P607" s="213"/>
      <c r="Q607" s="213"/>
      <c r="R607" s="213"/>
      <c r="S607" s="213"/>
      <c r="T607" s="214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08" t="s">
        <v>157</v>
      </c>
      <c r="AU607" s="208" t="s">
        <v>82</v>
      </c>
      <c r="AV607" s="15" t="s">
        <v>154</v>
      </c>
      <c r="AW607" s="15" t="s">
        <v>30</v>
      </c>
      <c r="AX607" s="15" t="s">
        <v>80</v>
      </c>
      <c r="AY607" s="208" t="s">
        <v>147</v>
      </c>
    </row>
    <row r="608" s="2" customFormat="1" ht="24.15" customHeight="1">
      <c r="A608" s="37"/>
      <c r="B608" s="171"/>
      <c r="C608" s="172" t="s">
        <v>312</v>
      </c>
      <c r="D608" s="172" t="s">
        <v>150</v>
      </c>
      <c r="E608" s="173" t="s">
        <v>406</v>
      </c>
      <c r="F608" s="174" t="s">
        <v>407</v>
      </c>
      <c r="G608" s="175" t="s">
        <v>201</v>
      </c>
      <c r="H608" s="176">
        <v>51.25</v>
      </c>
      <c r="I608" s="177"/>
      <c r="J608" s="178">
        <f>ROUND(I608*H608,2)</f>
        <v>0</v>
      </c>
      <c r="K608" s="179"/>
      <c r="L608" s="38"/>
      <c r="M608" s="180" t="s">
        <v>1</v>
      </c>
      <c r="N608" s="181" t="s">
        <v>38</v>
      </c>
      <c r="O608" s="76"/>
      <c r="P608" s="182">
        <f>O608*H608</f>
        <v>0</v>
      </c>
      <c r="Q608" s="182">
        <v>0</v>
      </c>
      <c r="R608" s="182">
        <f>Q608*H608</f>
        <v>0</v>
      </c>
      <c r="S608" s="182">
        <v>0</v>
      </c>
      <c r="T608" s="183">
        <f>S608*H608</f>
        <v>0</v>
      </c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R608" s="184" t="s">
        <v>154</v>
      </c>
      <c r="AT608" s="184" t="s">
        <v>150</v>
      </c>
      <c r="AU608" s="184" t="s">
        <v>82</v>
      </c>
      <c r="AY608" s="18" t="s">
        <v>147</v>
      </c>
      <c r="BE608" s="185">
        <f>IF(N608="základní",J608,0)</f>
        <v>0</v>
      </c>
      <c r="BF608" s="185">
        <f>IF(N608="snížená",J608,0)</f>
        <v>0</v>
      </c>
      <c r="BG608" s="185">
        <f>IF(N608="zákl. přenesená",J608,0)</f>
        <v>0</v>
      </c>
      <c r="BH608" s="185">
        <f>IF(N608="sníž. přenesená",J608,0)</f>
        <v>0</v>
      </c>
      <c r="BI608" s="185">
        <f>IF(N608="nulová",J608,0)</f>
        <v>0</v>
      </c>
      <c r="BJ608" s="18" t="s">
        <v>80</v>
      </c>
      <c r="BK608" s="185">
        <f>ROUND(I608*H608,2)</f>
        <v>0</v>
      </c>
      <c r="BL608" s="18" t="s">
        <v>154</v>
      </c>
      <c r="BM608" s="184" t="s">
        <v>408</v>
      </c>
    </row>
    <row r="609" s="2" customFormat="1">
      <c r="A609" s="37"/>
      <c r="B609" s="38"/>
      <c r="C609" s="37"/>
      <c r="D609" s="186" t="s">
        <v>155</v>
      </c>
      <c r="E609" s="37"/>
      <c r="F609" s="187" t="s">
        <v>409</v>
      </c>
      <c r="G609" s="37"/>
      <c r="H609" s="37"/>
      <c r="I609" s="188"/>
      <c r="J609" s="37"/>
      <c r="K609" s="37"/>
      <c r="L609" s="38"/>
      <c r="M609" s="189"/>
      <c r="N609" s="190"/>
      <c r="O609" s="76"/>
      <c r="P609" s="76"/>
      <c r="Q609" s="76"/>
      <c r="R609" s="76"/>
      <c r="S609" s="76"/>
      <c r="T609" s="7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T609" s="18" t="s">
        <v>155</v>
      </c>
      <c r="AU609" s="18" t="s">
        <v>82</v>
      </c>
    </row>
    <row r="610" s="13" customFormat="1">
      <c r="A610" s="13"/>
      <c r="B610" s="191"/>
      <c r="C610" s="13"/>
      <c r="D610" s="192" t="s">
        <v>157</v>
      </c>
      <c r="E610" s="193" t="s">
        <v>1</v>
      </c>
      <c r="F610" s="194" t="s">
        <v>165</v>
      </c>
      <c r="G610" s="13"/>
      <c r="H610" s="193" t="s">
        <v>1</v>
      </c>
      <c r="I610" s="195"/>
      <c r="J610" s="13"/>
      <c r="K610" s="13"/>
      <c r="L610" s="191"/>
      <c r="M610" s="196"/>
      <c r="N610" s="197"/>
      <c r="O610" s="197"/>
      <c r="P610" s="197"/>
      <c r="Q610" s="197"/>
      <c r="R610" s="197"/>
      <c r="S610" s="197"/>
      <c r="T610" s="198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193" t="s">
        <v>157</v>
      </c>
      <c r="AU610" s="193" t="s">
        <v>82</v>
      </c>
      <c r="AV610" s="13" t="s">
        <v>80</v>
      </c>
      <c r="AW610" s="13" t="s">
        <v>30</v>
      </c>
      <c r="AX610" s="13" t="s">
        <v>73</v>
      </c>
      <c r="AY610" s="193" t="s">
        <v>147</v>
      </c>
    </row>
    <row r="611" s="14" customFormat="1">
      <c r="A611" s="14"/>
      <c r="B611" s="199"/>
      <c r="C611" s="14"/>
      <c r="D611" s="192" t="s">
        <v>157</v>
      </c>
      <c r="E611" s="200" t="s">
        <v>1</v>
      </c>
      <c r="F611" s="201" t="s">
        <v>410</v>
      </c>
      <c r="G611" s="14"/>
      <c r="H611" s="202">
        <v>21.399999999999999</v>
      </c>
      <c r="I611" s="203"/>
      <c r="J611" s="14"/>
      <c r="K611" s="14"/>
      <c r="L611" s="199"/>
      <c r="M611" s="204"/>
      <c r="N611" s="205"/>
      <c r="O611" s="205"/>
      <c r="P611" s="205"/>
      <c r="Q611" s="205"/>
      <c r="R611" s="205"/>
      <c r="S611" s="205"/>
      <c r="T611" s="206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00" t="s">
        <v>157</v>
      </c>
      <c r="AU611" s="200" t="s">
        <v>82</v>
      </c>
      <c r="AV611" s="14" t="s">
        <v>82</v>
      </c>
      <c r="AW611" s="14" t="s">
        <v>30</v>
      </c>
      <c r="AX611" s="14" t="s">
        <v>73</v>
      </c>
      <c r="AY611" s="200" t="s">
        <v>147</v>
      </c>
    </row>
    <row r="612" s="13" customFormat="1">
      <c r="A612" s="13"/>
      <c r="B612" s="191"/>
      <c r="C612" s="13"/>
      <c r="D612" s="192" t="s">
        <v>157</v>
      </c>
      <c r="E612" s="193" t="s">
        <v>1</v>
      </c>
      <c r="F612" s="194" t="s">
        <v>167</v>
      </c>
      <c r="G612" s="13"/>
      <c r="H612" s="193" t="s">
        <v>1</v>
      </c>
      <c r="I612" s="195"/>
      <c r="J612" s="13"/>
      <c r="K612" s="13"/>
      <c r="L612" s="191"/>
      <c r="M612" s="196"/>
      <c r="N612" s="197"/>
      <c r="O612" s="197"/>
      <c r="P612" s="197"/>
      <c r="Q612" s="197"/>
      <c r="R612" s="197"/>
      <c r="S612" s="197"/>
      <c r="T612" s="198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193" t="s">
        <v>157</v>
      </c>
      <c r="AU612" s="193" t="s">
        <v>82</v>
      </c>
      <c r="AV612" s="13" t="s">
        <v>80</v>
      </c>
      <c r="AW612" s="13" t="s">
        <v>30</v>
      </c>
      <c r="AX612" s="13" t="s">
        <v>73</v>
      </c>
      <c r="AY612" s="193" t="s">
        <v>147</v>
      </c>
    </row>
    <row r="613" s="14" customFormat="1">
      <c r="A613" s="14"/>
      <c r="B613" s="199"/>
      <c r="C613" s="14"/>
      <c r="D613" s="192" t="s">
        <v>157</v>
      </c>
      <c r="E613" s="200" t="s">
        <v>1</v>
      </c>
      <c r="F613" s="201" t="s">
        <v>411</v>
      </c>
      <c r="G613" s="14"/>
      <c r="H613" s="202">
        <v>10.35</v>
      </c>
      <c r="I613" s="203"/>
      <c r="J613" s="14"/>
      <c r="K613" s="14"/>
      <c r="L613" s="199"/>
      <c r="M613" s="204"/>
      <c r="N613" s="205"/>
      <c r="O613" s="205"/>
      <c r="P613" s="205"/>
      <c r="Q613" s="205"/>
      <c r="R613" s="205"/>
      <c r="S613" s="205"/>
      <c r="T613" s="206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00" t="s">
        <v>157</v>
      </c>
      <c r="AU613" s="200" t="s">
        <v>82</v>
      </c>
      <c r="AV613" s="14" t="s">
        <v>82</v>
      </c>
      <c r="AW613" s="14" t="s">
        <v>30</v>
      </c>
      <c r="AX613" s="14" t="s">
        <v>73</v>
      </c>
      <c r="AY613" s="200" t="s">
        <v>147</v>
      </c>
    </row>
    <row r="614" s="13" customFormat="1">
      <c r="A614" s="13"/>
      <c r="B614" s="191"/>
      <c r="C614" s="13"/>
      <c r="D614" s="192" t="s">
        <v>157</v>
      </c>
      <c r="E614" s="193" t="s">
        <v>1</v>
      </c>
      <c r="F614" s="194" t="s">
        <v>171</v>
      </c>
      <c r="G614" s="13"/>
      <c r="H614" s="193" t="s">
        <v>1</v>
      </c>
      <c r="I614" s="195"/>
      <c r="J614" s="13"/>
      <c r="K614" s="13"/>
      <c r="L614" s="191"/>
      <c r="M614" s="196"/>
      <c r="N614" s="197"/>
      <c r="O614" s="197"/>
      <c r="P614" s="197"/>
      <c r="Q614" s="197"/>
      <c r="R614" s="197"/>
      <c r="S614" s="197"/>
      <c r="T614" s="198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193" t="s">
        <v>157</v>
      </c>
      <c r="AU614" s="193" t="s">
        <v>82</v>
      </c>
      <c r="AV614" s="13" t="s">
        <v>80</v>
      </c>
      <c r="AW614" s="13" t="s">
        <v>30</v>
      </c>
      <c r="AX614" s="13" t="s">
        <v>73</v>
      </c>
      <c r="AY614" s="193" t="s">
        <v>147</v>
      </c>
    </row>
    <row r="615" s="14" customFormat="1">
      <c r="A615" s="14"/>
      <c r="B615" s="199"/>
      <c r="C615" s="14"/>
      <c r="D615" s="192" t="s">
        <v>157</v>
      </c>
      <c r="E615" s="200" t="s">
        <v>1</v>
      </c>
      <c r="F615" s="201" t="s">
        <v>412</v>
      </c>
      <c r="G615" s="14"/>
      <c r="H615" s="202">
        <v>19.5</v>
      </c>
      <c r="I615" s="203"/>
      <c r="J615" s="14"/>
      <c r="K615" s="14"/>
      <c r="L615" s="199"/>
      <c r="M615" s="204"/>
      <c r="N615" s="205"/>
      <c r="O615" s="205"/>
      <c r="P615" s="205"/>
      <c r="Q615" s="205"/>
      <c r="R615" s="205"/>
      <c r="S615" s="205"/>
      <c r="T615" s="206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00" t="s">
        <v>157</v>
      </c>
      <c r="AU615" s="200" t="s">
        <v>82</v>
      </c>
      <c r="AV615" s="14" t="s">
        <v>82</v>
      </c>
      <c r="AW615" s="14" t="s">
        <v>30</v>
      </c>
      <c r="AX615" s="14" t="s">
        <v>73</v>
      </c>
      <c r="AY615" s="200" t="s">
        <v>147</v>
      </c>
    </row>
    <row r="616" s="15" customFormat="1">
      <c r="A616" s="15"/>
      <c r="B616" s="207"/>
      <c r="C616" s="15"/>
      <c r="D616" s="192" t="s">
        <v>157</v>
      </c>
      <c r="E616" s="208" t="s">
        <v>1</v>
      </c>
      <c r="F616" s="209" t="s">
        <v>160</v>
      </c>
      <c r="G616" s="15"/>
      <c r="H616" s="210">
        <v>51.25</v>
      </c>
      <c r="I616" s="211"/>
      <c r="J616" s="15"/>
      <c r="K616" s="15"/>
      <c r="L616" s="207"/>
      <c r="M616" s="212"/>
      <c r="N616" s="213"/>
      <c r="O616" s="213"/>
      <c r="P616" s="213"/>
      <c r="Q616" s="213"/>
      <c r="R616" s="213"/>
      <c r="S616" s="213"/>
      <c r="T616" s="214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08" t="s">
        <v>157</v>
      </c>
      <c r="AU616" s="208" t="s">
        <v>82</v>
      </c>
      <c r="AV616" s="15" t="s">
        <v>154</v>
      </c>
      <c r="AW616" s="15" t="s">
        <v>30</v>
      </c>
      <c r="AX616" s="15" t="s">
        <v>80</v>
      </c>
      <c r="AY616" s="208" t="s">
        <v>147</v>
      </c>
    </row>
    <row r="617" s="2" customFormat="1" ht="24.15" customHeight="1">
      <c r="A617" s="37"/>
      <c r="B617" s="171"/>
      <c r="C617" s="215" t="s">
        <v>413</v>
      </c>
      <c r="D617" s="215" t="s">
        <v>229</v>
      </c>
      <c r="E617" s="216" t="s">
        <v>414</v>
      </c>
      <c r="F617" s="217" t="s">
        <v>415</v>
      </c>
      <c r="G617" s="218" t="s">
        <v>201</v>
      </c>
      <c r="H617" s="219">
        <v>52.787999999999997</v>
      </c>
      <c r="I617" s="220"/>
      <c r="J617" s="221">
        <f>ROUND(I617*H617,2)</f>
        <v>0</v>
      </c>
      <c r="K617" s="222"/>
      <c r="L617" s="223"/>
      <c r="M617" s="224" t="s">
        <v>1</v>
      </c>
      <c r="N617" s="225" t="s">
        <v>38</v>
      </c>
      <c r="O617" s="76"/>
      <c r="P617" s="182">
        <f>O617*H617</f>
        <v>0</v>
      </c>
      <c r="Q617" s="182">
        <v>0</v>
      </c>
      <c r="R617" s="182">
        <f>Q617*H617</f>
        <v>0</v>
      </c>
      <c r="S617" s="182">
        <v>0</v>
      </c>
      <c r="T617" s="183">
        <f>S617*H617</f>
        <v>0</v>
      </c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R617" s="184" t="s">
        <v>190</v>
      </c>
      <c r="AT617" s="184" t="s">
        <v>229</v>
      </c>
      <c r="AU617" s="184" t="s">
        <v>82</v>
      </c>
      <c r="AY617" s="18" t="s">
        <v>147</v>
      </c>
      <c r="BE617" s="185">
        <f>IF(N617="základní",J617,0)</f>
        <v>0</v>
      </c>
      <c r="BF617" s="185">
        <f>IF(N617="snížená",J617,0)</f>
        <v>0</v>
      </c>
      <c r="BG617" s="185">
        <f>IF(N617="zákl. přenesená",J617,0)</f>
        <v>0</v>
      </c>
      <c r="BH617" s="185">
        <f>IF(N617="sníž. přenesená",J617,0)</f>
        <v>0</v>
      </c>
      <c r="BI617" s="185">
        <f>IF(N617="nulová",J617,0)</f>
        <v>0</v>
      </c>
      <c r="BJ617" s="18" t="s">
        <v>80</v>
      </c>
      <c r="BK617" s="185">
        <f>ROUND(I617*H617,2)</f>
        <v>0</v>
      </c>
      <c r="BL617" s="18" t="s">
        <v>154</v>
      </c>
      <c r="BM617" s="184" t="s">
        <v>416</v>
      </c>
    </row>
    <row r="618" s="14" customFormat="1">
      <c r="A618" s="14"/>
      <c r="B618" s="199"/>
      <c r="C618" s="14"/>
      <c r="D618" s="192" t="s">
        <v>157</v>
      </c>
      <c r="E618" s="200" t="s">
        <v>1</v>
      </c>
      <c r="F618" s="201" t="s">
        <v>417</v>
      </c>
      <c r="G618" s="14"/>
      <c r="H618" s="202">
        <v>52.787999999999997</v>
      </c>
      <c r="I618" s="203"/>
      <c r="J618" s="14"/>
      <c r="K618" s="14"/>
      <c r="L618" s="199"/>
      <c r="M618" s="204"/>
      <c r="N618" s="205"/>
      <c r="O618" s="205"/>
      <c r="P618" s="205"/>
      <c r="Q618" s="205"/>
      <c r="R618" s="205"/>
      <c r="S618" s="205"/>
      <c r="T618" s="206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00" t="s">
        <v>157</v>
      </c>
      <c r="AU618" s="200" t="s">
        <v>82</v>
      </c>
      <c r="AV618" s="14" t="s">
        <v>82</v>
      </c>
      <c r="AW618" s="14" t="s">
        <v>30</v>
      </c>
      <c r="AX618" s="14" t="s">
        <v>73</v>
      </c>
      <c r="AY618" s="200" t="s">
        <v>147</v>
      </c>
    </row>
    <row r="619" s="15" customFormat="1">
      <c r="A619" s="15"/>
      <c r="B619" s="207"/>
      <c r="C619" s="15"/>
      <c r="D619" s="192" t="s">
        <v>157</v>
      </c>
      <c r="E619" s="208" t="s">
        <v>1</v>
      </c>
      <c r="F619" s="209" t="s">
        <v>160</v>
      </c>
      <c r="G619" s="15"/>
      <c r="H619" s="210">
        <v>52.787999999999997</v>
      </c>
      <c r="I619" s="211"/>
      <c r="J619" s="15"/>
      <c r="K619" s="15"/>
      <c r="L619" s="207"/>
      <c r="M619" s="212"/>
      <c r="N619" s="213"/>
      <c r="O619" s="213"/>
      <c r="P619" s="213"/>
      <c r="Q619" s="213"/>
      <c r="R619" s="213"/>
      <c r="S619" s="213"/>
      <c r="T619" s="214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08" t="s">
        <v>157</v>
      </c>
      <c r="AU619" s="208" t="s">
        <v>82</v>
      </c>
      <c r="AV619" s="15" t="s">
        <v>154</v>
      </c>
      <c r="AW619" s="15" t="s">
        <v>30</v>
      </c>
      <c r="AX619" s="15" t="s">
        <v>80</v>
      </c>
      <c r="AY619" s="208" t="s">
        <v>147</v>
      </c>
    </row>
    <row r="620" s="2" customFormat="1" ht="24.15" customHeight="1">
      <c r="A620" s="37"/>
      <c r="B620" s="171"/>
      <c r="C620" s="172" t="s">
        <v>316</v>
      </c>
      <c r="D620" s="172" t="s">
        <v>150</v>
      </c>
      <c r="E620" s="173" t="s">
        <v>418</v>
      </c>
      <c r="F620" s="174" t="s">
        <v>419</v>
      </c>
      <c r="G620" s="175" t="s">
        <v>201</v>
      </c>
      <c r="H620" s="176">
        <v>255.30000000000001</v>
      </c>
      <c r="I620" s="177"/>
      <c r="J620" s="178">
        <f>ROUND(I620*H620,2)</f>
        <v>0</v>
      </c>
      <c r="K620" s="179"/>
      <c r="L620" s="38"/>
      <c r="M620" s="180" t="s">
        <v>1</v>
      </c>
      <c r="N620" s="181" t="s">
        <v>38</v>
      </c>
      <c r="O620" s="76"/>
      <c r="P620" s="182">
        <f>O620*H620</f>
        <v>0</v>
      </c>
      <c r="Q620" s="182">
        <v>0</v>
      </c>
      <c r="R620" s="182">
        <f>Q620*H620</f>
        <v>0</v>
      </c>
      <c r="S620" s="182">
        <v>0</v>
      </c>
      <c r="T620" s="183">
        <f>S620*H620</f>
        <v>0</v>
      </c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R620" s="184" t="s">
        <v>154</v>
      </c>
      <c r="AT620" s="184" t="s">
        <v>150</v>
      </c>
      <c r="AU620" s="184" t="s">
        <v>82</v>
      </c>
      <c r="AY620" s="18" t="s">
        <v>147</v>
      </c>
      <c r="BE620" s="185">
        <f>IF(N620="základní",J620,0)</f>
        <v>0</v>
      </c>
      <c r="BF620" s="185">
        <f>IF(N620="snížená",J620,0)</f>
        <v>0</v>
      </c>
      <c r="BG620" s="185">
        <f>IF(N620="zákl. přenesená",J620,0)</f>
        <v>0</v>
      </c>
      <c r="BH620" s="185">
        <f>IF(N620="sníž. přenesená",J620,0)</f>
        <v>0</v>
      </c>
      <c r="BI620" s="185">
        <f>IF(N620="nulová",J620,0)</f>
        <v>0</v>
      </c>
      <c r="BJ620" s="18" t="s">
        <v>80</v>
      </c>
      <c r="BK620" s="185">
        <f>ROUND(I620*H620,2)</f>
        <v>0</v>
      </c>
      <c r="BL620" s="18" t="s">
        <v>154</v>
      </c>
      <c r="BM620" s="184" t="s">
        <v>420</v>
      </c>
    </row>
    <row r="621" s="2" customFormat="1">
      <c r="A621" s="37"/>
      <c r="B621" s="38"/>
      <c r="C621" s="37"/>
      <c r="D621" s="186" t="s">
        <v>155</v>
      </c>
      <c r="E621" s="37"/>
      <c r="F621" s="187" t="s">
        <v>421</v>
      </c>
      <c r="G621" s="37"/>
      <c r="H621" s="37"/>
      <c r="I621" s="188"/>
      <c r="J621" s="37"/>
      <c r="K621" s="37"/>
      <c r="L621" s="38"/>
      <c r="M621" s="189"/>
      <c r="N621" s="190"/>
      <c r="O621" s="76"/>
      <c r="P621" s="76"/>
      <c r="Q621" s="76"/>
      <c r="R621" s="76"/>
      <c r="S621" s="76"/>
      <c r="T621" s="7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T621" s="18" t="s">
        <v>155</v>
      </c>
      <c r="AU621" s="18" t="s">
        <v>82</v>
      </c>
    </row>
    <row r="622" s="13" customFormat="1">
      <c r="A622" s="13"/>
      <c r="B622" s="191"/>
      <c r="C622" s="13"/>
      <c r="D622" s="192" t="s">
        <v>157</v>
      </c>
      <c r="E622" s="193" t="s">
        <v>1</v>
      </c>
      <c r="F622" s="194" t="s">
        <v>422</v>
      </c>
      <c r="G622" s="13"/>
      <c r="H622" s="193" t="s">
        <v>1</v>
      </c>
      <c r="I622" s="195"/>
      <c r="J622" s="13"/>
      <c r="K622" s="13"/>
      <c r="L622" s="191"/>
      <c r="M622" s="196"/>
      <c r="N622" s="197"/>
      <c r="O622" s="197"/>
      <c r="P622" s="197"/>
      <c r="Q622" s="197"/>
      <c r="R622" s="197"/>
      <c r="S622" s="197"/>
      <c r="T622" s="198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193" t="s">
        <v>157</v>
      </c>
      <c r="AU622" s="193" t="s">
        <v>82</v>
      </c>
      <c r="AV622" s="13" t="s">
        <v>80</v>
      </c>
      <c r="AW622" s="13" t="s">
        <v>30</v>
      </c>
      <c r="AX622" s="13" t="s">
        <v>73</v>
      </c>
      <c r="AY622" s="193" t="s">
        <v>147</v>
      </c>
    </row>
    <row r="623" s="14" customFormat="1">
      <c r="A623" s="14"/>
      <c r="B623" s="199"/>
      <c r="C623" s="14"/>
      <c r="D623" s="192" t="s">
        <v>157</v>
      </c>
      <c r="E623" s="200" t="s">
        <v>1</v>
      </c>
      <c r="F623" s="201" t="s">
        <v>423</v>
      </c>
      <c r="G623" s="14"/>
      <c r="H623" s="202">
        <v>56</v>
      </c>
      <c r="I623" s="203"/>
      <c r="J623" s="14"/>
      <c r="K623" s="14"/>
      <c r="L623" s="199"/>
      <c r="M623" s="204"/>
      <c r="N623" s="205"/>
      <c r="O623" s="205"/>
      <c r="P623" s="205"/>
      <c r="Q623" s="205"/>
      <c r="R623" s="205"/>
      <c r="S623" s="205"/>
      <c r="T623" s="206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00" t="s">
        <v>157</v>
      </c>
      <c r="AU623" s="200" t="s">
        <v>82</v>
      </c>
      <c r="AV623" s="14" t="s">
        <v>82</v>
      </c>
      <c r="AW623" s="14" t="s">
        <v>30</v>
      </c>
      <c r="AX623" s="14" t="s">
        <v>73</v>
      </c>
      <c r="AY623" s="200" t="s">
        <v>147</v>
      </c>
    </row>
    <row r="624" s="13" customFormat="1">
      <c r="A624" s="13"/>
      <c r="B624" s="191"/>
      <c r="C624" s="13"/>
      <c r="D624" s="192" t="s">
        <v>157</v>
      </c>
      <c r="E624" s="193" t="s">
        <v>1</v>
      </c>
      <c r="F624" s="194" t="s">
        <v>424</v>
      </c>
      <c r="G624" s="13"/>
      <c r="H624" s="193" t="s">
        <v>1</v>
      </c>
      <c r="I624" s="195"/>
      <c r="J624" s="13"/>
      <c r="K624" s="13"/>
      <c r="L624" s="191"/>
      <c r="M624" s="196"/>
      <c r="N624" s="197"/>
      <c r="O624" s="197"/>
      <c r="P624" s="197"/>
      <c r="Q624" s="197"/>
      <c r="R624" s="197"/>
      <c r="S624" s="197"/>
      <c r="T624" s="198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193" t="s">
        <v>157</v>
      </c>
      <c r="AU624" s="193" t="s">
        <v>82</v>
      </c>
      <c r="AV624" s="13" t="s">
        <v>80</v>
      </c>
      <c r="AW624" s="13" t="s">
        <v>30</v>
      </c>
      <c r="AX624" s="13" t="s">
        <v>73</v>
      </c>
      <c r="AY624" s="193" t="s">
        <v>147</v>
      </c>
    </row>
    <row r="625" s="14" customFormat="1">
      <c r="A625" s="14"/>
      <c r="B625" s="199"/>
      <c r="C625" s="14"/>
      <c r="D625" s="192" t="s">
        <v>157</v>
      </c>
      <c r="E625" s="200" t="s">
        <v>1</v>
      </c>
      <c r="F625" s="201" t="s">
        <v>425</v>
      </c>
      <c r="G625" s="14"/>
      <c r="H625" s="202">
        <v>47</v>
      </c>
      <c r="I625" s="203"/>
      <c r="J625" s="14"/>
      <c r="K625" s="14"/>
      <c r="L625" s="199"/>
      <c r="M625" s="204"/>
      <c r="N625" s="205"/>
      <c r="O625" s="205"/>
      <c r="P625" s="205"/>
      <c r="Q625" s="205"/>
      <c r="R625" s="205"/>
      <c r="S625" s="205"/>
      <c r="T625" s="206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00" t="s">
        <v>157</v>
      </c>
      <c r="AU625" s="200" t="s">
        <v>82</v>
      </c>
      <c r="AV625" s="14" t="s">
        <v>82</v>
      </c>
      <c r="AW625" s="14" t="s">
        <v>30</v>
      </c>
      <c r="AX625" s="14" t="s">
        <v>73</v>
      </c>
      <c r="AY625" s="200" t="s">
        <v>147</v>
      </c>
    </row>
    <row r="626" s="13" customFormat="1">
      <c r="A626" s="13"/>
      <c r="B626" s="191"/>
      <c r="C626" s="13"/>
      <c r="D626" s="192" t="s">
        <v>157</v>
      </c>
      <c r="E626" s="193" t="s">
        <v>1</v>
      </c>
      <c r="F626" s="194" t="s">
        <v>173</v>
      </c>
      <c r="G626" s="13"/>
      <c r="H626" s="193" t="s">
        <v>1</v>
      </c>
      <c r="I626" s="195"/>
      <c r="J626" s="13"/>
      <c r="K626" s="13"/>
      <c r="L626" s="191"/>
      <c r="M626" s="196"/>
      <c r="N626" s="197"/>
      <c r="O626" s="197"/>
      <c r="P626" s="197"/>
      <c r="Q626" s="197"/>
      <c r="R626" s="197"/>
      <c r="S626" s="197"/>
      <c r="T626" s="198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193" t="s">
        <v>157</v>
      </c>
      <c r="AU626" s="193" t="s">
        <v>82</v>
      </c>
      <c r="AV626" s="13" t="s">
        <v>80</v>
      </c>
      <c r="AW626" s="13" t="s">
        <v>30</v>
      </c>
      <c r="AX626" s="13" t="s">
        <v>73</v>
      </c>
      <c r="AY626" s="193" t="s">
        <v>147</v>
      </c>
    </row>
    <row r="627" s="14" customFormat="1">
      <c r="A627" s="14"/>
      <c r="B627" s="199"/>
      <c r="C627" s="14"/>
      <c r="D627" s="192" t="s">
        <v>157</v>
      </c>
      <c r="E627" s="200" t="s">
        <v>1</v>
      </c>
      <c r="F627" s="201" t="s">
        <v>426</v>
      </c>
      <c r="G627" s="14"/>
      <c r="H627" s="202">
        <v>75</v>
      </c>
      <c r="I627" s="203"/>
      <c r="J627" s="14"/>
      <c r="K627" s="14"/>
      <c r="L627" s="199"/>
      <c r="M627" s="204"/>
      <c r="N627" s="205"/>
      <c r="O627" s="205"/>
      <c r="P627" s="205"/>
      <c r="Q627" s="205"/>
      <c r="R627" s="205"/>
      <c r="S627" s="205"/>
      <c r="T627" s="206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00" t="s">
        <v>157</v>
      </c>
      <c r="AU627" s="200" t="s">
        <v>82</v>
      </c>
      <c r="AV627" s="14" t="s">
        <v>82</v>
      </c>
      <c r="AW627" s="14" t="s">
        <v>30</v>
      </c>
      <c r="AX627" s="14" t="s">
        <v>73</v>
      </c>
      <c r="AY627" s="200" t="s">
        <v>147</v>
      </c>
    </row>
    <row r="628" s="14" customFormat="1">
      <c r="A628" s="14"/>
      <c r="B628" s="199"/>
      <c r="C628" s="14"/>
      <c r="D628" s="192" t="s">
        <v>157</v>
      </c>
      <c r="E628" s="200" t="s">
        <v>1</v>
      </c>
      <c r="F628" s="201" t="s">
        <v>427</v>
      </c>
      <c r="G628" s="14"/>
      <c r="H628" s="202">
        <v>6</v>
      </c>
      <c r="I628" s="203"/>
      <c r="J628" s="14"/>
      <c r="K628" s="14"/>
      <c r="L628" s="199"/>
      <c r="M628" s="204"/>
      <c r="N628" s="205"/>
      <c r="O628" s="205"/>
      <c r="P628" s="205"/>
      <c r="Q628" s="205"/>
      <c r="R628" s="205"/>
      <c r="S628" s="205"/>
      <c r="T628" s="20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00" t="s">
        <v>157</v>
      </c>
      <c r="AU628" s="200" t="s">
        <v>82</v>
      </c>
      <c r="AV628" s="14" t="s">
        <v>82</v>
      </c>
      <c r="AW628" s="14" t="s">
        <v>30</v>
      </c>
      <c r="AX628" s="14" t="s">
        <v>73</v>
      </c>
      <c r="AY628" s="200" t="s">
        <v>147</v>
      </c>
    </row>
    <row r="629" s="14" customFormat="1">
      <c r="A629" s="14"/>
      <c r="B629" s="199"/>
      <c r="C629" s="14"/>
      <c r="D629" s="192" t="s">
        <v>157</v>
      </c>
      <c r="E629" s="200" t="s">
        <v>1</v>
      </c>
      <c r="F629" s="201" t="s">
        <v>428</v>
      </c>
      <c r="G629" s="14"/>
      <c r="H629" s="202">
        <v>6.4000000000000004</v>
      </c>
      <c r="I629" s="203"/>
      <c r="J629" s="14"/>
      <c r="K629" s="14"/>
      <c r="L629" s="199"/>
      <c r="M629" s="204"/>
      <c r="N629" s="205"/>
      <c r="O629" s="205"/>
      <c r="P629" s="205"/>
      <c r="Q629" s="205"/>
      <c r="R629" s="205"/>
      <c r="S629" s="205"/>
      <c r="T629" s="206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00" t="s">
        <v>157</v>
      </c>
      <c r="AU629" s="200" t="s">
        <v>82</v>
      </c>
      <c r="AV629" s="14" t="s">
        <v>82</v>
      </c>
      <c r="AW629" s="14" t="s">
        <v>30</v>
      </c>
      <c r="AX629" s="14" t="s">
        <v>73</v>
      </c>
      <c r="AY629" s="200" t="s">
        <v>147</v>
      </c>
    </row>
    <row r="630" s="14" customFormat="1">
      <c r="A630" s="14"/>
      <c r="B630" s="199"/>
      <c r="C630" s="14"/>
      <c r="D630" s="192" t="s">
        <v>157</v>
      </c>
      <c r="E630" s="200" t="s">
        <v>1</v>
      </c>
      <c r="F630" s="201" t="s">
        <v>429</v>
      </c>
      <c r="G630" s="14"/>
      <c r="H630" s="202">
        <v>3.2000000000000002</v>
      </c>
      <c r="I630" s="203"/>
      <c r="J630" s="14"/>
      <c r="K630" s="14"/>
      <c r="L630" s="199"/>
      <c r="M630" s="204"/>
      <c r="N630" s="205"/>
      <c r="O630" s="205"/>
      <c r="P630" s="205"/>
      <c r="Q630" s="205"/>
      <c r="R630" s="205"/>
      <c r="S630" s="205"/>
      <c r="T630" s="206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00" t="s">
        <v>157</v>
      </c>
      <c r="AU630" s="200" t="s">
        <v>82</v>
      </c>
      <c r="AV630" s="14" t="s">
        <v>82</v>
      </c>
      <c r="AW630" s="14" t="s">
        <v>30</v>
      </c>
      <c r="AX630" s="14" t="s">
        <v>73</v>
      </c>
      <c r="AY630" s="200" t="s">
        <v>147</v>
      </c>
    </row>
    <row r="631" s="13" customFormat="1">
      <c r="A631" s="13"/>
      <c r="B631" s="191"/>
      <c r="C631" s="13"/>
      <c r="D631" s="192" t="s">
        <v>157</v>
      </c>
      <c r="E631" s="193" t="s">
        <v>1</v>
      </c>
      <c r="F631" s="194" t="s">
        <v>169</v>
      </c>
      <c r="G631" s="13"/>
      <c r="H631" s="193" t="s">
        <v>1</v>
      </c>
      <c r="I631" s="195"/>
      <c r="J631" s="13"/>
      <c r="K631" s="13"/>
      <c r="L631" s="191"/>
      <c r="M631" s="196"/>
      <c r="N631" s="197"/>
      <c r="O631" s="197"/>
      <c r="P631" s="197"/>
      <c r="Q631" s="197"/>
      <c r="R631" s="197"/>
      <c r="S631" s="197"/>
      <c r="T631" s="198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193" t="s">
        <v>157</v>
      </c>
      <c r="AU631" s="193" t="s">
        <v>82</v>
      </c>
      <c r="AV631" s="13" t="s">
        <v>80</v>
      </c>
      <c r="AW631" s="13" t="s">
        <v>30</v>
      </c>
      <c r="AX631" s="13" t="s">
        <v>73</v>
      </c>
      <c r="AY631" s="193" t="s">
        <v>147</v>
      </c>
    </row>
    <row r="632" s="14" customFormat="1">
      <c r="A632" s="14"/>
      <c r="B632" s="199"/>
      <c r="C632" s="14"/>
      <c r="D632" s="192" t="s">
        <v>157</v>
      </c>
      <c r="E632" s="200" t="s">
        <v>1</v>
      </c>
      <c r="F632" s="201" t="s">
        <v>430</v>
      </c>
      <c r="G632" s="14"/>
      <c r="H632" s="202">
        <v>2.7000000000000002</v>
      </c>
      <c r="I632" s="203"/>
      <c r="J632" s="14"/>
      <c r="K632" s="14"/>
      <c r="L632" s="199"/>
      <c r="M632" s="204"/>
      <c r="N632" s="205"/>
      <c r="O632" s="205"/>
      <c r="P632" s="205"/>
      <c r="Q632" s="205"/>
      <c r="R632" s="205"/>
      <c r="S632" s="205"/>
      <c r="T632" s="206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00" t="s">
        <v>157</v>
      </c>
      <c r="AU632" s="200" t="s">
        <v>82</v>
      </c>
      <c r="AV632" s="14" t="s">
        <v>82</v>
      </c>
      <c r="AW632" s="14" t="s">
        <v>30</v>
      </c>
      <c r="AX632" s="14" t="s">
        <v>73</v>
      </c>
      <c r="AY632" s="200" t="s">
        <v>147</v>
      </c>
    </row>
    <row r="633" s="13" customFormat="1">
      <c r="A633" s="13"/>
      <c r="B633" s="191"/>
      <c r="C633" s="13"/>
      <c r="D633" s="192" t="s">
        <v>157</v>
      </c>
      <c r="E633" s="193" t="s">
        <v>1</v>
      </c>
      <c r="F633" s="194" t="s">
        <v>265</v>
      </c>
      <c r="G633" s="13"/>
      <c r="H633" s="193" t="s">
        <v>1</v>
      </c>
      <c r="I633" s="195"/>
      <c r="J633" s="13"/>
      <c r="K633" s="13"/>
      <c r="L633" s="191"/>
      <c r="M633" s="196"/>
      <c r="N633" s="197"/>
      <c r="O633" s="197"/>
      <c r="P633" s="197"/>
      <c r="Q633" s="197"/>
      <c r="R633" s="197"/>
      <c r="S633" s="197"/>
      <c r="T633" s="198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93" t="s">
        <v>157</v>
      </c>
      <c r="AU633" s="193" t="s">
        <v>82</v>
      </c>
      <c r="AV633" s="13" t="s">
        <v>80</v>
      </c>
      <c r="AW633" s="13" t="s">
        <v>30</v>
      </c>
      <c r="AX633" s="13" t="s">
        <v>73</v>
      </c>
      <c r="AY633" s="193" t="s">
        <v>147</v>
      </c>
    </row>
    <row r="634" s="14" customFormat="1">
      <c r="A634" s="14"/>
      <c r="B634" s="199"/>
      <c r="C634" s="14"/>
      <c r="D634" s="192" t="s">
        <v>157</v>
      </c>
      <c r="E634" s="200" t="s">
        <v>1</v>
      </c>
      <c r="F634" s="201" t="s">
        <v>293</v>
      </c>
      <c r="G634" s="14"/>
      <c r="H634" s="202">
        <v>16.800000000000001</v>
      </c>
      <c r="I634" s="203"/>
      <c r="J634" s="14"/>
      <c r="K634" s="14"/>
      <c r="L634" s="199"/>
      <c r="M634" s="204"/>
      <c r="N634" s="205"/>
      <c r="O634" s="205"/>
      <c r="P634" s="205"/>
      <c r="Q634" s="205"/>
      <c r="R634" s="205"/>
      <c r="S634" s="205"/>
      <c r="T634" s="206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00" t="s">
        <v>157</v>
      </c>
      <c r="AU634" s="200" t="s">
        <v>82</v>
      </c>
      <c r="AV634" s="14" t="s">
        <v>82</v>
      </c>
      <c r="AW634" s="14" t="s">
        <v>30</v>
      </c>
      <c r="AX634" s="14" t="s">
        <v>73</v>
      </c>
      <c r="AY634" s="200" t="s">
        <v>147</v>
      </c>
    </row>
    <row r="635" s="14" customFormat="1">
      <c r="A635" s="14"/>
      <c r="B635" s="199"/>
      <c r="C635" s="14"/>
      <c r="D635" s="192" t="s">
        <v>157</v>
      </c>
      <c r="E635" s="200" t="s">
        <v>1</v>
      </c>
      <c r="F635" s="201" t="s">
        <v>294</v>
      </c>
      <c r="G635" s="14"/>
      <c r="H635" s="202">
        <v>16.199999999999999</v>
      </c>
      <c r="I635" s="203"/>
      <c r="J635" s="14"/>
      <c r="K635" s="14"/>
      <c r="L635" s="199"/>
      <c r="M635" s="204"/>
      <c r="N635" s="205"/>
      <c r="O635" s="205"/>
      <c r="P635" s="205"/>
      <c r="Q635" s="205"/>
      <c r="R635" s="205"/>
      <c r="S635" s="205"/>
      <c r="T635" s="206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00" t="s">
        <v>157</v>
      </c>
      <c r="AU635" s="200" t="s">
        <v>82</v>
      </c>
      <c r="AV635" s="14" t="s">
        <v>82</v>
      </c>
      <c r="AW635" s="14" t="s">
        <v>30</v>
      </c>
      <c r="AX635" s="14" t="s">
        <v>73</v>
      </c>
      <c r="AY635" s="200" t="s">
        <v>147</v>
      </c>
    </row>
    <row r="636" s="13" customFormat="1">
      <c r="A636" s="13"/>
      <c r="B636" s="191"/>
      <c r="C636" s="13"/>
      <c r="D636" s="192" t="s">
        <v>157</v>
      </c>
      <c r="E636" s="193" t="s">
        <v>1</v>
      </c>
      <c r="F636" s="194" t="s">
        <v>194</v>
      </c>
      <c r="G636" s="13"/>
      <c r="H636" s="193" t="s">
        <v>1</v>
      </c>
      <c r="I636" s="195"/>
      <c r="J636" s="13"/>
      <c r="K636" s="13"/>
      <c r="L636" s="191"/>
      <c r="M636" s="196"/>
      <c r="N636" s="197"/>
      <c r="O636" s="197"/>
      <c r="P636" s="197"/>
      <c r="Q636" s="197"/>
      <c r="R636" s="197"/>
      <c r="S636" s="197"/>
      <c r="T636" s="198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193" t="s">
        <v>157</v>
      </c>
      <c r="AU636" s="193" t="s">
        <v>82</v>
      </c>
      <c r="AV636" s="13" t="s">
        <v>80</v>
      </c>
      <c r="AW636" s="13" t="s">
        <v>30</v>
      </c>
      <c r="AX636" s="13" t="s">
        <v>73</v>
      </c>
      <c r="AY636" s="193" t="s">
        <v>147</v>
      </c>
    </row>
    <row r="637" s="14" customFormat="1">
      <c r="A637" s="14"/>
      <c r="B637" s="199"/>
      <c r="C637" s="14"/>
      <c r="D637" s="192" t="s">
        <v>157</v>
      </c>
      <c r="E637" s="200" t="s">
        <v>1</v>
      </c>
      <c r="F637" s="201" t="s">
        <v>205</v>
      </c>
      <c r="G637" s="14"/>
      <c r="H637" s="202">
        <v>4.7999999999999998</v>
      </c>
      <c r="I637" s="203"/>
      <c r="J637" s="14"/>
      <c r="K637" s="14"/>
      <c r="L637" s="199"/>
      <c r="M637" s="204"/>
      <c r="N637" s="205"/>
      <c r="O637" s="205"/>
      <c r="P637" s="205"/>
      <c r="Q637" s="205"/>
      <c r="R637" s="205"/>
      <c r="S637" s="205"/>
      <c r="T637" s="206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00" t="s">
        <v>157</v>
      </c>
      <c r="AU637" s="200" t="s">
        <v>82</v>
      </c>
      <c r="AV637" s="14" t="s">
        <v>82</v>
      </c>
      <c r="AW637" s="14" t="s">
        <v>30</v>
      </c>
      <c r="AX637" s="14" t="s">
        <v>73</v>
      </c>
      <c r="AY637" s="200" t="s">
        <v>147</v>
      </c>
    </row>
    <row r="638" s="13" customFormat="1">
      <c r="A638" s="13"/>
      <c r="B638" s="191"/>
      <c r="C638" s="13"/>
      <c r="D638" s="192" t="s">
        <v>157</v>
      </c>
      <c r="E638" s="193" t="s">
        <v>1</v>
      </c>
      <c r="F638" s="194" t="s">
        <v>192</v>
      </c>
      <c r="G638" s="13"/>
      <c r="H638" s="193" t="s">
        <v>1</v>
      </c>
      <c r="I638" s="195"/>
      <c r="J638" s="13"/>
      <c r="K638" s="13"/>
      <c r="L638" s="191"/>
      <c r="M638" s="196"/>
      <c r="N638" s="197"/>
      <c r="O638" s="197"/>
      <c r="P638" s="197"/>
      <c r="Q638" s="197"/>
      <c r="R638" s="197"/>
      <c r="S638" s="197"/>
      <c r="T638" s="198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193" t="s">
        <v>157</v>
      </c>
      <c r="AU638" s="193" t="s">
        <v>82</v>
      </c>
      <c r="AV638" s="13" t="s">
        <v>80</v>
      </c>
      <c r="AW638" s="13" t="s">
        <v>30</v>
      </c>
      <c r="AX638" s="13" t="s">
        <v>73</v>
      </c>
      <c r="AY638" s="193" t="s">
        <v>147</v>
      </c>
    </row>
    <row r="639" s="14" customFormat="1">
      <c r="A639" s="14"/>
      <c r="B639" s="199"/>
      <c r="C639" s="14"/>
      <c r="D639" s="192" t="s">
        <v>157</v>
      </c>
      <c r="E639" s="200" t="s">
        <v>1</v>
      </c>
      <c r="F639" s="201" t="s">
        <v>204</v>
      </c>
      <c r="G639" s="14"/>
      <c r="H639" s="202">
        <v>5.2000000000000002</v>
      </c>
      <c r="I639" s="203"/>
      <c r="J639" s="14"/>
      <c r="K639" s="14"/>
      <c r="L639" s="199"/>
      <c r="M639" s="204"/>
      <c r="N639" s="205"/>
      <c r="O639" s="205"/>
      <c r="P639" s="205"/>
      <c r="Q639" s="205"/>
      <c r="R639" s="205"/>
      <c r="S639" s="205"/>
      <c r="T639" s="206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00" t="s">
        <v>157</v>
      </c>
      <c r="AU639" s="200" t="s">
        <v>82</v>
      </c>
      <c r="AV639" s="14" t="s">
        <v>82</v>
      </c>
      <c r="AW639" s="14" t="s">
        <v>30</v>
      </c>
      <c r="AX639" s="14" t="s">
        <v>73</v>
      </c>
      <c r="AY639" s="200" t="s">
        <v>147</v>
      </c>
    </row>
    <row r="640" s="13" customFormat="1">
      <c r="A640" s="13"/>
      <c r="B640" s="191"/>
      <c r="C640" s="13"/>
      <c r="D640" s="192" t="s">
        <v>157</v>
      </c>
      <c r="E640" s="193" t="s">
        <v>1</v>
      </c>
      <c r="F640" s="194" t="s">
        <v>431</v>
      </c>
      <c r="G640" s="13"/>
      <c r="H640" s="193" t="s">
        <v>1</v>
      </c>
      <c r="I640" s="195"/>
      <c r="J640" s="13"/>
      <c r="K640" s="13"/>
      <c r="L640" s="191"/>
      <c r="M640" s="196"/>
      <c r="N640" s="197"/>
      <c r="O640" s="197"/>
      <c r="P640" s="197"/>
      <c r="Q640" s="197"/>
      <c r="R640" s="197"/>
      <c r="S640" s="197"/>
      <c r="T640" s="198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193" t="s">
        <v>157</v>
      </c>
      <c r="AU640" s="193" t="s">
        <v>82</v>
      </c>
      <c r="AV640" s="13" t="s">
        <v>80</v>
      </c>
      <c r="AW640" s="13" t="s">
        <v>30</v>
      </c>
      <c r="AX640" s="13" t="s">
        <v>73</v>
      </c>
      <c r="AY640" s="193" t="s">
        <v>147</v>
      </c>
    </row>
    <row r="641" s="14" customFormat="1">
      <c r="A641" s="14"/>
      <c r="B641" s="199"/>
      <c r="C641" s="14"/>
      <c r="D641" s="192" t="s">
        <v>157</v>
      </c>
      <c r="E641" s="200" t="s">
        <v>1</v>
      </c>
      <c r="F641" s="201" t="s">
        <v>432</v>
      </c>
      <c r="G641" s="14"/>
      <c r="H641" s="202">
        <v>16</v>
      </c>
      <c r="I641" s="203"/>
      <c r="J641" s="14"/>
      <c r="K641" s="14"/>
      <c r="L641" s="199"/>
      <c r="M641" s="204"/>
      <c r="N641" s="205"/>
      <c r="O641" s="205"/>
      <c r="P641" s="205"/>
      <c r="Q641" s="205"/>
      <c r="R641" s="205"/>
      <c r="S641" s="205"/>
      <c r="T641" s="206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00" t="s">
        <v>157</v>
      </c>
      <c r="AU641" s="200" t="s">
        <v>82</v>
      </c>
      <c r="AV641" s="14" t="s">
        <v>82</v>
      </c>
      <c r="AW641" s="14" t="s">
        <v>30</v>
      </c>
      <c r="AX641" s="14" t="s">
        <v>73</v>
      </c>
      <c r="AY641" s="200" t="s">
        <v>147</v>
      </c>
    </row>
    <row r="642" s="15" customFormat="1">
      <c r="A642" s="15"/>
      <c r="B642" s="207"/>
      <c r="C642" s="15"/>
      <c r="D642" s="192" t="s">
        <v>157</v>
      </c>
      <c r="E642" s="208" t="s">
        <v>1</v>
      </c>
      <c r="F642" s="209" t="s">
        <v>160</v>
      </c>
      <c r="G642" s="15"/>
      <c r="H642" s="210">
        <v>255.29999999999998</v>
      </c>
      <c r="I642" s="211"/>
      <c r="J642" s="15"/>
      <c r="K642" s="15"/>
      <c r="L642" s="207"/>
      <c r="M642" s="212"/>
      <c r="N642" s="213"/>
      <c r="O642" s="213"/>
      <c r="P642" s="213"/>
      <c r="Q642" s="213"/>
      <c r="R642" s="213"/>
      <c r="S642" s="213"/>
      <c r="T642" s="214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08" t="s">
        <v>157</v>
      </c>
      <c r="AU642" s="208" t="s">
        <v>82</v>
      </c>
      <c r="AV642" s="15" t="s">
        <v>154</v>
      </c>
      <c r="AW642" s="15" t="s">
        <v>30</v>
      </c>
      <c r="AX642" s="15" t="s">
        <v>80</v>
      </c>
      <c r="AY642" s="208" t="s">
        <v>147</v>
      </c>
    </row>
    <row r="643" s="2" customFormat="1" ht="21.75" customHeight="1">
      <c r="A643" s="37"/>
      <c r="B643" s="171"/>
      <c r="C643" s="215" t="s">
        <v>433</v>
      </c>
      <c r="D643" s="215" t="s">
        <v>229</v>
      </c>
      <c r="E643" s="216" t="s">
        <v>434</v>
      </c>
      <c r="F643" s="217" t="s">
        <v>435</v>
      </c>
      <c r="G643" s="218" t="s">
        <v>201</v>
      </c>
      <c r="H643" s="219">
        <v>263.23000000000002</v>
      </c>
      <c r="I643" s="220"/>
      <c r="J643" s="221">
        <f>ROUND(I643*H643,2)</f>
        <v>0</v>
      </c>
      <c r="K643" s="222"/>
      <c r="L643" s="223"/>
      <c r="M643" s="224" t="s">
        <v>1</v>
      </c>
      <c r="N643" s="225" t="s">
        <v>38</v>
      </c>
      <c r="O643" s="76"/>
      <c r="P643" s="182">
        <f>O643*H643</f>
        <v>0</v>
      </c>
      <c r="Q643" s="182">
        <v>0</v>
      </c>
      <c r="R643" s="182">
        <f>Q643*H643</f>
        <v>0</v>
      </c>
      <c r="S643" s="182">
        <v>0</v>
      </c>
      <c r="T643" s="183">
        <f>S643*H643</f>
        <v>0</v>
      </c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R643" s="184" t="s">
        <v>190</v>
      </c>
      <c r="AT643" s="184" t="s">
        <v>229</v>
      </c>
      <c r="AU643" s="184" t="s">
        <v>82</v>
      </c>
      <c r="AY643" s="18" t="s">
        <v>147</v>
      </c>
      <c r="BE643" s="185">
        <f>IF(N643="základní",J643,0)</f>
        <v>0</v>
      </c>
      <c r="BF643" s="185">
        <f>IF(N643="snížená",J643,0)</f>
        <v>0</v>
      </c>
      <c r="BG643" s="185">
        <f>IF(N643="zákl. přenesená",J643,0)</f>
        <v>0</v>
      </c>
      <c r="BH643" s="185">
        <f>IF(N643="sníž. přenesená",J643,0)</f>
        <v>0</v>
      </c>
      <c r="BI643" s="185">
        <f>IF(N643="nulová",J643,0)</f>
        <v>0</v>
      </c>
      <c r="BJ643" s="18" t="s">
        <v>80</v>
      </c>
      <c r="BK643" s="185">
        <f>ROUND(I643*H643,2)</f>
        <v>0</v>
      </c>
      <c r="BL643" s="18" t="s">
        <v>154</v>
      </c>
      <c r="BM643" s="184" t="s">
        <v>436</v>
      </c>
    </row>
    <row r="644" s="14" customFormat="1">
      <c r="A644" s="14"/>
      <c r="B644" s="199"/>
      <c r="C644" s="14"/>
      <c r="D644" s="192" t="s">
        <v>157</v>
      </c>
      <c r="E644" s="200" t="s">
        <v>1</v>
      </c>
      <c r="F644" s="201" t="s">
        <v>437</v>
      </c>
      <c r="G644" s="14"/>
      <c r="H644" s="202">
        <v>263.23000000000002</v>
      </c>
      <c r="I644" s="203"/>
      <c r="J644" s="14"/>
      <c r="K644" s="14"/>
      <c r="L644" s="199"/>
      <c r="M644" s="204"/>
      <c r="N644" s="205"/>
      <c r="O644" s="205"/>
      <c r="P644" s="205"/>
      <c r="Q644" s="205"/>
      <c r="R644" s="205"/>
      <c r="S644" s="205"/>
      <c r="T644" s="206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00" t="s">
        <v>157</v>
      </c>
      <c r="AU644" s="200" t="s">
        <v>82</v>
      </c>
      <c r="AV644" s="14" t="s">
        <v>82</v>
      </c>
      <c r="AW644" s="14" t="s">
        <v>30</v>
      </c>
      <c r="AX644" s="14" t="s">
        <v>73</v>
      </c>
      <c r="AY644" s="200" t="s">
        <v>147</v>
      </c>
    </row>
    <row r="645" s="15" customFormat="1">
      <c r="A645" s="15"/>
      <c r="B645" s="207"/>
      <c r="C645" s="15"/>
      <c r="D645" s="192" t="s">
        <v>157</v>
      </c>
      <c r="E645" s="208" t="s">
        <v>1</v>
      </c>
      <c r="F645" s="209" t="s">
        <v>160</v>
      </c>
      <c r="G645" s="15"/>
      <c r="H645" s="210">
        <v>263.23000000000002</v>
      </c>
      <c r="I645" s="211"/>
      <c r="J645" s="15"/>
      <c r="K645" s="15"/>
      <c r="L645" s="207"/>
      <c r="M645" s="212"/>
      <c r="N645" s="213"/>
      <c r="O645" s="213"/>
      <c r="P645" s="213"/>
      <c r="Q645" s="213"/>
      <c r="R645" s="213"/>
      <c r="S645" s="213"/>
      <c r="T645" s="214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08" t="s">
        <v>157</v>
      </c>
      <c r="AU645" s="208" t="s">
        <v>82</v>
      </c>
      <c r="AV645" s="15" t="s">
        <v>154</v>
      </c>
      <c r="AW645" s="15" t="s">
        <v>30</v>
      </c>
      <c r="AX645" s="15" t="s">
        <v>80</v>
      </c>
      <c r="AY645" s="208" t="s">
        <v>147</v>
      </c>
    </row>
    <row r="646" s="2" customFormat="1" ht="16.5" customHeight="1">
      <c r="A646" s="37"/>
      <c r="B646" s="171"/>
      <c r="C646" s="215" t="s">
        <v>321</v>
      </c>
      <c r="D646" s="215" t="s">
        <v>229</v>
      </c>
      <c r="E646" s="216" t="s">
        <v>438</v>
      </c>
      <c r="F646" s="217" t="s">
        <v>439</v>
      </c>
      <c r="G646" s="218" t="s">
        <v>201</v>
      </c>
      <c r="H646" s="219">
        <v>17.600000000000001</v>
      </c>
      <c r="I646" s="220"/>
      <c r="J646" s="221">
        <f>ROUND(I646*H646,2)</f>
        <v>0</v>
      </c>
      <c r="K646" s="222"/>
      <c r="L646" s="223"/>
      <c r="M646" s="224" t="s">
        <v>1</v>
      </c>
      <c r="N646" s="225" t="s">
        <v>38</v>
      </c>
      <c r="O646" s="76"/>
      <c r="P646" s="182">
        <f>O646*H646</f>
        <v>0</v>
      </c>
      <c r="Q646" s="182">
        <v>0</v>
      </c>
      <c r="R646" s="182">
        <f>Q646*H646</f>
        <v>0</v>
      </c>
      <c r="S646" s="182">
        <v>0</v>
      </c>
      <c r="T646" s="183">
        <f>S646*H646</f>
        <v>0</v>
      </c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R646" s="184" t="s">
        <v>190</v>
      </c>
      <c r="AT646" s="184" t="s">
        <v>229</v>
      </c>
      <c r="AU646" s="184" t="s">
        <v>82</v>
      </c>
      <c r="AY646" s="18" t="s">
        <v>147</v>
      </c>
      <c r="BE646" s="185">
        <f>IF(N646="základní",J646,0)</f>
        <v>0</v>
      </c>
      <c r="BF646" s="185">
        <f>IF(N646="snížená",J646,0)</f>
        <v>0</v>
      </c>
      <c r="BG646" s="185">
        <f>IF(N646="zákl. přenesená",J646,0)</f>
        <v>0</v>
      </c>
      <c r="BH646" s="185">
        <f>IF(N646="sníž. přenesená",J646,0)</f>
        <v>0</v>
      </c>
      <c r="BI646" s="185">
        <f>IF(N646="nulová",J646,0)</f>
        <v>0</v>
      </c>
      <c r="BJ646" s="18" t="s">
        <v>80</v>
      </c>
      <c r="BK646" s="185">
        <f>ROUND(I646*H646,2)</f>
        <v>0</v>
      </c>
      <c r="BL646" s="18" t="s">
        <v>154</v>
      </c>
      <c r="BM646" s="184" t="s">
        <v>440</v>
      </c>
    </row>
    <row r="647" s="2" customFormat="1" ht="24.15" customHeight="1">
      <c r="A647" s="37"/>
      <c r="B647" s="171"/>
      <c r="C647" s="172" t="s">
        <v>425</v>
      </c>
      <c r="D647" s="172" t="s">
        <v>150</v>
      </c>
      <c r="E647" s="173" t="s">
        <v>441</v>
      </c>
      <c r="F647" s="174" t="s">
        <v>442</v>
      </c>
      <c r="G647" s="175" t="s">
        <v>164</v>
      </c>
      <c r="H647" s="176">
        <v>9.4499999999999993</v>
      </c>
      <c r="I647" s="177"/>
      <c r="J647" s="178">
        <f>ROUND(I647*H647,2)</f>
        <v>0</v>
      </c>
      <c r="K647" s="179"/>
      <c r="L647" s="38"/>
      <c r="M647" s="180" t="s">
        <v>1</v>
      </c>
      <c r="N647" s="181" t="s">
        <v>38</v>
      </c>
      <c r="O647" s="76"/>
      <c r="P647" s="182">
        <f>O647*H647</f>
        <v>0</v>
      </c>
      <c r="Q647" s="182">
        <v>0</v>
      </c>
      <c r="R647" s="182">
        <f>Q647*H647</f>
        <v>0</v>
      </c>
      <c r="S647" s="182">
        <v>0</v>
      </c>
      <c r="T647" s="183">
        <f>S647*H647</f>
        <v>0</v>
      </c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R647" s="184" t="s">
        <v>154</v>
      </c>
      <c r="AT647" s="184" t="s">
        <v>150</v>
      </c>
      <c r="AU647" s="184" t="s">
        <v>82</v>
      </c>
      <c r="AY647" s="18" t="s">
        <v>147</v>
      </c>
      <c r="BE647" s="185">
        <f>IF(N647="základní",J647,0)</f>
        <v>0</v>
      </c>
      <c r="BF647" s="185">
        <f>IF(N647="snížená",J647,0)</f>
        <v>0</v>
      </c>
      <c r="BG647" s="185">
        <f>IF(N647="zákl. přenesená",J647,0)</f>
        <v>0</v>
      </c>
      <c r="BH647" s="185">
        <f>IF(N647="sníž. přenesená",J647,0)</f>
        <v>0</v>
      </c>
      <c r="BI647" s="185">
        <f>IF(N647="nulová",J647,0)</f>
        <v>0</v>
      </c>
      <c r="BJ647" s="18" t="s">
        <v>80</v>
      </c>
      <c r="BK647" s="185">
        <f>ROUND(I647*H647,2)</f>
        <v>0</v>
      </c>
      <c r="BL647" s="18" t="s">
        <v>154</v>
      </c>
      <c r="BM647" s="184" t="s">
        <v>443</v>
      </c>
    </row>
    <row r="648" s="2" customFormat="1">
      <c r="A648" s="37"/>
      <c r="B648" s="38"/>
      <c r="C648" s="37"/>
      <c r="D648" s="186" t="s">
        <v>155</v>
      </c>
      <c r="E648" s="37"/>
      <c r="F648" s="187" t="s">
        <v>444</v>
      </c>
      <c r="G648" s="37"/>
      <c r="H648" s="37"/>
      <c r="I648" s="188"/>
      <c r="J648" s="37"/>
      <c r="K648" s="37"/>
      <c r="L648" s="38"/>
      <c r="M648" s="189"/>
      <c r="N648" s="190"/>
      <c r="O648" s="76"/>
      <c r="P648" s="76"/>
      <c r="Q648" s="76"/>
      <c r="R648" s="76"/>
      <c r="S648" s="76"/>
      <c r="T648" s="7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T648" s="18" t="s">
        <v>155</v>
      </c>
      <c r="AU648" s="18" t="s">
        <v>82</v>
      </c>
    </row>
    <row r="649" s="13" customFormat="1">
      <c r="A649" s="13"/>
      <c r="B649" s="191"/>
      <c r="C649" s="13"/>
      <c r="D649" s="192" t="s">
        <v>157</v>
      </c>
      <c r="E649" s="193" t="s">
        <v>1</v>
      </c>
      <c r="F649" s="194" t="s">
        <v>249</v>
      </c>
      <c r="G649" s="13"/>
      <c r="H649" s="193" t="s">
        <v>1</v>
      </c>
      <c r="I649" s="195"/>
      <c r="J649" s="13"/>
      <c r="K649" s="13"/>
      <c r="L649" s="191"/>
      <c r="M649" s="196"/>
      <c r="N649" s="197"/>
      <c r="O649" s="197"/>
      <c r="P649" s="197"/>
      <c r="Q649" s="197"/>
      <c r="R649" s="197"/>
      <c r="S649" s="197"/>
      <c r="T649" s="198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193" t="s">
        <v>157</v>
      </c>
      <c r="AU649" s="193" t="s">
        <v>82</v>
      </c>
      <c r="AV649" s="13" t="s">
        <v>80</v>
      </c>
      <c r="AW649" s="13" t="s">
        <v>30</v>
      </c>
      <c r="AX649" s="13" t="s">
        <v>73</v>
      </c>
      <c r="AY649" s="193" t="s">
        <v>147</v>
      </c>
    </row>
    <row r="650" s="14" customFormat="1">
      <c r="A650" s="14"/>
      <c r="B650" s="199"/>
      <c r="C650" s="14"/>
      <c r="D650" s="192" t="s">
        <v>157</v>
      </c>
      <c r="E650" s="200" t="s">
        <v>1</v>
      </c>
      <c r="F650" s="201" t="s">
        <v>250</v>
      </c>
      <c r="G650" s="14"/>
      <c r="H650" s="202">
        <v>9.4499999999999993</v>
      </c>
      <c r="I650" s="203"/>
      <c r="J650" s="14"/>
      <c r="K650" s="14"/>
      <c r="L650" s="199"/>
      <c r="M650" s="204"/>
      <c r="N650" s="205"/>
      <c r="O650" s="205"/>
      <c r="P650" s="205"/>
      <c r="Q650" s="205"/>
      <c r="R650" s="205"/>
      <c r="S650" s="205"/>
      <c r="T650" s="206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00" t="s">
        <v>157</v>
      </c>
      <c r="AU650" s="200" t="s">
        <v>82</v>
      </c>
      <c r="AV650" s="14" t="s">
        <v>82</v>
      </c>
      <c r="AW650" s="14" t="s">
        <v>30</v>
      </c>
      <c r="AX650" s="14" t="s">
        <v>73</v>
      </c>
      <c r="AY650" s="200" t="s">
        <v>147</v>
      </c>
    </row>
    <row r="651" s="15" customFormat="1">
      <c r="A651" s="15"/>
      <c r="B651" s="207"/>
      <c r="C651" s="15"/>
      <c r="D651" s="192" t="s">
        <v>157</v>
      </c>
      <c r="E651" s="208" t="s">
        <v>1</v>
      </c>
      <c r="F651" s="209" t="s">
        <v>160</v>
      </c>
      <c r="G651" s="15"/>
      <c r="H651" s="210">
        <v>9.4499999999999993</v>
      </c>
      <c r="I651" s="211"/>
      <c r="J651" s="15"/>
      <c r="K651" s="15"/>
      <c r="L651" s="207"/>
      <c r="M651" s="212"/>
      <c r="N651" s="213"/>
      <c r="O651" s="213"/>
      <c r="P651" s="213"/>
      <c r="Q651" s="213"/>
      <c r="R651" s="213"/>
      <c r="S651" s="213"/>
      <c r="T651" s="214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08" t="s">
        <v>157</v>
      </c>
      <c r="AU651" s="208" t="s">
        <v>82</v>
      </c>
      <c r="AV651" s="15" t="s">
        <v>154</v>
      </c>
      <c r="AW651" s="15" t="s">
        <v>30</v>
      </c>
      <c r="AX651" s="15" t="s">
        <v>80</v>
      </c>
      <c r="AY651" s="208" t="s">
        <v>147</v>
      </c>
    </row>
    <row r="652" s="2" customFormat="1" ht="37.8" customHeight="1">
      <c r="A652" s="37"/>
      <c r="B652" s="171"/>
      <c r="C652" s="172" t="s">
        <v>325</v>
      </c>
      <c r="D652" s="172" t="s">
        <v>150</v>
      </c>
      <c r="E652" s="173" t="s">
        <v>445</v>
      </c>
      <c r="F652" s="174" t="s">
        <v>446</v>
      </c>
      <c r="G652" s="175" t="s">
        <v>164</v>
      </c>
      <c r="H652" s="176">
        <v>340.73500000000001</v>
      </c>
      <c r="I652" s="177"/>
      <c r="J652" s="178">
        <f>ROUND(I652*H652,2)</f>
        <v>0</v>
      </c>
      <c r="K652" s="179"/>
      <c r="L652" s="38"/>
      <c r="M652" s="180" t="s">
        <v>1</v>
      </c>
      <c r="N652" s="181" t="s">
        <v>38</v>
      </c>
      <c r="O652" s="76"/>
      <c r="P652" s="182">
        <f>O652*H652</f>
        <v>0</v>
      </c>
      <c r="Q652" s="182">
        <v>0</v>
      </c>
      <c r="R652" s="182">
        <f>Q652*H652</f>
        <v>0</v>
      </c>
      <c r="S652" s="182">
        <v>0</v>
      </c>
      <c r="T652" s="183">
        <f>S652*H652</f>
        <v>0</v>
      </c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R652" s="184" t="s">
        <v>154</v>
      </c>
      <c r="AT652" s="184" t="s">
        <v>150</v>
      </c>
      <c r="AU652" s="184" t="s">
        <v>82</v>
      </c>
      <c r="AY652" s="18" t="s">
        <v>147</v>
      </c>
      <c r="BE652" s="185">
        <f>IF(N652="základní",J652,0)</f>
        <v>0</v>
      </c>
      <c r="BF652" s="185">
        <f>IF(N652="snížená",J652,0)</f>
        <v>0</v>
      </c>
      <c r="BG652" s="185">
        <f>IF(N652="zákl. přenesená",J652,0)</f>
        <v>0</v>
      </c>
      <c r="BH652" s="185">
        <f>IF(N652="sníž. přenesená",J652,0)</f>
        <v>0</v>
      </c>
      <c r="BI652" s="185">
        <f>IF(N652="nulová",J652,0)</f>
        <v>0</v>
      </c>
      <c r="BJ652" s="18" t="s">
        <v>80</v>
      </c>
      <c r="BK652" s="185">
        <f>ROUND(I652*H652,2)</f>
        <v>0</v>
      </c>
      <c r="BL652" s="18" t="s">
        <v>154</v>
      </c>
      <c r="BM652" s="184" t="s">
        <v>447</v>
      </c>
    </row>
    <row r="653" s="2" customFormat="1">
      <c r="A653" s="37"/>
      <c r="B653" s="38"/>
      <c r="C653" s="37"/>
      <c r="D653" s="186" t="s">
        <v>155</v>
      </c>
      <c r="E653" s="37"/>
      <c r="F653" s="187" t="s">
        <v>448</v>
      </c>
      <c r="G653" s="37"/>
      <c r="H653" s="37"/>
      <c r="I653" s="188"/>
      <c r="J653" s="37"/>
      <c r="K653" s="37"/>
      <c r="L653" s="38"/>
      <c r="M653" s="189"/>
      <c r="N653" s="190"/>
      <c r="O653" s="76"/>
      <c r="P653" s="76"/>
      <c r="Q653" s="76"/>
      <c r="R653" s="76"/>
      <c r="S653" s="76"/>
      <c r="T653" s="7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T653" s="18" t="s">
        <v>155</v>
      </c>
      <c r="AU653" s="18" t="s">
        <v>82</v>
      </c>
    </row>
    <row r="654" s="13" customFormat="1">
      <c r="A654" s="13"/>
      <c r="B654" s="191"/>
      <c r="C654" s="13"/>
      <c r="D654" s="192" t="s">
        <v>157</v>
      </c>
      <c r="E654" s="193" t="s">
        <v>1</v>
      </c>
      <c r="F654" s="194" t="s">
        <v>165</v>
      </c>
      <c r="G654" s="13"/>
      <c r="H654" s="193" t="s">
        <v>1</v>
      </c>
      <c r="I654" s="195"/>
      <c r="J654" s="13"/>
      <c r="K654" s="13"/>
      <c r="L654" s="191"/>
      <c r="M654" s="196"/>
      <c r="N654" s="197"/>
      <c r="O654" s="197"/>
      <c r="P654" s="197"/>
      <c r="Q654" s="197"/>
      <c r="R654" s="197"/>
      <c r="S654" s="197"/>
      <c r="T654" s="198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193" t="s">
        <v>157</v>
      </c>
      <c r="AU654" s="193" t="s">
        <v>82</v>
      </c>
      <c r="AV654" s="13" t="s">
        <v>80</v>
      </c>
      <c r="AW654" s="13" t="s">
        <v>30</v>
      </c>
      <c r="AX654" s="13" t="s">
        <v>73</v>
      </c>
      <c r="AY654" s="193" t="s">
        <v>147</v>
      </c>
    </row>
    <row r="655" s="14" customFormat="1">
      <c r="A655" s="14"/>
      <c r="B655" s="199"/>
      <c r="C655" s="14"/>
      <c r="D655" s="192" t="s">
        <v>157</v>
      </c>
      <c r="E655" s="200" t="s">
        <v>1</v>
      </c>
      <c r="F655" s="201" t="s">
        <v>166</v>
      </c>
      <c r="G655" s="14"/>
      <c r="H655" s="202">
        <v>149.80000000000001</v>
      </c>
      <c r="I655" s="203"/>
      <c r="J655" s="14"/>
      <c r="K655" s="14"/>
      <c r="L655" s="199"/>
      <c r="M655" s="204"/>
      <c r="N655" s="205"/>
      <c r="O655" s="205"/>
      <c r="P655" s="205"/>
      <c r="Q655" s="205"/>
      <c r="R655" s="205"/>
      <c r="S655" s="205"/>
      <c r="T655" s="20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00" t="s">
        <v>157</v>
      </c>
      <c r="AU655" s="200" t="s">
        <v>82</v>
      </c>
      <c r="AV655" s="14" t="s">
        <v>82</v>
      </c>
      <c r="AW655" s="14" t="s">
        <v>30</v>
      </c>
      <c r="AX655" s="14" t="s">
        <v>73</v>
      </c>
      <c r="AY655" s="200" t="s">
        <v>147</v>
      </c>
    </row>
    <row r="656" s="13" customFormat="1">
      <c r="A656" s="13"/>
      <c r="B656" s="191"/>
      <c r="C656" s="13"/>
      <c r="D656" s="192" t="s">
        <v>157</v>
      </c>
      <c r="E656" s="193" t="s">
        <v>1</v>
      </c>
      <c r="F656" s="194" t="s">
        <v>167</v>
      </c>
      <c r="G656" s="13"/>
      <c r="H656" s="193" t="s">
        <v>1</v>
      </c>
      <c r="I656" s="195"/>
      <c r="J656" s="13"/>
      <c r="K656" s="13"/>
      <c r="L656" s="191"/>
      <c r="M656" s="196"/>
      <c r="N656" s="197"/>
      <c r="O656" s="197"/>
      <c r="P656" s="197"/>
      <c r="Q656" s="197"/>
      <c r="R656" s="197"/>
      <c r="S656" s="197"/>
      <c r="T656" s="198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193" t="s">
        <v>157</v>
      </c>
      <c r="AU656" s="193" t="s">
        <v>82</v>
      </c>
      <c r="AV656" s="13" t="s">
        <v>80</v>
      </c>
      <c r="AW656" s="13" t="s">
        <v>30</v>
      </c>
      <c r="AX656" s="13" t="s">
        <v>73</v>
      </c>
      <c r="AY656" s="193" t="s">
        <v>147</v>
      </c>
    </row>
    <row r="657" s="14" customFormat="1">
      <c r="A657" s="14"/>
      <c r="B657" s="199"/>
      <c r="C657" s="14"/>
      <c r="D657" s="192" t="s">
        <v>157</v>
      </c>
      <c r="E657" s="200" t="s">
        <v>1</v>
      </c>
      <c r="F657" s="201" t="s">
        <v>168</v>
      </c>
      <c r="G657" s="14"/>
      <c r="H657" s="202">
        <v>72.450000000000003</v>
      </c>
      <c r="I657" s="203"/>
      <c r="J657" s="14"/>
      <c r="K657" s="14"/>
      <c r="L657" s="199"/>
      <c r="M657" s="204"/>
      <c r="N657" s="205"/>
      <c r="O657" s="205"/>
      <c r="P657" s="205"/>
      <c r="Q657" s="205"/>
      <c r="R657" s="205"/>
      <c r="S657" s="205"/>
      <c r="T657" s="206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00" t="s">
        <v>157</v>
      </c>
      <c r="AU657" s="200" t="s">
        <v>82</v>
      </c>
      <c r="AV657" s="14" t="s">
        <v>82</v>
      </c>
      <c r="AW657" s="14" t="s">
        <v>30</v>
      </c>
      <c r="AX657" s="14" t="s">
        <v>73</v>
      </c>
      <c r="AY657" s="200" t="s">
        <v>147</v>
      </c>
    </row>
    <row r="658" s="13" customFormat="1">
      <c r="A658" s="13"/>
      <c r="B658" s="191"/>
      <c r="C658" s="13"/>
      <c r="D658" s="192" t="s">
        <v>157</v>
      </c>
      <c r="E658" s="193" t="s">
        <v>1</v>
      </c>
      <c r="F658" s="194" t="s">
        <v>169</v>
      </c>
      <c r="G658" s="13"/>
      <c r="H658" s="193" t="s">
        <v>1</v>
      </c>
      <c r="I658" s="195"/>
      <c r="J658" s="13"/>
      <c r="K658" s="13"/>
      <c r="L658" s="191"/>
      <c r="M658" s="196"/>
      <c r="N658" s="197"/>
      <c r="O658" s="197"/>
      <c r="P658" s="197"/>
      <c r="Q658" s="197"/>
      <c r="R658" s="197"/>
      <c r="S658" s="197"/>
      <c r="T658" s="198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193" t="s">
        <v>157</v>
      </c>
      <c r="AU658" s="193" t="s">
        <v>82</v>
      </c>
      <c r="AV658" s="13" t="s">
        <v>80</v>
      </c>
      <c r="AW658" s="13" t="s">
        <v>30</v>
      </c>
      <c r="AX658" s="13" t="s">
        <v>73</v>
      </c>
      <c r="AY658" s="193" t="s">
        <v>147</v>
      </c>
    </row>
    <row r="659" s="14" customFormat="1">
      <c r="A659" s="14"/>
      <c r="B659" s="199"/>
      <c r="C659" s="14"/>
      <c r="D659" s="192" t="s">
        <v>157</v>
      </c>
      <c r="E659" s="200" t="s">
        <v>1</v>
      </c>
      <c r="F659" s="201" t="s">
        <v>170</v>
      </c>
      <c r="G659" s="14"/>
      <c r="H659" s="202">
        <v>36</v>
      </c>
      <c r="I659" s="203"/>
      <c r="J659" s="14"/>
      <c r="K659" s="14"/>
      <c r="L659" s="199"/>
      <c r="M659" s="204"/>
      <c r="N659" s="205"/>
      <c r="O659" s="205"/>
      <c r="P659" s="205"/>
      <c r="Q659" s="205"/>
      <c r="R659" s="205"/>
      <c r="S659" s="205"/>
      <c r="T659" s="20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00" t="s">
        <v>157</v>
      </c>
      <c r="AU659" s="200" t="s">
        <v>82</v>
      </c>
      <c r="AV659" s="14" t="s">
        <v>82</v>
      </c>
      <c r="AW659" s="14" t="s">
        <v>30</v>
      </c>
      <c r="AX659" s="14" t="s">
        <v>73</v>
      </c>
      <c r="AY659" s="200" t="s">
        <v>147</v>
      </c>
    </row>
    <row r="660" s="13" customFormat="1">
      <c r="A660" s="13"/>
      <c r="B660" s="191"/>
      <c r="C660" s="13"/>
      <c r="D660" s="192" t="s">
        <v>157</v>
      </c>
      <c r="E660" s="193" t="s">
        <v>1</v>
      </c>
      <c r="F660" s="194" t="s">
        <v>171</v>
      </c>
      <c r="G660" s="13"/>
      <c r="H660" s="193" t="s">
        <v>1</v>
      </c>
      <c r="I660" s="195"/>
      <c r="J660" s="13"/>
      <c r="K660" s="13"/>
      <c r="L660" s="191"/>
      <c r="M660" s="196"/>
      <c r="N660" s="197"/>
      <c r="O660" s="197"/>
      <c r="P660" s="197"/>
      <c r="Q660" s="197"/>
      <c r="R660" s="197"/>
      <c r="S660" s="197"/>
      <c r="T660" s="198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193" t="s">
        <v>157</v>
      </c>
      <c r="AU660" s="193" t="s">
        <v>82</v>
      </c>
      <c r="AV660" s="13" t="s">
        <v>80</v>
      </c>
      <c r="AW660" s="13" t="s">
        <v>30</v>
      </c>
      <c r="AX660" s="13" t="s">
        <v>73</v>
      </c>
      <c r="AY660" s="193" t="s">
        <v>147</v>
      </c>
    </row>
    <row r="661" s="14" customFormat="1">
      <c r="A661" s="14"/>
      <c r="B661" s="199"/>
      <c r="C661" s="14"/>
      <c r="D661" s="192" t="s">
        <v>157</v>
      </c>
      <c r="E661" s="200" t="s">
        <v>1</v>
      </c>
      <c r="F661" s="201" t="s">
        <v>172</v>
      </c>
      <c r="G661" s="14"/>
      <c r="H661" s="202">
        <v>136.5</v>
      </c>
      <c r="I661" s="203"/>
      <c r="J661" s="14"/>
      <c r="K661" s="14"/>
      <c r="L661" s="199"/>
      <c r="M661" s="204"/>
      <c r="N661" s="205"/>
      <c r="O661" s="205"/>
      <c r="P661" s="205"/>
      <c r="Q661" s="205"/>
      <c r="R661" s="205"/>
      <c r="S661" s="205"/>
      <c r="T661" s="206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00" t="s">
        <v>157</v>
      </c>
      <c r="AU661" s="200" t="s">
        <v>82</v>
      </c>
      <c r="AV661" s="14" t="s">
        <v>82</v>
      </c>
      <c r="AW661" s="14" t="s">
        <v>30</v>
      </c>
      <c r="AX661" s="14" t="s">
        <v>73</v>
      </c>
      <c r="AY661" s="200" t="s">
        <v>147</v>
      </c>
    </row>
    <row r="662" s="13" customFormat="1">
      <c r="A662" s="13"/>
      <c r="B662" s="191"/>
      <c r="C662" s="13"/>
      <c r="D662" s="192" t="s">
        <v>157</v>
      </c>
      <c r="E662" s="193" t="s">
        <v>1</v>
      </c>
      <c r="F662" s="194" t="s">
        <v>173</v>
      </c>
      <c r="G662" s="13"/>
      <c r="H662" s="193" t="s">
        <v>1</v>
      </c>
      <c r="I662" s="195"/>
      <c r="J662" s="13"/>
      <c r="K662" s="13"/>
      <c r="L662" s="191"/>
      <c r="M662" s="196"/>
      <c r="N662" s="197"/>
      <c r="O662" s="197"/>
      <c r="P662" s="197"/>
      <c r="Q662" s="197"/>
      <c r="R662" s="197"/>
      <c r="S662" s="197"/>
      <c r="T662" s="198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193" t="s">
        <v>157</v>
      </c>
      <c r="AU662" s="193" t="s">
        <v>82</v>
      </c>
      <c r="AV662" s="13" t="s">
        <v>80</v>
      </c>
      <c r="AW662" s="13" t="s">
        <v>30</v>
      </c>
      <c r="AX662" s="13" t="s">
        <v>73</v>
      </c>
      <c r="AY662" s="193" t="s">
        <v>147</v>
      </c>
    </row>
    <row r="663" s="14" customFormat="1">
      <c r="A663" s="14"/>
      <c r="B663" s="199"/>
      <c r="C663" s="14"/>
      <c r="D663" s="192" t="s">
        <v>157</v>
      </c>
      <c r="E663" s="200" t="s">
        <v>1</v>
      </c>
      <c r="F663" s="201" t="s">
        <v>174</v>
      </c>
      <c r="G663" s="14"/>
      <c r="H663" s="202">
        <v>-45</v>
      </c>
      <c r="I663" s="203"/>
      <c r="J663" s="14"/>
      <c r="K663" s="14"/>
      <c r="L663" s="199"/>
      <c r="M663" s="204"/>
      <c r="N663" s="205"/>
      <c r="O663" s="205"/>
      <c r="P663" s="205"/>
      <c r="Q663" s="205"/>
      <c r="R663" s="205"/>
      <c r="S663" s="205"/>
      <c r="T663" s="206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00" t="s">
        <v>157</v>
      </c>
      <c r="AU663" s="200" t="s">
        <v>82</v>
      </c>
      <c r="AV663" s="14" t="s">
        <v>82</v>
      </c>
      <c r="AW663" s="14" t="s">
        <v>30</v>
      </c>
      <c r="AX663" s="14" t="s">
        <v>73</v>
      </c>
      <c r="AY663" s="200" t="s">
        <v>147</v>
      </c>
    </row>
    <row r="664" s="14" customFormat="1">
      <c r="A664" s="14"/>
      <c r="B664" s="199"/>
      <c r="C664" s="14"/>
      <c r="D664" s="192" t="s">
        <v>157</v>
      </c>
      <c r="E664" s="200" t="s">
        <v>1</v>
      </c>
      <c r="F664" s="201" t="s">
        <v>175</v>
      </c>
      <c r="G664" s="14"/>
      <c r="H664" s="202">
        <v>-5.4000000000000004</v>
      </c>
      <c r="I664" s="203"/>
      <c r="J664" s="14"/>
      <c r="K664" s="14"/>
      <c r="L664" s="199"/>
      <c r="M664" s="204"/>
      <c r="N664" s="205"/>
      <c r="O664" s="205"/>
      <c r="P664" s="205"/>
      <c r="Q664" s="205"/>
      <c r="R664" s="205"/>
      <c r="S664" s="205"/>
      <c r="T664" s="206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00" t="s">
        <v>157</v>
      </c>
      <c r="AU664" s="200" t="s">
        <v>82</v>
      </c>
      <c r="AV664" s="14" t="s">
        <v>82</v>
      </c>
      <c r="AW664" s="14" t="s">
        <v>30</v>
      </c>
      <c r="AX664" s="14" t="s">
        <v>73</v>
      </c>
      <c r="AY664" s="200" t="s">
        <v>147</v>
      </c>
    </row>
    <row r="665" s="14" customFormat="1">
      <c r="A665" s="14"/>
      <c r="B665" s="199"/>
      <c r="C665" s="14"/>
      <c r="D665" s="192" t="s">
        <v>157</v>
      </c>
      <c r="E665" s="200" t="s">
        <v>1</v>
      </c>
      <c r="F665" s="201" t="s">
        <v>176</v>
      </c>
      <c r="G665" s="14"/>
      <c r="H665" s="202">
        <v>-1.76</v>
      </c>
      <c r="I665" s="203"/>
      <c r="J665" s="14"/>
      <c r="K665" s="14"/>
      <c r="L665" s="199"/>
      <c r="M665" s="204"/>
      <c r="N665" s="205"/>
      <c r="O665" s="205"/>
      <c r="P665" s="205"/>
      <c r="Q665" s="205"/>
      <c r="R665" s="205"/>
      <c r="S665" s="205"/>
      <c r="T665" s="206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00" t="s">
        <v>157</v>
      </c>
      <c r="AU665" s="200" t="s">
        <v>82</v>
      </c>
      <c r="AV665" s="14" t="s">
        <v>82</v>
      </c>
      <c r="AW665" s="14" t="s">
        <v>30</v>
      </c>
      <c r="AX665" s="14" t="s">
        <v>73</v>
      </c>
      <c r="AY665" s="200" t="s">
        <v>147</v>
      </c>
    </row>
    <row r="666" s="14" customFormat="1">
      <c r="A666" s="14"/>
      <c r="B666" s="199"/>
      <c r="C666" s="14"/>
      <c r="D666" s="192" t="s">
        <v>157</v>
      </c>
      <c r="E666" s="200" t="s">
        <v>1</v>
      </c>
      <c r="F666" s="201" t="s">
        <v>177</v>
      </c>
      <c r="G666" s="14"/>
      <c r="H666" s="202">
        <v>-0.64000000000000001</v>
      </c>
      <c r="I666" s="203"/>
      <c r="J666" s="14"/>
      <c r="K666" s="14"/>
      <c r="L666" s="199"/>
      <c r="M666" s="204"/>
      <c r="N666" s="205"/>
      <c r="O666" s="205"/>
      <c r="P666" s="205"/>
      <c r="Q666" s="205"/>
      <c r="R666" s="205"/>
      <c r="S666" s="205"/>
      <c r="T666" s="206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00" t="s">
        <v>157</v>
      </c>
      <c r="AU666" s="200" t="s">
        <v>82</v>
      </c>
      <c r="AV666" s="14" t="s">
        <v>82</v>
      </c>
      <c r="AW666" s="14" t="s">
        <v>30</v>
      </c>
      <c r="AX666" s="14" t="s">
        <v>73</v>
      </c>
      <c r="AY666" s="200" t="s">
        <v>147</v>
      </c>
    </row>
    <row r="667" s="13" customFormat="1">
      <c r="A667" s="13"/>
      <c r="B667" s="191"/>
      <c r="C667" s="13"/>
      <c r="D667" s="192" t="s">
        <v>157</v>
      </c>
      <c r="E667" s="193" t="s">
        <v>1</v>
      </c>
      <c r="F667" s="194" t="s">
        <v>169</v>
      </c>
      <c r="G667" s="13"/>
      <c r="H667" s="193" t="s">
        <v>1</v>
      </c>
      <c r="I667" s="195"/>
      <c r="J667" s="13"/>
      <c r="K667" s="13"/>
      <c r="L667" s="191"/>
      <c r="M667" s="196"/>
      <c r="N667" s="197"/>
      <c r="O667" s="197"/>
      <c r="P667" s="197"/>
      <c r="Q667" s="197"/>
      <c r="R667" s="197"/>
      <c r="S667" s="197"/>
      <c r="T667" s="198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193" t="s">
        <v>157</v>
      </c>
      <c r="AU667" s="193" t="s">
        <v>82</v>
      </c>
      <c r="AV667" s="13" t="s">
        <v>80</v>
      </c>
      <c r="AW667" s="13" t="s">
        <v>30</v>
      </c>
      <c r="AX667" s="13" t="s">
        <v>73</v>
      </c>
      <c r="AY667" s="193" t="s">
        <v>147</v>
      </c>
    </row>
    <row r="668" s="14" customFormat="1">
      <c r="A668" s="14"/>
      <c r="B668" s="199"/>
      <c r="C668" s="14"/>
      <c r="D668" s="192" t="s">
        <v>157</v>
      </c>
      <c r="E668" s="200" t="s">
        <v>1</v>
      </c>
      <c r="F668" s="201" t="s">
        <v>178</v>
      </c>
      <c r="G668" s="14"/>
      <c r="H668" s="202">
        <v>-1.2150000000000001</v>
      </c>
      <c r="I668" s="203"/>
      <c r="J668" s="14"/>
      <c r="K668" s="14"/>
      <c r="L668" s="199"/>
      <c r="M668" s="204"/>
      <c r="N668" s="205"/>
      <c r="O668" s="205"/>
      <c r="P668" s="205"/>
      <c r="Q668" s="205"/>
      <c r="R668" s="205"/>
      <c r="S668" s="205"/>
      <c r="T668" s="206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00" t="s">
        <v>157</v>
      </c>
      <c r="AU668" s="200" t="s">
        <v>82</v>
      </c>
      <c r="AV668" s="14" t="s">
        <v>82</v>
      </c>
      <c r="AW668" s="14" t="s">
        <v>30</v>
      </c>
      <c r="AX668" s="14" t="s">
        <v>73</v>
      </c>
      <c r="AY668" s="200" t="s">
        <v>147</v>
      </c>
    </row>
    <row r="669" s="15" customFormat="1">
      <c r="A669" s="15"/>
      <c r="B669" s="207"/>
      <c r="C669" s="15"/>
      <c r="D669" s="192" t="s">
        <v>157</v>
      </c>
      <c r="E669" s="208" t="s">
        <v>1</v>
      </c>
      <c r="F669" s="209" t="s">
        <v>160</v>
      </c>
      <c r="G669" s="15"/>
      <c r="H669" s="210">
        <v>340.73500000000007</v>
      </c>
      <c r="I669" s="211"/>
      <c r="J669" s="15"/>
      <c r="K669" s="15"/>
      <c r="L669" s="207"/>
      <c r="M669" s="212"/>
      <c r="N669" s="213"/>
      <c r="O669" s="213"/>
      <c r="P669" s="213"/>
      <c r="Q669" s="213"/>
      <c r="R669" s="213"/>
      <c r="S669" s="213"/>
      <c r="T669" s="214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08" t="s">
        <v>157</v>
      </c>
      <c r="AU669" s="208" t="s">
        <v>82</v>
      </c>
      <c r="AV669" s="15" t="s">
        <v>154</v>
      </c>
      <c r="AW669" s="15" t="s">
        <v>30</v>
      </c>
      <c r="AX669" s="15" t="s">
        <v>80</v>
      </c>
      <c r="AY669" s="208" t="s">
        <v>147</v>
      </c>
    </row>
    <row r="670" s="2" customFormat="1" ht="37.8" customHeight="1">
      <c r="A670" s="37"/>
      <c r="B670" s="171"/>
      <c r="C670" s="172" t="s">
        <v>449</v>
      </c>
      <c r="D670" s="172" t="s">
        <v>150</v>
      </c>
      <c r="E670" s="173" t="s">
        <v>450</v>
      </c>
      <c r="F670" s="174" t="s">
        <v>451</v>
      </c>
      <c r="G670" s="175" t="s">
        <v>164</v>
      </c>
      <c r="H670" s="176">
        <v>79.599999999999994</v>
      </c>
      <c r="I670" s="177"/>
      <c r="J670" s="178">
        <f>ROUND(I670*H670,2)</f>
        <v>0</v>
      </c>
      <c r="K670" s="179"/>
      <c r="L670" s="38"/>
      <c r="M670" s="180" t="s">
        <v>1</v>
      </c>
      <c r="N670" s="181" t="s">
        <v>38</v>
      </c>
      <c r="O670" s="76"/>
      <c r="P670" s="182">
        <f>O670*H670</f>
        <v>0</v>
      </c>
      <c r="Q670" s="182">
        <v>0</v>
      </c>
      <c r="R670" s="182">
        <f>Q670*H670</f>
        <v>0</v>
      </c>
      <c r="S670" s="182">
        <v>0</v>
      </c>
      <c r="T670" s="183">
        <f>S670*H670</f>
        <v>0</v>
      </c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R670" s="184" t="s">
        <v>154</v>
      </c>
      <c r="AT670" s="184" t="s">
        <v>150</v>
      </c>
      <c r="AU670" s="184" t="s">
        <v>82</v>
      </c>
      <c r="AY670" s="18" t="s">
        <v>147</v>
      </c>
      <c r="BE670" s="185">
        <f>IF(N670="základní",J670,0)</f>
        <v>0</v>
      </c>
      <c r="BF670" s="185">
        <f>IF(N670="snížená",J670,0)</f>
        <v>0</v>
      </c>
      <c r="BG670" s="185">
        <f>IF(N670="zákl. přenesená",J670,0)</f>
        <v>0</v>
      </c>
      <c r="BH670" s="185">
        <f>IF(N670="sníž. přenesená",J670,0)</f>
        <v>0</v>
      </c>
      <c r="BI670" s="185">
        <f>IF(N670="nulová",J670,0)</f>
        <v>0</v>
      </c>
      <c r="BJ670" s="18" t="s">
        <v>80</v>
      </c>
      <c r="BK670" s="185">
        <f>ROUND(I670*H670,2)</f>
        <v>0</v>
      </c>
      <c r="BL670" s="18" t="s">
        <v>154</v>
      </c>
      <c r="BM670" s="184" t="s">
        <v>452</v>
      </c>
    </row>
    <row r="671" s="2" customFormat="1">
      <c r="A671" s="37"/>
      <c r="B671" s="38"/>
      <c r="C671" s="37"/>
      <c r="D671" s="186" t="s">
        <v>155</v>
      </c>
      <c r="E671" s="37"/>
      <c r="F671" s="187" t="s">
        <v>453</v>
      </c>
      <c r="G671" s="37"/>
      <c r="H671" s="37"/>
      <c r="I671" s="188"/>
      <c r="J671" s="37"/>
      <c r="K671" s="37"/>
      <c r="L671" s="38"/>
      <c r="M671" s="189"/>
      <c r="N671" s="190"/>
      <c r="O671" s="76"/>
      <c r="P671" s="76"/>
      <c r="Q671" s="76"/>
      <c r="R671" s="76"/>
      <c r="S671" s="76"/>
      <c r="T671" s="7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T671" s="18" t="s">
        <v>155</v>
      </c>
      <c r="AU671" s="18" t="s">
        <v>82</v>
      </c>
    </row>
    <row r="672" s="13" customFormat="1">
      <c r="A672" s="13"/>
      <c r="B672" s="191"/>
      <c r="C672" s="13"/>
      <c r="D672" s="192" t="s">
        <v>157</v>
      </c>
      <c r="E672" s="193" t="s">
        <v>1</v>
      </c>
      <c r="F672" s="194" t="s">
        <v>265</v>
      </c>
      <c r="G672" s="13"/>
      <c r="H672" s="193" t="s">
        <v>1</v>
      </c>
      <c r="I672" s="195"/>
      <c r="J672" s="13"/>
      <c r="K672" s="13"/>
      <c r="L672" s="191"/>
      <c r="M672" s="196"/>
      <c r="N672" s="197"/>
      <c r="O672" s="197"/>
      <c r="P672" s="197"/>
      <c r="Q672" s="197"/>
      <c r="R672" s="197"/>
      <c r="S672" s="197"/>
      <c r="T672" s="198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193" t="s">
        <v>157</v>
      </c>
      <c r="AU672" s="193" t="s">
        <v>82</v>
      </c>
      <c r="AV672" s="13" t="s">
        <v>80</v>
      </c>
      <c r="AW672" s="13" t="s">
        <v>30</v>
      </c>
      <c r="AX672" s="13" t="s">
        <v>73</v>
      </c>
      <c r="AY672" s="193" t="s">
        <v>147</v>
      </c>
    </row>
    <row r="673" s="14" customFormat="1">
      <c r="A673" s="14"/>
      <c r="B673" s="199"/>
      <c r="C673" s="14"/>
      <c r="D673" s="192" t="s">
        <v>157</v>
      </c>
      <c r="E673" s="200" t="s">
        <v>1</v>
      </c>
      <c r="F673" s="201" t="s">
        <v>266</v>
      </c>
      <c r="G673" s="14"/>
      <c r="H673" s="202">
        <v>5.04</v>
      </c>
      <c r="I673" s="203"/>
      <c r="J673" s="14"/>
      <c r="K673" s="14"/>
      <c r="L673" s="199"/>
      <c r="M673" s="204"/>
      <c r="N673" s="205"/>
      <c r="O673" s="205"/>
      <c r="P673" s="205"/>
      <c r="Q673" s="205"/>
      <c r="R673" s="205"/>
      <c r="S673" s="205"/>
      <c r="T673" s="206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00" t="s">
        <v>157</v>
      </c>
      <c r="AU673" s="200" t="s">
        <v>82</v>
      </c>
      <c r="AV673" s="14" t="s">
        <v>82</v>
      </c>
      <c r="AW673" s="14" t="s">
        <v>30</v>
      </c>
      <c r="AX673" s="14" t="s">
        <v>73</v>
      </c>
      <c r="AY673" s="200" t="s">
        <v>147</v>
      </c>
    </row>
    <row r="674" s="14" customFormat="1">
      <c r="A674" s="14"/>
      <c r="B674" s="199"/>
      <c r="C674" s="14"/>
      <c r="D674" s="192" t="s">
        <v>157</v>
      </c>
      <c r="E674" s="200" t="s">
        <v>1</v>
      </c>
      <c r="F674" s="201" t="s">
        <v>267</v>
      </c>
      <c r="G674" s="14"/>
      <c r="H674" s="202">
        <v>4.8600000000000003</v>
      </c>
      <c r="I674" s="203"/>
      <c r="J674" s="14"/>
      <c r="K674" s="14"/>
      <c r="L674" s="199"/>
      <c r="M674" s="204"/>
      <c r="N674" s="205"/>
      <c r="O674" s="205"/>
      <c r="P674" s="205"/>
      <c r="Q674" s="205"/>
      <c r="R674" s="205"/>
      <c r="S674" s="205"/>
      <c r="T674" s="206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00" t="s">
        <v>157</v>
      </c>
      <c r="AU674" s="200" t="s">
        <v>82</v>
      </c>
      <c r="AV674" s="14" t="s">
        <v>82</v>
      </c>
      <c r="AW674" s="14" t="s">
        <v>30</v>
      </c>
      <c r="AX674" s="14" t="s">
        <v>73</v>
      </c>
      <c r="AY674" s="200" t="s">
        <v>147</v>
      </c>
    </row>
    <row r="675" s="13" customFormat="1">
      <c r="A675" s="13"/>
      <c r="B675" s="191"/>
      <c r="C675" s="13"/>
      <c r="D675" s="192" t="s">
        <v>157</v>
      </c>
      <c r="E675" s="193" t="s">
        <v>1</v>
      </c>
      <c r="F675" s="194" t="s">
        <v>251</v>
      </c>
      <c r="G675" s="13"/>
      <c r="H675" s="193" t="s">
        <v>1</v>
      </c>
      <c r="I675" s="195"/>
      <c r="J675" s="13"/>
      <c r="K675" s="13"/>
      <c r="L675" s="191"/>
      <c r="M675" s="196"/>
      <c r="N675" s="197"/>
      <c r="O675" s="197"/>
      <c r="P675" s="197"/>
      <c r="Q675" s="197"/>
      <c r="R675" s="197"/>
      <c r="S675" s="197"/>
      <c r="T675" s="198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193" t="s">
        <v>157</v>
      </c>
      <c r="AU675" s="193" t="s">
        <v>82</v>
      </c>
      <c r="AV675" s="13" t="s">
        <v>80</v>
      </c>
      <c r="AW675" s="13" t="s">
        <v>30</v>
      </c>
      <c r="AX675" s="13" t="s">
        <v>73</v>
      </c>
      <c r="AY675" s="193" t="s">
        <v>147</v>
      </c>
    </row>
    <row r="676" s="13" customFormat="1">
      <c r="A676" s="13"/>
      <c r="B676" s="191"/>
      <c r="C676" s="13"/>
      <c r="D676" s="192" t="s">
        <v>157</v>
      </c>
      <c r="E676" s="193" t="s">
        <v>1</v>
      </c>
      <c r="F676" s="194" t="s">
        <v>165</v>
      </c>
      <c r="G676" s="13"/>
      <c r="H676" s="193" t="s">
        <v>1</v>
      </c>
      <c r="I676" s="195"/>
      <c r="J676" s="13"/>
      <c r="K676" s="13"/>
      <c r="L676" s="191"/>
      <c r="M676" s="196"/>
      <c r="N676" s="197"/>
      <c r="O676" s="197"/>
      <c r="P676" s="197"/>
      <c r="Q676" s="197"/>
      <c r="R676" s="197"/>
      <c r="S676" s="197"/>
      <c r="T676" s="198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193" t="s">
        <v>157</v>
      </c>
      <c r="AU676" s="193" t="s">
        <v>82</v>
      </c>
      <c r="AV676" s="13" t="s">
        <v>80</v>
      </c>
      <c r="AW676" s="13" t="s">
        <v>30</v>
      </c>
      <c r="AX676" s="13" t="s">
        <v>73</v>
      </c>
      <c r="AY676" s="193" t="s">
        <v>147</v>
      </c>
    </row>
    <row r="677" s="14" customFormat="1">
      <c r="A677" s="14"/>
      <c r="B677" s="199"/>
      <c r="C677" s="14"/>
      <c r="D677" s="192" t="s">
        <v>157</v>
      </c>
      <c r="E677" s="200" t="s">
        <v>1</v>
      </c>
      <c r="F677" s="201" t="s">
        <v>252</v>
      </c>
      <c r="G677" s="14"/>
      <c r="H677" s="202">
        <v>21.399999999999999</v>
      </c>
      <c r="I677" s="203"/>
      <c r="J677" s="14"/>
      <c r="K677" s="14"/>
      <c r="L677" s="199"/>
      <c r="M677" s="204"/>
      <c r="N677" s="205"/>
      <c r="O677" s="205"/>
      <c r="P677" s="205"/>
      <c r="Q677" s="205"/>
      <c r="R677" s="205"/>
      <c r="S677" s="205"/>
      <c r="T677" s="206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00" t="s">
        <v>157</v>
      </c>
      <c r="AU677" s="200" t="s">
        <v>82</v>
      </c>
      <c r="AV677" s="14" t="s">
        <v>82</v>
      </c>
      <c r="AW677" s="14" t="s">
        <v>30</v>
      </c>
      <c r="AX677" s="14" t="s">
        <v>73</v>
      </c>
      <c r="AY677" s="200" t="s">
        <v>147</v>
      </c>
    </row>
    <row r="678" s="14" customFormat="1">
      <c r="A678" s="14"/>
      <c r="B678" s="199"/>
      <c r="C678" s="14"/>
      <c r="D678" s="192" t="s">
        <v>157</v>
      </c>
      <c r="E678" s="200" t="s">
        <v>1</v>
      </c>
      <c r="F678" s="201" t="s">
        <v>253</v>
      </c>
      <c r="G678" s="14"/>
      <c r="H678" s="202">
        <v>9</v>
      </c>
      <c r="I678" s="203"/>
      <c r="J678" s="14"/>
      <c r="K678" s="14"/>
      <c r="L678" s="199"/>
      <c r="M678" s="204"/>
      <c r="N678" s="205"/>
      <c r="O678" s="205"/>
      <c r="P678" s="205"/>
      <c r="Q678" s="205"/>
      <c r="R678" s="205"/>
      <c r="S678" s="205"/>
      <c r="T678" s="206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00" t="s">
        <v>157</v>
      </c>
      <c r="AU678" s="200" t="s">
        <v>82</v>
      </c>
      <c r="AV678" s="14" t="s">
        <v>82</v>
      </c>
      <c r="AW678" s="14" t="s">
        <v>30</v>
      </c>
      <c r="AX678" s="14" t="s">
        <v>73</v>
      </c>
      <c r="AY678" s="200" t="s">
        <v>147</v>
      </c>
    </row>
    <row r="679" s="13" customFormat="1">
      <c r="A679" s="13"/>
      <c r="B679" s="191"/>
      <c r="C679" s="13"/>
      <c r="D679" s="192" t="s">
        <v>157</v>
      </c>
      <c r="E679" s="193" t="s">
        <v>1</v>
      </c>
      <c r="F679" s="194" t="s">
        <v>167</v>
      </c>
      <c r="G679" s="13"/>
      <c r="H679" s="193" t="s">
        <v>1</v>
      </c>
      <c r="I679" s="195"/>
      <c r="J679" s="13"/>
      <c r="K679" s="13"/>
      <c r="L679" s="191"/>
      <c r="M679" s="196"/>
      <c r="N679" s="197"/>
      <c r="O679" s="197"/>
      <c r="P679" s="197"/>
      <c r="Q679" s="197"/>
      <c r="R679" s="197"/>
      <c r="S679" s="197"/>
      <c r="T679" s="198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193" t="s">
        <v>157</v>
      </c>
      <c r="AU679" s="193" t="s">
        <v>82</v>
      </c>
      <c r="AV679" s="13" t="s">
        <v>80</v>
      </c>
      <c r="AW679" s="13" t="s">
        <v>30</v>
      </c>
      <c r="AX679" s="13" t="s">
        <v>73</v>
      </c>
      <c r="AY679" s="193" t="s">
        <v>147</v>
      </c>
    </row>
    <row r="680" s="14" customFormat="1">
      <c r="A680" s="14"/>
      <c r="B680" s="199"/>
      <c r="C680" s="14"/>
      <c r="D680" s="192" t="s">
        <v>157</v>
      </c>
      <c r="E680" s="200" t="s">
        <v>1</v>
      </c>
      <c r="F680" s="201" t="s">
        <v>254</v>
      </c>
      <c r="G680" s="14"/>
      <c r="H680" s="202">
        <v>10.35</v>
      </c>
      <c r="I680" s="203"/>
      <c r="J680" s="14"/>
      <c r="K680" s="14"/>
      <c r="L680" s="199"/>
      <c r="M680" s="204"/>
      <c r="N680" s="205"/>
      <c r="O680" s="205"/>
      <c r="P680" s="205"/>
      <c r="Q680" s="205"/>
      <c r="R680" s="205"/>
      <c r="S680" s="205"/>
      <c r="T680" s="206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00" t="s">
        <v>157</v>
      </c>
      <c r="AU680" s="200" t="s">
        <v>82</v>
      </c>
      <c r="AV680" s="14" t="s">
        <v>82</v>
      </c>
      <c r="AW680" s="14" t="s">
        <v>30</v>
      </c>
      <c r="AX680" s="14" t="s">
        <v>73</v>
      </c>
      <c r="AY680" s="200" t="s">
        <v>147</v>
      </c>
    </row>
    <row r="681" s="13" customFormat="1">
      <c r="A681" s="13"/>
      <c r="B681" s="191"/>
      <c r="C681" s="13"/>
      <c r="D681" s="192" t="s">
        <v>157</v>
      </c>
      <c r="E681" s="193" t="s">
        <v>1</v>
      </c>
      <c r="F681" s="194" t="s">
        <v>171</v>
      </c>
      <c r="G681" s="13"/>
      <c r="H681" s="193" t="s">
        <v>1</v>
      </c>
      <c r="I681" s="195"/>
      <c r="J681" s="13"/>
      <c r="K681" s="13"/>
      <c r="L681" s="191"/>
      <c r="M681" s="196"/>
      <c r="N681" s="197"/>
      <c r="O681" s="197"/>
      <c r="P681" s="197"/>
      <c r="Q681" s="197"/>
      <c r="R681" s="197"/>
      <c r="S681" s="197"/>
      <c r="T681" s="198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193" t="s">
        <v>157</v>
      </c>
      <c r="AU681" s="193" t="s">
        <v>82</v>
      </c>
      <c r="AV681" s="13" t="s">
        <v>80</v>
      </c>
      <c r="AW681" s="13" t="s">
        <v>30</v>
      </c>
      <c r="AX681" s="13" t="s">
        <v>73</v>
      </c>
      <c r="AY681" s="193" t="s">
        <v>147</v>
      </c>
    </row>
    <row r="682" s="14" customFormat="1">
      <c r="A682" s="14"/>
      <c r="B682" s="199"/>
      <c r="C682" s="14"/>
      <c r="D682" s="192" t="s">
        <v>157</v>
      </c>
      <c r="E682" s="200" t="s">
        <v>1</v>
      </c>
      <c r="F682" s="201" t="s">
        <v>255</v>
      </c>
      <c r="G682" s="14"/>
      <c r="H682" s="202">
        <v>19.5</v>
      </c>
      <c r="I682" s="203"/>
      <c r="J682" s="14"/>
      <c r="K682" s="14"/>
      <c r="L682" s="199"/>
      <c r="M682" s="204"/>
      <c r="N682" s="205"/>
      <c r="O682" s="205"/>
      <c r="P682" s="205"/>
      <c r="Q682" s="205"/>
      <c r="R682" s="205"/>
      <c r="S682" s="205"/>
      <c r="T682" s="206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00" t="s">
        <v>157</v>
      </c>
      <c r="AU682" s="200" t="s">
        <v>82</v>
      </c>
      <c r="AV682" s="14" t="s">
        <v>82</v>
      </c>
      <c r="AW682" s="14" t="s">
        <v>30</v>
      </c>
      <c r="AX682" s="14" t="s">
        <v>73</v>
      </c>
      <c r="AY682" s="200" t="s">
        <v>147</v>
      </c>
    </row>
    <row r="683" s="13" customFormat="1">
      <c r="A683" s="13"/>
      <c r="B683" s="191"/>
      <c r="C683" s="13"/>
      <c r="D683" s="192" t="s">
        <v>157</v>
      </c>
      <c r="E683" s="193" t="s">
        <v>1</v>
      </c>
      <c r="F683" s="194" t="s">
        <v>249</v>
      </c>
      <c r="G683" s="13"/>
      <c r="H683" s="193" t="s">
        <v>1</v>
      </c>
      <c r="I683" s="195"/>
      <c r="J683" s="13"/>
      <c r="K683" s="13"/>
      <c r="L683" s="191"/>
      <c r="M683" s="196"/>
      <c r="N683" s="197"/>
      <c r="O683" s="197"/>
      <c r="P683" s="197"/>
      <c r="Q683" s="197"/>
      <c r="R683" s="197"/>
      <c r="S683" s="197"/>
      <c r="T683" s="198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193" t="s">
        <v>157</v>
      </c>
      <c r="AU683" s="193" t="s">
        <v>82</v>
      </c>
      <c r="AV683" s="13" t="s">
        <v>80</v>
      </c>
      <c r="AW683" s="13" t="s">
        <v>30</v>
      </c>
      <c r="AX683" s="13" t="s">
        <v>73</v>
      </c>
      <c r="AY683" s="193" t="s">
        <v>147</v>
      </c>
    </row>
    <row r="684" s="14" customFormat="1">
      <c r="A684" s="14"/>
      <c r="B684" s="199"/>
      <c r="C684" s="14"/>
      <c r="D684" s="192" t="s">
        <v>157</v>
      </c>
      <c r="E684" s="200" t="s">
        <v>1</v>
      </c>
      <c r="F684" s="201" t="s">
        <v>250</v>
      </c>
      <c r="G684" s="14"/>
      <c r="H684" s="202">
        <v>9.4499999999999993</v>
      </c>
      <c r="I684" s="203"/>
      <c r="J684" s="14"/>
      <c r="K684" s="14"/>
      <c r="L684" s="199"/>
      <c r="M684" s="204"/>
      <c r="N684" s="205"/>
      <c r="O684" s="205"/>
      <c r="P684" s="205"/>
      <c r="Q684" s="205"/>
      <c r="R684" s="205"/>
      <c r="S684" s="205"/>
      <c r="T684" s="206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00" t="s">
        <v>157</v>
      </c>
      <c r="AU684" s="200" t="s">
        <v>82</v>
      </c>
      <c r="AV684" s="14" t="s">
        <v>82</v>
      </c>
      <c r="AW684" s="14" t="s">
        <v>30</v>
      </c>
      <c r="AX684" s="14" t="s">
        <v>73</v>
      </c>
      <c r="AY684" s="200" t="s">
        <v>147</v>
      </c>
    </row>
    <row r="685" s="15" customFormat="1">
      <c r="A685" s="15"/>
      <c r="B685" s="207"/>
      <c r="C685" s="15"/>
      <c r="D685" s="192" t="s">
        <v>157</v>
      </c>
      <c r="E685" s="208" t="s">
        <v>1</v>
      </c>
      <c r="F685" s="209" t="s">
        <v>160</v>
      </c>
      <c r="G685" s="15"/>
      <c r="H685" s="210">
        <v>79.600000000000009</v>
      </c>
      <c r="I685" s="211"/>
      <c r="J685" s="15"/>
      <c r="K685" s="15"/>
      <c r="L685" s="207"/>
      <c r="M685" s="212"/>
      <c r="N685" s="213"/>
      <c r="O685" s="213"/>
      <c r="P685" s="213"/>
      <c r="Q685" s="213"/>
      <c r="R685" s="213"/>
      <c r="S685" s="213"/>
      <c r="T685" s="214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08" t="s">
        <v>157</v>
      </c>
      <c r="AU685" s="208" t="s">
        <v>82</v>
      </c>
      <c r="AV685" s="15" t="s">
        <v>154</v>
      </c>
      <c r="AW685" s="15" t="s">
        <v>30</v>
      </c>
      <c r="AX685" s="15" t="s">
        <v>80</v>
      </c>
      <c r="AY685" s="208" t="s">
        <v>147</v>
      </c>
    </row>
    <row r="686" s="2" customFormat="1" ht="37.8" customHeight="1">
      <c r="A686" s="37"/>
      <c r="B686" s="171"/>
      <c r="C686" s="172" t="s">
        <v>330</v>
      </c>
      <c r="D686" s="172" t="s">
        <v>150</v>
      </c>
      <c r="E686" s="173" t="s">
        <v>454</v>
      </c>
      <c r="F686" s="174" t="s">
        <v>455</v>
      </c>
      <c r="G686" s="175" t="s">
        <v>164</v>
      </c>
      <c r="H686" s="176">
        <v>386.51499999999999</v>
      </c>
      <c r="I686" s="177"/>
      <c r="J686" s="178">
        <f>ROUND(I686*H686,2)</f>
        <v>0</v>
      </c>
      <c r="K686" s="179"/>
      <c r="L686" s="38"/>
      <c r="M686" s="180" t="s">
        <v>1</v>
      </c>
      <c r="N686" s="181" t="s">
        <v>38</v>
      </c>
      <c r="O686" s="76"/>
      <c r="P686" s="182">
        <f>O686*H686</f>
        <v>0</v>
      </c>
      <c r="Q686" s="182">
        <v>0</v>
      </c>
      <c r="R686" s="182">
        <f>Q686*H686</f>
        <v>0</v>
      </c>
      <c r="S686" s="182">
        <v>0</v>
      </c>
      <c r="T686" s="183">
        <f>S686*H686</f>
        <v>0</v>
      </c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R686" s="184" t="s">
        <v>154</v>
      </c>
      <c r="AT686" s="184" t="s">
        <v>150</v>
      </c>
      <c r="AU686" s="184" t="s">
        <v>82</v>
      </c>
      <c r="AY686" s="18" t="s">
        <v>147</v>
      </c>
      <c r="BE686" s="185">
        <f>IF(N686="základní",J686,0)</f>
        <v>0</v>
      </c>
      <c r="BF686" s="185">
        <f>IF(N686="snížená",J686,0)</f>
        <v>0</v>
      </c>
      <c r="BG686" s="185">
        <f>IF(N686="zákl. přenesená",J686,0)</f>
        <v>0</v>
      </c>
      <c r="BH686" s="185">
        <f>IF(N686="sníž. přenesená",J686,0)</f>
        <v>0</v>
      </c>
      <c r="BI686" s="185">
        <f>IF(N686="nulová",J686,0)</f>
        <v>0</v>
      </c>
      <c r="BJ686" s="18" t="s">
        <v>80</v>
      </c>
      <c r="BK686" s="185">
        <f>ROUND(I686*H686,2)</f>
        <v>0</v>
      </c>
      <c r="BL686" s="18" t="s">
        <v>154</v>
      </c>
      <c r="BM686" s="184" t="s">
        <v>456</v>
      </c>
    </row>
    <row r="687" s="2" customFormat="1">
      <c r="A687" s="37"/>
      <c r="B687" s="38"/>
      <c r="C687" s="37"/>
      <c r="D687" s="186" t="s">
        <v>155</v>
      </c>
      <c r="E687" s="37"/>
      <c r="F687" s="187" t="s">
        <v>457</v>
      </c>
      <c r="G687" s="37"/>
      <c r="H687" s="37"/>
      <c r="I687" s="188"/>
      <c r="J687" s="37"/>
      <c r="K687" s="37"/>
      <c r="L687" s="38"/>
      <c r="M687" s="189"/>
      <c r="N687" s="190"/>
      <c r="O687" s="76"/>
      <c r="P687" s="76"/>
      <c r="Q687" s="76"/>
      <c r="R687" s="76"/>
      <c r="S687" s="76"/>
      <c r="T687" s="7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T687" s="18" t="s">
        <v>155</v>
      </c>
      <c r="AU687" s="18" t="s">
        <v>82</v>
      </c>
    </row>
    <row r="688" s="13" customFormat="1">
      <c r="A688" s="13"/>
      <c r="B688" s="191"/>
      <c r="C688" s="13"/>
      <c r="D688" s="192" t="s">
        <v>157</v>
      </c>
      <c r="E688" s="193" t="s">
        <v>1</v>
      </c>
      <c r="F688" s="194" t="s">
        <v>165</v>
      </c>
      <c r="G688" s="13"/>
      <c r="H688" s="193" t="s">
        <v>1</v>
      </c>
      <c r="I688" s="195"/>
      <c r="J688" s="13"/>
      <c r="K688" s="13"/>
      <c r="L688" s="191"/>
      <c r="M688" s="196"/>
      <c r="N688" s="197"/>
      <c r="O688" s="197"/>
      <c r="P688" s="197"/>
      <c r="Q688" s="197"/>
      <c r="R688" s="197"/>
      <c r="S688" s="197"/>
      <c r="T688" s="198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193" t="s">
        <v>157</v>
      </c>
      <c r="AU688" s="193" t="s">
        <v>82</v>
      </c>
      <c r="AV688" s="13" t="s">
        <v>80</v>
      </c>
      <c r="AW688" s="13" t="s">
        <v>30</v>
      </c>
      <c r="AX688" s="13" t="s">
        <v>73</v>
      </c>
      <c r="AY688" s="193" t="s">
        <v>147</v>
      </c>
    </row>
    <row r="689" s="14" customFormat="1">
      <c r="A689" s="14"/>
      <c r="B689" s="199"/>
      <c r="C689" s="14"/>
      <c r="D689" s="192" t="s">
        <v>157</v>
      </c>
      <c r="E689" s="200" t="s">
        <v>1</v>
      </c>
      <c r="F689" s="201" t="s">
        <v>166</v>
      </c>
      <c r="G689" s="14"/>
      <c r="H689" s="202">
        <v>149.80000000000001</v>
      </c>
      <c r="I689" s="203"/>
      <c r="J689" s="14"/>
      <c r="K689" s="14"/>
      <c r="L689" s="199"/>
      <c r="M689" s="204"/>
      <c r="N689" s="205"/>
      <c r="O689" s="205"/>
      <c r="P689" s="205"/>
      <c r="Q689" s="205"/>
      <c r="R689" s="205"/>
      <c r="S689" s="205"/>
      <c r="T689" s="206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00" t="s">
        <v>157</v>
      </c>
      <c r="AU689" s="200" t="s">
        <v>82</v>
      </c>
      <c r="AV689" s="14" t="s">
        <v>82</v>
      </c>
      <c r="AW689" s="14" t="s">
        <v>30</v>
      </c>
      <c r="AX689" s="14" t="s">
        <v>73</v>
      </c>
      <c r="AY689" s="200" t="s">
        <v>147</v>
      </c>
    </row>
    <row r="690" s="13" customFormat="1">
      <c r="A690" s="13"/>
      <c r="B690" s="191"/>
      <c r="C690" s="13"/>
      <c r="D690" s="192" t="s">
        <v>157</v>
      </c>
      <c r="E690" s="193" t="s">
        <v>1</v>
      </c>
      <c r="F690" s="194" t="s">
        <v>167</v>
      </c>
      <c r="G690" s="13"/>
      <c r="H690" s="193" t="s">
        <v>1</v>
      </c>
      <c r="I690" s="195"/>
      <c r="J690" s="13"/>
      <c r="K690" s="13"/>
      <c r="L690" s="191"/>
      <c r="M690" s="196"/>
      <c r="N690" s="197"/>
      <c r="O690" s="197"/>
      <c r="P690" s="197"/>
      <c r="Q690" s="197"/>
      <c r="R690" s="197"/>
      <c r="S690" s="197"/>
      <c r="T690" s="198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193" t="s">
        <v>157</v>
      </c>
      <c r="AU690" s="193" t="s">
        <v>82</v>
      </c>
      <c r="AV690" s="13" t="s">
        <v>80</v>
      </c>
      <c r="AW690" s="13" t="s">
        <v>30</v>
      </c>
      <c r="AX690" s="13" t="s">
        <v>73</v>
      </c>
      <c r="AY690" s="193" t="s">
        <v>147</v>
      </c>
    </row>
    <row r="691" s="14" customFormat="1">
      <c r="A691" s="14"/>
      <c r="B691" s="199"/>
      <c r="C691" s="14"/>
      <c r="D691" s="192" t="s">
        <v>157</v>
      </c>
      <c r="E691" s="200" t="s">
        <v>1</v>
      </c>
      <c r="F691" s="201" t="s">
        <v>168</v>
      </c>
      <c r="G691" s="14"/>
      <c r="H691" s="202">
        <v>72.450000000000003</v>
      </c>
      <c r="I691" s="203"/>
      <c r="J691" s="14"/>
      <c r="K691" s="14"/>
      <c r="L691" s="199"/>
      <c r="M691" s="204"/>
      <c r="N691" s="205"/>
      <c r="O691" s="205"/>
      <c r="P691" s="205"/>
      <c r="Q691" s="205"/>
      <c r="R691" s="205"/>
      <c r="S691" s="205"/>
      <c r="T691" s="206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00" t="s">
        <v>157</v>
      </c>
      <c r="AU691" s="200" t="s">
        <v>82</v>
      </c>
      <c r="AV691" s="14" t="s">
        <v>82</v>
      </c>
      <c r="AW691" s="14" t="s">
        <v>30</v>
      </c>
      <c r="AX691" s="14" t="s">
        <v>73</v>
      </c>
      <c r="AY691" s="200" t="s">
        <v>147</v>
      </c>
    </row>
    <row r="692" s="13" customFormat="1">
      <c r="A692" s="13"/>
      <c r="B692" s="191"/>
      <c r="C692" s="13"/>
      <c r="D692" s="192" t="s">
        <v>157</v>
      </c>
      <c r="E692" s="193" t="s">
        <v>1</v>
      </c>
      <c r="F692" s="194" t="s">
        <v>169</v>
      </c>
      <c r="G692" s="13"/>
      <c r="H692" s="193" t="s">
        <v>1</v>
      </c>
      <c r="I692" s="195"/>
      <c r="J692" s="13"/>
      <c r="K692" s="13"/>
      <c r="L692" s="191"/>
      <c r="M692" s="196"/>
      <c r="N692" s="197"/>
      <c r="O692" s="197"/>
      <c r="P692" s="197"/>
      <c r="Q692" s="197"/>
      <c r="R692" s="197"/>
      <c r="S692" s="197"/>
      <c r="T692" s="198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193" t="s">
        <v>157</v>
      </c>
      <c r="AU692" s="193" t="s">
        <v>82</v>
      </c>
      <c r="AV692" s="13" t="s">
        <v>80</v>
      </c>
      <c r="AW692" s="13" t="s">
        <v>30</v>
      </c>
      <c r="AX692" s="13" t="s">
        <v>73</v>
      </c>
      <c r="AY692" s="193" t="s">
        <v>147</v>
      </c>
    </row>
    <row r="693" s="14" customFormat="1">
      <c r="A693" s="14"/>
      <c r="B693" s="199"/>
      <c r="C693" s="14"/>
      <c r="D693" s="192" t="s">
        <v>157</v>
      </c>
      <c r="E693" s="200" t="s">
        <v>1</v>
      </c>
      <c r="F693" s="201" t="s">
        <v>170</v>
      </c>
      <c r="G693" s="14"/>
      <c r="H693" s="202">
        <v>36</v>
      </c>
      <c r="I693" s="203"/>
      <c r="J693" s="14"/>
      <c r="K693" s="14"/>
      <c r="L693" s="199"/>
      <c r="M693" s="204"/>
      <c r="N693" s="205"/>
      <c r="O693" s="205"/>
      <c r="P693" s="205"/>
      <c r="Q693" s="205"/>
      <c r="R693" s="205"/>
      <c r="S693" s="205"/>
      <c r="T693" s="206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00" t="s">
        <v>157</v>
      </c>
      <c r="AU693" s="200" t="s">
        <v>82</v>
      </c>
      <c r="AV693" s="14" t="s">
        <v>82</v>
      </c>
      <c r="AW693" s="14" t="s">
        <v>30</v>
      </c>
      <c r="AX693" s="14" t="s">
        <v>73</v>
      </c>
      <c r="AY693" s="200" t="s">
        <v>147</v>
      </c>
    </row>
    <row r="694" s="13" customFormat="1">
      <c r="A694" s="13"/>
      <c r="B694" s="191"/>
      <c r="C694" s="13"/>
      <c r="D694" s="192" t="s">
        <v>157</v>
      </c>
      <c r="E694" s="193" t="s">
        <v>1</v>
      </c>
      <c r="F694" s="194" t="s">
        <v>171</v>
      </c>
      <c r="G694" s="13"/>
      <c r="H694" s="193" t="s">
        <v>1</v>
      </c>
      <c r="I694" s="195"/>
      <c r="J694" s="13"/>
      <c r="K694" s="13"/>
      <c r="L694" s="191"/>
      <c r="M694" s="196"/>
      <c r="N694" s="197"/>
      <c r="O694" s="197"/>
      <c r="P694" s="197"/>
      <c r="Q694" s="197"/>
      <c r="R694" s="197"/>
      <c r="S694" s="197"/>
      <c r="T694" s="198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193" t="s">
        <v>157</v>
      </c>
      <c r="AU694" s="193" t="s">
        <v>82</v>
      </c>
      <c r="AV694" s="13" t="s">
        <v>80</v>
      </c>
      <c r="AW694" s="13" t="s">
        <v>30</v>
      </c>
      <c r="AX694" s="13" t="s">
        <v>73</v>
      </c>
      <c r="AY694" s="193" t="s">
        <v>147</v>
      </c>
    </row>
    <row r="695" s="14" customFormat="1">
      <c r="A695" s="14"/>
      <c r="B695" s="199"/>
      <c r="C695" s="14"/>
      <c r="D695" s="192" t="s">
        <v>157</v>
      </c>
      <c r="E695" s="200" t="s">
        <v>1</v>
      </c>
      <c r="F695" s="201" t="s">
        <v>172</v>
      </c>
      <c r="G695" s="14"/>
      <c r="H695" s="202">
        <v>136.5</v>
      </c>
      <c r="I695" s="203"/>
      <c r="J695" s="14"/>
      <c r="K695" s="14"/>
      <c r="L695" s="199"/>
      <c r="M695" s="204"/>
      <c r="N695" s="205"/>
      <c r="O695" s="205"/>
      <c r="P695" s="205"/>
      <c r="Q695" s="205"/>
      <c r="R695" s="205"/>
      <c r="S695" s="205"/>
      <c r="T695" s="206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00" t="s">
        <v>157</v>
      </c>
      <c r="AU695" s="200" t="s">
        <v>82</v>
      </c>
      <c r="AV695" s="14" t="s">
        <v>82</v>
      </c>
      <c r="AW695" s="14" t="s">
        <v>30</v>
      </c>
      <c r="AX695" s="14" t="s">
        <v>73</v>
      </c>
      <c r="AY695" s="200" t="s">
        <v>147</v>
      </c>
    </row>
    <row r="696" s="13" customFormat="1">
      <c r="A696" s="13"/>
      <c r="B696" s="191"/>
      <c r="C696" s="13"/>
      <c r="D696" s="192" t="s">
        <v>157</v>
      </c>
      <c r="E696" s="193" t="s">
        <v>1</v>
      </c>
      <c r="F696" s="194" t="s">
        <v>173</v>
      </c>
      <c r="G696" s="13"/>
      <c r="H696" s="193" t="s">
        <v>1</v>
      </c>
      <c r="I696" s="195"/>
      <c r="J696" s="13"/>
      <c r="K696" s="13"/>
      <c r="L696" s="191"/>
      <c r="M696" s="196"/>
      <c r="N696" s="197"/>
      <c r="O696" s="197"/>
      <c r="P696" s="197"/>
      <c r="Q696" s="197"/>
      <c r="R696" s="197"/>
      <c r="S696" s="197"/>
      <c r="T696" s="198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193" t="s">
        <v>157</v>
      </c>
      <c r="AU696" s="193" t="s">
        <v>82</v>
      </c>
      <c r="AV696" s="13" t="s">
        <v>80</v>
      </c>
      <c r="AW696" s="13" t="s">
        <v>30</v>
      </c>
      <c r="AX696" s="13" t="s">
        <v>73</v>
      </c>
      <c r="AY696" s="193" t="s">
        <v>147</v>
      </c>
    </row>
    <row r="697" s="14" customFormat="1">
      <c r="A697" s="14"/>
      <c r="B697" s="199"/>
      <c r="C697" s="14"/>
      <c r="D697" s="192" t="s">
        <v>157</v>
      </c>
      <c r="E697" s="200" t="s">
        <v>1</v>
      </c>
      <c r="F697" s="201" t="s">
        <v>174</v>
      </c>
      <c r="G697" s="14"/>
      <c r="H697" s="202">
        <v>-45</v>
      </c>
      <c r="I697" s="203"/>
      <c r="J697" s="14"/>
      <c r="K697" s="14"/>
      <c r="L697" s="199"/>
      <c r="M697" s="204"/>
      <c r="N697" s="205"/>
      <c r="O697" s="205"/>
      <c r="P697" s="205"/>
      <c r="Q697" s="205"/>
      <c r="R697" s="205"/>
      <c r="S697" s="205"/>
      <c r="T697" s="206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00" t="s">
        <v>157</v>
      </c>
      <c r="AU697" s="200" t="s">
        <v>82</v>
      </c>
      <c r="AV697" s="14" t="s">
        <v>82</v>
      </c>
      <c r="AW697" s="14" t="s">
        <v>30</v>
      </c>
      <c r="AX697" s="14" t="s">
        <v>73</v>
      </c>
      <c r="AY697" s="200" t="s">
        <v>147</v>
      </c>
    </row>
    <row r="698" s="14" customFormat="1">
      <c r="A698" s="14"/>
      <c r="B698" s="199"/>
      <c r="C698" s="14"/>
      <c r="D698" s="192" t="s">
        <v>157</v>
      </c>
      <c r="E698" s="200" t="s">
        <v>1</v>
      </c>
      <c r="F698" s="201" t="s">
        <v>175</v>
      </c>
      <c r="G698" s="14"/>
      <c r="H698" s="202">
        <v>-5.4000000000000004</v>
      </c>
      <c r="I698" s="203"/>
      <c r="J698" s="14"/>
      <c r="K698" s="14"/>
      <c r="L698" s="199"/>
      <c r="M698" s="204"/>
      <c r="N698" s="205"/>
      <c r="O698" s="205"/>
      <c r="P698" s="205"/>
      <c r="Q698" s="205"/>
      <c r="R698" s="205"/>
      <c r="S698" s="205"/>
      <c r="T698" s="206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00" t="s">
        <v>157</v>
      </c>
      <c r="AU698" s="200" t="s">
        <v>82</v>
      </c>
      <c r="AV698" s="14" t="s">
        <v>82</v>
      </c>
      <c r="AW698" s="14" t="s">
        <v>30</v>
      </c>
      <c r="AX698" s="14" t="s">
        <v>73</v>
      </c>
      <c r="AY698" s="200" t="s">
        <v>147</v>
      </c>
    </row>
    <row r="699" s="14" customFormat="1">
      <c r="A699" s="14"/>
      <c r="B699" s="199"/>
      <c r="C699" s="14"/>
      <c r="D699" s="192" t="s">
        <v>157</v>
      </c>
      <c r="E699" s="200" t="s">
        <v>1</v>
      </c>
      <c r="F699" s="201" t="s">
        <v>176</v>
      </c>
      <c r="G699" s="14"/>
      <c r="H699" s="202">
        <v>-1.76</v>
      </c>
      <c r="I699" s="203"/>
      <c r="J699" s="14"/>
      <c r="K699" s="14"/>
      <c r="L699" s="199"/>
      <c r="M699" s="204"/>
      <c r="N699" s="205"/>
      <c r="O699" s="205"/>
      <c r="P699" s="205"/>
      <c r="Q699" s="205"/>
      <c r="R699" s="205"/>
      <c r="S699" s="205"/>
      <c r="T699" s="206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00" t="s">
        <v>157</v>
      </c>
      <c r="AU699" s="200" t="s">
        <v>82</v>
      </c>
      <c r="AV699" s="14" t="s">
        <v>82</v>
      </c>
      <c r="AW699" s="14" t="s">
        <v>30</v>
      </c>
      <c r="AX699" s="14" t="s">
        <v>73</v>
      </c>
      <c r="AY699" s="200" t="s">
        <v>147</v>
      </c>
    </row>
    <row r="700" s="14" customFormat="1">
      <c r="A700" s="14"/>
      <c r="B700" s="199"/>
      <c r="C700" s="14"/>
      <c r="D700" s="192" t="s">
        <v>157</v>
      </c>
      <c r="E700" s="200" t="s">
        <v>1</v>
      </c>
      <c r="F700" s="201" t="s">
        <v>177</v>
      </c>
      <c r="G700" s="14"/>
      <c r="H700" s="202">
        <v>-0.64000000000000001</v>
      </c>
      <c r="I700" s="203"/>
      <c r="J700" s="14"/>
      <c r="K700" s="14"/>
      <c r="L700" s="199"/>
      <c r="M700" s="204"/>
      <c r="N700" s="205"/>
      <c r="O700" s="205"/>
      <c r="P700" s="205"/>
      <c r="Q700" s="205"/>
      <c r="R700" s="205"/>
      <c r="S700" s="205"/>
      <c r="T700" s="206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00" t="s">
        <v>157</v>
      </c>
      <c r="AU700" s="200" t="s">
        <v>82</v>
      </c>
      <c r="AV700" s="14" t="s">
        <v>82</v>
      </c>
      <c r="AW700" s="14" t="s">
        <v>30</v>
      </c>
      <c r="AX700" s="14" t="s">
        <v>73</v>
      </c>
      <c r="AY700" s="200" t="s">
        <v>147</v>
      </c>
    </row>
    <row r="701" s="13" customFormat="1">
      <c r="A701" s="13"/>
      <c r="B701" s="191"/>
      <c r="C701" s="13"/>
      <c r="D701" s="192" t="s">
        <v>157</v>
      </c>
      <c r="E701" s="193" t="s">
        <v>1</v>
      </c>
      <c r="F701" s="194" t="s">
        <v>169</v>
      </c>
      <c r="G701" s="13"/>
      <c r="H701" s="193" t="s">
        <v>1</v>
      </c>
      <c r="I701" s="195"/>
      <c r="J701" s="13"/>
      <c r="K701" s="13"/>
      <c r="L701" s="191"/>
      <c r="M701" s="196"/>
      <c r="N701" s="197"/>
      <c r="O701" s="197"/>
      <c r="P701" s="197"/>
      <c r="Q701" s="197"/>
      <c r="R701" s="197"/>
      <c r="S701" s="197"/>
      <c r="T701" s="198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193" t="s">
        <v>157</v>
      </c>
      <c r="AU701" s="193" t="s">
        <v>82</v>
      </c>
      <c r="AV701" s="13" t="s">
        <v>80</v>
      </c>
      <c r="AW701" s="13" t="s">
        <v>30</v>
      </c>
      <c r="AX701" s="13" t="s">
        <v>73</v>
      </c>
      <c r="AY701" s="193" t="s">
        <v>147</v>
      </c>
    </row>
    <row r="702" s="14" customFormat="1">
      <c r="A702" s="14"/>
      <c r="B702" s="199"/>
      <c r="C702" s="14"/>
      <c r="D702" s="192" t="s">
        <v>157</v>
      </c>
      <c r="E702" s="200" t="s">
        <v>1</v>
      </c>
      <c r="F702" s="201" t="s">
        <v>178</v>
      </c>
      <c r="G702" s="14"/>
      <c r="H702" s="202">
        <v>-1.2150000000000001</v>
      </c>
      <c r="I702" s="203"/>
      <c r="J702" s="14"/>
      <c r="K702" s="14"/>
      <c r="L702" s="199"/>
      <c r="M702" s="204"/>
      <c r="N702" s="205"/>
      <c r="O702" s="205"/>
      <c r="P702" s="205"/>
      <c r="Q702" s="205"/>
      <c r="R702" s="205"/>
      <c r="S702" s="205"/>
      <c r="T702" s="206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00" t="s">
        <v>157</v>
      </c>
      <c r="AU702" s="200" t="s">
        <v>82</v>
      </c>
      <c r="AV702" s="14" t="s">
        <v>82</v>
      </c>
      <c r="AW702" s="14" t="s">
        <v>30</v>
      </c>
      <c r="AX702" s="14" t="s">
        <v>73</v>
      </c>
      <c r="AY702" s="200" t="s">
        <v>147</v>
      </c>
    </row>
    <row r="703" s="13" customFormat="1">
      <c r="A703" s="13"/>
      <c r="B703" s="191"/>
      <c r="C703" s="13"/>
      <c r="D703" s="192" t="s">
        <v>157</v>
      </c>
      <c r="E703" s="193" t="s">
        <v>1</v>
      </c>
      <c r="F703" s="194" t="s">
        <v>179</v>
      </c>
      <c r="G703" s="13"/>
      <c r="H703" s="193" t="s">
        <v>1</v>
      </c>
      <c r="I703" s="195"/>
      <c r="J703" s="13"/>
      <c r="K703" s="13"/>
      <c r="L703" s="191"/>
      <c r="M703" s="196"/>
      <c r="N703" s="197"/>
      <c r="O703" s="197"/>
      <c r="P703" s="197"/>
      <c r="Q703" s="197"/>
      <c r="R703" s="197"/>
      <c r="S703" s="197"/>
      <c r="T703" s="198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193" t="s">
        <v>157</v>
      </c>
      <c r="AU703" s="193" t="s">
        <v>82</v>
      </c>
      <c r="AV703" s="13" t="s">
        <v>80</v>
      </c>
      <c r="AW703" s="13" t="s">
        <v>30</v>
      </c>
      <c r="AX703" s="13" t="s">
        <v>73</v>
      </c>
      <c r="AY703" s="193" t="s">
        <v>147</v>
      </c>
    </row>
    <row r="704" s="14" customFormat="1">
      <c r="A704" s="14"/>
      <c r="B704" s="199"/>
      <c r="C704" s="14"/>
      <c r="D704" s="192" t="s">
        <v>157</v>
      </c>
      <c r="E704" s="200" t="s">
        <v>1</v>
      </c>
      <c r="F704" s="201" t="s">
        <v>180</v>
      </c>
      <c r="G704" s="14"/>
      <c r="H704" s="202">
        <v>36.75</v>
      </c>
      <c r="I704" s="203"/>
      <c r="J704" s="14"/>
      <c r="K704" s="14"/>
      <c r="L704" s="199"/>
      <c r="M704" s="204"/>
      <c r="N704" s="205"/>
      <c r="O704" s="205"/>
      <c r="P704" s="205"/>
      <c r="Q704" s="205"/>
      <c r="R704" s="205"/>
      <c r="S704" s="205"/>
      <c r="T704" s="206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00" t="s">
        <v>157</v>
      </c>
      <c r="AU704" s="200" t="s">
        <v>82</v>
      </c>
      <c r="AV704" s="14" t="s">
        <v>82</v>
      </c>
      <c r="AW704" s="14" t="s">
        <v>30</v>
      </c>
      <c r="AX704" s="14" t="s">
        <v>73</v>
      </c>
      <c r="AY704" s="200" t="s">
        <v>147</v>
      </c>
    </row>
    <row r="705" s="14" customFormat="1">
      <c r="A705" s="14"/>
      <c r="B705" s="199"/>
      <c r="C705" s="14"/>
      <c r="D705" s="192" t="s">
        <v>157</v>
      </c>
      <c r="E705" s="200" t="s">
        <v>1</v>
      </c>
      <c r="F705" s="201" t="s">
        <v>181</v>
      </c>
      <c r="G705" s="14"/>
      <c r="H705" s="202">
        <v>3.3599999999999999</v>
      </c>
      <c r="I705" s="203"/>
      <c r="J705" s="14"/>
      <c r="K705" s="14"/>
      <c r="L705" s="199"/>
      <c r="M705" s="204"/>
      <c r="N705" s="205"/>
      <c r="O705" s="205"/>
      <c r="P705" s="205"/>
      <c r="Q705" s="205"/>
      <c r="R705" s="205"/>
      <c r="S705" s="205"/>
      <c r="T705" s="20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00" t="s">
        <v>157</v>
      </c>
      <c r="AU705" s="200" t="s">
        <v>82</v>
      </c>
      <c r="AV705" s="14" t="s">
        <v>82</v>
      </c>
      <c r="AW705" s="14" t="s">
        <v>30</v>
      </c>
      <c r="AX705" s="14" t="s">
        <v>73</v>
      </c>
      <c r="AY705" s="200" t="s">
        <v>147</v>
      </c>
    </row>
    <row r="706" s="14" customFormat="1">
      <c r="A706" s="14"/>
      <c r="B706" s="199"/>
      <c r="C706" s="14"/>
      <c r="D706" s="192" t="s">
        <v>157</v>
      </c>
      <c r="E706" s="200" t="s">
        <v>1</v>
      </c>
      <c r="F706" s="201" t="s">
        <v>182</v>
      </c>
      <c r="G706" s="14"/>
      <c r="H706" s="202">
        <v>3.0099999999999998</v>
      </c>
      <c r="I706" s="203"/>
      <c r="J706" s="14"/>
      <c r="K706" s="14"/>
      <c r="L706" s="199"/>
      <c r="M706" s="204"/>
      <c r="N706" s="205"/>
      <c r="O706" s="205"/>
      <c r="P706" s="205"/>
      <c r="Q706" s="205"/>
      <c r="R706" s="205"/>
      <c r="S706" s="205"/>
      <c r="T706" s="206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00" t="s">
        <v>157</v>
      </c>
      <c r="AU706" s="200" t="s">
        <v>82</v>
      </c>
      <c r="AV706" s="14" t="s">
        <v>82</v>
      </c>
      <c r="AW706" s="14" t="s">
        <v>30</v>
      </c>
      <c r="AX706" s="14" t="s">
        <v>73</v>
      </c>
      <c r="AY706" s="200" t="s">
        <v>147</v>
      </c>
    </row>
    <row r="707" s="14" customFormat="1">
      <c r="A707" s="14"/>
      <c r="B707" s="199"/>
      <c r="C707" s="14"/>
      <c r="D707" s="192" t="s">
        <v>157</v>
      </c>
      <c r="E707" s="200" t="s">
        <v>1</v>
      </c>
      <c r="F707" s="201" t="s">
        <v>183</v>
      </c>
      <c r="G707" s="14"/>
      <c r="H707" s="202">
        <v>1.3999999999999999</v>
      </c>
      <c r="I707" s="203"/>
      <c r="J707" s="14"/>
      <c r="K707" s="14"/>
      <c r="L707" s="199"/>
      <c r="M707" s="204"/>
      <c r="N707" s="205"/>
      <c r="O707" s="205"/>
      <c r="P707" s="205"/>
      <c r="Q707" s="205"/>
      <c r="R707" s="205"/>
      <c r="S707" s="205"/>
      <c r="T707" s="20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00" t="s">
        <v>157</v>
      </c>
      <c r="AU707" s="200" t="s">
        <v>82</v>
      </c>
      <c r="AV707" s="14" t="s">
        <v>82</v>
      </c>
      <c r="AW707" s="14" t="s">
        <v>30</v>
      </c>
      <c r="AX707" s="14" t="s">
        <v>73</v>
      </c>
      <c r="AY707" s="200" t="s">
        <v>147</v>
      </c>
    </row>
    <row r="708" s="13" customFormat="1">
      <c r="A708" s="13"/>
      <c r="B708" s="191"/>
      <c r="C708" s="13"/>
      <c r="D708" s="192" t="s">
        <v>157</v>
      </c>
      <c r="E708" s="193" t="s">
        <v>1</v>
      </c>
      <c r="F708" s="194" t="s">
        <v>169</v>
      </c>
      <c r="G708" s="13"/>
      <c r="H708" s="193" t="s">
        <v>1</v>
      </c>
      <c r="I708" s="195"/>
      <c r="J708" s="13"/>
      <c r="K708" s="13"/>
      <c r="L708" s="191"/>
      <c r="M708" s="196"/>
      <c r="N708" s="197"/>
      <c r="O708" s="197"/>
      <c r="P708" s="197"/>
      <c r="Q708" s="197"/>
      <c r="R708" s="197"/>
      <c r="S708" s="197"/>
      <c r="T708" s="198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193" t="s">
        <v>157</v>
      </c>
      <c r="AU708" s="193" t="s">
        <v>82</v>
      </c>
      <c r="AV708" s="13" t="s">
        <v>80</v>
      </c>
      <c r="AW708" s="13" t="s">
        <v>30</v>
      </c>
      <c r="AX708" s="13" t="s">
        <v>73</v>
      </c>
      <c r="AY708" s="193" t="s">
        <v>147</v>
      </c>
    </row>
    <row r="709" s="14" customFormat="1">
      <c r="A709" s="14"/>
      <c r="B709" s="199"/>
      <c r="C709" s="14"/>
      <c r="D709" s="192" t="s">
        <v>157</v>
      </c>
      <c r="E709" s="200" t="s">
        <v>1</v>
      </c>
      <c r="F709" s="201" t="s">
        <v>184</v>
      </c>
      <c r="G709" s="14"/>
      <c r="H709" s="202">
        <v>1.26</v>
      </c>
      <c r="I709" s="203"/>
      <c r="J709" s="14"/>
      <c r="K709" s="14"/>
      <c r="L709" s="199"/>
      <c r="M709" s="204"/>
      <c r="N709" s="205"/>
      <c r="O709" s="205"/>
      <c r="P709" s="205"/>
      <c r="Q709" s="205"/>
      <c r="R709" s="205"/>
      <c r="S709" s="205"/>
      <c r="T709" s="206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00" t="s">
        <v>157</v>
      </c>
      <c r="AU709" s="200" t="s">
        <v>82</v>
      </c>
      <c r="AV709" s="14" t="s">
        <v>82</v>
      </c>
      <c r="AW709" s="14" t="s">
        <v>30</v>
      </c>
      <c r="AX709" s="14" t="s">
        <v>73</v>
      </c>
      <c r="AY709" s="200" t="s">
        <v>147</v>
      </c>
    </row>
    <row r="710" s="15" customFormat="1">
      <c r="A710" s="15"/>
      <c r="B710" s="207"/>
      <c r="C710" s="15"/>
      <c r="D710" s="192" t="s">
        <v>157</v>
      </c>
      <c r="E710" s="208" t="s">
        <v>1</v>
      </c>
      <c r="F710" s="209" t="s">
        <v>160</v>
      </c>
      <c r="G710" s="15"/>
      <c r="H710" s="210">
        <v>386.51500000000004</v>
      </c>
      <c r="I710" s="211"/>
      <c r="J710" s="15"/>
      <c r="K710" s="15"/>
      <c r="L710" s="207"/>
      <c r="M710" s="212"/>
      <c r="N710" s="213"/>
      <c r="O710" s="213"/>
      <c r="P710" s="213"/>
      <c r="Q710" s="213"/>
      <c r="R710" s="213"/>
      <c r="S710" s="213"/>
      <c r="T710" s="214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08" t="s">
        <v>157</v>
      </c>
      <c r="AU710" s="208" t="s">
        <v>82</v>
      </c>
      <c r="AV710" s="15" t="s">
        <v>154</v>
      </c>
      <c r="AW710" s="15" t="s">
        <v>30</v>
      </c>
      <c r="AX710" s="15" t="s">
        <v>80</v>
      </c>
      <c r="AY710" s="208" t="s">
        <v>147</v>
      </c>
    </row>
    <row r="711" s="2" customFormat="1" ht="24.15" customHeight="1">
      <c r="A711" s="37"/>
      <c r="B711" s="171"/>
      <c r="C711" s="172" t="s">
        <v>458</v>
      </c>
      <c r="D711" s="172" t="s">
        <v>150</v>
      </c>
      <c r="E711" s="173" t="s">
        <v>459</v>
      </c>
      <c r="F711" s="174" t="s">
        <v>460</v>
      </c>
      <c r="G711" s="175" t="s">
        <v>201</v>
      </c>
      <c r="H711" s="176">
        <v>37.5</v>
      </c>
      <c r="I711" s="177"/>
      <c r="J711" s="178">
        <f>ROUND(I711*H711,2)</f>
        <v>0</v>
      </c>
      <c r="K711" s="179"/>
      <c r="L711" s="38"/>
      <c r="M711" s="180" t="s">
        <v>1</v>
      </c>
      <c r="N711" s="181" t="s">
        <v>38</v>
      </c>
      <c r="O711" s="76"/>
      <c r="P711" s="182">
        <f>O711*H711</f>
        <v>0</v>
      </c>
      <c r="Q711" s="182">
        <v>0</v>
      </c>
      <c r="R711" s="182">
        <f>Q711*H711</f>
        <v>0</v>
      </c>
      <c r="S711" s="182">
        <v>0</v>
      </c>
      <c r="T711" s="183">
        <f>S711*H711</f>
        <v>0</v>
      </c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R711" s="184" t="s">
        <v>154</v>
      </c>
      <c r="AT711" s="184" t="s">
        <v>150</v>
      </c>
      <c r="AU711" s="184" t="s">
        <v>82</v>
      </c>
      <c r="AY711" s="18" t="s">
        <v>147</v>
      </c>
      <c r="BE711" s="185">
        <f>IF(N711="základní",J711,0)</f>
        <v>0</v>
      </c>
      <c r="BF711" s="185">
        <f>IF(N711="snížená",J711,0)</f>
        <v>0</v>
      </c>
      <c r="BG711" s="185">
        <f>IF(N711="zákl. přenesená",J711,0)</f>
        <v>0</v>
      </c>
      <c r="BH711" s="185">
        <f>IF(N711="sníž. přenesená",J711,0)</f>
        <v>0</v>
      </c>
      <c r="BI711" s="185">
        <f>IF(N711="nulová",J711,0)</f>
        <v>0</v>
      </c>
      <c r="BJ711" s="18" t="s">
        <v>80</v>
      </c>
      <c r="BK711" s="185">
        <f>ROUND(I711*H711,2)</f>
        <v>0</v>
      </c>
      <c r="BL711" s="18" t="s">
        <v>154</v>
      </c>
      <c r="BM711" s="184" t="s">
        <v>461</v>
      </c>
    </row>
    <row r="712" s="2" customFormat="1">
      <c r="A712" s="37"/>
      <c r="B712" s="38"/>
      <c r="C712" s="37"/>
      <c r="D712" s="186" t="s">
        <v>155</v>
      </c>
      <c r="E712" s="37"/>
      <c r="F712" s="187" t="s">
        <v>462</v>
      </c>
      <c r="G712" s="37"/>
      <c r="H712" s="37"/>
      <c r="I712" s="188"/>
      <c r="J712" s="37"/>
      <c r="K712" s="37"/>
      <c r="L712" s="38"/>
      <c r="M712" s="189"/>
      <c r="N712" s="190"/>
      <c r="O712" s="76"/>
      <c r="P712" s="76"/>
      <c r="Q712" s="76"/>
      <c r="R712" s="76"/>
      <c r="S712" s="76"/>
      <c r="T712" s="7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T712" s="18" t="s">
        <v>155</v>
      </c>
      <c r="AU712" s="18" t="s">
        <v>82</v>
      </c>
    </row>
    <row r="713" s="13" customFormat="1">
      <c r="A713" s="13"/>
      <c r="B713" s="191"/>
      <c r="C713" s="13"/>
      <c r="D713" s="192" t="s">
        <v>157</v>
      </c>
      <c r="E713" s="193" t="s">
        <v>1</v>
      </c>
      <c r="F713" s="194" t="s">
        <v>259</v>
      </c>
      <c r="G713" s="13"/>
      <c r="H713" s="193" t="s">
        <v>1</v>
      </c>
      <c r="I713" s="195"/>
      <c r="J713" s="13"/>
      <c r="K713" s="13"/>
      <c r="L713" s="191"/>
      <c r="M713" s="196"/>
      <c r="N713" s="197"/>
      <c r="O713" s="197"/>
      <c r="P713" s="197"/>
      <c r="Q713" s="197"/>
      <c r="R713" s="197"/>
      <c r="S713" s="197"/>
      <c r="T713" s="198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193" t="s">
        <v>157</v>
      </c>
      <c r="AU713" s="193" t="s">
        <v>82</v>
      </c>
      <c r="AV713" s="13" t="s">
        <v>80</v>
      </c>
      <c r="AW713" s="13" t="s">
        <v>30</v>
      </c>
      <c r="AX713" s="13" t="s">
        <v>73</v>
      </c>
      <c r="AY713" s="193" t="s">
        <v>147</v>
      </c>
    </row>
    <row r="714" s="14" customFormat="1">
      <c r="A714" s="14"/>
      <c r="B714" s="199"/>
      <c r="C714" s="14"/>
      <c r="D714" s="192" t="s">
        <v>157</v>
      </c>
      <c r="E714" s="200" t="s">
        <v>1</v>
      </c>
      <c r="F714" s="201" t="s">
        <v>296</v>
      </c>
      <c r="G714" s="14"/>
      <c r="H714" s="202">
        <v>30</v>
      </c>
      <c r="I714" s="203"/>
      <c r="J714" s="14"/>
      <c r="K714" s="14"/>
      <c r="L714" s="199"/>
      <c r="M714" s="204"/>
      <c r="N714" s="205"/>
      <c r="O714" s="205"/>
      <c r="P714" s="205"/>
      <c r="Q714" s="205"/>
      <c r="R714" s="205"/>
      <c r="S714" s="205"/>
      <c r="T714" s="206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00" t="s">
        <v>157</v>
      </c>
      <c r="AU714" s="200" t="s">
        <v>82</v>
      </c>
      <c r="AV714" s="14" t="s">
        <v>82</v>
      </c>
      <c r="AW714" s="14" t="s">
        <v>30</v>
      </c>
      <c r="AX714" s="14" t="s">
        <v>73</v>
      </c>
      <c r="AY714" s="200" t="s">
        <v>147</v>
      </c>
    </row>
    <row r="715" s="14" customFormat="1">
      <c r="A715" s="14"/>
      <c r="B715" s="199"/>
      <c r="C715" s="14"/>
      <c r="D715" s="192" t="s">
        <v>157</v>
      </c>
      <c r="E715" s="200" t="s">
        <v>1</v>
      </c>
      <c r="F715" s="201" t="s">
        <v>297</v>
      </c>
      <c r="G715" s="14"/>
      <c r="H715" s="202">
        <v>3.6000000000000001</v>
      </c>
      <c r="I715" s="203"/>
      <c r="J715" s="14"/>
      <c r="K715" s="14"/>
      <c r="L715" s="199"/>
      <c r="M715" s="204"/>
      <c r="N715" s="205"/>
      <c r="O715" s="205"/>
      <c r="P715" s="205"/>
      <c r="Q715" s="205"/>
      <c r="R715" s="205"/>
      <c r="S715" s="205"/>
      <c r="T715" s="206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00" t="s">
        <v>157</v>
      </c>
      <c r="AU715" s="200" t="s">
        <v>82</v>
      </c>
      <c r="AV715" s="14" t="s">
        <v>82</v>
      </c>
      <c r="AW715" s="14" t="s">
        <v>30</v>
      </c>
      <c r="AX715" s="14" t="s">
        <v>73</v>
      </c>
      <c r="AY715" s="200" t="s">
        <v>147</v>
      </c>
    </row>
    <row r="716" s="14" customFormat="1">
      <c r="A716" s="14"/>
      <c r="B716" s="199"/>
      <c r="C716" s="14"/>
      <c r="D716" s="192" t="s">
        <v>157</v>
      </c>
      <c r="E716" s="200" t="s">
        <v>1</v>
      </c>
      <c r="F716" s="201" t="s">
        <v>298</v>
      </c>
      <c r="G716" s="14"/>
      <c r="H716" s="202">
        <v>2.2000000000000002</v>
      </c>
      <c r="I716" s="203"/>
      <c r="J716" s="14"/>
      <c r="K716" s="14"/>
      <c r="L716" s="199"/>
      <c r="M716" s="204"/>
      <c r="N716" s="205"/>
      <c r="O716" s="205"/>
      <c r="P716" s="205"/>
      <c r="Q716" s="205"/>
      <c r="R716" s="205"/>
      <c r="S716" s="205"/>
      <c r="T716" s="206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00" t="s">
        <v>157</v>
      </c>
      <c r="AU716" s="200" t="s">
        <v>82</v>
      </c>
      <c r="AV716" s="14" t="s">
        <v>82</v>
      </c>
      <c r="AW716" s="14" t="s">
        <v>30</v>
      </c>
      <c r="AX716" s="14" t="s">
        <v>73</v>
      </c>
      <c r="AY716" s="200" t="s">
        <v>147</v>
      </c>
    </row>
    <row r="717" s="14" customFormat="1">
      <c r="A717" s="14"/>
      <c r="B717" s="199"/>
      <c r="C717" s="14"/>
      <c r="D717" s="192" t="s">
        <v>157</v>
      </c>
      <c r="E717" s="200" t="s">
        <v>1</v>
      </c>
      <c r="F717" s="201" t="s">
        <v>299</v>
      </c>
      <c r="G717" s="14"/>
      <c r="H717" s="202">
        <v>0.80000000000000004</v>
      </c>
      <c r="I717" s="203"/>
      <c r="J717" s="14"/>
      <c r="K717" s="14"/>
      <c r="L717" s="199"/>
      <c r="M717" s="204"/>
      <c r="N717" s="205"/>
      <c r="O717" s="205"/>
      <c r="P717" s="205"/>
      <c r="Q717" s="205"/>
      <c r="R717" s="205"/>
      <c r="S717" s="205"/>
      <c r="T717" s="206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00" t="s">
        <v>157</v>
      </c>
      <c r="AU717" s="200" t="s">
        <v>82</v>
      </c>
      <c r="AV717" s="14" t="s">
        <v>82</v>
      </c>
      <c r="AW717" s="14" t="s">
        <v>30</v>
      </c>
      <c r="AX717" s="14" t="s">
        <v>73</v>
      </c>
      <c r="AY717" s="200" t="s">
        <v>147</v>
      </c>
    </row>
    <row r="718" s="13" customFormat="1">
      <c r="A718" s="13"/>
      <c r="B718" s="191"/>
      <c r="C718" s="13"/>
      <c r="D718" s="192" t="s">
        <v>157</v>
      </c>
      <c r="E718" s="193" t="s">
        <v>1</v>
      </c>
      <c r="F718" s="194" t="s">
        <v>169</v>
      </c>
      <c r="G718" s="13"/>
      <c r="H718" s="193" t="s">
        <v>1</v>
      </c>
      <c r="I718" s="195"/>
      <c r="J718" s="13"/>
      <c r="K718" s="13"/>
      <c r="L718" s="191"/>
      <c r="M718" s="196"/>
      <c r="N718" s="197"/>
      <c r="O718" s="197"/>
      <c r="P718" s="197"/>
      <c r="Q718" s="197"/>
      <c r="R718" s="197"/>
      <c r="S718" s="197"/>
      <c r="T718" s="198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193" t="s">
        <v>157</v>
      </c>
      <c r="AU718" s="193" t="s">
        <v>82</v>
      </c>
      <c r="AV718" s="13" t="s">
        <v>80</v>
      </c>
      <c r="AW718" s="13" t="s">
        <v>30</v>
      </c>
      <c r="AX718" s="13" t="s">
        <v>73</v>
      </c>
      <c r="AY718" s="193" t="s">
        <v>147</v>
      </c>
    </row>
    <row r="719" s="14" customFormat="1">
      <c r="A719" s="14"/>
      <c r="B719" s="199"/>
      <c r="C719" s="14"/>
      <c r="D719" s="192" t="s">
        <v>157</v>
      </c>
      <c r="E719" s="200" t="s">
        <v>1</v>
      </c>
      <c r="F719" s="201" t="s">
        <v>300</v>
      </c>
      <c r="G719" s="14"/>
      <c r="H719" s="202">
        <v>0.90000000000000002</v>
      </c>
      <c r="I719" s="203"/>
      <c r="J719" s="14"/>
      <c r="K719" s="14"/>
      <c r="L719" s="199"/>
      <c r="M719" s="204"/>
      <c r="N719" s="205"/>
      <c r="O719" s="205"/>
      <c r="P719" s="205"/>
      <c r="Q719" s="205"/>
      <c r="R719" s="205"/>
      <c r="S719" s="205"/>
      <c r="T719" s="206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00" t="s">
        <v>157</v>
      </c>
      <c r="AU719" s="200" t="s">
        <v>82</v>
      </c>
      <c r="AV719" s="14" t="s">
        <v>82</v>
      </c>
      <c r="AW719" s="14" t="s">
        <v>30</v>
      </c>
      <c r="AX719" s="14" t="s">
        <v>73</v>
      </c>
      <c r="AY719" s="200" t="s">
        <v>147</v>
      </c>
    </row>
    <row r="720" s="15" customFormat="1">
      <c r="A720" s="15"/>
      <c r="B720" s="207"/>
      <c r="C720" s="15"/>
      <c r="D720" s="192" t="s">
        <v>157</v>
      </c>
      <c r="E720" s="208" t="s">
        <v>1</v>
      </c>
      <c r="F720" s="209" t="s">
        <v>160</v>
      </c>
      <c r="G720" s="15"/>
      <c r="H720" s="210">
        <v>37.5</v>
      </c>
      <c r="I720" s="211"/>
      <c r="J720" s="15"/>
      <c r="K720" s="15"/>
      <c r="L720" s="207"/>
      <c r="M720" s="212"/>
      <c r="N720" s="213"/>
      <c r="O720" s="213"/>
      <c r="P720" s="213"/>
      <c r="Q720" s="213"/>
      <c r="R720" s="213"/>
      <c r="S720" s="213"/>
      <c r="T720" s="214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08" t="s">
        <v>157</v>
      </c>
      <c r="AU720" s="208" t="s">
        <v>82</v>
      </c>
      <c r="AV720" s="15" t="s">
        <v>154</v>
      </c>
      <c r="AW720" s="15" t="s">
        <v>30</v>
      </c>
      <c r="AX720" s="15" t="s">
        <v>80</v>
      </c>
      <c r="AY720" s="208" t="s">
        <v>147</v>
      </c>
    </row>
    <row r="721" s="2" customFormat="1" ht="37.8" customHeight="1">
      <c r="A721" s="37"/>
      <c r="B721" s="171"/>
      <c r="C721" s="172" t="s">
        <v>334</v>
      </c>
      <c r="D721" s="172" t="s">
        <v>150</v>
      </c>
      <c r="E721" s="173" t="s">
        <v>463</v>
      </c>
      <c r="F721" s="174" t="s">
        <v>464</v>
      </c>
      <c r="G721" s="175" t="s">
        <v>164</v>
      </c>
      <c r="H721" s="176">
        <v>66.025000000000006</v>
      </c>
      <c r="I721" s="177"/>
      <c r="J721" s="178">
        <f>ROUND(I721*H721,2)</f>
        <v>0</v>
      </c>
      <c r="K721" s="179"/>
      <c r="L721" s="38"/>
      <c r="M721" s="180" t="s">
        <v>1</v>
      </c>
      <c r="N721" s="181" t="s">
        <v>38</v>
      </c>
      <c r="O721" s="76"/>
      <c r="P721" s="182">
        <f>O721*H721</f>
        <v>0</v>
      </c>
      <c r="Q721" s="182">
        <v>0</v>
      </c>
      <c r="R721" s="182">
        <f>Q721*H721</f>
        <v>0</v>
      </c>
      <c r="S721" s="182">
        <v>0</v>
      </c>
      <c r="T721" s="183">
        <f>S721*H721</f>
        <v>0</v>
      </c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R721" s="184" t="s">
        <v>154</v>
      </c>
      <c r="AT721" s="184" t="s">
        <v>150</v>
      </c>
      <c r="AU721" s="184" t="s">
        <v>82</v>
      </c>
      <c r="AY721" s="18" t="s">
        <v>147</v>
      </c>
      <c r="BE721" s="185">
        <f>IF(N721="základní",J721,0)</f>
        <v>0</v>
      </c>
      <c r="BF721" s="185">
        <f>IF(N721="snížená",J721,0)</f>
        <v>0</v>
      </c>
      <c r="BG721" s="185">
        <f>IF(N721="zákl. přenesená",J721,0)</f>
        <v>0</v>
      </c>
      <c r="BH721" s="185">
        <f>IF(N721="sníž. přenesená",J721,0)</f>
        <v>0</v>
      </c>
      <c r="BI721" s="185">
        <f>IF(N721="nulová",J721,0)</f>
        <v>0</v>
      </c>
      <c r="BJ721" s="18" t="s">
        <v>80</v>
      </c>
      <c r="BK721" s="185">
        <f>ROUND(I721*H721,2)</f>
        <v>0</v>
      </c>
      <c r="BL721" s="18" t="s">
        <v>154</v>
      </c>
      <c r="BM721" s="184" t="s">
        <v>465</v>
      </c>
    </row>
    <row r="722" s="2" customFormat="1">
      <c r="A722" s="37"/>
      <c r="B722" s="38"/>
      <c r="C722" s="37"/>
      <c r="D722" s="186" t="s">
        <v>155</v>
      </c>
      <c r="E722" s="37"/>
      <c r="F722" s="187" t="s">
        <v>466</v>
      </c>
      <c r="G722" s="37"/>
      <c r="H722" s="37"/>
      <c r="I722" s="188"/>
      <c r="J722" s="37"/>
      <c r="K722" s="37"/>
      <c r="L722" s="38"/>
      <c r="M722" s="189"/>
      <c r="N722" s="190"/>
      <c r="O722" s="76"/>
      <c r="P722" s="76"/>
      <c r="Q722" s="76"/>
      <c r="R722" s="76"/>
      <c r="S722" s="76"/>
      <c r="T722" s="7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T722" s="18" t="s">
        <v>155</v>
      </c>
      <c r="AU722" s="18" t="s">
        <v>82</v>
      </c>
    </row>
    <row r="723" s="13" customFormat="1">
      <c r="A723" s="13"/>
      <c r="B723" s="191"/>
      <c r="C723" s="13"/>
      <c r="D723" s="192" t="s">
        <v>157</v>
      </c>
      <c r="E723" s="193" t="s">
        <v>1</v>
      </c>
      <c r="F723" s="194" t="s">
        <v>467</v>
      </c>
      <c r="G723" s="13"/>
      <c r="H723" s="193" t="s">
        <v>1</v>
      </c>
      <c r="I723" s="195"/>
      <c r="J723" s="13"/>
      <c r="K723" s="13"/>
      <c r="L723" s="191"/>
      <c r="M723" s="196"/>
      <c r="N723" s="197"/>
      <c r="O723" s="197"/>
      <c r="P723" s="197"/>
      <c r="Q723" s="197"/>
      <c r="R723" s="197"/>
      <c r="S723" s="197"/>
      <c r="T723" s="198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193" t="s">
        <v>157</v>
      </c>
      <c r="AU723" s="193" t="s">
        <v>82</v>
      </c>
      <c r="AV723" s="13" t="s">
        <v>80</v>
      </c>
      <c r="AW723" s="13" t="s">
        <v>30</v>
      </c>
      <c r="AX723" s="13" t="s">
        <v>73</v>
      </c>
      <c r="AY723" s="193" t="s">
        <v>147</v>
      </c>
    </row>
    <row r="724" s="14" customFormat="1">
      <c r="A724" s="14"/>
      <c r="B724" s="199"/>
      <c r="C724" s="14"/>
      <c r="D724" s="192" t="s">
        <v>157</v>
      </c>
      <c r="E724" s="200" t="s">
        <v>1</v>
      </c>
      <c r="F724" s="201" t="s">
        <v>468</v>
      </c>
      <c r="G724" s="14"/>
      <c r="H724" s="202">
        <v>1.8899999999999999</v>
      </c>
      <c r="I724" s="203"/>
      <c r="J724" s="14"/>
      <c r="K724" s="14"/>
      <c r="L724" s="199"/>
      <c r="M724" s="204"/>
      <c r="N724" s="205"/>
      <c r="O724" s="205"/>
      <c r="P724" s="205"/>
      <c r="Q724" s="205"/>
      <c r="R724" s="205"/>
      <c r="S724" s="205"/>
      <c r="T724" s="206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00" t="s">
        <v>157</v>
      </c>
      <c r="AU724" s="200" t="s">
        <v>82</v>
      </c>
      <c r="AV724" s="14" t="s">
        <v>82</v>
      </c>
      <c r="AW724" s="14" t="s">
        <v>30</v>
      </c>
      <c r="AX724" s="14" t="s">
        <v>73</v>
      </c>
      <c r="AY724" s="200" t="s">
        <v>147</v>
      </c>
    </row>
    <row r="725" s="14" customFormat="1">
      <c r="A725" s="14"/>
      <c r="B725" s="199"/>
      <c r="C725" s="14"/>
      <c r="D725" s="192" t="s">
        <v>157</v>
      </c>
      <c r="E725" s="200" t="s">
        <v>1</v>
      </c>
      <c r="F725" s="201" t="s">
        <v>469</v>
      </c>
      <c r="G725" s="14"/>
      <c r="H725" s="202">
        <v>1.6200000000000001</v>
      </c>
      <c r="I725" s="203"/>
      <c r="J725" s="14"/>
      <c r="K725" s="14"/>
      <c r="L725" s="199"/>
      <c r="M725" s="204"/>
      <c r="N725" s="205"/>
      <c r="O725" s="205"/>
      <c r="P725" s="205"/>
      <c r="Q725" s="205"/>
      <c r="R725" s="205"/>
      <c r="S725" s="205"/>
      <c r="T725" s="206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00" t="s">
        <v>157</v>
      </c>
      <c r="AU725" s="200" t="s">
        <v>82</v>
      </c>
      <c r="AV725" s="14" t="s">
        <v>82</v>
      </c>
      <c r="AW725" s="14" t="s">
        <v>30</v>
      </c>
      <c r="AX725" s="14" t="s">
        <v>73</v>
      </c>
      <c r="AY725" s="200" t="s">
        <v>147</v>
      </c>
    </row>
    <row r="726" s="13" customFormat="1">
      <c r="A726" s="13"/>
      <c r="B726" s="191"/>
      <c r="C726" s="13"/>
      <c r="D726" s="192" t="s">
        <v>157</v>
      </c>
      <c r="E726" s="193" t="s">
        <v>1</v>
      </c>
      <c r="F726" s="194" t="s">
        <v>173</v>
      </c>
      <c r="G726" s="13"/>
      <c r="H726" s="193" t="s">
        <v>1</v>
      </c>
      <c r="I726" s="195"/>
      <c r="J726" s="13"/>
      <c r="K726" s="13"/>
      <c r="L726" s="191"/>
      <c r="M726" s="196"/>
      <c r="N726" s="197"/>
      <c r="O726" s="197"/>
      <c r="P726" s="197"/>
      <c r="Q726" s="197"/>
      <c r="R726" s="197"/>
      <c r="S726" s="197"/>
      <c r="T726" s="198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193" t="s">
        <v>157</v>
      </c>
      <c r="AU726" s="193" t="s">
        <v>82</v>
      </c>
      <c r="AV726" s="13" t="s">
        <v>80</v>
      </c>
      <c r="AW726" s="13" t="s">
        <v>30</v>
      </c>
      <c r="AX726" s="13" t="s">
        <v>73</v>
      </c>
      <c r="AY726" s="193" t="s">
        <v>147</v>
      </c>
    </row>
    <row r="727" s="14" customFormat="1">
      <c r="A727" s="14"/>
      <c r="B727" s="199"/>
      <c r="C727" s="14"/>
      <c r="D727" s="192" t="s">
        <v>157</v>
      </c>
      <c r="E727" s="200" t="s">
        <v>1</v>
      </c>
      <c r="F727" s="201" t="s">
        <v>470</v>
      </c>
      <c r="G727" s="14"/>
      <c r="H727" s="202">
        <v>45</v>
      </c>
      <c r="I727" s="203"/>
      <c r="J727" s="14"/>
      <c r="K727" s="14"/>
      <c r="L727" s="199"/>
      <c r="M727" s="204"/>
      <c r="N727" s="205"/>
      <c r="O727" s="205"/>
      <c r="P727" s="205"/>
      <c r="Q727" s="205"/>
      <c r="R727" s="205"/>
      <c r="S727" s="205"/>
      <c r="T727" s="206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00" t="s">
        <v>157</v>
      </c>
      <c r="AU727" s="200" t="s">
        <v>82</v>
      </c>
      <c r="AV727" s="14" t="s">
        <v>82</v>
      </c>
      <c r="AW727" s="14" t="s">
        <v>30</v>
      </c>
      <c r="AX727" s="14" t="s">
        <v>73</v>
      </c>
      <c r="AY727" s="200" t="s">
        <v>147</v>
      </c>
    </row>
    <row r="728" s="14" customFormat="1">
      <c r="A728" s="14"/>
      <c r="B728" s="199"/>
      <c r="C728" s="14"/>
      <c r="D728" s="192" t="s">
        <v>157</v>
      </c>
      <c r="E728" s="200" t="s">
        <v>1</v>
      </c>
      <c r="F728" s="201" t="s">
        <v>471</v>
      </c>
      <c r="G728" s="14"/>
      <c r="H728" s="202">
        <v>5.4000000000000004</v>
      </c>
      <c r="I728" s="203"/>
      <c r="J728" s="14"/>
      <c r="K728" s="14"/>
      <c r="L728" s="199"/>
      <c r="M728" s="204"/>
      <c r="N728" s="205"/>
      <c r="O728" s="205"/>
      <c r="P728" s="205"/>
      <c r="Q728" s="205"/>
      <c r="R728" s="205"/>
      <c r="S728" s="205"/>
      <c r="T728" s="206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00" t="s">
        <v>157</v>
      </c>
      <c r="AU728" s="200" t="s">
        <v>82</v>
      </c>
      <c r="AV728" s="14" t="s">
        <v>82</v>
      </c>
      <c r="AW728" s="14" t="s">
        <v>30</v>
      </c>
      <c r="AX728" s="14" t="s">
        <v>73</v>
      </c>
      <c r="AY728" s="200" t="s">
        <v>147</v>
      </c>
    </row>
    <row r="729" s="14" customFormat="1">
      <c r="A729" s="14"/>
      <c r="B729" s="199"/>
      <c r="C729" s="14"/>
      <c r="D729" s="192" t="s">
        <v>157</v>
      </c>
      <c r="E729" s="200" t="s">
        <v>1</v>
      </c>
      <c r="F729" s="201" t="s">
        <v>472</v>
      </c>
      <c r="G729" s="14"/>
      <c r="H729" s="202">
        <v>1.76</v>
      </c>
      <c r="I729" s="203"/>
      <c r="J729" s="14"/>
      <c r="K729" s="14"/>
      <c r="L729" s="199"/>
      <c r="M729" s="204"/>
      <c r="N729" s="205"/>
      <c r="O729" s="205"/>
      <c r="P729" s="205"/>
      <c r="Q729" s="205"/>
      <c r="R729" s="205"/>
      <c r="S729" s="205"/>
      <c r="T729" s="20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00" t="s">
        <v>157</v>
      </c>
      <c r="AU729" s="200" t="s">
        <v>82</v>
      </c>
      <c r="AV729" s="14" t="s">
        <v>82</v>
      </c>
      <c r="AW729" s="14" t="s">
        <v>30</v>
      </c>
      <c r="AX729" s="14" t="s">
        <v>73</v>
      </c>
      <c r="AY729" s="200" t="s">
        <v>147</v>
      </c>
    </row>
    <row r="730" s="14" customFormat="1">
      <c r="A730" s="14"/>
      <c r="B730" s="199"/>
      <c r="C730" s="14"/>
      <c r="D730" s="192" t="s">
        <v>157</v>
      </c>
      <c r="E730" s="200" t="s">
        <v>1</v>
      </c>
      <c r="F730" s="201" t="s">
        <v>473</v>
      </c>
      <c r="G730" s="14"/>
      <c r="H730" s="202">
        <v>0.64000000000000001</v>
      </c>
      <c r="I730" s="203"/>
      <c r="J730" s="14"/>
      <c r="K730" s="14"/>
      <c r="L730" s="199"/>
      <c r="M730" s="204"/>
      <c r="N730" s="205"/>
      <c r="O730" s="205"/>
      <c r="P730" s="205"/>
      <c r="Q730" s="205"/>
      <c r="R730" s="205"/>
      <c r="S730" s="205"/>
      <c r="T730" s="206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00" t="s">
        <v>157</v>
      </c>
      <c r="AU730" s="200" t="s">
        <v>82</v>
      </c>
      <c r="AV730" s="14" t="s">
        <v>82</v>
      </c>
      <c r="AW730" s="14" t="s">
        <v>30</v>
      </c>
      <c r="AX730" s="14" t="s">
        <v>73</v>
      </c>
      <c r="AY730" s="200" t="s">
        <v>147</v>
      </c>
    </row>
    <row r="731" s="13" customFormat="1">
      <c r="A731" s="13"/>
      <c r="B731" s="191"/>
      <c r="C731" s="13"/>
      <c r="D731" s="192" t="s">
        <v>157</v>
      </c>
      <c r="E731" s="193" t="s">
        <v>1</v>
      </c>
      <c r="F731" s="194" t="s">
        <v>169</v>
      </c>
      <c r="G731" s="13"/>
      <c r="H731" s="193" t="s">
        <v>1</v>
      </c>
      <c r="I731" s="195"/>
      <c r="J731" s="13"/>
      <c r="K731" s="13"/>
      <c r="L731" s="191"/>
      <c r="M731" s="196"/>
      <c r="N731" s="197"/>
      <c r="O731" s="197"/>
      <c r="P731" s="197"/>
      <c r="Q731" s="197"/>
      <c r="R731" s="197"/>
      <c r="S731" s="197"/>
      <c r="T731" s="198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193" t="s">
        <v>157</v>
      </c>
      <c r="AU731" s="193" t="s">
        <v>82</v>
      </c>
      <c r="AV731" s="13" t="s">
        <v>80</v>
      </c>
      <c r="AW731" s="13" t="s">
        <v>30</v>
      </c>
      <c r="AX731" s="13" t="s">
        <v>73</v>
      </c>
      <c r="AY731" s="193" t="s">
        <v>147</v>
      </c>
    </row>
    <row r="732" s="14" customFormat="1">
      <c r="A732" s="14"/>
      <c r="B732" s="199"/>
      <c r="C732" s="14"/>
      <c r="D732" s="192" t="s">
        <v>157</v>
      </c>
      <c r="E732" s="200" t="s">
        <v>1</v>
      </c>
      <c r="F732" s="201" t="s">
        <v>474</v>
      </c>
      <c r="G732" s="14"/>
      <c r="H732" s="202">
        <v>1.2150000000000001</v>
      </c>
      <c r="I732" s="203"/>
      <c r="J732" s="14"/>
      <c r="K732" s="14"/>
      <c r="L732" s="199"/>
      <c r="M732" s="204"/>
      <c r="N732" s="205"/>
      <c r="O732" s="205"/>
      <c r="P732" s="205"/>
      <c r="Q732" s="205"/>
      <c r="R732" s="205"/>
      <c r="S732" s="205"/>
      <c r="T732" s="206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00" t="s">
        <v>157</v>
      </c>
      <c r="AU732" s="200" t="s">
        <v>82</v>
      </c>
      <c r="AV732" s="14" t="s">
        <v>82</v>
      </c>
      <c r="AW732" s="14" t="s">
        <v>30</v>
      </c>
      <c r="AX732" s="14" t="s">
        <v>73</v>
      </c>
      <c r="AY732" s="200" t="s">
        <v>147</v>
      </c>
    </row>
    <row r="733" s="13" customFormat="1">
      <c r="A733" s="13"/>
      <c r="B733" s="191"/>
      <c r="C733" s="13"/>
      <c r="D733" s="192" t="s">
        <v>157</v>
      </c>
      <c r="E733" s="193" t="s">
        <v>1</v>
      </c>
      <c r="F733" s="194" t="s">
        <v>475</v>
      </c>
      <c r="G733" s="13"/>
      <c r="H733" s="193" t="s">
        <v>1</v>
      </c>
      <c r="I733" s="195"/>
      <c r="J733" s="13"/>
      <c r="K733" s="13"/>
      <c r="L733" s="191"/>
      <c r="M733" s="196"/>
      <c r="N733" s="197"/>
      <c r="O733" s="197"/>
      <c r="P733" s="197"/>
      <c r="Q733" s="197"/>
      <c r="R733" s="197"/>
      <c r="S733" s="197"/>
      <c r="T733" s="198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193" t="s">
        <v>157</v>
      </c>
      <c r="AU733" s="193" t="s">
        <v>82</v>
      </c>
      <c r="AV733" s="13" t="s">
        <v>80</v>
      </c>
      <c r="AW733" s="13" t="s">
        <v>30</v>
      </c>
      <c r="AX733" s="13" t="s">
        <v>73</v>
      </c>
      <c r="AY733" s="193" t="s">
        <v>147</v>
      </c>
    </row>
    <row r="734" s="14" customFormat="1">
      <c r="A734" s="14"/>
      <c r="B734" s="199"/>
      <c r="C734" s="14"/>
      <c r="D734" s="192" t="s">
        <v>157</v>
      </c>
      <c r="E734" s="200" t="s">
        <v>1</v>
      </c>
      <c r="F734" s="201" t="s">
        <v>476</v>
      </c>
      <c r="G734" s="14"/>
      <c r="H734" s="202">
        <v>2.1000000000000001</v>
      </c>
      <c r="I734" s="203"/>
      <c r="J734" s="14"/>
      <c r="K734" s="14"/>
      <c r="L734" s="199"/>
      <c r="M734" s="204"/>
      <c r="N734" s="205"/>
      <c r="O734" s="205"/>
      <c r="P734" s="205"/>
      <c r="Q734" s="205"/>
      <c r="R734" s="205"/>
      <c r="S734" s="205"/>
      <c r="T734" s="206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00" t="s">
        <v>157</v>
      </c>
      <c r="AU734" s="200" t="s">
        <v>82</v>
      </c>
      <c r="AV734" s="14" t="s">
        <v>82</v>
      </c>
      <c r="AW734" s="14" t="s">
        <v>30</v>
      </c>
      <c r="AX734" s="14" t="s">
        <v>73</v>
      </c>
      <c r="AY734" s="200" t="s">
        <v>147</v>
      </c>
    </row>
    <row r="735" s="14" customFormat="1">
      <c r="A735" s="14"/>
      <c r="B735" s="199"/>
      <c r="C735" s="14"/>
      <c r="D735" s="192" t="s">
        <v>157</v>
      </c>
      <c r="E735" s="200" t="s">
        <v>1</v>
      </c>
      <c r="F735" s="201" t="s">
        <v>477</v>
      </c>
      <c r="G735" s="14"/>
      <c r="H735" s="202">
        <v>1.6000000000000001</v>
      </c>
      <c r="I735" s="203"/>
      <c r="J735" s="14"/>
      <c r="K735" s="14"/>
      <c r="L735" s="199"/>
      <c r="M735" s="204"/>
      <c r="N735" s="205"/>
      <c r="O735" s="205"/>
      <c r="P735" s="205"/>
      <c r="Q735" s="205"/>
      <c r="R735" s="205"/>
      <c r="S735" s="205"/>
      <c r="T735" s="206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00" t="s">
        <v>157</v>
      </c>
      <c r="AU735" s="200" t="s">
        <v>82</v>
      </c>
      <c r="AV735" s="14" t="s">
        <v>82</v>
      </c>
      <c r="AW735" s="14" t="s">
        <v>30</v>
      </c>
      <c r="AX735" s="14" t="s">
        <v>73</v>
      </c>
      <c r="AY735" s="200" t="s">
        <v>147</v>
      </c>
    </row>
    <row r="736" s="13" customFormat="1">
      <c r="A736" s="13"/>
      <c r="B736" s="191"/>
      <c r="C736" s="13"/>
      <c r="D736" s="192" t="s">
        <v>157</v>
      </c>
      <c r="E736" s="193" t="s">
        <v>1</v>
      </c>
      <c r="F736" s="194" t="s">
        <v>478</v>
      </c>
      <c r="G736" s="13"/>
      <c r="H736" s="193" t="s">
        <v>1</v>
      </c>
      <c r="I736" s="195"/>
      <c r="J736" s="13"/>
      <c r="K736" s="13"/>
      <c r="L736" s="191"/>
      <c r="M736" s="196"/>
      <c r="N736" s="197"/>
      <c r="O736" s="197"/>
      <c r="P736" s="197"/>
      <c r="Q736" s="197"/>
      <c r="R736" s="197"/>
      <c r="S736" s="197"/>
      <c r="T736" s="198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193" t="s">
        <v>157</v>
      </c>
      <c r="AU736" s="193" t="s">
        <v>82</v>
      </c>
      <c r="AV736" s="13" t="s">
        <v>80</v>
      </c>
      <c r="AW736" s="13" t="s">
        <v>30</v>
      </c>
      <c r="AX736" s="13" t="s">
        <v>73</v>
      </c>
      <c r="AY736" s="193" t="s">
        <v>147</v>
      </c>
    </row>
    <row r="737" s="14" customFormat="1">
      <c r="A737" s="14"/>
      <c r="B737" s="199"/>
      <c r="C737" s="14"/>
      <c r="D737" s="192" t="s">
        <v>157</v>
      </c>
      <c r="E737" s="200" t="s">
        <v>1</v>
      </c>
      <c r="F737" s="201" t="s">
        <v>473</v>
      </c>
      <c r="G737" s="14"/>
      <c r="H737" s="202">
        <v>0.64000000000000001</v>
      </c>
      <c r="I737" s="203"/>
      <c r="J737" s="14"/>
      <c r="K737" s="14"/>
      <c r="L737" s="199"/>
      <c r="M737" s="204"/>
      <c r="N737" s="205"/>
      <c r="O737" s="205"/>
      <c r="P737" s="205"/>
      <c r="Q737" s="205"/>
      <c r="R737" s="205"/>
      <c r="S737" s="205"/>
      <c r="T737" s="206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00" t="s">
        <v>157</v>
      </c>
      <c r="AU737" s="200" t="s">
        <v>82</v>
      </c>
      <c r="AV737" s="14" t="s">
        <v>82</v>
      </c>
      <c r="AW737" s="14" t="s">
        <v>30</v>
      </c>
      <c r="AX737" s="14" t="s">
        <v>73</v>
      </c>
      <c r="AY737" s="200" t="s">
        <v>147</v>
      </c>
    </row>
    <row r="738" s="14" customFormat="1">
      <c r="A738" s="14"/>
      <c r="B738" s="199"/>
      <c r="C738" s="14"/>
      <c r="D738" s="192" t="s">
        <v>157</v>
      </c>
      <c r="E738" s="200" t="s">
        <v>1</v>
      </c>
      <c r="F738" s="201" t="s">
        <v>472</v>
      </c>
      <c r="G738" s="14"/>
      <c r="H738" s="202">
        <v>1.76</v>
      </c>
      <c r="I738" s="203"/>
      <c r="J738" s="14"/>
      <c r="K738" s="14"/>
      <c r="L738" s="199"/>
      <c r="M738" s="204"/>
      <c r="N738" s="205"/>
      <c r="O738" s="205"/>
      <c r="P738" s="205"/>
      <c r="Q738" s="205"/>
      <c r="R738" s="205"/>
      <c r="S738" s="205"/>
      <c r="T738" s="206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00" t="s">
        <v>157</v>
      </c>
      <c r="AU738" s="200" t="s">
        <v>82</v>
      </c>
      <c r="AV738" s="14" t="s">
        <v>82</v>
      </c>
      <c r="AW738" s="14" t="s">
        <v>30</v>
      </c>
      <c r="AX738" s="14" t="s">
        <v>73</v>
      </c>
      <c r="AY738" s="200" t="s">
        <v>147</v>
      </c>
    </row>
    <row r="739" s="14" customFormat="1">
      <c r="A739" s="14"/>
      <c r="B739" s="199"/>
      <c r="C739" s="14"/>
      <c r="D739" s="192" t="s">
        <v>157</v>
      </c>
      <c r="E739" s="200" t="s">
        <v>1</v>
      </c>
      <c r="F739" s="201" t="s">
        <v>479</v>
      </c>
      <c r="G739" s="14"/>
      <c r="H739" s="202">
        <v>2.3999999999999999</v>
      </c>
      <c r="I739" s="203"/>
      <c r="J739" s="14"/>
      <c r="K739" s="14"/>
      <c r="L739" s="199"/>
      <c r="M739" s="204"/>
      <c r="N739" s="205"/>
      <c r="O739" s="205"/>
      <c r="P739" s="205"/>
      <c r="Q739" s="205"/>
      <c r="R739" s="205"/>
      <c r="S739" s="205"/>
      <c r="T739" s="206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00" t="s">
        <v>157</v>
      </c>
      <c r="AU739" s="200" t="s">
        <v>82</v>
      </c>
      <c r="AV739" s="14" t="s">
        <v>82</v>
      </c>
      <c r="AW739" s="14" t="s">
        <v>30</v>
      </c>
      <c r="AX739" s="14" t="s">
        <v>73</v>
      </c>
      <c r="AY739" s="200" t="s">
        <v>147</v>
      </c>
    </row>
    <row r="740" s="15" customFormat="1">
      <c r="A740" s="15"/>
      <c r="B740" s="207"/>
      <c r="C740" s="15"/>
      <c r="D740" s="192" t="s">
        <v>157</v>
      </c>
      <c r="E740" s="208" t="s">
        <v>1</v>
      </c>
      <c r="F740" s="209" t="s">
        <v>160</v>
      </c>
      <c r="G740" s="15"/>
      <c r="H740" s="210">
        <v>66.025000000000006</v>
      </c>
      <c r="I740" s="211"/>
      <c r="J740" s="15"/>
      <c r="K740" s="15"/>
      <c r="L740" s="207"/>
      <c r="M740" s="212"/>
      <c r="N740" s="213"/>
      <c r="O740" s="213"/>
      <c r="P740" s="213"/>
      <c r="Q740" s="213"/>
      <c r="R740" s="213"/>
      <c r="S740" s="213"/>
      <c r="T740" s="214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08" t="s">
        <v>157</v>
      </c>
      <c r="AU740" s="208" t="s">
        <v>82</v>
      </c>
      <c r="AV740" s="15" t="s">
        <v>154</v>
      </c>
      <c r="AW740" s="15" t="s">
        <v>30</v>
      </c>
      <c r="AX740" s="15" t="s">
        <v>80</v>
      </c>
      <c r="AY740" s="208" t="s">
        <v>147</v>
      </c>
    </row>
    <row r="741" s="2" customFormat="1" ht="24.15" customHeight="1">
      <c r="A741" s="37"/>
      <c r="B741" s="171"/>
      <c r="C741" s="172" t="s">
        <v>480</v>
      </c>
      <c r="D741" s="172" t="s">
        <v>150</v>
      </c>
      <c r="E741" s="173" t="s">
        <v>481</v>
      </c>
      <c r="F741" s="174" t="s">
        <v>482</v>
      </c>
      <c r="G741" s="175" t="s">
        <v>164</v>
      </c>
      <c r="H741" s="176">
        <v>557.55499999999995</v>
      </c>
      <c r="I741" s="177"/>
      <c r="J741" s="178">
        <f>ROUND(I741*H741,2)</f>
        <v>0</v>
      </c>
      <c r="K741" s="179"/>
      <c r="L741" s="38"/>
      <c r="M741" s="180" t="s">
        <v>1</v>
      </c>
      <c r="N741" s="181" t="s">
        <v>38</v>
      </c>
      <c r="O741" s="76"/>
      <c r="P741" s="182">
        <f>O741*H741</f>
        <v>0</v>
      </c>
      <c r="Q741" s="182">
        <v>0</v>
      </c>
      <c r="R741" s="182">
        <f>Q741*H741</f>
        <v>0</v>
      </c>
      <c r="S741" s="182">
        <v>0</v>
      </c>
      <c r="T741" s="183">
        <f>S741*H741</f>
        <v>0</v>
      </c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R741" s="184" t="s">
        <v>154</v>
      </c>
      <c r="AT741" s="184" t="s">
        <v>150</v>
      </c>
      <c r="AU741" s="184" t="s">
        <v>82</v>
      </c>
      <c r="AY741" s="18" t="s">
        <v>147</v>
      </c>
      <c r="BE741" s="185">
        <f>IF(N741="základní",J741,0)</f>
        <v>0</v>
      </c>
      <c r="BF741" s="185">
        <f>IF(N741="snížená",J741,0)</f>
        <v>0</v>
      </c>
      <c r="BG741" s="185">
        <f>IF(N741="zákl. přenesená",J741,0)</f>
        <v>0</v>
      </c>
      <c r="BH741" s="185">
        <f>IF(N741="sníž. přenesená",J741,0)</f>
        <v>0</v>
      </c>
      <c r="BI741" s="185">
        <f>IF(N741="nulová",J741,0)</f>
        <v>0</v>
      </c>
      <c r="BJ741" s="18" t="s">
        <v>80</v>
      </c>
      <c r="BK741" s="185">
        <f>ROUND(I741*H741,2)</f>
        <v>0</v>
      </c>
      <c r="BL741" s="18" t="s">
        <v>154</v>
      </c>
      <c r="BM741" s="184" t="s">
        <v>483</v>
      </c>
    </row>
    <row r="742" s="2" customFormat="1">
      <c r="A742" s="37"/>
      <c r="B742" s="38"/>
      <c r="C742" s="37"/>
      <c r="D742" s="186" t="s">
        <v>155</v>
      </c>
      <c r="E742" s="37"/>
      <c r="F742" s="187" t="s">
        <v>484</v>
      </c>
      <c r="G742" s="37"/>
      <c r="H742" s="37"/>
      <c r="I742" s="188"/>
      <c r="J742" s="37"/>
      <c r="K742" s="37"/>
      <c r="L742" s="38"/>
      <c r="M742" s="189"/>
      <c r="N742" s="190"/>
      <c r="O742" s="76"/>
      <c r="P742" s="76"/>
      <c r="Q742" s="76"/>
      <c r="R742" s="76"/>
      <c r="S742" s="76"/>
      <c r="T742" s="7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T742" s="18" t="s">
        <v>155</v>
      </c>
      <c r="AU742" s="18" t="s">
        <v>82</v>
      </c>
    </row>
    <row r="743" s="13" customFormat="1">
      <c r="A743" s="13"/>
      <c r="B743" s="191"/>
      <c r="C743" s="13"/>
      <c r="D743" s="192" t="s">
        <v>157</v>
      </c>
      <c r="E743" s="193" t="s">
        <v>1</v>
      </c>
      <c r="F743" s="194" t="s">
        <v>249</v>
      </c>
      <c r="G743" s="13"/>
      <c r="H743" s="193" t="s">
        <v>1</v>
      </c>
      <c r="I743" s="195"/>
      <c r="J743" s="13"/>
      <c r="K743" s="13"/>
      <c r="L743" s="191"/>
      <c r="M743" s="196"/>
      <c r="N743" s="197"/>
      <c r="O743" s="197"/>
      <c r="P743" s="197"/>
      <c r="Q743" s="197"/>
      <c r="R743" s="197"/>
      <c r="S743" s="197"/>
      <c r="T743" s="198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193" t="s">
        <v>157</v>
      </c>
      <c r="AU743" s="193" t="s">
        <v>82</v>
      </c>
      <c r="AV743" s="13" t="s">
        <v>80</v>
      </c>
      <c r="AW743" s="13" t="s">
        <v>30</v>
      </c>
      <c r="AX743" s="13" t="s">
        <v>73</v>
      </c>
      <c r="AY743" s="193" t="s">
        <v>147</v>
      </c>
    </row>
    <row r="744" s="14" customFormat="1">
      <c r="A744" s="14"/>
      <c r="B744" s="199"/>
      <c r="C744" s="14"/>
      <c r="D744" s="192" t="s">
        <v>157</v>
      </c>
      <c r="E744" s="200" t="s">
        <v>1</v>
      </c>
      <c r="F744" s="201" t="s">
        <v>250</v>
      </c>
      <c r="G744" s="14"/>
      <c r="H744" s="202">
        <v>9.4499999999999993</v>
      </c>
      <c r="I744" s="203"/>
      <c r="J744" s="14"/>
      <c r="K744" s="14"/>
      <c r="L744" s="199"/>
      <c r="M744" s="204"/>
      <c r="N744" s="205"/>
      <c r="O744" s="205"/>
      <c r="P744" s="205"/>
      <c r="Q744" s="205"/>
      <c r="R744" s="205"/>
      <c r="S744" s="205"/>
      <c r="T744" s="206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00" t="s">
        <v>157</v>
      </c>
      <c r="AU744" s="200" t="s">
        <v>82</v>
      </c>
      <c r="AV744" s="14" t="s">
        <v>82</v>
      </c>
      <c r="AW744" s="14" t="s">
        <v>30</v>
      </c>
      <c r="AX744" s="14" t="s">
        <v>73</v>
      </c>
      <c r="AY744" s="200" t="s">
        <v>147</v>
      </c>
    </row>
    <row r="745" s="13" customFormat="1">
      <c r="A745" s="13"/>
      <c r="B745" s="191"/>
      <c r="C745" s="13"/>
      <c r="D745" s="192" t="s">
        <v>157</v>
      </c>
      <c r="E745" s="193" t="s">
        <v>1</v>
      </c>
      <c r="F745" s="194" t="s">
        <v>251</v>
      </c>
      <c r="G745" s="13"/>
      <c r="H745" s="193" t="s">
        <v>1</v>
      </c>
      <c r="I745" s="195"/>
      <c r="J745" s="13"/>
      <c r="K745" s="13"/>
      <c r="L745" s="191"/>
      <c r="M745" s="196"/>
      <c r="N745" s="197"/>
      <c r="O745" s="197"/>
      <c r="P745" s="197"/>
      <c r="Q745" s="197"/>
      <c r="R745" s="197"/>
      <c r="S745" s="197"/>
      <c r="T745" s="198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193" t="s">
        <v>157</v>
      </c>
      <c r="AU745" s="193" t="s">
        <v>82</v>
      </c>
      <c r="AV745" s="13" t="s">
        <v>80</v>
      </c>
      <c r="AW745" s="13" t="s">
        <v>30</v>
      </c>
      <c r="AX745" s="13" t="s">
        <v>73</v>
      </c>
      <c r="AY745" s="193" t="s">
        <v>147</v>
      </c>
    </row>
    <row r="746" s="13" customFormat="1">
      <c r="A746" s="13"/>
      <c r="B746" s="191"/>
      <c r="C746" s="13"/>
      <c r="D746" s="192" t="s">
        <v>157</v>
      </c>
      <c r="E746" s="193" t="s">
        <v>1</v>
      </c>
      <c r="F746" s="194" t="s">
        <v>165</v>
      </c>
      <c r="G746" s="13"/>
      <c r="H746" s="193" t="s">
        <v>1</v>
      </c>
      <c r="I746" s="195"/>
      <c r="J746" s="13"/>
      <c r="K746" s="13"/>
      <c r="L746" s="191"/>
      <c r="M746" s="196"/>
      <c r="N746" s="197"/>
      <c r="O746" s="197"/>
      <c r="P746" s="197"/>
      <c r="Q746" s="197"/>
      <c r="R746" s="197"/>
      <c r="S746" s="197"/>
      <c r="T746" s="198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193" t="s">
        <v>157</v>
      </c>
      <c r="AU746" s="193" t="s">
        <v>82</v>
      </c>
      <c r="AV746" s="13" t="s">
        <v>80</v>
      </c>
      <c r="AW746" s="13" t="s">
        <v>30</v>
      </c>
      <c r="AX746" s="13" t="s">
        <v>73</v>
      </c>
      <c r="AY746" s="193" t="s">
        <v>147</v>
      </c>
    </row>
    <row r="747" s="14" customFormat="1">
      <c r="A747" s="14"/>
      <c r="B747" s="199"/>
      <c r="C747" s="14"/>
      <c r="D747" s="192" t="s">
        <v>157</v>
      </c>
      <c r="E747" s="200" t="s">
        <v>1</v>
      </c>
      <c r="F747" s="201" t="s">
        <v>252</v>
      </c>
      <c r="G747" s="14"/>
      <c r="H747" s="202">
        <v>21.399999999999999</v>
      </c>
      <c r="I747" s="203"/>
      <c r="J747" s="14"/>
      <c r="K747" s="14"/>
      <c r="L747" s="199"/>
      <c r="M747" s="204"/>
      <c r="N747" s="205"/>
      <c r="O747" s="205"/>
      <c r="P747" s="205"/>
      <c r="Q747" s="205"/>
      <c r="R747" s="205"/>
      <c r="S747" s="205"/>
      <c r="T747" s="206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00" t="s">
        <v>157</v>
      </c>
      <c r="AU747" s="200" t="s">
        <v>82</v>
      </c>
      <c r="AV747" s="14" t="s">
        <v>82</v>
      </c>
      <c r="AW747" s="14" t="s">
        <v>30</v>
      </c>
      <c r="AX747" s="14" t="s">
        <v>73</v>
      </c>
      <c r="AY747" s="200" t="s">
        <v>147</v>
      </c>
    </row>
    <row r="748" s="14" customFormat="1">
      <c r="A748" s="14"/>
      <c r="B748" s="199"/>
      <c r="C748" s="14"/>
      <c r="D748" s="192" t="s">
        <v>157</v>
      </c>
      <c r="E748" s="200" t="s">
        <v>1</v>
      </c>
      <c r="F748" s="201" t="s">
        <v>253</v>
      </c>
      <c r="G748" s="14"/>
      <c r="H748" s="202">
        <v>9</v>
      </c>
      <c r="I748" s="203"/>
      <c r="J748" s="14"/>
      <c r="K748" s="14"/>
      <c r="L748" s="199"/>
      <c r="M748" s="204"/>
      <c r="N748" s="205"/>
      <c r="O748" s="205"/>
      <c r="P748" s="205"/>
      <c r="Q748" s="205"/>
      <c r="R748" s="205"/>
      <c r="S748" s="205"/>
      <c r="T748" s="206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00" t="s">
        <v>157</v>
      </c>
      <c r="AU748" s="200" t="s">
        <v>82</v>
      </c>
      <c r="AV748" s="14" t="s">
        <v>82</v>
      </c>
      <c r="AW748" s="14" t="s">
        <v>30</v>
      </c>
      <c r="AX748" s="14" t="s">
        <v>73</v>
      </c>
      <c r="AY748" s="200" t="s">
        <v>147</v>
      </c>
    </row>
    <row r="749" s="13" customFormat="1">
      <c r="A749" s="13"/>
      <c r="B749" s="191"/>
      <c r="C749" s="13"/>
      <c r="D749" s="192" t="s">
        <v>157</v>
      </c>
      <c r="E749" s="193" t="s">
        <v>1</v>
      </c>
      <c r="F749" s="194" t="s">
        <v>167</v>
      </c>
      <c r="G749" s="13"/>
      <c r="H749" s="193" t="s">
        <v>1</v>
      </c>
      <c r="I749" s="195"/>
      <c r="J749" s="13"/>
      <c r="K749" s="13"/>
      <c r="L749" s="191"/>
      <c r="M749" s="196"/>
      <c r="N749" s="197"/>
      <c r="O749" s="197"/>
      <c r="P749" s="197"/>
      <c r="Q749" s="197"/>
      <c r="R749" s="197"/>
      <c r="S749" s="197"/>
      <c r="T749" s="198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193" t="s">
        <v>157</v>
      </c>
      <c r="AU749" s="193" t="s">
        <v>82</v>
      </c>
      <c r="AV749" s="13" t="s">
        <v>80</v>
      </c>
      <c r="AW749" s="13" t="s">
        <v>30</v>
      </c>
      <c r="AX749" s="13" t="s">
        <v>73</v>
      </c>
      <c r="AY749" s="193" t="s">
        <v>147</v>
      </c>
    </row>
    <row r="750" s="14" customFormat="1">
      <c r="A750" s="14"/>
      <c r="B750" s="199"/>
      <c r="C750" s="14"/>
      <c r="D750" s="192" t="s">
        <v>157</v>
      </c>
      <c r="E750" s="200" t="s">
        <v>1</v>
      </c>
      <c r="F750" s="201" t="s">
        <v>254</v>
      </c>
      <c r="G750" s="14"/>
      <c r="H750" s="202">
        <v>10.35</v>
      </c>
      <c r="I750" s="203"/>
      <c r="J750" s="14"/>
      <c r="K750" s="14"/>
      <c r="L750" s="199"/>
      <c r="M750" s="204"/>
      <c r="N750" s="205"/>
      <c r="O750" s="205"/>
      <c r="P750" s="205"/>
      <c r="Q750" s="205"/>
      <c r="R750" s="205"/>
      <c r="S750" s="205"/>
      <c r="T750" s="206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00" t="s">
        <v>157</v>
      </c>
      <c r="AU750" s="200" t="s">
        <v>82</v>
      </c>
      <c r="AV750" s="14" t="s">
        <v>82</v>
      </c>
      <c r="AW750" s="14" t="s">
        <v>30</v>
      </c>
      <c r="AX750" s="14" t="s">
        <v>73</v>
      </c>
      <c r="AY750" s="200" t="s">
        <v>147</v>
      </c>
    </row>
    <row r="751" s="13" customFormat="1">
      <c r="A751" s="13"/>
      <c r="B751" s="191"/>
      <c r="C751" s="13"/>
      <c r="D751" s="192" t="s">
        <v>157</v>
      </c>
      <c r="E751" s="193" t="s">
        <v>1</v>
      </c>
      <c r="F751" s="194" t="s">
        <v>171</v>
      </c>
      <c r="G751" s="13"/>
      <c r="H751" s="193" t="s">
        <v>1</v>
      </c>
      <c r="I751" s="195"/>
      <c r="J751" s="13"/>
      <c r="K751" s="13"/>
      <c r="L751" s="191"/>
      <c r="M751" s="196"/>
      <c r="N751" s="197"/>
      <c r="O751" s="197"/>
      <c r="P751" s="197"/>
      <c r="Q751" s="197"/>
      <c r="R751" s="197"/>
      <c r="S751" s="197"/>
      <c r="T751" s="198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193" t="s">
        <v>157</v>
      </c>
      <c r="AU751" s="193" t="s">
        <v>82</v>
      </c>
      <c r="AV751" s="13" t="s">
        <v>80</v>
      </c>
      <c r="AW751" s="13" t="s">
        <v>30</v>
      </c>
      <c r="AX751" s="13" t="s">
        <v>73</v>
      </c>
      <c r="AY751" s="193" t="s">
        <v>147</v>
      </c>
    </row>
    <row r="752" s="14" customFormat="1">
      <c r="A752" s="14"/>
      <c r="B752" s="199"/>
      <c r="C752" s="14"/>
      <c r="D752" s="192" t="s">
        <v>157</v>
      </c>
      <c r="E752" s="200" t="s">
        <v>1</v>
      </c>
      <c r="F752" s="201" t="s">
        <v>255</v>
      </c>
      <c r="G752" s="14"/>
      <c r="H752" s="202">
        <v>19.5</v>
      </c>
      <c r="I752" s="203"/>
      <c r="J752" s="14"/>
      <c r="K752" s="14"/>
      <c r="L752" s="199"/>
      <c r="M752" s="204"/>
      <c r="N752" s="205"/>
      <c r="O752" s="205"/>
      <c r="P752" s="205"/>
      <c r="Q752" s="205"/>
      <c r="R752" s="205"/>
      <c r="S752" s="205"/>
      <c r="T752" s="206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00" t="s">
        <v>157</v>
      </c>
      <c r="AU752" s="200" t="s">
        <v>82</v>
      </c>
      <c r="AV752" s="14" t="s">
        <v>82</v>
      </c>
      <c r="AW752" s="14" t="s">
        <v>30</v>
      </c>
      <c r="AX752" s="14" t="s">
        <v>73</v>
      </c>
      <c r="AY752" s="200" t="s">
        <v>147</v>
      </c>
    </row>
    <row r="753" s="13" customFormat="1">
      <c r="A753" s="13"/>
      <c r="B753" s="191"/>
      <c r="C753" s="13"/>
      <c r="D753" s="192" t="s">
        <v>157</v>
      </c>
      <c r="E753" s="193" t="s">
        <v>1</v>
      </c>
      <c r="F753" s="194" t="s">
        <v>251</v>
      </c>
      <c r="G753" s="13"/>
      <c r="H753" s="193" t="s">
        <v>1</v>
      </c>
      <c r="I753" s="195"/>
      <c r="J753" s="13"/>
      <c r="K753" s="13"/>
      <c r="L753" s="191"/>
      <c r="M753" s="196"/>
      <c r="N753" s="197"/>
      <c r="O753" s="197"/>
      <c r="P753" s="197"/>
      <c r="Q753" s="197"/>
      <c r="R753" s="197"/>
      <c r="S753" s="197"/>
      <c r="T753" s="198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193" t="s">
        <v>157</v>
      </c>
      <c r="AU753" s="193" t="s">
        <v>82</v>
      </c>
      <c r="AV753" s="13" t="s">
        <v>80</v>
      </c>
      <c r="AW753" s="13" t="s">
        <v>30</v>
      </c>
      <c r="AX753" s="13" t="s">
        <v>73</v>
      </c>
      <c r="AY753" s="193" t="s">
        <v>147</v>
      </c>
    </row>
    <row r="754" s="13" customFormat="1">
      <c r="A754" s="13"/>
      <c r="B754" s="191"/>
      <c r="C754" s="13"/>
      <c r="D754" s="192" t="s">
        <v>157</v>
      </c>
      <c r="E754" s="193" t="s">
        <v>1</v>
      </c>
      <c r="F754" s="194" t="s">
        <v>165</v>
      </c>
      <c r="G754" s="13"/>
      <c r="H754" s="193" t="s">
        <v>1</v>
      </c>
      <c r="I754" s="195"/>
      <c r="J754" s="13"/>
      <c r="K754" s="13"/>
      <c r="L754" s="191"/>
      <c r="M754" s="196"/>
      <c r="N754" s="197"/>
      <c r="O754" s="197"/>
      <c r="P754" s="197"/>
      <c r="Q754" s="197"/>
      <c r="R754" s="197"/>
      <c r="S754" s="197"/>
      <c r="T754" s="198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193" t="s">
        <v>157</v>
      </c>
      <c r="AU754" s="193" t="s">
        <v>82</v>
      </c>
      <c r="AV754" s="13" t="s">
        <v>80</v>
      </c>
      <c r="AW754" s="13" t="s">
        <v>30</v>
      </c>
      <c r="AX754" s="13" t="s">
        <v>73</v>
      </c>
      <c r="AY754" s="193" t="s">
        <v>147</v>
      </c>
    </row>
    <row r="755" s="14" customFormat="1">
      <c r="A755" s="14"/>
      <c r="B755" s="199"/>
      <c r="C755" s="14"/>
      <c r="D755" s="192" t="s">
        <v>157</v>
      </c>
      <c r="E755" s="200" t="s">
        <v>1</v>
      </c>
      <c r="F755" s="201" t="s">
        <v>256</v>
      </c>
      <c r="G755" s="14"/>
      <c r="H755" s="202">
        <v>32.100000000000001</v>
      </c>
      <c r="I755" s="203"/>
      <c r="J755" s="14"/>
      <c r="K755" s="14"/>
      <c r="L755" s="199"/>
      <c r="M755" s="204"/>
      <c r="N755" s="205"/>
      <c r="O755" s="205"/>
      <c r="P755" s="205"/>
      <c r="Q755" s="205"/>
      <c r="R755" s="205"/>
      <c r="S755" s="205"/>
      <c r="T755" s="206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00" t="s">
        <v>157</v>
      </c>
      <c r="AU755" s="200" t="s">
        <v>82</v>
      </c>
      <c r="AV755" s="14" t="s">
        <v>82</v>
      </c>
      <c r="AW755" s="14" t="s">
        <v>30</v>
      </c>
      <c r="AX755" s="14" t="s">
        <v>73</v>
      </c>
      <c r="AY755" s="200" t="s">
        <v>147</v>
      </c>
    </row>
    <row r="756" s="13" customFormat="1">
      <c r="A756" s="13"/>
      <c r="B756" s="191"/>
      <c r="C756" s="13"/>
      <c r="D756" s="192" t="s">
        <v>157</v>
      </c>
      <c r="E756" s="193" t="s">
        <v>1</v>
      </c>
      <c r="F756" s="194" t="s">
        <v>167</v>
      </c>
      <c r="G756" s="13"/>
      <c r="H756" s="193" t="s">
        <v>1</v>
      </c>
      <c r="I756" s="195"/>
      <c r="J756" s="13"/>
      <c r="K756" s="13"/>
      <c r="L756" s="191"/>
      <c r="M756" s="196"/>
      <c r="N756" s="197"/>
      <c r="O756" s="197"/>
      <c r="P756" s="197"/>
      <c r="Q756" s="197"/>
      <c r="R756" s="197"/>
      <c r="S756" s="197"/>
      <c r="T756" s="198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193" t="s">
        <v>157</v>
      </c>
      <c r="AU756" s="193" t="s">
        <v>82</v>
      </c>
      <c r="AV756" s="13" t="s">
        <v>80</v>
      </c>
      <c r="AW756" s="13" t="s">
        <v>30</v>
      </c>
      <c r="AX756" s="13" t="s">
        <v>73</v>
      </c>
      <c r="AY756" s="193" t="s">
        <v>147</v>
      </c>
    </row>
    <row r="757" s="14" customFormat="1">
      <c r="A757" s="14"/>
      <c r="B757" s="199"/>
      <c r="C757" s="14"/>
      <c r="D757" s="192" t="s">
        <v>157</v>
      </c>
      <c r="E757" s="200" t="s">
        <v>1</v>
      </c>
      <c r="F757" s="201" t="s">
        <v>257</v>
      </c>
      <c r="G757" s="14"/>
      <c r="H757" s="202">
        <v>15.525</v>
      </c>
      <c r="I757" s="203"/>
      <c r="J757" s="14"/>
      <c r="K757" s="14"/>
      <c r="L757" s="199"/>
      <c r="M757" s="204"/>
      <c r="N757" s="205"/>
      <c r="O757" s="205"/>
      <c r="P757" s="205"/>
      <c r="Q757" s="205"/>
      <c r="R757" s="205"/>
      <c r="S757" s="205"/>
      <c r="T757" s="206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00" t="s">
        <v>157</v>
      </c>
      <c r="AU757" s="200" t="s">
        <v>82</v>
      </c>
      <c r="AV757" s="14" t="s">
        <v>82</v>
      </c>
      <c r="AW757" s="14" t="s">
        <v>30</v>
      </c>
      <c r="AX757" s="14" t="s">
        <v>73</v>
      </c>
      <c r="AY757" s="200" t="s">
        <v>147</v>
      </c>
    </row>
    <row r="758" s="13" customFormat="1">
      <c r="A758" s="13"/>
      <c r="B758" s="191"/>
      <c r="C758" s="13"/>
      <c r="D758" s="192" t="s">
        <v>157</v>
      </c>
      <c r="E758" s="193" t="s">
        <v>1</v>
      </c>
      <c r="F758" s="194" t="s">
        <v>171</v>
      </c>
      <c r="G758" s="13"/>
      <c r="H758" s="193" t="s">
        <v>1</v>
      </c>
      <c r="I758" s="195"/>
      <c r="J758" s="13"/>
      <c r="K758" s="13"/>
      <c r="L758" s="191"/>
      <c r="M758" s="196"/>
      <c r="N758" s="197"/>
      <c r="O758" s="197"/>
      <c r="P758" s="197"/>
      <c r="Q758" s="197"/>
      <c r="R758" s="197"/>
      <c r="S758" s="197"/>
      <c r="T758" s="198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193" t="s">
        <v>157</v>
      </c>
      <c r="AU758" s="193" t="s">
        <v>82</v>
      </c>
      <c r="AV758" s="13" t="s">
        <v>80</v>
      </c>
      <c r="AW758" s="13" t="s">
        <v>30</v>
      </c>
      <c r="AX758" s="13" t="s">
        <v>73</v>
      </c>
      <c r="AY758" s="193" t="s">
        <v>147</v>
      </c>
    </row>
    <row r="759" s="14" customFormat="1">
      <c r="A759" s="14"/>
      <c r="B759" s="199"/>
      <c r="C759" s="14"/>
      <c r="D759" s="192" t="s">
        <v>157</v>
      </c>
      <c r="E759" s="200" t="s">
        <v>1</v>
      </c>
      <c r="F759" s="201" t="s">
        <v>258</v>
      </c>
      <c r="G759" s="14"/>
      <c r="H759" s="202">
        <v>29.25</v>
      </c>
      <c r="I759" s="203"/>
      <c r="J759" s="14"/>
      <c r="K759" s="14"/>
      <c r="L759" s="199"/>
      <c r="M759" s="204"/>
      <c r="N759" s="205"/>
      <c r="O759" s="205"/>
      <c r="P759" s="205"/>
      <c r="Q759" s="205"/>
      <c r="R759" s="205"/>
      <c r="S759" s="205"/>
      <c r="T759" s="20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00" t="s">
        <v>157</v>
      </c>
      <c r="AU759" s="200" t="s">
        <v>82</v>
      </c>
      <c r="AV759" s="14" t="s">
        <v>82</v>
      </c>
      <c r="AW759" s="14" t="s">
        <v>30</v>
      </c>
      <c r="AX759" s="14" t="s">
        <v>73</v>
      </c>
      <c r="AY759" s="200" t="s">
        <v>147</v>
      </c>
    </row>
    <row r="760" s="13" customFormat="1">
      <c r="A760" s="13"/>
      <c r="B760" s="191"/>
      <c r="C760" s="13"/>
      <c r="D760" s="192" t="s">
        <v>157</v>
      </c>
      <c r="E760" s="193" t="s">
        <v>1</v>
      </c>
      <c r="F760" s="194" t="s">
        <v>165</v>
      </c>
      <c r="G760" s="13"/>
      <c r="H760" s="193" t="s">
        <v>1</v>
      </c>
      <c r="I760" s="195"/>
      <c r="J760" s="13"/>
      <c r="K760" s="13"/>
      <c r="L760" s="191"/>
      <c r="M760" s="196"/>
      <c r="N760" s="197"/>
      <c r="O760" s="197"/>
      <c r="P760" s="197"/>
      <c r="Q760" s="197"/>
      <c r="R760" s="197"/>
      <c r="S760" s="197"/>
      <c r="T760" s="198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193" t="s">
        <v>157</v>
      </c>
      <c r="AU760" s="193" t="s">
        <v>82</v>
      </c>
      <c r="AV760" s="13" t="s">
        <v>80</v>
      </c>
      <c r="AW760" s="13" t="s">
        <v>30</v>
      </c>
      <c r="AX760" s="13" t="s">
        <v>73</v>
      </c>
      <c r="AY760" s="193" t="s">
        <v>147</v>
      </c>
    </row>
    <row r="761" s="14" customFormat="1">
      <c r="A761" s="14"/>
      <c r="B761" s="199"/>
      <c r="C761" s="14"/>
      <c r="D761" s="192" t="s">
        <v>157</v>
      </c>
      <c r="E761" s="200" t="s">
        <v>1</v>
      </c>
      <c r="F761" s="201" t="s">
        <v>166</v>
      </c>
      <c r="G761" s="14"/>
      <c r="H761" s="202">
        <v>149.80000000000001</v>
      </c>
      <c r="I761" s="203"/>
      <c r="J761" s="14"/>
      <c r="K761" s="14"/>
      <c r="L761" s="199"/>
      <c r="M761" s="204"/>
      <c r="N761" s="205"/>
      <c r="O761" s="205"/>
      <c r="P761" s="205"/>
      <c r="Q761" s="205"/>
      <c r="R761" s="205"/>
      <c r="S761" s="205"/>
      <c r="T761" s="206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00" t="s">
        <v>157</v>
      </c>
      <c r="AU761" s="200" t="s">
        <v>82</v>
      </c>
      <c r="AV761" s="14" t="s">
        <v>82</v>
      </c>
      <c r="AW761" s="14" t="s">
        <v>30</v>
      </c>
      <c r="AX761" s="14" t="s">
        <v>73</v>
      </c>
      <c r="AY761" s="200" t="s">
        <v>147</v>
      </c>
    </row>
    <row r="762" s="13" customFormat="1">
      <c r="A762" s="13"/>
      <c r="B762" s="191"/>
      <c r="C762" s="13"/>
      <c r="D762" s="192" t="s">
        <v>157</v>
      </c>
      <c r="E762" s="193" t="s">
        <v>1</v>
      </c>
      <c r="F762" s="194" t="s">
        <v>167</v>
      </c>
      <c r="G762" s="13"/>
      <c r="H762" s="193" t="s">
        <v>1</v>
      </c>
      <c r="I762" s="195"/>
      <c r="J762" s="13"/>
      <c r="K762" s="13"/>
      <c r="L762" s="191"/>
      <c r="M762" s="196"/>
      <c r="N762" s="197"/>
      <c r="O762" s="197"/>
      <c r="P762" s="197"/>
      <c r="Q762" s="197"/>
      <c r="R762" s="197"/>
      <c r="S762" s="197"/>
      <c r="T762" s="198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193" t="s">
        <v>157</v>
      </c>
      <c r="AU762" s="193" t="s">
        <v>82</v>
      </c>
      <c r="AV762" s="13" t="s">
        <v>80</v>
      </c>
      <c r="AW762" s="13" t="s">
        <v>30</v>
      </c>
      <c r="AX762" s="13" t="s">
        <v>73</v>
      </c>
      <c r="AY762" s="193" t="s">
        <v>147</v>
      </c>
    </row>
    <row r="763" s="14" customFormat="1">
      <c r="A763" s="14"/>
      <c r="B763" s="199"/>
      <c r="C763" s="14"/>
      <c r="D763" s="192" t="s">
        <v>157</v>
      </c>
      <c r="E763" s="200" t="s">
        <v>1</v>
      </c>
      <c r="F763" s="201" t="s">
        <v>168</v>
      </c>
      <c r="G763" s="14"/>
      <c r="H763" s="202">
        <v>72.450000000000003</v>
      </c>
      <c r="I763" s="203"/>
      <c r="J763" s="14"/>
      <c r="K763" s="14"/>
      <c r="L763" s="199"/>
      <c r="M763" s="204"/>
      <c r="N763" s="205"/>
      <c r="O763" s="205"/>
      <c r="P763" s="205"/>
      <c r="Q763" s="205"/>
      <c r="R763" s="205"/>
      <c r="S763" s="205"/>
      <c r="T763" s="20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00" t="s">
        <v>157</v>
      </c>
      <c r="AU763" s="200" t="s">
        <v>82</v>
      </c>
      <c r="AV763" s="14" t="s">
        <v>82</v>
      </c>
      <c r="AW763" s="14" t="s">
        <v>30</v>
      </c>
      <c r="AX763" s="14" t="s">
        <v>73</v>
      </c>
      <c r="AY763" s="200" t="s">
        <v>147</v>
      </c>
    </row>
    <row r="764" s="13" customFormat="1">
      <c r="A764" s="13"/>
      <c r="B764" s="191"/>
      <c r="C764" s="13"/>
      <c r="D764" s="192" t="s">
        <v>157</v>
      </c>
      <c r="E764" s="193" t="s">
        <v>1</v>
      </c>
      <c r="F764" s="194" t="s">
        <v>169</v>
      </c>
      <c r="G764" s="13"/>
      <c r="H764" s="193" t="s">
        <v>1</v>
      </c>
      <c r="I764" s="195"/>
      <c r="J764" s="13"/>
      <c r="K764" s="13"/>
      <c r="L764" s="191"/>
      <c r="M764" s="196"/>
      <c r="N764" s="197"/>
      <c r="O764" s="197"/>
      <c r="P764" s="197"/>
      <c r="Q764" s="197"/>
      <c r="R764" s="197"/>
      <c r="S764" s="197"/>
      <c r="T764" s="198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193" t="s">
        <v>157</v>
      </c>
      <c r="AU764" s="193" t="s">
        <v>82</v>
      </c>
      <c r="AV764" s="13" t="s">
        <v>80</v>
      </c>
      <c r="AW764" s="13" t="s">
        <v>30</v>
      </c>
      <c r="AX764" s="13" t="s">
        <v>73</v>
      </c>
      <c r="AY764" s="193" t="s">
        <v>147</v>
      </c>
    </row>
    <row r="765" s="14" customFormat="1">
      <c r="A765" s="14"/>
      <c r="B765" s="199"/>
      <c r="C765" s="14"/>
      <c r="D765" s="192" t="s">
        <v>157</v>
      </c>
      <c r="E765" s="200" t="s">
        <v>1</v>
      </c>
      <c r="F765" s="201" t="s">
        <v>170</v>
      </c>
      <c r="G765" s="14"/>
      <c r="H765" s="202">
        <v>36</v>
      </c>
      <c r="I765" s="203"/>
      <c r="J765" s="14"/>
      <c r="K765" s="14"/>
      <c r="L765" s="199"/>
      <c r="M765" s="204"/>
      <c r="N765" s="205"/>
      <c r="O765" s="205"/>
      <c r="P765" s="205"/>
      <c r="Q765" s="205"/>
      <c r="R765" s="205"/>
      <c r="S765" s="205"/>
      <c r="T765" s="206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00" t="s">
        <v>157</v>
      </c>
      <c r="AU765" s="200" t="s">
        <v>82</v>
      </c>
      <c r="AV765" s="14" t="s">
        <v>82</v>
      </c>
      <c r="AW765" s="14" t="s">
        <v>30</v>
      </c>
      <c r="AX765" s="14" t="s">
        <v>73</v>
      </c>
      <c r="AY765" s="200" t="s">
        <v>147</v>
      </c>
    </row>
    <row r="766" s="13" customFormat="1">
      <c r="A766" s="13"/>
      <c r="B766" s="191"/>
      <c r="C766" s="13"/>
      <c r="D766" s="192" t="s">
        <v>157</v>
      </c>
      <c r="E766" s="193" t="s">
        <v>1</v>
      </c>
      <c r="F766" s="194" t="s">
        <v>171</v>
      </c>
      <c r="G766" s="13"/>
      <c r="H766" s="193" t="s">
        <v>1</v>
      </c>
      <c r="I766" s="195"/>
      <c r="J766" s="13"/>
      <c r="K766" s="13"/>
      <c r="L766" s="191"/>
      <c r="M766" s="196"/>
      <c r="N766" s="197"/>
      <c r="O766" s="197"/>
      <c r="P766" s="197"/>
      <c r="Q766" s="197"/>
      <c r="R766" s="197"/>
      <c r="S766" s="197"/>
      <c r="T766" s="198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193" t="s">
        <v>157</v>
      </c>
      <c r="AU766" s="193" t="s">
        <v>82</v>
      </c>
      <c r="AV766" s="13" t="s">
        <v>80</v>
      </c>
      <c r="AW766" s="13" t="s">
        <v>30</v>
      </c>
      <c r="AX766" s="13" t="s">
        <v>73</v>
      </c>
      <c r="AY766" s="193" t="s">
        <v>147</v>
      </c>
    </row>
    <row r="767" s="14" customFormat="1">
      <c r="A767" s="14"/>
      <c r="B767" s="199"/>
      <c r="C767" s="14"/>
      <c r="D767" s="192" t="s">
        <v>157</v>
      </c>
      <c r="E767" s="200" t="s">
        <v>1</v>
      </c>
      <c r="F767" s="201" t="s">
        <v>172</v>
      </c>
      <c r="G767" s="14"/>
      <c r="H767" s="202">
        <v>136.5</v>
      </c>
      <c r="I767" s="203"/>
      <c r="J767" s="14"/>
      <c r="K767" s="14"/>
      <c r="L767" s="199"/>
      <c r="M767" s="204"/>
      <c r="N767" s="205"/>
      <c r="O767" s="205"/>
      <c r="P767" s="205"/>
      <c r="Q767" s="205"/>
      <c r="R767" s="205"/>
      <c r="S767" s="205"/>
      <c r="T767" s="20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00" t="s">
        <v>157</v>
      </c>
      <c r="AU767" s="200" t="s">
        <v>82</v>
      </c>
      <c r="AV767" s="14" t="s">
        <v>82</v>
      </c>
      <c r="AW767" s="14" t="s">
        <v>30</v>
      </c>
      <c r="AX767" s="14" t="s">
        <v>73</v>
      </c>
      <c r="AY767" s="200" t="s">
        <v>147</v>
      </c>
    </row>
    <row r="768" s="13" customFormat="1">
      <c r="A768" s="13"/>
      <c r="B768" s="191"/>
      <c r="C768" s="13"/>
      <c r="D768" s="192" t="s">
        <v>157</v>
      </c>
      <c r="E768" s="193" t="s">
        <v>1</v>
      </c>
      <c r="F768" s="194" t="s">
        <v>173</v>
      </c>
      <c r="G768" s="13"/>
      <c r="H768" s="193" t="s">
        <v>1</v>
      </c>
      <c r="I768" s="195"/>
      <c r="J768" s="13"/>
      <c r="K768" s="13"/>
      <c r="L768" s="191"/>
      <c r="M768" s="196"/>
      <c r="N768" s="197"/>
      <c r="O768" s="197"/>
      <c r="P768" s="197"/>
      <c r="Q768" s="197"/>
      <c r="R768" s="197"/>
      <c r="S768" s="197"/>
      <c r="T768" s="198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193" t="s">
        <v>157</v>
      </c>
      <c r="AU768" s="193" t="s">
        <v>82</v>
      </c>
      <c r="AV768" s="13" t="s">
        <v>80</v>
      </c>
      <c r="AW768" s="13" t="s">
        <v>30</v>
      </c>
      <c r="AX768" s="13" t="s">
        <v>73</v>
      </c>
      <c r="AY768" s="193" t="s">
        <v>147</v>
      </c>
    </row>
    <row r="769" s="14" customFormat="1">
      <c r="A769" s="14"/>
      <c r="B769" s="199"/>
      <c r="C769" s="14"/>
      <c r="D769" s="192" t="s">
        <v>157</v>
      </c>
      <c r="E769" s="200" t="s">
        <v>1</v>
      </c>
      <c r="F769" s="201" t="s">
        <v>174</v>
      </c>
      <c r="G769" s="14"/>
      <c r="H769" s="202">
        <v>-45</v>
      </c>
      <c r="I769" s="203"/>
      <c r="J769" s="14"/>
      <c r="K769" s="14"/>
      <c r="L769" s="199"/>
      <c r="M769" s="204"/>
      <c r="N769" s="205"/>
      <c r="O769" s="205"/>
      <c r="P769" s="205"/>
      <c r="Q769" s="205"/>
      <c r="R769" s="205"/>
      <c r="S769" s="205"/>
      <c r="T769" s="206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00" t="s">
        <v>157</v>
      </c>
      <c r="AU769" s="200" t="s">
        <v>82</v>
      </c>
      <c r="AV769" s="14" t="s">
        <v>82</v>
      </c>
      <c r="AW769" s="14" t="s">
        <v>30</v>
      </c>
      <c r="AX769" s="14" t="s">
        <v>73</v>
      </c>
      <c r="AY769" s="200" t="s">
        <v>147</v>
      </c>
    </row>
    <row r="770" s="14" customFormat="1">
      <c r="A770" s="14"/>
      <c r="B770" s="199"/>
      <c r="C770" s="14"/>
      <c r="D770" s="192" t="s">
        <v>157</v>
      </c>
      <c r="E770" s="200" t="s">
        <v>1</v>
      </c>
      <c r="F770" s="201" t="s">
        <v>175</v>
      </c>
      <c r="G770" s="14"/>
      <c r="H770" s="202">
        <v>-5.4000000000000004</v>
      </c>
      <c r="I770" s="203"/>
      <c r="J770" s="14"/>
      <c r="K770" s="14"/>
      <c r="L770" s="199"/>
      <c r="M770" s="204"/>
      <c r="N770" s="205"/>
      <c r="O770" s="205"/>
      <c r="P770" s="205"/>
      <c r="Q770" s="205"/>
      <c r="R770" s="205"/>
      <c r="S770" s="205"/>
      <c r="T770" s="206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00" t="s">
        <v>157</v>
      </c>
      <c r="AU770" s="200" t="s">
        <v>82</v>
      </c>
      <c r="AV770" s="14" t="s">
        <v>82</v>
      </c>
      <c r="AW770" s="14" t="s">
        <v>30</v>
      </c>
      <c r="AX770" s="14" t="s">
        <v>73</v>
      </c>
      <c r="AY770" s="200" t="s">
        <v>147</v>
      </c>
    </row>
    <row r="771" s="14" customFormat="1">
      <c r="A771" s="14"/>
      <c r="B771" s="199"/>
      <c r="C771" s="14"/>
      <c r="D771" s="192" t="s">
        <v>157</v>
      </c>
      <c r="E771" s="200" t="s">
        <v>1</v>
      </c>
      <c r="F771" s="201" t="s">
        <v>176</v>
      </c>
      <c r="G771" s="14"/>
      <c r="H771" s="202">
        <v>-1.76</v>
      </c>
      <c r="I771" s="203"/>
      <c r="J771" s="14"/>
      <c r="K771" s="14"/>
      <c r="L771" s="199"/>
      <c r="M771" s="204"/>
      <c r="N771" s="205"/>
      <c r="O771" s="205"/>
      <c r="P771" s="205"/>
      <c r="Q771" s="205"/>
      <c r="R771" s="205"/>
      <c r="S771" s="205"/>
      <c r="T771" s="206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00" t="s">
        <v>157</v>
      </c>
      <c r="AU771" s="200" t="s">
        <v>82</v>
      </c>
      <c r="AV771" s="14" t="s">
        <v>82</v>
      </c>
      <c r="AW771" s="14" t="s">
        <v>30</v>
      </c>
      <c r="AX771" s="14" t="s">
        <v>73</v>
      </c>
      <c r="AY771" s="200" t="s">
        <v>147</v>
      </c>
    </row>
    <row r="772" s="14" customFormat="1">
      <c r="A772" s="14"/>
      <c r="B772" s="199"/>
      <c r="C772" s="14"/>
      <c r="D772" s="192" t="s">
        <v>157</v>
      </c>
      <c r="E772" s="200" t="s">
        <v>1</v>
      </c>
      <c r="F772" s="201" t="s">
        <v>177</v>
      </c>
      <c r="G772" s="14"/>
      <c r="H772" s="202">
        <v>-0.64000000000000001</v>
      </c>
      <c r="I772" s="203"/>
      <c r="J772" s="14"/>
      <c r="K772" s="14"/>
      <c r="L772" s="199"/>
      <c r="M772" s="204"/>
      <c r="N772" s="205"/>
      <c r="O772" s="205"/>
      <c r="P772" s="205"/>
      <c r="Q772" s="205"/>
      <c r="R772" s="205"/>
      <c r="S772" s="205"/>
      <c r="T772" s="206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00" t="s">
        <v>157</v>
      </c>
      <c r="AU772" s="200" t="s">
        <v>82</v>
      </c>
      <c r="AV772" s="14" t="s">
        <v>82</v>
      </c>
      <c r="AW772" s="14" t="s">
        <v>30</v>
      </c>
      <c r="AX772" s="14" t="s">
        <v>73</v>
      </c>
      <c r="AY772" s="200" t="s">
        <v>147</v>
      </c>
    </row>
    <row r="773" s="13" customFormat="1">
      <c r="A773" s="13"/>
      <c r="B773" s="191"/>
      <c r="C773" s="13"/>
      <c r="D773" s="192" t="s">
        <v>157</v>
      </c>
      <c r="E773" s="193" t="s">
        <v>1</v>
      </c>
      <c r="F773" s="194" t="s">
        <v>169</v>
      </c>
      <c r="G773" s="13"/>
      <c r="H773" s="193" t="s">
        <v>1</v>
      </c>
      <c r="I773" s="195"/>
      <c r="J773" s="13"/>
      <c r="K773" s="13"/>
      <c r="L773" s="191"/>
      <c r="M773" s="196"/>
      <c r="N773" s="197"/>
      <c r="O773" s="197"/>
      <c r="P773" s="197"/>
      <c r="Q773" s="197"/>
      <c r="R773" s="197"/>
      <c r="S773" s="197"/>
      <c r="T773" s="198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193" t="s">
        <v>157</v>
      </c>
      <c r="AU773" s="193" t="s">
        <v>82</v>
      </c>
      <c r="AV773" s="13" t="s">
        <v>80</v>
      </c>
      <c r="AW773" s="13" t="s">
        <v>30</v>
      </c>
      <c r="AX773" s="13" t="s">
        <v>73</v>
      </c>
      <c r="AY773" s="193" t="s">
        <v>147</v>
      </c>
    </row>
    <row r="774" s="14" customFormat="1">
      <c r="A774" s="14"/>
      <c r="B774" s="199"/>
      <c r="C774" s="14"/>
      <c r="D774" s="192" t="s">
        <v>157</v>
      </c>
      <c r="E774" s="200" t="s">
        <v>1</v>
      </c>
      <c r="F774" s="201" t="s">
        <v>178</v>
      </c>
      <c r="G774" s="14"/>
      <c r="H774" s="202">
        <v>-1.2150000000000001</v>
      </c>
      <c r="I774" s="203"/>
      <c r="J774" s="14"/>
      <c r="K774" s="14"/>
      <c r="L774" s="199"/>
      <c r="M774" s="204"/>
      <c r="N774" s="205"/>
      <c r="O774" s="205"/>
      <c r="P774" s="205"/>
      <c r="Q774" s="205"/>
      <c r="R774" s="205"/>
      <c r="S774" s="205"/>
      <c r="T774" s="206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00" t="s">
        <v>157</v>
      </c>
      <c r="AU774" s="200" t="s">
        <v>82</v>
      </c>
      <c r="AV774" s="14" t="s">
        <v>82</v>
      </c>
      <c r="AW774" s="14" t="s">
        <v>30</v>
      </c>
      <c r="AX774" s="14" t="s">
        <v>73</v>
      </c>
      <c r="AY774" s="200" t="s">
        <v>147</v>
      </c>
    </row>
    <row r="775" s="13" customFormat="1">
      <c r="A775" s="13"/>
      <c r="B775" s="191"/>
      <c r="C775" s="13"/>
      <c r="D775" s="192" t="s">
        <v>157</v>
      </c>
      <c r="E775" s="193" t="s">
        <v>1</v>
      </c>
      <c r="F775" s="194" t="s">
        <v>179</v>
      </c>
      <c r="G775" s="13"/>
      <c r="H775" s="193" t="s">
        <v>1</v>
      </c>
      <c r="I775" s="195"/>
      <c r="J775" s="13"/>
      <c r="K775" s="13"/>
      <c r="L775" s="191"/>
      <c r="M775" s="196"/>
      <c r="N775" s="197"/>
      <c r="O775" s="197"/>
      <c r="P775" s="197"/>
      <c r="Q775" s="197"/>
      <c r="R775" s="197"/>
      <c r="S775" s="197"/>
      <c r="T775" s="198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193" t="s">
        <v>157</v>
      </c>
      <c r="AU775" s="193" t="s">
        <v>82</v>
      </c>
      <c r="AV775" s="13" t="s">
        <v>80</v>
      </c>
      <c r="AW775" s="13" t="s">
        <v>30</v>
      </c>
      <c r="AX775" s="13" t="s">
        <v>73</v>
      </c>
      <c r="AY775" s="193" t="s">
        <v>147</v>
      </c>
    </row>
    <row r="776" s="14" customFormat="1">
      <c r="A776" s="14"/>
      <c r="B776" s="199"/>
      <c r="C776" s="14"/>
      <c r="D776" s="192" t="s">
        <v>157</v>
      </c>
      <c r="E776" s="200" t="s">
        <v>1</v>
      </c>
      <c r="F776" s="201" t="s">
        <v>180</v>
      </c>
      <c r="G776" s="14"/>
      <c r="H776" s="202">
        <v>36.75</v>
      </c>
      <c r="I776" s="203"/>
      <c r="J776" s="14"/>
      <c r="K776" s="14"/>
      <c r="L776" s="199"/>
      <c r="M776" s="204"/>
      <c r="N776" s="205"/>
      <c r="O776" s="205"/>
      <c r="P776" s="205"/>
      <c r="Q776" s="205"/>
      <c r="R776" s="205"/>
      <c r="S776" s="205"/>
      <c r="T776" s="206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00" t="s">
        <v>157</v>
      </c>
      <c r="AU776" s="200" t="s">
        <v>82</v>
      </c>
      <c r="AV776" s="14" t="s">
        <v>82</v>
      </c>
      <c r="AW776" s="14" t="s">
        <v>30</v>
      </c>
      <c r="AX776" s="14" t="s">
        <v>73</v>
      </c>
      <c r="AY776" s="200" t="s">
        <v>147</v>
      </c>
    </row>
    <row r="777" s="14" customFormat="1">
      <c r="A777" s="14"/>
      <c r="B777" s="199"/>
      <c r="C777" s="14"/>
      <c r="D777" s="192" t="s">
        <v>157</v>
      </c>
      <c r="E777" s="200" t="s">
        <v>1</v>
      </c>
      <c r="F777" s="201" t="s">
        <v>181</v>
      </c>
      <c r="G777" s="14"/>
      <c r="H777" s="202">
        <v>3.3599999999999999</v>
      </c>
      <c r="I777" s="203"/>
      <c r="J777" s="14"/>
      <c r="K777" s="14"/>
      <c r="L777" s="199"/>
      <c r="M777" s="204"/>
      <c r="N777" s="205"/>
      <c r="O777" s="205"/>
      <c r="P777" s="205"/>
      <c r="Q777" s="205"/>
      <c r="R777" s="205"/>
      <c r="S777" s="205"/>
      <c r="T777" s="206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00" t="s">
        <v>157</v>
      </c>
      <c r="AU777" s="200" t="s">
        <v>82</v>
      </c>
      <c r="AV777" s="14" t="s">
        <v>82</v>
      </c>
      <c r="AW777" s="14" t="s">
        <v>30</v>
      </c>
      <c r="AX777" s="14" t="s">
        <v>73</v>
      </c>
      <c r="AY777" s="200" t="s">
        <v>147</v>
      </c>
    </row>
    <row r="778" s="14" customFormat="1">
      <c r="A778" s="14"/>
      <c r="B778" s="199"/>
      <c r="C778" s="14"/>
      <c r="D778" s="192" t="s">
        <v>157</v>
      </c>
      <c r="E778" s="200" t="s">
        <v>1</v>
      </c>
      <c r="F778" s="201" t="s">
        <v>182</v>
      </c>
      <c r="G778" s="14"/>
      <c r="H778" s="202">
        <v>3.0099999999999998</v>
      </c>
      <c r="I778" s="203"/>
      <c r="J778" s="14"/>
      <c r="K778" s="14"/>
      <c r="L778" s="199"/>
      <c r="M778" s="204"/>
      <c r="N778" s="205"/>
      <c r="O778" s="205"/>
      <c r="P778" s="205"/>
      <c r="Q778" s="205"/>
      <c r="R778" s="205"/>
      <c r="S778" s="205"/>
      <c r="T778" s="206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00" t="s">
        <v>157</v>
      </c>
      <c r="AU778" s="200" t="s">
        <v>82</v>
      </c>
      <c r="AV778" s="14" t="s">
        <v>82</v>
      </c>
      <c r="AW778" s="14" t="s">
        <v>30</v>
      </c>
      <c r="AX778" s="14" t="s">
        <v>73</v>
      </c>
      <c r="AY778" s="200" t="s">
        <v>147</v>
      </c>
    </row>
    <row r="779" s="14" customFormat="1">
      <c r="A779" s="14"/>
      <c r="B779" s="199"/>
      <c r="C779" s="14"/>
      <c r="D779" s="192" t="s">
        <v>157</v>
      </c>
      <c r="E779" s="200" t="s">
        <v>1</v>
      </c>
      <c r="F779" s="201" t="s">
        <v>183</v>
      </c>
      <c r="G779" s="14"/>
      <c r="H779" s="202">
        <v>1.3999999999999999</v>
      </c>
      <c r="I779" s="203"/>
      <c r="J779" s="14"/>
      <c r="K779" s="14"/>
      <c r="L779" s="199"/>
      <c r="M779" s="204"/>
      <c r="N779" s="205"/>
      <c r="O779" s="205"/>
      <c r="P779" s="205"/>
      <c r="Q779" s="205"/>
      <c r="R779" s="205"/>
      <c r="S779" s="205"/>
      <c r="T779" s="206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00" t="s">
        <v>157</v>
      </c>
      <c r="AU779" s="200" t="s">
        <v>82</v>
      </c>
      <c r="AV779" s="14" t="s">
        <v>82</v>
      </c>
      <c r="AW779" s="14" t="s">
        <v>30</v>
      </c>
      <c r="AX779" s="14" t="s">
        <v>73</v>
      </c>
      <c r="AY779" s="200" t="s">
        <v>147</v>
      </c>
    </row>
    <row r="780" s="13" customFormat="1">
      <c r="A780" s="13"/>
      <c r="B780" s="191"/>
      <c r="C780" s="13"/>
      <c r="D780" s="192" t="s">
        <v>157</v>
      </c>
      <c r="E780" s="193" t="s">
        <v>1</v>
      </c>
      <c r="F780" s="194" t="s">
        <v>169</v>
      </c>
      <c r="G780" s="13"/>
      <c r="H780" s="193" t="s">
        <v>1</v>
      </c>
      <c r="I780" s="195"/>
      <c r="J780" s="13"/>
      <c r="K780" s="13"/>
      <c r="L780" s="191"/>
      <c r="M780" s="196"/>
      <c r="N780" s="197"/>
      <c r="O780" s="197"/>
      <c r="P780" s="197"/>
      <c r="Q780" s="197"/>
      <c r="R780" s="197"/>
      <c r="S780" s="197"/>
      <c r="T780" s="198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193" t="s">
        <v>157</v>
      </c>
      <c r="AU780" s="193" t="s">
        <v>82</v>
      </c>
      <c r="AV780" s="13" t="s">
        <v>80</v>
      </c>
      <c r="AW780" s="13" t="s">
        <v>30</v>
      </c>
      <c r="AX780" s="13" t="s">
        <v>73</v>
      </c>
      <c r="AY780" s="193" t="s">
        <v>147</v>
      </c>
    </row>
    <row r="781" s="14" customFormat="1">
      <c r="A781" s="14"/>
      <c r="B781" s="199"/>
      <c r="C781" s="14"/>
      <c r="D781" s="192" t="s">
        <v>157</v>
      </c>
      <c r="E781" s="200" t="s">
        <v>1</v>
      </c>
      <c r="F781" s="201" t="s">
        <v>184</v>
      </c>
      <c r="G781" s="14"/>
      <c r="H781" s="202">
        <v>1.26</v>
      </c>
      <c r="I781" s="203"/>
      <c r="J781" s="14"/>
      <c r="K781" s="14"/>
      <c r="L781" s="199"/>
      <c r="M781" s="204"/>
      <c r="N781" s="205"/>
      <c r="O781" s="205"/>
      <c r="P781" s="205"/>
      <c r="Q781" s="205"/>
      <c r="R781" s="205"/>
      <c r="S781" s="205"/>
      <c r="T781" s="206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00" t="s">
        <v>157</v>
      </c>
      <c r="AU781" s="200" t="s">
        <v>82</v>
      </c>
      <c r="AV781" s="14" t="s">
        <v>82</v>
      </c>
      <c r="AW781" s="14" t="s">
        <v>30</v>
      </c>
      <c r="AX781" s="14" t="s">
        <v>73</v>
      </c>
      <c r="AY781" s="200" t="s">
        <v>147</v>
      </c>
    </row>
    <row r="782" s="13" customFormat="1">
      <c r="A782" s="13"/>
      <c r="B782" s="191"/>
      <c r="C782" s="13"/>
      <c r="D782" s="192" t="s">
        <v>157</v>
      </c>
      <c r="E782" s="193" t="s">
        <v>1</v>
      </c>
      <c r="F782" s="194" t="s">
        <v>259</v>
      </c>
      <c r="G782" s="13"/>
      <c r="H782" s="193" t="s">
        <v>1</v>
      </c>
      <c r="I782" s="195"/>
      <c r="J782" s="13"/>
      <c r="K782" s="13"/>
      <c r="L782" s="191"/>
      <c r="M782" s="196"/>
      <c r="N782" s="197"/>
      <c r="O782" s="197"/>
      <c r="P782" s="197"/>
      <c r="Q782" s="197"/>
      <c r="R782" s="197"/>
      <c r="S782" s="197"/>
      <c r="T782" s="198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193" t="s">
        <v>157</v>
      </c>
      <c r="AU782" s="193" t="s">
        <v>82</v>
      </c>
      <c r="AV782" s="13" t="s">
        <v>80</v>
      </c>
      <c r="AW782" s="13" t="s">
        <v>30</v>
      </c>
      <c r="AX782" s="13" t="s">
        <v>73</v>
      </c>
      <c r="AY782" s="193" t="s">
        <v>147</v>
      </c>
    </row>
    <row r="783" s="14" customFormat="1">
      <c r="A783" s="14"/>
      <c r="B783" s="199"/>
      <c r="C783" s="14"/>
      <c r="D783" s="192" t="s">
        <v>157</v>
      </c>
      <c r="E783" s="200" t="s">
        <v>1</v>
      </c>
      <c r="F783" s="201" t="s">
        <v>273</v>
      </c>
      <c r="G783" s="14"/>
      <c r="H783" s="202">
        <v>10.5</v>
      </c>
      <c r="I783" s="203"/>
      <c r="J783" s="14"/>
      <c r="K783" s="14"/>
      <c r="L783" s="199"/>
      <c r="M783" s="204"/>
      <c r="N783" s="205"/>
      <c r="O783" s="205"/>
      <c r="P783" s="205"/>
      <c r="Q783" s="205"/>
      <c r="R783" s="205"/>
      <c r="S783" s="205"/>
      <c r="T783" s="20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00" t="s">
        <v>157</v>
      </c>
      <c r="AU783" s="200" t="s">
        <v>82</v>
      </c>
      <c r="AV783" s="14" t="s">
        <v>82</v>
      </c>
      <c r="AW783" s="14" t="s">
        <v>30</v>
      </c>
      <c r="AX783" s="14" t="s">
        <v>73</v>
      </c>
      <c r="AY783" s="200" t="s">
        <v>147</v>
      </c>
    </row>
    <row r="784" s="14" customFormat="1">
      <c r="A784" s="14"/>
      <c r="B784" s="199"/>
      <c r="C784" s="14"/>
      <c r="D784" s="192" t="s">
        <v>157</v>
      </c>
      <c r="E784" s="200" t="s">
        <v>1</v>
      </c>
      <c r="F784" s="201" t="s">
        <v>274</v>
      </c>
      <c r="G784" s="14"/>
      <c r="H784" s="202">
        <v>1.26</v>
      </c>
      <c r="I784" s="203"/>
      <c r="J784" s="14"/>
      <c r="K784" s="14"/>
      <c r="L784" s="199"/>
      <c r="M784" s="204"/>
      <c r="N784" s="205"/>
      <c r="O784" s="205"/>
      <c r="P784" s="205"/>
      <c r="Q784" s="205"/>
      <c r="R784" s="205"/>
      <c r="S784" s="205"/>
      <c r="T784" s="206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00" t="s">
        <v>157</v>
      </c>
      <c r="AU784" s="200" t="s">
        <v>82</v>
      </c>
      <c r="AV784" s="14" t="s">
        <v>82</v>
      </c>
      <c r="AW784" s="14" t="s">
        <v>30</v>
      </c>
      <c r="AX784" s="14" t="s">
        <v>73</v>
      </c>
      <c r="AY784" s="200" t="s">
        <v>147</v>
      </c>
    </row>
    <row r="785" s="14" customFormat="1">
      <c r="A785" s="14"/>
      <c r="B785" s="199"/>
      <c r="C785" s="14"/>
      <c r="D785" s="192" t="s">
        <v>157</v>
      </c>
      <c r="E785" s="200" t="s">
        <v>1</v>
      </c>
      <c r="F785" s="201" t="s">
        <v>262</v>
      </c>
      <c r="G785" s="14"/>
      <c r="H785" s="202">
        <v>0.77000000000000002</v>
      </c>
      <c r="I785" s="203"/>
      <c r="J785" s="14"/>
      <c r="K785" s="14"/>
      <c r="L785" s="199"/>
      <c r="M785" s="204"/>
      <c r="N785" s="205"/>
      <c r="O785" s="205"/>
      <c r="P785" s="205"/>
      <c r="Q785" s="205"/>
      <c r="R785" s="205"/>
      <c r="S785" s="205"/>
      <c r="T785" s="206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00" t="s">
        <v>157</v>
      </c>
      <c r="AU785" s="200" t="s">
        <v>82</v>
      </c>
      <c r="AV785" s="14" t="s">
        <v>82</v>
      </c>
      <c r="AW785" s="14" t="s">
        <v>30</v>
      </c>
      <c r="AX785" s="14" t="s">
        <v>73</v>
      </c>
      <c r="AY785" s="200" t="s">
        <v>147</v>
      </c>
    </row>
    <row r="786" s="14" customFormat="1">
      <c r="A786" s="14"/>
      <c r="B786" s="199"/>
      <c r="C786" s="14"/>
      <c r="D786" s="192" t="s">
        <v>157</v>
      </c>
      <c r="E786" s="200" t="s">
        <v>1</v>
      </c>
      <c r="F786" s="201" t="s">
        <v>263</v>
      </c>
      <c r="G786" s="14"/>
      <c r="H786" s="202">
        <v>0.28000000000000003</v>
      </c>
      <c r="I786" s="203"/>
      <c r="J786" s="14"/>
      <c r="K786" s="14"/>
      <c r="L786" s="199"/>
      <c r="M786" s="204"/>
      <c r="N786" s="205"/>
      <c r="O786" s="205"/>
      <c r="P786" s="205"/>
      <c r="Q786" s="205"/>
      <c r="R786" s="205"/>
      <c r="S786" s="205"/>
      <c r="T786" s="206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00" t="s">
        <v>157</v>
      </c>
      <c r="AU786" s="200" t="s">
        <v>82</v>
      </c>
      <c r="AV786" s="14" t="s">
        <v>82</v>
      </c>
      <c r="AW786" s="14" t="s">
        <v>30</v>
      </c>
      <c r="AX786" s="14" t="s">
        <v>73</v>
      </c>
      <c r="AY786" s="200" t="s">
        <v>147</v>
      </c>
    </row>
    <row r="787" s="13" customFormat="1">
      <c r="A787" s="13"/>
      <c r="B787" s="191"/>
      <c r="C787" s="13"/>
      <c r="D787" s="192" t="s">
        <v>157</v>
      </c>
      <c r="E787" s="193" t="s">
        <v>1</v>
      </c>
      <c r="F787" s="194" t="s">
        <v>169</v>
      </c>
      <c r="G787" s="13"/>
      <c r="H787" s="193" t="s">
        <v>1</v>
      </c>
      <c r="I787" s="195"/>
      <c r="J787" s="13"/>
      <c r="K787" s="13"/>
      <c r="L787" s="191"/>
      <c r="M787" s="196"/>
      <c r="N787" s="197"/>
      <c r="O787" s="197"/>
      <c r="P787" s="197"/>
      <c r="Q787" s="197"/>
      <c r="R787" s="197"/>
      <c r="S787" s="197"/>
      <c r="T787" s="198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193" t="s">
        <v>157</v>
      </c>
      <c r="AU787" s="193" t="s">
        <v>82</v>
      </c>
      <c r="AV787" s="13" t="s">
        <v>80</v>
      </c>
      <c r="AW787" s="13" t="s">
        <v>30</v>
      </c>
      <c r="AX787" s="13" t="s">
        <v>73</v>
      </c>
      <c r="AY787" s="193" t="s">
        <v>147</v>
      </c>
    </row>
    <row r="788" s="14" customFormat="1">
      <c r="A788" s="14"/>
      <c r="B788" s="199"/>
      <c r="C788" s="14"/>
      <c r="D788" s="192" t="s">
        <v>157</v>
      </c>
      <c r="E788" s="200" t="s">
        <v>1</v>
      </c>
      <c r="F788" s="201" t="s">
        <v>264</v>
      </c>
      <c r="G788" s="14"/>
      <c r="H788" s="202">
        <v>0.315</v>
      </c>
      <c r="I788" s="203"/>
      <c r="J788" s="14"/>
      <c r="K788" s="14"/>
      <c r="L788" s="199"/>
      <c r="M788" s="204"/>
      <c r="N788" s="205"/>
      <c r="O788" s="205"/>
      <c r="P788" s="205"/>
      <c r="Q788" s="205"/>
      <c r="R788" s="205"/>
      <c r="S788" s="205"/>
      <c r="T788" s="206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00" t="s">
        <v>157</v>
      </c>
      <c r="AU788" s="200" t="s">
        <v>82</v>
      </c>
      <c r="AV788" s="14" t="s">
        <v>82</v>
      </c>
      <c r="AW788" s="14" t="s">
        <v>30</v>
      </c>
      <c r="AX788" s="14" t="s">
        <v>73</v>
      </c>
      <c r="AY788" s="200" t="s">
        <v>147</v>
      </c>
    </row>
    <row r="789" s="13" customFormat="1">
      <c r="A789" s="13"/>
      <c r="B789" s="191"/>
      <c r="C789" s="13"/>
      <c r="D789" s="192" t="s">
        <v>157</v>
      </c>
      <c r="E789" s="193" t="s">
        <v>1</v>
      </c>
      <c r="F789" s="194" t="s">
        <v>265</v>
      </c>
      <c r="G789" s="13"/>
      <c r="H789" s="193" t="s">
        <v>1</v>
      </c>
      <c r="I789" s="195"/>
      <c r="J789" s="13"/>
      <c r="K789" s="13"/>
      <c r="L789" s="191"/>
      <c r="M789" s="196"/>
      <c r="N789" s="197"/>
      <c r="O789" s="197"/>
      <c r="P789" s="197"/>
      <c r="Q789" s="197"/>
      <c r="R789" s="197"/>
      <c r="S789" s="197"/>
      <c r="T789" s="198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193" t="s">
        <v>157</v>
      </c>
      <c r="AU789" s="193" t="s">
        <v>82</v>
      </c>
      <c r="AV789" s="13" t="s">
        <v>80</v>
      </c>
      <c r="AW789" s="13" t="s">
        <v>30</v>
      </c>
      <c r="AX789" s="13" t="s">
        <v>73</v>
      </c>
      <c r="AY789" s="193" t="s">
        <v>147</v>
      </c>
    </row>
    <row r="790" s="14" customFormat="1">
      <c r="A790" s="14"/>
      <c r="B790" s="199"/>
      <c r="C790" s="14"/>
      <c r="D790" s="192" t="s">
        <v>157</v>
      </c>
      <c r="E790" s="200" t="s">
        <v>1</v>
      </c>
      <c r="F790" s="201" t="s">
        <v>266</v>
      </c>
      <c r="G790" s="14"/>
      <c r="H790" s="202">
        <v>5.04</v>
      </c>
      <c r="I790" s="203"/>
      <c r="J790" s="14"/>
      <c r="K790" s="14"/>
      <c r="L790" s="199"/>
      <c r="M790" s="204"/>
      <c r="N790" s="205"/>
      <c r="O790" s="205"/>
      <c r="P790" s="205"/>
      <c r="Q790" s="205"/>
      <c r="R790" s="205"/>
      <c r="S790" s="205"/>
      <c r="T790" s="206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00" t="s">
        <v>157</v>
      </c>
      <c r="AU790" s="200" t="s">
        <v>82</v>
      </c>
      <c r="AV790" s="14" t="s">
        <v>82</v>
      </c>
      <c r="AW790" s="14" t="s">
        <v>30</v>
      </c>
      <c r="AX790" s="14" t="s">
        <v>73</v>
      </c>
      <c r="AY790" s="200" t="s">
        <v>147</v>
      </c>
    </row>
    <row r="791" s="14" customFormat="1">
      <c r="A791" s="14"/>
      <c r="B791" s="199"/>
      <c r="C791" s="14"/>
      <c r="D791" s="192" t="s">
        <v>157</v>
      </c>
      <c r="E791" s="200" t="s">
        <v>1</v>
      </c>
      <c r="F791" s="201" t="s">
        <v>267</v>
      </c>
      <c r="G791" s="14"/>
      <c r="H791" s="202">
        <v>4.8600000000000003</v>
      </c>
      <c r="I791" s="203"/>
      <c r="J791" s="14"/>
      <c r="K791" s="14"/>
      <c r="L791" s="199"/>
      <c r="M791" s="204"/>
      <c r="N791" s="205"/>
      <c r="O791" s="205"/>
      <c r="P791" s="205"/>
      <c r="Q791" s="205"/>
      <c r="R791" s="205"/>
      <c r="S791" s="205"/>
      <c r="T791" s="206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00" t="s">
        <v>157</v>
      </c>
      <c r="AU791" s="200" t="s">
        <v>82</v>
      </c>
      <c r="AV791" s="14" t="s">
        <v>82</v>
      </c>
      <c r="AW791" s="14" t="s">
        <v>30</v>
      </c>
      <c r="AX791" s="14" t="s">
        <v>73</v>
      </c>
      <c r="AY791" s="200" t="s">
        <v>147</v>
      </c>
    </row>
    <row r="792" s="13" customFormat="1">
      <c r="A792" s="13"/>
      <c r="B792" s="191"/>
      <c r="C792" s="13"/>
      <c r="D792" s="192" t="s">
        <v>157</v>
      </c>
      <c r="E792" s="193" t="s">
        <v>1</v>
      </c>
      <c r="F792" s="194" t="s">
        <v>194</v>
      </c>
      <c r="G792" s="13"/>
      <c r="H792" s="193" t="s">
        <v>1</v>
      </c>
      <c r="I792" s="195"/>
      <c r="J792" s="13"/>
      <c r="K792" s="13"/>
      <c r="L792" s="191"/>
      <c r="M792" s="196"/>
      <c r="N792" s="197"/>
      <c r="O792" s="197"/>
      <c r="P792" s="197"/>
      <c r="Q792" s="197"/>
      <c r="R792" s="197"/>
      <c r="S792" s="197"/>
      <c r="T792" s="198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193" t="s">
        <v>157</v>
      </c>
      <c r="AU792" s="193" t="s">
        <v>82</v>
      </c>
      <c r="AV792" s="13" t="s">
        <v>80</v>
      </c>
      <c r="AW792" s="13" t="s">
        <v>30</v>
      </c>
      <c r="AX792" s="13" t="s">
        <v>73</v>
      </c>
      <c r="AY792" s="193" t="s">
        <v>147</v>
      </c>
    </row>
    <row r="793" s="14" customFormat="1">
      <c r="A793" s="14"/>
      <c r="B793" s="199"/>
      <c r="C793" s="14"/>
      <c r="D793" s="192" t="s">
        <v>157</v>
      </c>
      <c r="E793" s="200" t="s">
        <v>1</v>
      </c>
      <c r="F793" s="201" t="s">
        <v>268</v>
      </c>
      <c r="G793" s="14"/>
      <c r="H793" s="202">
        <v>1.44</v>
      </c>
      <c r="I793" s="203"/>
      <c r="J793" s="14"/>
      <c r="K793" s="14"/>
      <c r="L793" s="199"/>
      <c r="M793" s="204"/>
      <c r="N793" s="205"/>
      <c r="O793" s="205"/>
      <c r="P793" s="205"/>
      <c r="Q793" s="205"/>
      <c r="R793" s="205"/>
      <c r="S793" s="205"/>
      <c r="T793" s="206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00" t="s">
        <v>157</v>
      </c>
      <c r="AU793" s="200" t="s">
        <v>82</v>
      </c>
      <c r="AV793" s="14" t="s">
        <v>82</v>
      </c>
      <c r="AW793" s="14" t="s">
        <v>30</v>
      </c>
      <c r="AX793" s="14" t="s">
        <v>73</v>
      </c>
      <c r="AY793" s="200" t="s">
        <v>147</v>
      </c>
    </row>
    <row r="794" s="15" customFormat="1">
      <c r="A794" s="15"/>
      <c r="B794" s="207"/>
      <c r="C794" s="15"/>
      <c r="D794" s="192" t="s">
        <v>157</v>
      </c>
      <c r="E794" s="208" t="s">
        <v>1</v>
      </c>
      <c r="F794" s="209" t="s">
        <v>160</v>
      </c>
      <c r="G794" s="15"/>
      <c r="H794" s="210">
        <v>557.55500000000018</v>
      </c>
      <c r="I794" s="211"/>
      <c r="J794" s="15"/>
      <c r="K794" s="15"/>
      <c r="L794" s="207"/>
      <c r="M794" s="212"/>
      <c r="N794" s="213"/>
      <c r="O794" s="213"/>
      <c r="P794" s="213"/>
      <c r="Q794" s="213"/>
      <c r="R794" s="213"/>
      <c r="S794" s="213"/>
      <c r="T794" s="214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08" t="s">
        <v>157</v>
      </c>
      <c r="AU794" s="208" t="s">
        <v>82</v>
      </c>
      <c r="AV794" s="15" t="s">
        <v>154</v>
      </c>
      <c r="AW794" s="15" t="s">
        <v>30</v>
      </c>
      <c r="AX794" s="15" t="s">
        <v>80</v>
      </c>
      <c r="AY794" s="208" t="s">
        <v>147</v>
      </c>
    </row>
    <row r="795" s="12" customFormat="1" ht="22.8" customHeight="1">
      <c r="A795" s="12"/>
      <c r="B795" s="158"/>
      <c r="C795" s="12"/>
      <c r="D795" s="159" t="s">
        <v>72</v>
      </c>
      <c r="E795" s="169" t="s">
        <v>224</v>
      </c>
      <c r="F795" s="169" t="s">
        <v>485</v>
      </c>
      <c r="G795" s="12"/>
      <c r="H795" s="12"/>
      <c r="I795" s="161"/>
      <c r="J795" s="170">
        <f>BK795</f>
        <v>0</v>
      </c>
      <c r="K795" s="12"/>
      <c r="L795" s="158"/>
      <c r="M795" s="163"/>
      <c r="N795" s="164"/>
      <c r="O795" s="164"/>
      <c r="P795" s="165">
        <f>SUM(P796:P828)</f>
        <v>0</v>
      </c>
      <c r="Q795" s="164"/>
      <c r="R795" s="165">
        <f>SUM(R796:R828)</f>
        <v>0</v>
      </c>
      <c r="S795" s="164"/>
      <c r="T795" s="166">
        <f>SUM(T796:T828)</f>
        <v>0</v>
      </c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R795" s="159" t="s">
        <v>80</v>
      </c>
      <c r="AT795" s="167" t="s">
        <v>72</v>
      </c>
      <c r="AU795" s="167" t="s">
        <v>80</v>
      </c>
      <c r="AY795" s="159" t="s">
        <v>147</v>
      </c>
      <c r="BK795" s="168">
        <f>SUM(BK796:BK828)</f>
        <v>0</v>
      </c>
    </row>
    <row r="796" s="2" customFormat="1" ht="37.8" customHeight="1">
      <c r="A796" s="37"/>
      <c r="B796" s="171"/>
      <c r="C796" s="172" t="s">
        <v>339</v>
      </c>
      <c r="D796" s="172" t="s">
        <v>150</v>
      </c>
      <c r="E796" s="173" t="s">
        <v>486</v>
      </c>
      <c r="F796" s="174" t="s">
        <v>487</v>
      </c>
      <c r="G796" s="175" t="s">
        <v>164</v>
      </c>
      <c r="H796" s="176">
        <v>295.39999999999998</v>
      </c>
      <c r="I796" s="177"/>
      <c r="J796" s="178">
        <f>ROUND(I796*H796,2)</f>
        <v>0</v>
      </c>
      <c r="K796" s="179"/>
      <c r="L796" s="38"/>
      <c r="M796" s="180" t="s">
        <v>1</v>
      </c>
      <c r="N796" s="181" t="s">
        <v>38</v>
      </c>
      <c r="O796" s="76"/>
      <c r="P796" s="182">
        <f>O796*H796</f>
        <v>0</v>
      </c>
      <c r="Q796" s="182">
        <v>0</v>
      </c>
      <c r="R796" s="182">
        <f>Q796*H796</f>
        <v>0</v>
      </c>
      <c r="S796" s="182">
        <v>0</v>
      </c>
      <c r="T796" s="183">
        <f>S796*H796</f>
        <v>0</v>
      </c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R796" s="184" t="s">
        <v>154</v>
      </c>
      <c r="AT796" s="184" t="s">
        <v>150</v>
      </c>
      <c r="AU796" s="184" t="s">
        <v>82</v>
      </c>
      <c r="AY796" s="18" t="s">
        <v>147</v>
      </c>
      <c r="BE796" s="185">
        <f>IF(N796="základní",J796,0)</f>
        <v>0</v>
      </c>
      <c r="BF796" s="185">
        <f>IF(N796="snížená",J796,0)</f>
        <v>0</v>
      </c>
      <c r="BG796" s="185">
        <f>IF(N796="zákl. přenesená",J796,0)</f>
        <v>0</v>
      </c>
      <c r="BH796" s="185">
        <f>IF(N796="sníž. přenesená",J796,0)</f>
        <v>0</v>
      </c>
      <c r="BI796" s="185">
        <f>IF(N796="nulová",J796,0)</f>
        <v>0</v>
      </c>
      <c r="BJ796" s="18" t="s">
        <v>80</v>
      </c>
      <c r="BK796" s="185">
        <f>ROUND(I796*H796,2)</f>
        <v>0</v>
      </c>
      <c r="BL796" s="18" t="s">
        <v>154</v>
      </c>
      <c r="BM796" s="184" t="s">
        <v>488</v>
      </c>
    </row>
    <row r="797" s="2" customFormat="1">
      <c r="A797" s="37"/>
      <c r="B797" s="38"/>
      <c r="C797" s="37"/>
      <c r="D797" s="186" t="s">
        <v>155</v>
      </c>
      <c r="E797" s="37"/>
      <c r="F797" s="187" t="s">
        <v>489</v>
      </c>
      <c r="G797" s="37"/>
      <c r="H797" s="37"/>
      <c r="I797" s="188"/>
      <c r="J797" s="37"/>
      <c r="K797" s="37"/>
      <c r="L797" s="38"/>
      <c r="M797" s="189"/>
      <c r="N797" s="190"/>
      <c r="O797" s="76"/>
      <c r="P797" s="76"/>
      <c r="Q797" s="76"/>
      <c r="R797" s="76"/>
      <c r="S797" s="76"/>
      <c r="T797" s="7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T797" s="18" t="s">
        <v>155</v>
      </c>
      <c r="AU797" s="18" t="s">
        <v>82</v>
      </c>
    </row>
    <row r="798" s="13" customFormat="1">
      <c r="A798" s="13"/>
      <c r="B798" s="191"/>
      <c r="C798" s="13"/>
      <c r="D798" s="192" t="s">
        <v>157</v>
      </c>
      <c r="E798" s="193" t="s">
        <v>1</v>
      </c>
      <c r="F798" s="194" t="s">
        <v>490</v>
      </c>
      <c r="G798" s="13"/>
      <c r="H798" s="193" t="s">
        <v>1</v>
      </c>
      <c r="I798" s="195"/>
      <c r="J798" s="13"/>
      <c r="K798" s="13"/>
      <c r="L798" s="191"/>
      <c r="M798" s="196"/>
      <c r="N798" s="197"/>
      <c r="O798" s="197"/>
      <c r="P798" s="197"/>
      <c r="Q798" s="197"/>
      <c r="R798" s="197"/>
      <c r="S798" s="197"/>
      <c r="T798" s="198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193" t="s">
        <v>157</v>
      </c>
      <c r="AU798" s="193" t="s">
        <v>82</v>
      </c>
      <c r="AV798" s="13" t="s">
        <v>80</v>
      </c>
      <c r="AW798" s="13" t="s">
        <v>30</v>
      </c>
      <c r="AX798" s="13" t="s">
        <v>73</v>
      </c>
      <c r="AY798" s="193" t="s">
        <v>147</v>
      </c>
    </row>
    <row r="799" s="14" customFormat="1">
      <c r="A799" s="14"/>
      <c r="B799" s="199"/>
      <c r="C799" s="14"/>
      <c r="D799" s="192" t="s">
        <v>157</v>
      </c>
      <c r="E799" s="200" t="s">
        <v>1</v>
      </c>
      <c r="F799" s="201" t="s">
        <v>491</v>
      </c>
      <c r="G799" s="14"/>
      <c r="H799" s="202">
        <v>138.80000000000001</v>
      </c>
      <c r="I799" s="203"/>
      <c r="J799" s="14"/>
      <c r="K799" s="14"/>
      <c r="L799" s="199"/>
      <c r="M799" s="204"/>
      <c r="N799" s="205"/>
      <c r="O799" s="205"/>
      <c r="P799" s="205"/>
      <c r="Q799" s="205"/>
      <c r="R799" s="205"/>
      <c r="S799" s="205"/>
      <c r="T799" s="206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00" t="s">
        <v>157</v>
      </c>
      <c r="AU799" s="200" t="s">
        <v>82</v>
      </c>
      <c r="AV799" s="14" t="s">
        <v>82</v>
      </c>
      <c r="AW799" s="14" t="s">
        <v>30</v>
      </c>
      <c r="AX799" s="14" t="s">
        <v>73</v>
      </c>
      <c r="AY799" s="200" t="s">
        <v>147</v>
      </c>
    </row>
    <row r="800" s="13" customFormat="1">
      <c r="A800" s="13"/>
      <c r="B800" s="191"/>
      <c r="C800" s="13"/>
      <c r="D800" s="192" t="s">
        <v>157</v>
      </c>
      <c r="E800" s="193" t="s">
        <v>1</v>
      </c>
      <c r="F800" s="194" t="s">
        <v>492</v>
      </c>
      <c r="G800" s="13"/>
      <c r="H800" s="193" t="s">
        <v>1</v>
      </c>
      <c r="I800" s="195"/>
      <c r="J800" s="13"/>
      <c r="K800" s="13"/>
      <c r="L800" s="191"/>
      <c r="M800" s="196"/>
      <c r="N800" s="197"/>
      <c r="O800" s="197"/>
      <c r="P800" s="197"/>
      <c r="Q800" s="197"/>
      <c r="R800" s="197"/>
      <c r="S800" s="197"/>
      <c r="T800" s="198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193" t="s">
        <v>157</v>
      </c>
      <c r="AU800" s="193" t="s">
        <v>82</v>
      </c>
      <c r="AV800" s="13" t="s">
        <v>80</v>
      </c>
      <c r="AW800" s="13" t="s">
        <v>30</v>
      </c>
      <c r="AX800" s="13" t="s">
        <v>73</v>
      </c>
      <c r="AY800" s="193" t="s">
        <v>147</v>
      </c>
    </row>
    <row r="801" s="14" customFormat="1">
      <c r="A801" s="14"/>
      <c r="B801" s="199"/>
      <c r="C801" s="14"/>
      <c r="D801" s="192" t="s">
        <v>157</v>
      </c>
      <c r="E801" s="200" t="s">
        <v>1</v>
      </c>
      <c r="F801" s="201" t="s">
        <v>493</v>
      </c>
      <c r="G801" s="14"/>
      <c r="H801" s="202">
        <v>156.59999999999999</v>
      </c>
      <c r="I801" s="203"/>
      <c r="J801" s="14"/>
      <c r="K801" s="14"/>
      <c r="L801" s="199"/>
      <c r="M801" s="204"/>
      <c r="N801" s="205"/>
      <c r="O801" s="205"/>
      <c r="P801" s="205"/>
      <c r="Q801" s="205"/>
      <c r="R801" s="205"/>
      <c r="S801" s="205"/>
      <c r="T801" s="206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00" t="s">
        <v>157</v>
      </c>
      <c r="AU801" s="200" t="s">
        <v>82</v>
      </c>
      <c r="AV801" s="14" t="s">
        <v>82</v>
      </c>
      <c r="AW801" s="14" t="s">
        <v>30</v>
      </c>
      <c r="AX801" s="14" t="s">
        <v>73</v>
      </c>
      <c r="AY801" s="200" t="s">
        <v>147</v>
      </c>
    </row>
    <row r="802" s="15" customFormat="1">
      <c r="A802" s="15"/>
      <c r="B802" s="207"/>
      <c r="C802" s="15"/>
      <c r="D802" s="192" t="s">
        <v>157</v>
      </c>
      <c r="E802" s="208" t="s">
        <v>1</v>
      </c>
      <c r="F802" s="209" t="s">
        <v>160</v>
      </c>
      <c r="G802" s="15"/>
      <c r="H802" s="210">
        <v>295.39999999999998</v>
      </c>
      <c r="I802" s="211"/>
      <c r="J802" s="15"/>
      <c r="K802" s="15"/>
      <c r="L802" s="207"/>
      <c r="M802" s="212"/>
      <c r="N802" s="213"/>
      <c r="O802" s="213"/>
      <c r="P802" s="213"/>
      <c r="Q802" s="213"/>
      <c r="R802" s="213"/>
      <c r="S802" s="213"/>
      <c r="T802" s="214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08" t="s">
        <v>157</v>
      </c>
      <c r="AU802" s="208" t="s">
        <v>82</v>
      </c>
      <c r="AV802" s="15" t="s">
        <v>154</v>
      </c>
      <c r="AW802" s="15" t="s">
        <v>30</v>
      </c>
      <c r="AX802" s="15" t="s">
        <v>80</v>
      </c>
      <c r="AY802" s="208" t="s">
        <v>147</v>
      </c>
    </row>
    <row r="803" s="2" customFormat="1" ht="37.8" customHeight="1">
      <c r="A803" s="37"/>
      <c r="B803" s="171"/>
      <c r="C803" s="172" t="s">
        <v>494</v>
      </c>
      <c r="D803" s="172" t="s">
        <v>150</v>
      </c>
      <c r="E803" s="173" t="s">
        <v>495</v>
      </c>
      <c r="F803" s="174" t="s">
        <v>496</v>
      </c>
      <c r="G803" s="175" t="s">
        <v>164</v>
      </c>
      <c r="H803" s="176">
        <v>7.5999999999999996</v>
      </c>
      <c r="I803" s="177"/>
      <c r="J803" s="178">
        <f>ROUND(I803*H803,2)</f>
        <v>0</v>
      </c>
      <c r="K803" s="179"/>
      <c r="L803" s="38"/>
      <c r="M803" s="180" t="s">
        <v>1</v>
      </c>
      <c r="N803" s="181" t="s">
        <v>38</v>
      </c>
      <c r="O803" s="76"/>
      <c r="P803" s="182">
        <f>O803*H803</f>
        <v>0</v>
      </c>
      <c r="Q803" s="182">
        <v>0</v>
      </c>
      <c r="R803" s="182">
        <f>Q803*H803</f>
        <v>0</v>
      </c>
      <c r="S803" s="182">
        <v>0</v>
      </c>
      <c r="T803" s="183">
        <f>S803*H803</f>
        <v>0</v>
      </c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R803" s="184" t="s">
        <v>154</v>
      </c>
      <c r="AT803" s="184" t="s">
        <v>150</v>
      </c>
      <c r="AU803" s="184" t="s">
        <v>82</v>
      </c>
      <c r="AY803" s="18" t="s">
        <v>147</v>
      </c>
      <c r="BE803" s="185">
        <f>IF(N803="základní",J803,0)</f>
        <v>0</v>
      </c>
      <c r="BF803" s="185">
        <f>IF(N803="snížená",J803,0)</f>
        <v>0</v>
      </c>
      <c r="BG803" s="185">
        <f>IF(N803="zákl. přenesená",J803,0)</f>
        <v>0</v>
      </c>
      <c r="BH803" s="185">
        <f>IF(N803="sníž. přenesená",J803,0)</f>
        <v>0</v>
      </c>
      <c r="BI803" s="185">
        <f>IF(N803="nulová",J803,0)</f>
        <v>0</v>
      </c>
      <c r="BJ803" s="18" t="s">
        <v>80</v>
      </c>
      <c r="BK803" s="185">
        <f>ROUND(I803*H803,2)</f>
        <v>0</v>
      </c>
      <c r="BL803" s="18" t="s">
        <v>154</v>
      </c>
      <c r="BM803" s="184" t="s">
        <v>497</v>
      </c>
    </row>
    <row r="804" s="2" customFormat="1">
      <c r="A804" s="37"/>
      <c r="B804" s="38"/>
      <c r="C804" s="37"/>
      <c r="D804" s="186" t="s">
        <v>155</v>
      </c>
      <c r="E804" s="37"/>
      <c r="F804" s="187" t="s">
        <v>498</v>
      </c>
      <c r="G804" s="37"/>
      <c r="H804" s="37"/>
      <c r="I804" s="188"/>
      <c r="J804" s="37"/>
      <c r="K804" s="37"/>
      <c r="L804" s="38"/>
      <c r="M804" s="189"/>
      <c r="N804" s="190"/>
      <c r="O804" s="76"/>
      <c r="P804" s="76"/>
      <c r="Q804" s="76"/>
      <c r="R804" s="76"/>
      <c r="S804" s="76"/>
      <c r="T804" s="7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T804" s="18" t="s">
        <v>155</v>
      </c>
      <c r="AU804" s="18" t="s">
        <v>82</v>
      </c>
    </row>
    <row r="805" s="13" customFormat="1">
      <c r="A805" s="13"/>
      <c r="B805" s="191"/>
      <c r="C805" s="13"/>
      <c r="D805" s="192" t="s">
        <v>157</v>
      </c>
      <c r="E805" s="193" t="s">
        <v>1</v>
      </c>
      <c r="F805" s="194" t="s">
        <v>499</v>
      </c>
      <c r="G805" s="13"/>
      <c r="H805" s="193" t="s">
        <v>1</v>
      </c>
      <c r="I805" s="195"/>
      <c r="J805" s="13"/>
      <c r="K805" s="13"/>
      <c r="L805" s="191"/>
      <c r="M805" s="196"/>
      <c r="N805" s="197"/>
      <c r="O805" s="197"/>
      <c r="P805" s="197"/>
      <c r="Q805" s="197"/>
      <c r="R805" s="197"/>
      <c r="S805" s="197"/>
      <c r="T805" s="198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193" t="s">
        <v>157</v>
      </c>
      <c r="AU805" s="193" t="s">
        <v>82</v>
      </c>
      <c r="AV805" s="13" t="s">
        <v>80</v>
      </c>
      <c r="AW805" s="13" t="s">
        <v>30</v>
      </c>
      <c r="AX805" s="13" t="s">
        <v>73</v>
      </c>
      <c r="AY805" s="193" t="s">
        <v>147</v>
      </c>
    </row>
    <row r="806" s="14" customFormat="1">
      <c r="A806" s="14"/>
      <c r="B806" s="199"/>
      <c r="C806" s="14"/>
      <c r="D806" s="192" t="s">
        <v>157</v>
      </c>
      <c r="E806" s="200" t="s">
        <v>1</v>
      </c>
      <c r="F806" s="201" t="s">
        <v>500</v>
      </c>
      <c r="G806" s="14"/>
      <c r="H806" s="202">
        <v>4</v>
      </c>
      <c r="I806" s="203"/>
      <c r="J806" s="14"/>
      <c r="K806" s="14"/>
      <c r="L806" s="199"/>
      <c r="M806" s="204"/>
      <c r="N806" s="205"/>
      <c r="O806" s="205"/>
      <c r="P806" s="205"/>
      <c r="Q806" s="205"/>
      <c r="R806" s="205"/>
      <c r="S806" s="205"/>
      <c r="T806" s="206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00" t="s">
        <v>157</v>
      </c>
      <c r="AU806" s="200" t="s">
        <v>82</v>
      </c>
      <c r="AV806" s="14" t="s">
        <v>82</v>
      </c>
      <c r="AW806" s="14" t="s">
        <v>30</v>
      </c>
      <c r="AX806" s="14" t="s">
        <v>73</v>
      </c>
      <c r="AY806" s="200" t="s">
        <v>147</v>
      </c>
    </row>
    <row r="807" s="14" customFormat="1">
      <c r="A807" s="14"/>
      <c r="B807" s="199"/>
      <c r="C807" s="14"/>
      <c r="D807" s="192" t="s">
        <v>157</v>
      </c>
      <c r="E807" s="200" t="s">
        <v>1</v>
      </c>
      <c r="F807" s="201" t="s">
        <v>501</v>
      </c>
      <c r="G807" s="14"/>
      <c r="H807" s="202">
        <v>3.6000000000000001</v>
      </c>
      <c r="I807" s="203"/>
      <c r="J807" s="14"/>
      <c r="K807" s="14"/>
      <c r="L807" s="199"/>
      <c r="M807" s="204"/>
      <c r="N807" s="205"/>
      <c r="O807" s="205"/>
      <c r="P807" s="205"/>
      <c r="Q807" s="205"/>
      <c r="R807" s="205"/>
      <c r="S807" s="205"/>
      <c r="T807" s="206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00" t="s">
        <v>157</v>
      </c>
      <c r="AU807" s="200" t="s">
        <v>82</v>
      </c>
      <c r="AV807" s="14" t="s">
        <v>82</v>
      </c>
      <c r="AW807" s="14" t="s">
        <v>30</v>
      </c>
      <c r="AX807" s="14" t="s">
        <v>73</v>
      </c>
      <c r="AY807" s="200" t="s">
        <v>147</v>
      </c>
    </row>
    <row r="808" s="15" customFormat="1">
      <c r="A808" s="15"/>
      <c r="B808" s="207"/>
      <c r="C808" s="15"/>
      <c r="D808" s="192" t="s">
        <v>157</v>
      </c>
      <c r="E808" s="208" t="s">
        <v>1</v>
      </c>
      <c r="F808" s="209" t="s">
        <v>160</v>
      </c>
      <c r="G808" s="15"/>
      <c r="H808" s="210">
        <v>7.5999999999999996</v>
      </c>
      <c r="I808" s="211"/>
      <c r="J808" s="15"/>
      <c r="K808" s="15"/>
      <c r="L808" s="207"/>
      <c r="M808" s="212"/>
      <c r="N808" s="213"/>
      <c r="O808" s="213"/>
      <c r="P808" s="213"/>
      <c r="Q808" s="213"/>
      <c r="R808" s="213"/>
      <c r="S808" s="213"/>
      <c r="T808" s="214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08" t="s">
        <v>157</v>
      </c>
      <c r="AU808" s="208" t="s">
        <v>82</v>
      </c>
      <c r="AV808" s="15" t="s">
        <v>154</v>
      </c>
      <c r="AW808" s="15" t="s">
        <v>30</v>
      </c>
      <c r="AX808" s="15" t="s">
        <v>80</v>
      </c>
      <c r="AY808" s="208" t="s">
        <v>147</v>
      </c>
    </row>
    <row r="809" s="2" customFormat="1" ht="44.25" customHeight="1">
      <c r="A809" s="37"/>
      <c r="B809" s="171"/>
      <c r="C809" s="172" t="s">
        <v>343</v>
      </c>
      <c r="D809" s="172" t="s">
        <v>150</v>
      </c>
      <c r="E809" s="173" t="s">
        <v>502</v>
      </c>
      <c r="F809" s="174" t="s">
        <v>503</v>
      </c>
      <c r="G809" s="175" t="s">
        <v>164</v>
      </c>
      <c r="H809" s="176">
        <v>342.39499999999998</v>
      </c>
      <c r="I809" s="177"/>
      <c r="J809" s="178">
        <f>ROUND(I809*H809,2)</f>
        <v>0</v>
      </c>
      <c r="K809" s="179"/>
      <c r="L809" s="38"/>
      <c r="M809" s="180" t="s">
        <v>1</v>
      </c>
      <c r="N809" s="181" t="s">
        <v>38</v>
      </c>
      <c r="O809" s="76"/>
      <c r="P809" s="182">
        <f>O809*H809</f>
        <v>0</v>
      </c>
      <c r="Q809" s="182">
        <v>0</v>
      </c>
      <c r="R809" s="182">
        <f>Q809*H809</f>
        <v>0</v>
      </c>
      <c r="S809" s="182">
        <v>0</v>
      </c>
      <c r="T809" s="183">
        <f>S809*H809</f>
        <v>0</v>
      </c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R809" s="184" t="s">
        <v>154</v>
      </c>
      <c r="AT809" s="184" t="s">
        <v>150</v>
      </c>
      <c r="AU809" s="184" t="s">
        <v>82</v>
      </c>
      <c r="AY809" s="18" t="s">
        <v>147</v>
      </c>
      <c r="BE809" s="185">
        <f>IF(N809="základní",J809,0)</f>
        <v>0</v>
      </c>
      <c r="BF809" s="185">
        <f>IF(N809="snížená",J809,0)</f>
        <v>0</v>
      </c>
      <c r="BG809" s="185">
        <f>IF(N809="zákl. přenesená",J809,0)</f>
        <v>0</v>
      </c>
      <c r="BH809" s="185">
        <f>IF(N809="sníž. přenesená",J809,0)</f>
        <v>0</v>
      </c>
      <c r="BI809" s="185">
        <f>IF(N809="nulová",J809,0)</f>
        <v>0</v>
      </c>
      <c r="BJ809" s="18" t="s">
        <v>80</v>
      </c>
      <c r="BK809" s="185">
        <f>ROUND(I809*H809,2)</f>
        <v>0</v>
      </c>
      <c r="BL809" s="18" t="s">
        <v>154</v>
      </c>
      <c r="BM809" s="184" t="s">
        <v>504</v>
      </c>
    </row>
    <row r="810" s="2" customFormat="1">
      <c r="A810" s="37"/>
      <c r="B810" s="38"/>
      <c r="C810" s="37"/>
      <c r="D810" s="186" t="s">
        <v>155</v>
      </c>
      <c r="E810" s="37"/>
      <c r="F810" s="187" t="s">
        <v>505</v>
      </c>
      <c r="G810" s="37"/>
      <c r="H810" s="37"/>
      <c r="I810" s="188"/>
      <c r="J810" s="37"/>
      <c r="K810" s="37"/>
      <c r="L810" s="38"/>
      <c r="M810" s="189"/>
      <c r="N810" s="190"/>
      <c r="O810" s="76"/>
      <c r="P810" s="76"/>
      <c r="Q810" s="76"/>
      <c r="R810" s="76"/>
      <c r="S810" s="76"/>
      <c r="T810" s="7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T810" s="18" t="s">
        <v>155</v>
      </c>
      <c r="AU810" s="18" t="s">
        <v>82</v>
      </c>
    </row>
    <row r="811" s="13" customFormat="1">
      <c r="A811" s="13"/>
      <c r="B811" s="191"/>
      <c r="C811" s="13"/>
      <c r="D811" s="192" t="s">
        <v>157</v>
      </c>
      <c r="E811" s="193" t="s">
        <v>1</v>
      </c>
      <c r="F811" s="194" t="s">
        <v>165</v>
      </c>
      <c r="G811" s="13"/>
      <c r="H811" s="193" t="s">
        <v>1</v>
      </c>
      <c r="I811" s="195"/>
      <c r="J811" s="13"/>
      <c r="K811" s="13"/>
      <c r="L811" s="191"/>
      <c r="M811" s="196"/>
      <c r="N811" s="197"/>
      <c r="O811" s="197"/>
      <c r="P811" s="197"/>
      <c r="Q811" s="197"/>
      <c r="R811" s="197"/>
      <c r="S811" s="197"/>
      <c r="T811" s="198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193" t="s">
        <v>157</v>
      </c>
      <c r="AU811" s="193" t="s">
        <v>82</v>
      </c>
      <c r="AV811" s="13" t="s">
        <v>80</v>
      </c>
      <c r="AW811" s="13" t="s">
        <v>30</v>
      </c>
      <c r="AX811" s="13" t="s">
        <v>73</v>
      </c>
      <c r="AY811" s="193" t="s">
        <v>147</v>
      </c>
    </row>
    <row r="812" s="14" customFormat="1">
      <c r="A812" s="14"/>
      <c r="B812" s="199"/>
      <c r="C812" s="14"/>
      <c r="D812" s="192" t="s">
        <v>157</v>
      </c>
      <c r="E812" s="200" t="s">
        <v>1</v>
      </c>
      <c r="F812" s="201" t="s">
        <v>506</v>
      </c>
      <c r="G812" s="14"/>
      <c r="H812" s="202">
        <v>146.30000000000001</v>
      </c>
      <c r="I812" s="203"/>
      <c r="J812" s="14"/>
      <c r="K812" s="14"/>
      <c r="L812" s="199"/>
      <c r="M812" s="204"/>
      <c r="N812" s="205"/>
      <c r="O812" s="205"/>
      <c r="P812" s="205"/>
      <c r="Q812" s="205"/>
      <c r="R812" s="205"/>
      <c r="S812" s="205"/>
      <c r="T812" s="206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00" t="s">
        <v>157</v>
      </c>
      <c r="AU812" s="200" t="s">
        <v>82</v>
      </c>
      <c r="AV812" s="14" t="s">
        <v>82</v>
      </c>
      <c r="AW812" s="14" t="s">
        <v>30</v>
      </c>
      <c r="AX812" s="14" t="s">
        <v>73</v>
      </c>
      <c r="AY812" s="200" t="s">
        <v>147</v>
      </c>
    </row>
    <row r="813" s="13" customFormat="1">
      <c r="A813" s="13"/>
      <c r="B813" s="191"/>
      <c r="C813" s="13"/>
      <c r="D813" s="192" t="s">
        <v>157</v>
      </c>
      <c r="E813" s="193" t="s">
        <v>1</v>
      </c>
      <c r="F813" s="194" t="s">
        <v>167</v>
      </c>
      <c r="G813" s="13"/>
      <c r="H813" s="193" t="s">
        <v>1</v>
      </c>
      <c r="I813" s="195"/>
      <c r="J813" s="13"/>
      <c r="K813" s="13"/>
      <c r="L813" s="191"/>
      <c r="M813" s="196"/>
      <c r="N813" s="197"/>
      <c r="O813" s="197"/>
      <c r="P813" s="197"/>
      <c r="Q813" s="197"/>
      <c r="R813" s="197"/>
      <c r="S813" s="197"/>
      <c r="T813" s="198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193" t="s">
        <v>157</v>
      </c>
      <c r="AU813" s="193" t="s">
        <v>82</v>
      </c>
      <c r="AV813" s="13" t="s">
        <v>80</v>
      </c>
      <c r="AW813" s="13" t="s">
        <v>30</v>
      </c>
      <c r="AX813" s="13" t="s">
        <v>73</v>
      </c>
      <c r="AY813" s="193" t="s">
        <v>147</v>
      </c>
    </row>
    <row r="814" s="14" customFormat="1">
      <c r="A814" s="14"/>
      <c r="B814" s="199"/>
      <c r="C814" s="14"/>
      <c r="D814" s="192" t="s">
        <v>157</v>
      </c>
      <c r="E814" s="200" t="s">
        <v>1</v>
      </c>
      <c r="F814" s="201" t="s">
        <v>168</v>
      </c>
      <c r="G814" s="14"/>
      <c r="H814" s="202">
        <v>72.450000000000003</v>
      </c>
      <c r="I814" s="203"/>
      <c r="J814" s="14"/>
      <c r="K814" s="14"/>
      <c r="L814" s="199"/>
      <c r="M814" s="204"/>
      <c r="N814" s="205"/>
      <c r="O814" s="205"/>
      <c r="P814" s="205"/>
      <c r="Q814" s="205"/>
      <c r="R814" s="205"/>
      <c r="S814" s="205"/>
      <c r="T814" s="206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00" t="s">
        <v>157</v>
      </c>
      <c r="AU814" s="200" t="s">
        <v>82</v>
      </c>
      <c r="AV814" s="14" t="s">
        <v>82</v>
      </c>
      <c r="AW814" s="14" t="s">
        <v>30</v>
      </c>
      <c r="AX814" s="14" t="s">
        <v>73</v>
      </c>
      <c r="AY814" s="200" t="s">
        <v>147</v>
      </c>
    </row>
    <row r="815" s="13" customFormat="1">
      <c r="A815" s="13"/>
      <c r="B815" s="191"/>
      <c r="C815" s="13"/>
      <c r="D815" s="192" t="s">
        <v>157</v>
      </c>
      <c r="E815" s="193" t="s">
        <v>1</v>
      </c>
      <c r="F815" s="194" t="s">
        <v>169</v>
      </c>
      <c r="G815" s="13"/>
      <c r="H815" s="193" t="s">
        <v>1</v>
      </c>
      <c r="I815" s="195"/>
      <c r="J815" s="13"/>
      <c r="K815" s="13"/>
      <c r="L815" s="191"/>
      <c r="M815" s="196"/>
      <c r="N815" s="197"/>
      <c r="O815" s="197"/>
      <c r="P815" s="197"/>
      <c r="Q815" s="197"/>
      <c r="R815" s="197"/>
      <c r="S815" s="197"/>
      <c r="T815" s="198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193" t="s">
        <v>157</v>
      </c>
      <c r="AU815" s="193" t="s">
        <v>82</v>
      </c>
      <c r="AV815" s="13" t="s">
        <v>80</v>
      </c>
      <c r="AW815" s="13" t="s">
        <v>30</v>
      </c>
      <c r="AX815" s="13" t="s">
        <v>73</v>
      </c>
      <c r="AY815" s="193" t="s">
        <v>147</v>
      </c>
    </row>
    <row r="816" s="14" customFormat="1">
      <c r="A816" s="14"/>
      <c r="B816" s="199"/>
      <c r="C816" s="14"/>
      <c r="D816" s="192" t="s">
        <v>157</v>
      </c>
      <c r="E816" s="200" t="s">
        <v>1</v>
      </c>
      <c r="F816" s="201" t="s">
        <v>170</v>
      </c>
      <c r="G816" s="14"/>
      <c r="H816" s="202">
        <v>36</v>
      </c>
      <c r="I816" s="203"/>
      <c r="J816" s="14"/>
      <c r="K816" s="14"/>
      <c r="L816" s="199"/>
      <c r="M816" s="204"/>
      <c r="N816" s="205"/>
      <c r="O816" s="205"/>
      <c r="P816" s="205"/>
      <c r="Q816" s="205"/>
      <c r="R816" s="205"/>
      <c r="S816" s="205"/>
      <c r="T816" s="206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00" t="s">
        <v>157</v>
      </c>
      <c r="AU816" s="200" t="s">
        <v>82</v>
      </c>
      <c r="AV816" s="14" t="s">
        <v>82</v>
      </c>
      <c r="AW816" s="14" t="s">
        <v>30</v>
      </c>
      <c r="AX816" s="14" t="s">
        <v>73</v>
      </c>
      <c r="AY816" s="200" t="s">
        <v>147</v>
      </c>
    </row>
    <row r="817" s="13" customFormat="1">
      <c r="A817" s="13"/>
      <c r="B817" s="191"/>
      <c r="C817" s="13"/>
      <c r="D817" s="192" t="s">
        <v>157</v>
      </c>
      <c r="E817" s="193" t="s">
        <v>1</v>
      </c>
      <c r="F817" s="194" t="s">
        <v>171</v>
      </c>
      <c r="G817" s="13"/>
      <c r="H817" s="193" t="s">
        <v>1</v>
      </c>
      <c r="I817" s="195"/>
      <c r="J817" s="13"/>
      <c r="K817" s="13"/>
      <c r="L817" s="191"/>
      <c r="M817" s="196"/>
      <c r="N817" s="197"/>
      <c r="O817" s="197"/>
      <c r="P817" s="197"/>
      <c r="Q817" s="197"/>
      <c r="R817" s="197"/>
      <c r="S817" s="197"/>
      <c r="T817" s="198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193" t="s">
        <v>157</v>
      </c>
      <c r="AU817" s="193" t="s">
        <v>82</v>
      </c>
      <c r="AV817" s="13" t="s">
        <v>80</v>
      </c>
      <c r="AW817" s="13" t="s">
        <v>30</v>
      </c>
      <c r="AX817" s="13" t="s">
        <v>73</v>
      </c>
      <c r="AY817" s="193" t="s">
        <v>147</v>
      </c>
    </row>
    <row r="818" s="14" customFormat="1">
      <c r="A818" s="14"/>
      <c r="B818" s="199"/>
      <c r="C818" s="14"/>
      <c r="D818" s="192" t="s">
        <v>157</v>
      </c>
      <c r="E818" s="200" t="s">
        <v>1</v>
      </c>
      <c r="F818" s="201" t="s">
        <v>507</v>
      </c>
      <c r="G818" s="14"/>
      <c r="H818" s="202">
        <v>133</v>
      </c>
      <c r="I818" s="203"/>
      <c r="J818" s="14"/>
      <c r="K818" s="14"/>
      <c r="L818" s="199"/>
      <c r="M818" s="204"/>
      <c r="N818" s="205"/>
      <c r="O818" s="205"/>
      <c r="P818" s="205"/>
      <c r="Q818" s="205"/>
      <c r="R818" s="205"/>
      <c r="S818" s="205"/>
      <c r="T818" s="206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00" t="s">
        <v>157</v>
      </c>
      <c r="AU818" s="200" t="s">
        <v>82</v>
      </c>
      <c r="AV818" s="14" t="s">
        <v>82</v>
      </c>
      <c r="AW818" s="14" t="s">
        <v>30</v>
      </c>
      <c r="AX818" s="14" t="s">
        <v>73</v>
      </c>
      <c r="AY818" s="200" t="s">
        <v>147</v>
      </c>
    </row>
    <row r="819" s="13" customFormat="1">
      <c r="A819" s="13"/>
      <c r="B819" s="191"/>
      <c r="C819" s="13"/>
      <c r="D819" s="192" t="s">
        <v>157</v>
      </c>
      <c r="E819" s="193" t="s">
        <v>1</v>
      </c>
      <c r="F819" s="194" t="s">
        <v>173</v>
      </c>
      <c r="G819" s="13"/>
      <c r="H819" s="193" t="s">
        <v>1</v>
      </c>
      <c r="I819" s="195"/>
      <c r="J819" s="13"/>
      <c r="K819" s="13"/>
      <c r="L819" s="191"/>
      <c r="M819" s="196"/>
      <c r="N819" s="197"/>
      <c r="O819" s="197"/>
      <c r="P819" s="197"/>
      <c r="Q819" s="197"/>
      <c r="R819" s="197"/>
      <c r="S819" s="197"/>
      <c r="T819" s="198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193" t="s">
        <v>157</v>
      </c>
      <c r="AU819" s="193" t="s">
        <v>82</v>
      </c>
      <c r="AV819" s="13" t="s">
        <v>80</v>
      </c>
      <c r="AW819" s="13" t="s">
        <v>30</v>
      </c>
      <c r="AX819" s="13" t="s">
        <v>73</v>
      </c>
      <c r="AY819" s="193" t="s">
        <v>147</v>
      </c>
    </row>
    <row r="820" s="14" customFormat="1">
      <c r="A820" s="14"/>
      <c r="B820" s="199"/>
      <c r="C820" s="14"/>
      <c r="D820" s="192" t="s">
        <v>157</v>
      </c>
      <c r="E820" s="200" t="s">
        <v>1</v>
      </c>
      <c r="F820" s="201" t="s">
        <v>508</v>
      </c>
      <c r="G820" s="14"/>
      <c r="H820" s="202">
        <v>-21.600000000000001</v>
      </c>
      <c r="I820" s="203"/>
      <c r="J820" s="14"/>
      <c r="K820" s="14"/>
      <c r="L820" s="199"/>
      <c r="M820" s="204"/>
      <c r="N820" s="205"/>
      <c r="O820" s="205"/>
      <c r="P820" s="205"/>
      <c r="Q820" s="205"/>
      <c r="R820" s="205"/>
      <c r="S820" s="205"/>
      <c r="T820" s="206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00" t="s">
        <v>157</v>
      </c>
      <c r="AU820" s="200" t="s">
        <v>82</v>
      </c>
      <c r="AV820" s="14" t="s">
        <v>82</v>
      </c>
      <c r="AW820" s="14" t="s">
        <v>30</v>
      </c>
      <c r="AX820" s="14" t="s">
        <v>73</v>
      </c>
      <c r="AY820" s="200" t="s">
        <v>147</v>
      </c>
    </row>
    <row r="821" s="14" customFormat="1">
      <c r="A821" s="14"/>
      <c r="B821" s="199"/>
      <c r="C821" s="14"/>
      <c r="D821" s="192" t="s">
        <v>157</v>
      </c>
      <c r="E821" s="200" t="s">
        <v>1</v>
      </c>
      <c r="F821" s="201" t="s">
        <v>509</v>
      </c>
      <c r="G821" s="14"/>
      <c r="H821" s="202">
        <v>-16.199999999999999</v>
      </c>
      <c r="I821" s="203"/>
      <c r="J821" s="14"/>
      <c r="K821" s="14"/>
      <c r="L821" s="199"/>
      <c r="M821" s="204"/>
      <c r="N821" s="205"/>
      <c r="O821" s="205"/>
      <c r="P821" s="205"/>
      <c r="Q821" s="205"/>
      <c r="R821" s="205"/>
      <c r="S821" s="205"/>
      <c r="T821" s="206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00" t="s">
        <v>157</v>
      </c>
      <c r="AU821" s="200" t="s">
        <v>82</v>
      </c>
      <c r="AV821" s="14" t="s">
        <v>82</v>
      </c>
      <c r="AW821" s="14" t="s">
        <v>30</v>
      </c>
      <c r="AX821" s="14" t="s">
        <v>73</v>
      </c>
      <c r="AY821" s="200" t="s">
        <v>147</v>
      </c>
    </row>
    <row r="822" s="14" customFormat="1">
      <c r="A822" s="14"/>
      <c r="B822" s="199"/>
      <c r="C822" s="14"/>
      <c r="D822" s="192" t="s">
        <v>157</v>
      </c>
      <c r="E822" s="200" t="s">
        <v>1</v>
      </c>
      <c r="F822" s="201" t="s">
        <v>510</v>
      </c>
      <c r="G822" s="14"/>
      <c r="H822" s="202">
        <v>-1.6499999999999999</v>
      </c>
      <c r="I822" s="203"/>
      <c r="J822" s="14"/>
      <c r="K822" s="14"/>
      <c r="L822" s="199"/>
      <c r="M822" s="204"/>
      <c r="N822" s="205"/>
      <c r="O822" s="205"/>
      <c r="P822" s="205"/>
      <c r="Q822" s="205"/>
      <c r="R822" s="205"/>
      <c r="S822" s="205"/>
      <c r="T822" s="206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00" t="s">
        <v>157</v>
      </c>
      <c r="AU822" s="200" t="s">
        <v>82</v>
      </c>
      <c r="AV822" s="14" t="s">
        <v>82</v>
      </c>
      <c r="AW822" s="14" t="s">
        <v>30</v>
      </c>
      <c r="AX822" s="14" t="s">
        <v>73</v>
      </c>
      <c r="AY822" s="200" t="s">
        <v>147</v>
      </c>
    </row>
    <row r="823" s="14" customFormat="1">
      <c r="A823" s="14"/>
      <c r="B823" s="199"/>
      <c r="C823" s="14"/>
      <c r="D823" s="192" t="s">
        <v>157</v>
      </c>
      <c r="E823" s="200" t="s">
        <v>1</v>
      </c>
      <c r="F823" s="201" t="s">
        <v>177</v>
      </c>
      <c r="G823" s="14"/>
      <c r="H823" s="202">
        <v>-0.64000000000000001</v>
      </c>
      <c r="I823" s="203"/>
      <c r="J823" s="14"/>
      <c r="K823" s="14"/>
      <c r="L823" s="199"/>
      <c r="M823" s="204"/>
      <c r="N823" s="205"/>
      <c r="O823" s="205"/>
      <c r="P823" s="205"/>
      <c r="Q823" s="205"/>
      <c r="R823" s="205"/>
      <c r="S823" s="205"/>
      <c r="T823" s="206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00" t="s">
        <v>157</v>
      </c>
      <c r="AU823" s="200" t="s">
        <v>82</v>
      </c>
      <c r="AV823" s="14" t="s">
        <v>82</v>
      </c>
      <c r="AW823" s="14" t="s">
        <v>30</v>
      </c>
      <c r="AX823" s="14" t="s">
        <v>73</v>
      </c>
      <c r="AY823" s="200" t="s">
        <v>147</v>
      </c>
    </row>
    <row r="824" s="14" customFormat="1">
      <c r="A824" s="14"/>
      <c r="B824" s="199"/>
      <c r="C824" s="14"/>
      <c r="D824" s="192" t="s">
        <v>157</v>
      </c>
      <c r="E824" s="200" t="s">
        <v>1</v>
      </c>
      <c r="F824" s="201" t="s">
        <v>511</v>
      </c>
      <c r="G824" s="14"/>
      <c r="H824" s="202">
        <v>-1.9550000000000001</v>
      </c>
      <c r="I824" s="203"/>
      <c r="J824" s="14"/>
      <c r="K824" s="14"/>
      <c r="L824" s="199"/>
      <c r="M824" s="204"/>
      <c r="N824" s="205"/>
      <c r="O824" s="205"/>
      <c r="P824" s="205"/>
      <c r="Q824" s="205"/>
      <c r="R824" s="205"/>
      <c r="S824" s="205"/>
      <c r="T824" s="206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00" t="s">
        <v>157</v>
      </c>
      <c r="AU824" s="200" t="s">
        <v>82</v>
      </c>
      <c r="AV824" s="14" t="s">
        <v>82</v>
      </c>
      <c r="AW824" s="14" t="s">
        <v>30</v>
      </c>
      <c r="AX824" s="14" t="s">
        <v>73</v>
      </c>
      <c r="AY824" s="200" t="s">
        <v>147</v>
      </c>
    </row>
    <row r="825" s="14" customFormat="1">
      <c r="A825" s="14"/>
      <c r="B825" s="199"/>
      <c r="C825" s="14"/>
      <c r="D825" s="192" t="s">
        <v>157</v>
      </c>
      <c r="E825" s="200" t="s">
        <v>1</v>
      </c>
      <c r="F825" s="201" t="s">
        <v>512</v>
      </c>
      <c r="G825" s="14"/>
      <c r="H825" s="202">
        <v>-0.88</v>
      </c>
      <c r="I825" s="203"/>
      <c r="J825" s="14"/>
      <c r="K825" s="14"/>
      <c r="L825" s="199"/>
      <c r="M825" s="204"/>
      <c r="N825" s="205"/>
      <c r="O825" s="205"/>
      <c r="P825" s="205"/>
      <c r="Q825" s="205"/>
      <c r="R825" s="205"/>
      <c r="S825" s="205"/>
      <c r="T825" s="206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00" t="s">
        <v>157</v>
      </c>
      <c r="AU825" s="200" t="s">
        <v>82</v>
      </c>
      <c r="AV825" s="14" t="s">
        <v>82</v>
      </c>
      <c r="AW825" s="14" t="s">
        <v>30</v>
      </c>
      <c r="AX825" s="14" t="s">
        <v>73</v>
      </c>
      <c r="AY825" s="200" t="s">
        <v>147</v>
      </c>
    </row>
    <row r="826" s="13" customFormat="1">
      <c r="A826" s="13"/>
      <c r="B826" s="191"/>
      <c r="C826" s="13"/>
      <c r="D826" s="192" t="s">
        <v>157</v>
      </c>
      <c r="E826" s="193" t="s">
        <v>1</v>
      </c>
      <c r="F826" s="194" t="s">
        <v>169</v>
      </c>
      <c r="G826" s="13"/>
      <c r="H826" s="193" t="s">
        <v>1</v>
      </c>
      <c r="I826" s="195"/>
      <c r="J826" s="13"/>
      <c r="K826" s="13"/>
      <c r="L826" s="191"/>
      <c r="M826" s="196"/>
      <c r="N826" s="197"/>
      <c r="O826" s="197"/>
      <c r="P826" s="197"/>
      <c r="Q826" s="197"/>
      <c r="R826" s="197"/>
      <c r="S826" s="197"/>
      <c r="T826" s="198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193" t="s">
        <v>157</v>
      </c>
      <c r="AU826" s="193" t="s">
        <v>82</v>
      </c>
      <c r="AV826" s="13" t="s">
        <v>80</v>
      </c>
      <c r="AW826" s="13" t="s">
        <v>30</v>
      </c>
      <c r="AX826" s="13" t="s">
        <v>73</v>
      </c>
      <c r="AY826" s="193" t="s">
        <v>147</v>
      </c>
    </row>
    <row r="827" s="14" customFormat="1">
      <c r="A827" s="14"/>
      <c r="B827" s="199"/>
      <c r="C827" s="14"/>
      <c r="D827" s="192" t="s">
        <v>157</v>
      </c>
      <c r="E827" s="200" t="s">
        <v>1</v>
      </c>
      <c r="F827" s="201" t="s">
        <v>513</v>
      </c>
      <c r="G827" s="14"/>
      <c r="H827" s="202">
        <v>-2.4300000000000002</v>
      </c>
      <c r="I827" s="203"/>
      <c r="J827" s="14"/>
      <c r="K827" s="14"/>
      <c r="L827" s="199"/>
      <c r="M827" s="204"/>
      <c r="N827" s="205"/>
      <c r="O827" s="205"/>
      <c r="P827" s="205"/>
      <c r="Q827" s="205"/>
      <c r="R827" s="205"/>
      <c r="S827" s="205"/>
      <c r="T827" s="206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00" t="s">
        <v>157</v>
      </c>
      <c r="AU827" s="200" t="s">
        <v>82</v>
      </c>
      <c r="AV827" s="14" t="s">
        <v>82</v>
      </c>
      <c r="AW827" s="14" t="s">
        <v>30</v>
      </c>
      <c r="AX827" s="14" t="s">
        <v>73</v>
      </c>
      <c r="AY827" s="200" t="s">
        <v>147</v>
      </c>
    </row>
    <row r="828" s="15" customFormat="1">
      <c r="A828" s="15"/>
      <c r="B828" s="207"/>
      <c r="C828" s="15"/>
      <c r="D828" s="192" t="s">
        <v>157</v>
      </c>
      <c r="E828" s="208" t="s">
        <v>1</v>
      </c>
      <c r="F828" s="209" t="s">
        <v>160</v>
      </c>
      <c r="G828" s="15"/>
      <c r="H828" s="210">
        <v>342.39500000000004</v>
      </c>
      <c r="I828" s="211"/>
      <c r="J828" s="15"/>
      <c r="K828" s="15"/>
      <c r="L828" s="207"/>
      <c r="M828" s="212"/>
      <c r="N828" s="213"/>
      <c r="O828" s="213"/>
      <c r="P828" s="213"/>
      <c r="Q828" s="213"/>
      <c r="R828" s="213"/>
      <c r="S828" s="213"/>
      <c r="T828" s="214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08" t="s">
        <v>157</v>
      </c>
      <c r="AU828" s="208" t="s">
        <v>82</v>
      </c>
      <c r="AV828" s="15" t="s">
        <v>154</v>
      </c>
      <c r="AW828" s="15" t="s">
        <v>30</v>
      </c>
      <c r="AX828" s="15" t="s">
        <v>80</v>
      </c>
      <c r="AY828" s="208" t="s">
        <v>147</v>
      </c>
    </row>
    <row r="829" s="12" customFormat="1" ht="22.8" customHeight="1">
      <c r="A829" s="12"/>
      <c r="B829" s="158"/>
      <c r="C829" s="12"/>
      <c r="D829" s="159" t="s">
        <v>72</v>
      </c>
      <c r="E829" s="169" t="s">
        <v>514</v>
      </c>
      <c r="F829" s="169" t="s">
        <v>515</v>
      </c>
      <c r="G829" s="12"/>
      <c r="H829" s="12"/>
      <c r="I829" s="161"/>
      <c r="J829" s="170">
        <f>BK829</f>
        <v>0</v>
      </c>
      <c r="K829" s="12"/>
      <c r="L829" s="158"/>
      <c r="M829" s="163"/>
      <c r="N829" s="164"/>
      <c r="O829" s="164"/>
      <c r="P829" s="165">
        <f>SUM(P830:P839)</f>
        <v>0</v>
      </c>
      <c r="Q829" s="164"/>
      <c r="R829" s="165">
        <f>SUM(R830:R839)</f>
        <v>0</v>
      </c>
      <c r="S829" s="164"/>
      <c r="T829" s="166">
        <f>SUM(T830:T839)</f>
        <v>0</v>
      </c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R829" s="159" t="s">
        <v>80</v>
      </c>
      <c r="AT829" s="167" t="s">
        <v>72</v>
      </c>
      <c r="AU829" s="167" t="s">
        <v>80</v>
      </c>
      <c r="AY829" s="159" t="s">
        <v>147</v>
      </c>
      <c r="BK829" s="168">
        <f>SUM(BK830:BK839)</f>
        <v>0</v>
      </c>
    </row>
    <row r="830" s="2" customFormat="1" ht="37.8" customHeight="1">
      <c r="A830" s="37"/>
      <c r="B830" s="171"/>
      <c r="C830" s="172" t="s">
        <v>516</v>
      </c>
      <c r="D830" s="172" t="s">
        <v>150</v>
      </c>
      <c r="E830" s="173" t="s">
        <v>517</v>
      </c>
      <c r="F830" s="174" t="s">
        <v>518</v>
      </c>
      <c r="G830" s="175" t="s">
        <v>519</v>
      </c>
      <c r="H830" s="176">
        <v>26.363</v>
      </c>
      <c r="I830" s="177"/>
      <c r="J830" s="178">
        <f>ROUND(I830*H830,2)</f>
        <v>0</v>
      </c>
      <c r="K830" s="179"/>
      <c r="L830" s="38"/>
      <c r="M830" s="180" t="s">
        <v>1</v>
      </c>
      <c r="N830" s="181" t="s">
        <v>38</v>
      </c>
      <c r="O830" s="76"/>
      <c r="P830" s="182">
        <f>O830*H830</f>
        <v>0</v>
      </c>
      <c r="Q830" s="182">
        <v>0</v>
      </c>
      <c r="R830" s="182">
        <f>Q830*H830</f>
        <v>0</v>
      </c>
      <c r="S830" s="182">
        <v>0</v>
      </c>
      <c r="T830" s="183">
        <f>S830*H830</f>
        <v>0</v>
      </c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R830" s="184" t="s">
        <v>154</v>
      </c>
      <c r="AT830" s="184" t="s">
        <v>150</v>
      </c>
      <c r="AU830" s="184" t="s">
        <v>82</v>
      </c>
      <c r="AY830" s="18" t="s">
        <v>147</v>
      </c>
      <c r="BE830" s="185">
        <f>IF(N830="základní",J830,0)</f>
        <v>0</v>
      </c>
      <c r="BF830" s="185">
        <f>IF(N830="snížená",J830,0)</f>
        <v>0</v>
      </c>
      <c r="BG830" s="185">
        <f>IF(N830="zákl. přenesená",J830,0)</f>
        <v>0</v>
      </c>
      <c r="BH830" s="185">
        <f>IF(N830="sníž. přenesená",J830,0)</f>
        <v>0</v>
      </c>
      <c r="BI830" s="185">
        <f>IF(N830="nulová",J830,0)</f>
        <v>0</v>
      </c>
      <c r="BJ830" s="18" t="s">
        <v>80</v>
      </c>
      <c r="BK830" s="185">
        <f>ROUND(I830*H830,2)</f>
        <v>0</v>
      </c>
      <c r="BL830" s="18" t="s">
        <v>154</v>
      </c>
      <c r="BM830" s="184" t="s">
        <v>520</v>
      </c>
    </row>
    <row r="831" s="2" customFormat="1">
      <c r="A831" s="37"/>
      <c r="B831" s="38"/>
      <c r="C831" s="37"/>
      <c r="D831" s="186" t="s">
        <v>155</v>
      </c>
      <c r="E831" s="37"/>
      <c r="F831" s="187" t="s">
        <v>521</v>
      </c>
      <c r="G831" s="37"/>
      <c r="H831" s="37"/>
      <c r="I831" s="188"/>
      <c r="J831" s="37"/>
      <c r="K831" s="37"/>
      <c r="L831" s="38"/>
      <c r="M831" s="189"/>
      <c r="N831" s="190"/>
      <c r="O831" s="76"/>
      <c r="P831" s="76"/>
      <c r="Q831" s="76"/>
      <c r="R831" s="76"/>
      <c r="S831" s="76"/>
      <c r="T831" s="7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T831" s="18" t="s">
        <v>155</v>
      </c>
      <c r="AU831" s="18" t="s">
        <v>82</v>
      </c>
    </row>
    <row r="832" s="2" customFormat="1" ht="33" customHeight="1">
      <c r="A832" s="37"/>
      <c r="B832" s="171"/>
      <c r="C832" s="172" t="s">
        <v>346</v>
      </c>
      <c r="D832" s="172" t="s">
        <v>150</v>
      </c>
      <c r="E832" s="173" t="s">
        <v>522</v>
      </c>
      <c r="F832" s="174" t="s">
        <v>523</v>
      </c>
      <c r="G832" s="175" t="s">
        <v>519</v>
      </c>
      <c r="H832" s="176">
        <v>26.363</v>
      </c>
      <c r="I832" s="177"/>
      <c r="J832" s="178">
        <f>ROUND(I832*H832,2)</f>
        <v>0</v>
      </c>
      <c r="K832" s="179"/>
      <c r="L832" s="38"/>
      <c r="M832" s="180" t="s">
        <v>1</v>
      </c>
      <c r="N832" s="181" t="s">
        <v>38</v>
      </c>
      <c r="O832" s="76"/>
      <c r="P832" s="182">
        <f>O832*H832</f>
        <v>0</v>
      </c>
      <c r="Q832" s="182">
        <v>0</v>
      </c>
      <c r="R832" s="182">
        <f>Q832*H832</f>
        <v>0</v>
      </c>
      <c r="S832" s="182">
        <v>0</v>
      </c>
      <c r="T832" s="183">
        <f>S832*H832</f>
        <v>0</v>
      </c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R832" s="184" t="s">
        <v>154</v>
      </c>
      <c r="AT832" s="184" t="s">
        <v>150</v>
      </c>
      <c r="AU832" s="184" t="s">
        <v>82</v>
      </c>
      <c r="AY832" s="18" t="s">
        <v>147</v>
      </c>
      <c r="BE832" s="185">
        <f>IF(N832="základní",J832,0)</f>
        <v>0</v>
      </c>
      <c r="BF832" s="185">
        <f>IF(N832="snížená",J832,0)</f>
        <v>0</v>
      </c>
      <c r="BG832" s="185">
        <f>IF(N832="zákl. přenesená",J832,0)</f>
        <v>0</v>
      </c>
      <c r="BH832" s="185">
        <f>IF(N832="sníž. přenesená",J832,0)</f>
        <v>0</v>
      </c>
      <c r="BI832" s="185">
        <f>IF(N832="nulová",J832,0)</f>
        <v>0</v>
      </c>
      <c r="BJ832" s="18" t="s">
        <v>80</v>
      </c>
      <c r="BK832" s="185">
        <f>ROUND(I832*H832,2)</f>
        <v>0</v>
      </c>
      <c r="BL832" s="18" t="s">
        <v>154</v>
      </c>
      <c r="BM832" s="184" t="s">
        <v>524</v>
      </c>
    </row>
    <row r="833" s="2" customFormat="1">
      <c r="A833" s="37"/>
      <c r="B833" s="38"/>
      <c r="C833" s="37"/>
      <c r="D833" s="186" t="s">
        <v>155</v>
      </c>
      <c r="E833" s="37"/>
      <c r="F833" s="187" t="s">
        <v>525</v>
      </c>
      <c r="G833" s="37"/>
      <c r="H833" s="37"/>
      <c r="I833" s="188"/>
      <c r="J833" s="37"/>
      <c r="K833" s="37"/>
      <c r="L833" s="38"/>
      <c r="M833" s="189"/>
      <c r="N833" s="190"/>
      <c r="O833" s="76"/>
      <c r="P833" s="76"/>
      <c r="Q833" s="76"/>
      <c r="R833" s="76"/>
      <c r="S833" s="76"/>
      <c r="T833" s="7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T833" s="18" t="s">
        <v>155</v>
      </c>
      <c r="AU833" s="18" t="s">
        <v>82</v>
      </c>
    </row>
    <row r="834" s="2" customFormat="1" ht="44.25" customHeight="1">
      <c r="A834" s="37"/>
      <c r="B834" s="171"/>
      <c r="C834" s="172" t="s">
        <v>526</v>
      </c>
      <c r="D834" s="172" t="s">
        <v>150</v>
      </c>
      <c r="E834" s="173" t="s">
        <v>527</v>
      </c>
      <c r="F834" s="174" t="s">
        <v>528</v>
      </c>
      <c r="G834" s="175" t="s">
        <v>519</v>
      </c>
      <c r="H834" s="176">
        <v>369.08199999999999</v>
      </c>
      <c r="I834" s="177"/>
      <c r="J834" s="178">
        <f>ROUND(I834*H834,2)</f>
        <v>0</v>
      </c>
      <c r="K834" s="179"/>
      <c r="L834" s="38"/>
      <c r="M834" s="180" t="s">
        <v>1</v>
      </c>
      <c r="N834" s="181" t="s">
        <v>38</v>
      </c>
      <c r="O834" s="76"/>
      <c r="P834" s="182">
        <f>O834*H834</f>
        <v>0</v>
      </c>
      <c r="Q834" s="182">
        <v>0</v>
      </c>
      <c r="R834" s="182">
        <f>Q834*H834</f>
        <v>0</v>
      </c>
      <c r="S834" s="182">
        <v>0</v>
      </c>
      <c r="T834" s="183">
        <f>S834*H834</f>
        <v>0</v>
      </c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R834" s="184" t="s">
        <v>154</v>
      </c>
      <c r="AT834" s="184" t="s">
        <v>150</v>
      </c>
      <c r="AU834" s="184" t="s">
        <v>82</v>
      </c>
      <c r="AY834" s="18" t="s">
        <v>147</v>
      </c>
      <c r="BE834" s="185">
        <f>IF(N834="základní",J834,0)</f>
        <v>0</v>
      </c>
      <c r="BF834" s="185">
        <f>IF(N834="snížená",J834,0)</f>
        <v>0</v>
      </c>
      <c r="BG834" s="185">
        <f>IF(N834="zákl. přenesená",J834,0)</f>
        <v>0</v>
      </c>
      <c r="BH834" s="185">
        <f>IF(N834="sníž. přenesená",J834,0)</f>
        <v>0</v>
      </c>
      <c r="BI834" s="185">
        <f>IF(N834="nulová",J834,0)</f>
        <v>0</v>
      </c>
      <c r="BJ834" s="18" t="s">
        <v>80</v>
      </c>
      <c r="BK834" s="185">
        <f>ROUND(I834*H834,2)</f>
        <v>0</v>
      </c>
      <c r="BL834" s="18" t="s">
        <v>154</v>
      </c>
      <c r="BM834" s="184" t="s">
        <v>529</v>
      </c>
    </row>
    <row r="835" s="2" customFormat="1">
      <c r="A835" s="37"/>
      <c r="B835" s="38"/>
      <c r="C835" s="37"/>
      <c r="D835" s="186" t="s">
        <v>155</v>
      </c>
      <c r="E835" s="37"/>
      <c r="F835" s="187" t="s">
        <v>530</v>
      </c>
      <c r="G835" s="37"/>
      <c r="H835" s="37"/>
      <c r="I835" s="188"/>
      <c r="J835" s="37"/>
      <c r="K835" s="37"/>
      <c r="L835" s="38"/>
      <c r="M835" s="189"/>
      <c r="N835" s="190"/>
      <c r="O835" s="76"/>
      <c r="P835" s="76"/>
      <c r="Q835" s="76"/>
      <c r="R835" s="76"/>
      <c r="S835" s="76"/>
      <c r="T835" s="7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T835" s="18" t="s">
        <v>155</v>
      </c>
      <c r="AU835" s="18" t="s">
        <v>82</v>
      </c>
    </row>
    <row r="836" s="14" customFormat="1">
      <c r="A836" s="14"/>
      <c r="B836" s="199"/>
      <c r="C836" s="14"/>
      <c r="D836" s="192" t="s">
        <v>157</v>
      </c>
      <c r="E836" s="200" t="s">
        <v>1</v>
      </c>
      <c r="F836" s="201" t="s">
        <v>531</v>
      </c>
      <c r="G836" s="14"/>
      <c r="H836" s="202">
        <v>369.08199999999999</v>
      </c>
      <c r="I836" s="203"/>
      <c r="J836" s="14"/>
      <c r="K836" s="14"/>
      <c r="L836" s="199"/>
      <c r="M836" s="204"/>
      <c r="N836" s="205"/>
      <c r="O836" s="205"/>
      <c r="P836" s="205"/>
      <c r="Q836" s="205"/>
      <c r="R836" s="205"/>
      <c r="S836" s="205"/>
      <c r="T836" s="206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00" t="s">
        <v>157</v>
      </c>
      <c r="AU836" s="200" t="s">
        <v>82</v>
      </c>
      <c r="AV836" s="14" t="s">
        <v>82</v>
      </c>
      <c r="AW836" s="14" t="s">
        <v>30</v>
      </c>
      <c r="AX836" s="14" t="s">
        <v>73</v>
      </c>
      <c r="AY836" s="200" t="s">
        <v>147</v>
      </c>
    </row>
    <row r="837" s="15" customFormat="1">
      <c r="A837" s="15"/>
      <c r="B837" s="207"/>
      <c r="C837" s="15"/>
      <c r="D837" s="192" t="s">
        <v>157</v>
      </c>
      <c r="E837" s="208" t="s">
        <v>1</v>
      </c>
      <c r="F837" s="209" t="s">
        <v>160</v>
      </c>
      <c r="G837" s="15"/>
      <c r="H837" s="210">
        <v>369.08199999999999</v>
      </c>
      <c r="I837" s="211"/>
      <c r="J837" s="15"/>
      <c r="K837" s="15"/>
      <c r="L837" s="207"/>
      <c r="M837" s="212"/>
      <c r="N837" s="213"/>
      <c r="O837" s="213"/>
      <c r="P837" s="213"/>
      <c r="Q837" s="213"/>
      <c r="R837" s="213"/>
      <c r="S837" s="213"/>
      <c r="T837" s="214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08" t="s">
        <v>157</v>
      </c>
      <c r="AU837" s="208" t="s">
        <v>82</v>
      </c>
      <c r="AV837" s="15" t="s">
        <v>154</v>
      </c>
      <c r="AW837" s="15" t="s">
        <v>30</v>
      </c>
      <c r="AX837" s="15" t="s">
        <v>80</v>
      </c>
      <c r="AY837" s="208" t="s">
        <v>147</v>
      </c>
    </row>
    <row r="838" s="2" customFormat="1" ht="44.25" customHeight="1">
      <c r="A838" s="37"/>
      <c r="B838" s="171"/>
      <c r="C838" s="172" t="s">
        <v>353</v>
      </c>
      <c r="D838" s="172" t="s">
        <v>150</v>
      </c>
      <c r="E838" s="173" t="s">
        <v>532</v>
      </c>
      <c r="F838" s="174" t="s">
        <v>533</v>
      </c>
      <c r="G838" s="175" t="s">
        <v>519</v>
      </c>
      <c r="H838" s="176">
        <v>26.363</v>
      </c>
      <c r="I838" s="177"/>
      <c r="J838" s="178">
        <f>ROUND(I838*H838,2)</f>
        <v>0</v>
      </c>
      <c r="K838" s="179"/>
      <c r="L838" s="38"/>
      <c r="M838" s="180" t="s">
        <v>1</v>
      </c>
      <c r="N838" s="181" t="s">
        <v>38</v>
      </c>
      <c r="O838" s="76"/>
      <c r="P838" s="182">
        <f>O838*H838</f>
        <v>0</v>
      </c>
      <c r="Q838" s="182">
        <v>0</v>
      </c>
      <c r="R838" s="182">
        <f>Q838*H838</f>
        <v>0</v>
      </c>
      <c r="S838" s="182">
        <v>0</v>
      </c>
      <c r="T838" s="183">
        <f>S838*H838</f>
        <v>0</v>
      </c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R838" s="184" t="s">
        <v>154</v>
      </c>
      <c r="AT838" s="184" t="s">
        <v>150</v>
      </c>
      <c r="AU838" s="184" t="s">
        <v>82</v>
      </c>
      <c r="AY838" s="18" t="s">
        <v>147</v>
      </c>
      <c r="BE838" s="185">
        <f>IF(N838="základní",J838,0)</f>
        <v>0</v>
      </c>
      <c r="BF838" s="185">
        <f>IF(N838="snížená",J838,0)</f>
        <v>0</v>
      </c>
      <c r="BG838" s="185">
        <f>IF(N838="zákl. přenesená",J838,0)</f>
        <v>0</v>
      </c>
      <c r="BH838" s="185">
        <f>IF(N838="sníž. přenesená",J838,0)</f>
        <v>0</v>
      </c>
      <c r="BI838" s="185">
        <f>IF(N838="nulová",J838,0)</f>
        <v>0</v>
      </c>
      <c r="BJ838" s="18" t="s">
        <v>80</v>
      </c>
      <c r="BK838" s="185">
        <f>ROUND(I838*H838,2)</f>
        <v>0</v>
      </c>
      <c r="BL838" s="18" t="s">
        <v>154</v>
      </c>
      <c r="BM838" s="184" t="s">
        <v>534</v>
      </c>
    </row>
    <row r="839" s="2" customFormat="1">
      <c r="A839" s="37"/>
      <c r="B839" s="38"/>
      <c r="C839" s="37"/>
      <c r="D839" s="186" t="s">
        <v>155</v>
      </c>
      <c r="E839" s="37"/>
      <c r="F839" s="187" t="s">
        <v>535</v>
      </c>
      <c r="G839" s="37"/>
      <c r="H839" s="37"/>
      <c r="I839" s="188"/>
      <c r="J839" s="37"/>
      <c r="K839" s="37"/>
      <c r="L839" s="38"/>
      <c r="M839" s="189"/>
      <c r="N839" s="190"/>
      <c r="O839" s="76"/>
      <c r="P839" s="76"/>
      <c r="Q839" s="76"/>
      <c r="R839" s="76"/>
      <c r="S839" s="76"/>
      <c r="T839" s="7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T839" s="18" t="s">
        <v>155</v>
      </c>
      <c r="AU839" s="18" t="s">
        <v>82</v>
      </c>
    </row>
    <row r="840" s="12" customFormat="1" ht="22.8" customHeight="1">
      <c r="A840" s="12"/>
      <c r="B840" s="158"/>
      <c r="C840" s="12"/>
      <c r="D840" s="159" t="s">
        <v>72</v>
      </c>
      <c r="E840" s="169" t="s">
        <v>536</v>
      </c>
      <c r="F840" s="169" t="s">
        <v>537</v>
      </c>
      <c r="G840" s="12"/>
      <c r="H840" s="12"/>
      <c r="I840" s="161"/>
      <c r="J840" s="170">
        <f>BK840</f>
        <v>0</v>
      </c>
      <c r="K840" s="12"/>
      <c r="L840" s="158"/>
      <c r="M840" s="163"/>
      <c r="N840" s="164"/>
      <c r="O840" s="164"/>
      <c r="P840" s="165">
        <f>SUM(P841:P842)</f>
        <v>0</v>
      </c>
      <c r="Q840" s="164"/>
      <c r="R840" s="165">
        <f>SUM(R841:R842)</f>
        <v>0</v>
      </c>
      <c r="S840" s="164"/>
      <c r="T840" s="166">
        <f>SUM(T841:T842)</f>
        <v>0</v>
      </c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R840" s="159" t="s">
        <v>80</v>
      </c>
      <c r="AT840" s="167" t="s">
        <v>72</v>
      </c>
      <c r="AU840" s="167" t="s">
        <v>80</v>
      </c>
      <c r="AY840" s="159" t="s">
        <v>147</v>
      </c>
      <c r="BK840" s="168">
        <f>SUM(BK841:BK842)</f>
        <v>0</v>
      </c>
    </row>
    <row r="841" s="2" customFormat="1" ht="55.5" customHeight="1">
      <c r="A841" s="37"/>
      <c r="B841" s="171"/>
      <c r="C841" s="172" t="s">
        <v>538</v>
      </c>
      <c r="D841" s="172" t="s">
        <v>150</v>
      </c>
      <c r="E841" s="173" t="s">
        <v>539</v>
      </c>
      <c r="F841" s="174" t="s">
        <v>540</v>
      </c>
      <c r="G841" s="175" t="s">
        <v>519</v>
      </c>
      <c r="H841" s="176">
        <v>26.363</v>
      </c>
      <c r="I841" s="177"/>
      <c r="J841" s="178">
        <f>ROUND(I841*H841,2)</f>
        <v>0</v>
      </c>
      <c r="K841" s="179"/>
      <c r="L841" s="38"/>
      <c r="M841" s="180" t="s">
        <v>1</v>
      </c>
      <c r="N841" s="181" t="s">
        <v>38</v>
      </c>
      <c r="O841" s="76"/>
      <c r="P841" s="182">
        <f>O841*H841</f>
        <v>0</v>
      </c>
      <c r="Q841" s="182">
        <v>0</v>
      </c>
      <c r="R841" s="182">
        <f>Q841*H841</f>
        <v>0</v>
      </c>
      <c r="S841" s="182">
        <v>0</v>
      </c>
      <c r="T841" s="183">
        <f>S841*H841</f>
        <v>0</v>
      </c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R841" s="184" t="s">
        <v>154</v>
      </c>
      <c r="AT841" s="184" t="s">
        <v>150</v>
      </c>
      <c r="AU841" s="184" t="s">
        <v>82</v>
      </c>
      <c r="AY841" s="18" t="s">
        <v>147</v>
      </c>
      <c r="BE841" s="185">
        <f>IF(N841="základní",J841,0)</f>
        <v>0</v>
      </c>
      <c r="BF841" s="185">
        <f>IF(N841="snížená",J841,0)</f>
        <v>0</v>
      </c>
      <c r="BG841" s="185">
        <f>IF(N841="zákl. přenesená",J841,0)</f>
        <v>0</v>
      </c>
      <c r="BH841" s="185">
        <f>IF(N841="sníž. přenesená",J841,0)</f>
        <v>0</v>
      </c>
      <c r="BI841" s="185">
        <f>IF(N841="nulová",J841,0)</f>
        <v>0</v>
      </c>
      <c r="BJ841" s="18" t="s">
        <v>80</v>
      </c>
      <c r="BK841" s="185">
        <f>ROUND(I841*H841,2)</f>
        <v>0</v>
      </c>
      <c r="BL841" s="18" t="s">
        <v>154</v>
      </c>
      <c r="BM841" s="184" t="s">
        <v>541</v>
      </c>
    </row>
    <row r="842" s="2" customFormat="1">
      <c r="A842" s="37"/>
      <c r="B842" s="38"/>
      <c r="C842" s="37"/>
      <c r="D842" s="186" t="s">
        <v>155</v>
      </c>
      <c r="E842" s="37"/>
      <c r="F842" s="187" t="s">
        <v>542</v>
      </c>
      <c r="G842" s="37"/>
      <c r="H842" s="37"/>
      <c r="I842" s="188"/>
      <c r="J842" s="37"/>
      <c r="K842" s="37"/>
      <c r="L842" s="38"/>
      <c r="M842" s="189"/>
      <c r="N842" s="190"/>
      <c r="O842" s="76"/>
      <c r="P842" s="76"/>
      <c r="Q842" s="76"/>
      <c r="R842" s="76"/>
      <c r="S842" s="76"/>
      <c r="T842" s="7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T842" s="18" t="s">
        <v>155</v>
      </c>
      <c r="AU842" s="18" t="s">
        <v>82</v>
      </c>
    </row>
    <row r="843" s="12" customFormat="1" ht="22.8" customHeight="1">
      <c r="A843" s="12"/>
      <c r="B843" s="158"/>
      <c r="C843" s="12"/>
      <c r="D843" s="159" t="s">
        <v>72</v>
      </c>
      <c r="E843" s="169" t="s">
        <v>538</v>
      </c>
      <c r="F843" s="169" t="s">
        <v>543</v>
      </c>
      <c r="G843" s="12"/>
      <c r="H843" s="12"/>
      <c r="I843" s="161"/>
      <c r="J843" s="170">
        <f>BK843</f>
        <v>0</v>
      </c>
      <c r="K843" s="12"/>
      <c r="L843" s="158"/>
      <c r="M843" s="163"/>
      <c r="N843" s="164"/>
      <c r="O843" s="164"/>
      <c r="P843" s="165">
        <f>SUM(P844:P861)</f>
        <v>0</v>
      </c>
      <c r="Q843" s="164"/>
      <c r="R843" s="165">
        <f>SUM(R844:R861)</f>
        <v>0</v>
      </c>
      <c r="S843" s="164"/>
      <c r="T843" s="166">
        <f>SUM(T844:T861)</f>
        <v>0</v>
      </c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R843" s="159" t="s">
        <v>80</v>
      </c>
      <c r="AT843" s="167" t="s">
        <v>72</v>
      </c>
      <c r="AU843" s="167" t="s">
        <v>80</v>
      </c>
      <c r="AY843" s="159" t="s">
        <v>147</v>
      </c>
      <c r="BK843" s="168">
        <f>SUM(BK844:BK861)</f>
        <v>0</v>
      </c>
    </row>
    <row r="844" s="2" customFormat="1" ht="24.15" customHeight="1">
      <c r="A844" s="37"/>
      <c r="B844" s="171"/>
      <c r="C844" s="172" t="s">
        <v>358</v>
      </c>
      <c r="D844" s="172" t="s">
        <v>150</v>
      </c>
      <c r="E844" s="173" t="s">
        <v>207</v>
      </c>
      <c r="F844" s="174" t="s">
        <v>208</v>
      </c>
      <c r="G844" s="175" t="s">
        <v>164</v>
      </c>
      <c r="H844" s="176">
        <v>152.68000000000001</v>
      </c>
      <c r="I844" s="177"/>
      <c r="J844" s="178">
        <f>ROUND(I844*H844,2)</f>
        <v>0</v>
      </c>
      <c r="K844" s="179"/>
      <c r="L844" s="38"/>
      <c r="M844" s="180" t="s">
        <v>1</v>
      </c>
      <c r="N844" s="181" t="s">
        <v>38</v>
      </c>
      <c r="O844" s="76"/>
      <c r="P844" s="182">
        <f>O844*H844</f>
        <v>0</v>
      </c>
      <c r="Q844" s="182">
        <v>0</v>
      </c>
      <c r="R844" s="182">
        <f>Q844*H844</f>
        <v>0</v>
      </c>
      <c r="S844" s="182">
        <v>0</v>
      </c>
      <c r="T844" s="183">
        <f>S844*H844</f>
        <v>0</v>
      </c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R844" s="184" t="s">
        <v>154</v>
      </c>
      <c r="AT844" s="184" t="s">
        <v>150</v>
      </c>
      <c r="AU844" s="184" t="s">
        <v>82</v>
      </c>
      <c r="AY844" s="18" t="s">
        <v>147</v>
      </c>
      <c r="BE844" s="185">
        <f>IF(N844="základní",J844,0)</f>
        <v>0</v>
      </c>
      <c r="BF844" s="185">
        <f>IF(N844="snížená",J844,0)</f>
        <v>0</v>
      </c>
      <c r="BG844" s="185">
        <f>IF(N844="zákl. přenesená",J844,0)</f>
        <v>0</v>
      </c>
      <c r="BH844" s="185">
        <f>IF(N844="sníž. přenesená",J844,0)</f>
        <v>0</v>
      </c>
      <c r="BI844" s="185">
        <f>IF(N844="nulová",J844,0)</f>
        <v>0</v>
      </c>
      <c r="BJ844" s="18" t="s">
        <v>80</v>
      </c>
      <c r="BK844" s="185">
        <f>ROUND(I844*H844,2)</f>
        <v>0</v>
      </c>
      <c r="BL844" s="18" t="s">
        <v>154</v>
      </c>
      <c r="BM844" s="184" t="s">
        <v>544</v>
      </c>
    </row>
    <row r="845" s="2" customFormat="1">
      <c r="A845" s="37"/>
      <c r="B845" s="38"/>
      <c r="C845" s="37"/>
      <c r="D845" s="186" t="s">
        <v>155</v>
      </c>
      <c r="E845" s="37"/>
      <c r="F845" s="187" t="s">
        <v>209</v>
      </c>
      <c r="G845" s="37"/>
      <c r="H845" s="37"/>
      <c r="I845" s="188"/>
      <c r="J845" s="37"/>
      <c r="K845" s="37"/>
      <c r="L845" s="38"/>
      <c r="M845" s="189"/>
      <c r="N845" s="190"/>
      <c r="O845" s="76"/>
      <c r="P845" s="76"/>
      <c r="Q845" s="76"/>
      <c r="R845" s="76"/>
      <c r="S845" s="76"/>
      <c r="T845" s="7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T845" s="18" t="s">
        <v>155</v>
      </c>
      <c r="AU845" s="18" t="s">
        <v>82</v>
      </c>
    </row>
    <row r="846" s="2" customFormat="1" ht="76.35" customHeight="1">
      <c r="A846" s="37"/>
      <c r="B846" s="171"/>
      <c r="C846" s="172" t="s">
        <v>545</v>
      </c>
      <c r="D846" s="172" t="s">
        <v>150</v>
      </c>
      <c r="E846" s="173" t="s">
        <v>225</v>
      </c>
      <c r="F846" s="174" t="s">
        <v>226</v>
      </c>
      <c r="G846" s="175" t="s">
        <v>164</v>
      </c>
      <c r="H846" s="176">
        <v>33.840000000000003</v>
      </c>
      <c r="I846" s="177"/>
      <c r="J846" s="178">
        <f>ROUND(I846*H846,2)</f>
        <v>0</v>
      </c>
      <c r="K846" s="179"/>
      <c r="L846" s="38"/>
      <c r="M846" s="180" t="s">
        <v>1</v>
      </c>
      <c r="N846" s="181" t="s">
        <v>38</v>
      </c>
      <c r="O846" s="76"/>
      <c r="P846" s="182">
        <f>O846*H846</f>
        <v>0</v>
      </c>
      <c r="Q846" s="182">
        <v>0</v>
      </c>
      <c r="R846" s="182">
        <f>Q846*H846</f>
        <v>0</v>
      </c>
      <c r="S846" s="182">
        <v>0</v>
      </c>
      <c r="T846" s="183">
        <f>S846*H846</f>
        <v>0</v>
      </c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R846" s="184" t="s">
        <v>154</v>
      </c>
      <c r="AT846" s="184" t="s">
        <v>150</v>
      </c>
      <c r="AU846" s="184" t="s">
        <v>82</v>
      </c>
      <c r="AY846" s="18" t="s">
        <v>147</v>
      </c>
      <c r="BE846" s="185">
        <f>IF(N846="základní",J846,0)</f>
        <v>0</v>
      </c>
      <c r="BF846" s="185">
        <f>IF(N846="snížená",J846,0)</f>
        <v>0</v>
      </c>
      <c r="BG846" s="185">
        <f>IF(N846="zákl. přenesená",J846,0)</f>
        <v>0</v>
      </c>
      <c r="BH846" s="185">
        <f>IF(N846="sníž. přenesená",J846,0)</f>
        <v>0</v>
      </c>
      <c r="BI846" s="185">
        <f>IF(N846="nulová",J846,0)</f>
        <v>0</v>
      </c>
      <c r="BJ846" s="18" t="s">
        <v>80</v>
      </c>
      <c r="BK846" s="185">
        <f>ROUND(I846*H846,2)</f>
        <v>0</v>
      </c>
      <c r="BL846" s="18" t="s">
        <v>154</v>
      </c>
      <c r="BM846" s="184" t="s">
        <v>546</v>
      </c>
    </row>
    <row r="847" s="2" customFormat="1">
      <c r="A847" s="37"/>
      <c r="B847" s="38"/>
      <c r="C847" s="37"/>
      <c r="D847" s="186" t="s">
        <v>155</v>
      </c>
      <c r="E847" s="37"/>
      <c r="F847" s="187" t="s">
        <v>228</v>
      </c>
      <c r="G847" s="37"/>
      <c r="H847" s="37"/>
      <c r="I847" s="188"/>
      <c r="J847" s="37"/>
      <c r="K847" s="37"/>
      <c r="L847" s="38"/>
      <c r="M847" s="189"/>
      <c r="N847" s="190"/>
      <c r="O847" s="76"/>
      <c r="P847" s="76"/>
      <c r="Q847" s="76"/>
      <c r="R847" s="76"/>
      <c r="S847" s="76"/>
      <c r="T847" s="7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T847" s="18" t="s">
        <v>155</v>
      </c>
      <c r="AU847" s="18" t="s">
        <v>82</v>
      </c>
    </row>
    <row r="848" s="13" customFormat="1">
      <c r="A848" s="13"/>
      <c r="B848" s="191"/>
      <c r="C848" s="13"/>
      <c r="D848" s="192" t="s">
        <v>157</v>
      </c>
      <c r="E848" s="193" t="s">
        <v>1</v>
      </c>
      <c r="F848" s="194" t="s">
        <v>547</v>
      </c>
      <c r="G848" s="13"/>
      <c r="H848" s="193" t="s">
        <v>1</v>
      </c>
      <c r="I848" s="195"/>
      <c r="J848" s="13"/>
      <c r="K848" s="13"/>
      <c r="L848" s="191"/>
      <c r="M848" s="196"/>
      <c r="N848" s="197"/>
      <c r="O848" s="197"/>
      <c r="P848" s="197"/>
      <c r="Q848" s="197"/>
      <c r="R848" s="197"/>
      <c r="S848" s="197"/>
      <c r="T848" s="198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193" t="s">
        <v>157</v>
      </c>
      <c r="AU848" s="193" t="s">
        <v>82</v>
      </c>
      <c r="AV848" s="13" t="s">
        <v>80</v>
      </c>
      <c r="AW848" s="13" t="s">
        <v>30</v>
      </c>
      <c r="AX848" s="13" t="s">
        <v>73</v>
      </c>
      <c r="AY848" s="193" t="s">
        <v>147</v>
      </c>
    </row>
    <row r="849" s="14" customFormat="1">
      <c r="A849" s="14"/>
      <c r="B849" s="199"/>
      <c r="C849" s="14"/>
      <c r="D849" s="192" t="s">
        <v>157</v>
      </c>
      <c r="E849" s="200" t="s">
        <v>1</v>
      </c>
      <c r="F849" s="201" t="s">
        <v>548</v>
      </c>
      <c r="G849" s="14"/>
      <c r="H849" s="202">
        <v>33.840000000000003</v>
      </c>
      <c r="I849" s="203"/>
      <c r="J849" s="14"/>
      <c r="K849" s="14"/>
      <c r="L849" s="199"/>
      <c r="M849" s="204"/>
      <c r="N849" s="205"/>
      <c r="O849" s="205"/>
      <c r="P849" s="205"/>
      <c r="Q849" s="205"/>
      <c r="R849" s="205"/>
      <c r="S849" s="205"/>
      <c r="T849" s="206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00" t="s">
        <v>157</v>
      </c>
      <c r="AU849" s="200" t="s">
        <v>82</v>
      </c>
      <c r="AV849" s="14" t="s">
        <v>82</v>
      </c>
      <c r="AW849" s="14" t="s">
        <v>30</v>
      </c>
      <c r="AX849" s="14" t="s">
        <v>73</v>
      </c>
      <c r="AY849" s="200" t="s">
        <v>147</v>
      </c>
    </row>
    <row r="850" s="15" customFormat="1">
      <c r="A850" s="15"/>
      <c r="B850" s="207"/>
      <c r="C850" s="15"/>
      <c r="D850" s="192" t="s">
        <v>157</v>
      </c>
      <c r="E850" s="208" t="s">
        <v>1</v>
      </c>
      <c r="F850" s="209" t="s">
        <v>160</v>
      </c>
      <c r="G850" s="15"/>
      <c r="H850" s="210">
        <v>33.840000000000003</v>
      </c>
      <c r="I850" s="211"/>
      <c r="J850" s="15"/>
      <c r="K850" s="15"/>
      <c r="L850" s="207"/>
      <c r="M850" s="212"/>
      <c r="N850" s="213"/>
      <c r="O850" s="213"/>
      <c r="P850" s="213"/>
      <c r="Q850" s="213"/>
      <c r="R850" s="213"/>
      <c r="S850" s="213"/>
      <c r="T850" s="214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T850" s="208" t="s">
        <v>157</v>
      </c>
      <c r="AU850" s="208" t="s">
        <v>82</v>
      </c>
      <c r="AV850" s="15" t="s">
        <v>154</v>
      </c>
      <c r="AW850" s="15" t="s">
        <v>30</v>
      </c>
      <c r="AX850" s="15" t="s">
        <v>80</v>
      </c>
      <c r="AY850" s="208" t="s">
        <v>147</v>
      </c>
    </row>
    <row r="851" s="2" customFormat="1" ht="24.15" customHeight="1">
      <c r="A851" s="37"/>
      <c r="B851" s="171"/>
      <c r="C851" s="215" t="s">
        <v>367</v>
      </c>
      <c r="D851" s="215" t="s">
        <v>229</v>
      </c>
      <c r="E851" s="216" t="s">
        <v>549</v>
      </c>
      <c r="F851" s="217" t="s">
        <v>550</v>
      </c>
      <c r="G851" s="218" t="s">
        <v>164</v>
      </c>
      <c r="H851" s="219">
        <v>34.517000000000003</v>
      </c>
      <c r="I851" s="220"/>
      <c r="J851" s="221">
        <f>ROUND(I851*H851,2)</f>
        <v>0</v>
      </c>
      <c r="K851" s="222"/>
      <c r="L851" s="223"/>
      <c r="M851" s="224" t="s">
        <v>1</v>
      </c>
      <c r="N851" s="225" t="s">
        <v>38</v>
      </c>
      <c r="O851" s="76"/>
      <c r="P851" s="182">
        <f>O851*H851</f>
        <v>0</v>
      </c>
      <c r="Q851" s="182">
        <v>0</v>
      </c>
      <c r="R851" s="182">
        <f>Q851*H851</f>
        <v>0</v>
      </c>
      <c r="S851" s="182">
        <v>0</v>
      </c>
      <c r="T851" s="183">
        <f>S851*H851</f>
        <v>0</v>
      </c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R851" s="184" t="s">
        <v>190</v>
      </c>
      <c r="AT851" s="184" t="s">
        <v>229</v>
      </c>
      <c r="AU851" s="184" t="s">
        <v>82</v>
      </c>
      <c r="AY851" s="18" t="s">
        <v>147</v>
      </c>
      <c r="BE851" s="185">
        <f>IF(N851="základní",J851,0)</f>
        <v>0</v>
      </c>
      <c r="BF851" s="185">
        <f>IF(N851="snížená",J851,0)</f>
        <v>0</v>
      </c>
      <c r="BG851" s="185">
        <f>IF(N851="zákl. přenesená",J851,0)</f>
        <v>0</v>
      </c>
      <c r="BH851" s="185">
        <f>IF(N851="sníž. přenesená",J851,0)</f>
        <v>0</v>
      </c>
      <c r="BI851" s="185">
        <f>IF(N851="nulová",J851,0)</f>
        <v>0</v>
      </c>
      <c r="BJ851" s="18" t="s">
        <v>80</v>
      </c>
      <c r="BK851" s="185">
        <f>ROUND(I851*H851,2)</f>
        <v>0</v>
      </c>
      <c r="BL851" s="18" t="s">
        <v>154</v>
      </c>
      <c r="BM851" s="184" t="s">
        <v>551</v>
      </c>
    </row>
    <row r="852" s="14" customFormat="1">
      <c r="A852" s="14"/>
      <c r="B852" s="199"/>
      <c r="C852" s="14"/>
      <c r="D852" s="192" t="s">
        <v>157</v>
      </c>
      <c r="E852" s="200" t="s">
        <v>1</v>
      </c>
      <c r="F852" s="201" t="s">
        <v>552</v>
      </c>
      <c r="G852" s="14"/>
      <c r="H852" s="202">
        <v>34.517000000000003</v>
      </c>
      <c r="I852" s="203"/>
      <c r="J852" s="14"/>
      <c r="K852" s="14"/>
      <c r="L852" s="199"/>
      <c r="M852" s="204"/>
      <c r="N852" s="205"/>
      <c r="O852" s="205"/>
      <c r="P852" s="205"/>
      <c r="Q852" s="205"/>
      <c r="R852" s="205"/>
      <c r="S852" s="205"/>
      <c r="T852" s="206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00" t="s">
        <v>157</v>
      </c>
      <c r="AU852" s="200" t="s">
        <v>82</v>
      </c>
      <c r="AV852" s="14" t="s">
        <v>82</v>
      </c>
      <c r="AW852" s="14" t="s">
        <v>30</v>
      </c>
      <c r="AX852" s="14" t="s">
        <v>73</v>
      </c>
      <c r="AY852" s="200" t="s">
        <v>147</v>
      </c>
    </row>
    <row r="853" s="15" customFormat="1">
      <c r="A853" s="15"/>
      <c r="B853" s="207"/>
      <c r="C853" s="15"/>
      <c r="D853" s="192" t="s">
        <v>157</v>
      </c>
      <c r="E853" s="208" t="s">
        <v>1</v>
      </c>
      <c r="F853" s="209" t="s">
        <v>160</v>
      </c>
      <c r="G853" s="15"/>
      <c r="H853" s="210">
        <v>34.517000000000003</v>
      </c>
      <c r="I853" s="211"/>
      <c r="J853" s="15"/>
      <c r="K853" s="15"/>
      <c r="L853" s="207"/>
      <c r="M853" s="212"/>
      <c r="N853" s="213"/>
      <c r="O853" s="213"/>
      <c r="P853" s="213"/>
      <c r="Q853" s="213"/>
      <c r="R853" s="213"/>
      <c r="S853" s="213"/>
      <c r="T853" s="214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08" t="s">
        <v>157</v>
      </c>
      <c r="AU853" s="208" t="s">
        <v>82</v>
      </c>
      <c r="AV853" s="15" t="s">
        <v>154</v>
      </c>
      <c r="AW853" s="15" t="s">
        <v>30</v>
      </c>
      <c r="AX853" s="15" t="s">
        <v>80</v>
      </c>
      <c r="AY853" s="208" t="s">
        <v>147</v>
      </c>
    </row>
    <row r="854" s="2" customFormat="1" ht="76.35" customHeight="1">
      <c r="A854" s="37"/>
      <c r="B854" s="171"/>
      <c r="C854" s="172" t="s">
        <v>553</v>
      </c>
      <c r="D854" s="172" t="s">
        <v>150</v>
      </c>
      <c r="E854" s="173" t="s">
        <v>554</v>
      </c>
      <c r="F854" s="174" t="s">
        <v>226</v>
      </c>
      <c r="G854" s="175" t="s">
        <v>164</v>
      </c>
      <c r="H854" s="176">
        <v>138.80000000000001</v>
      </c>
      <c r="I854" s="177"/>
      <c r="J854" s="178">
        <f>ROUND(I854*H854,2)</f>
        <v>0</v>
      </c>
      <c r="K854" s="179"/>
      <c r="L854" s="38"/>
      <c r="M854" s="180" t="s">
        <v>1</v>
      </c>
      <c r="N854" s="181" t="s">
        <v>38</v>
      </c>
      <c r="O854" s="76"/>
      <c r="P854" s="182">
        <f>O854*H854</f>
        <v>0</v>
      </c>
      <c r="Q854" s="182">
        <v>0</v>
      </c>
      <c r="R854" s="182">
        <f>Q854*H854</f>
        <v>0</v>
      </c>
      <c r="S854" s="182">
        <v>0</v>
      </c>
      <c r="T854" s="183">
        <f>S854*H854</f>
        <v>0</v>
      </c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R854" s="184" t="s">
        <v>154</v>
      </c>
      <c r="AT854" s="184" t="s">
        <v>150</v>
      </c>
      <c r="AU854" s="184" t="s">
        <v>82</v>
      </c>
      <c r="AY854" s="18" t="s">
        <v>147</v>
      </c>
      <c r="BE854" s="185">
        <f>IF(N854="základní",J854,0)</f>
        <v>0</v>
      </c>
      <c r="BF854" s="185">
        <f>IF(N854="snížená",J854,0)</f>
        <v>0</v>
      </c>
      <c r="BG854" s="185">
        <f>IF(N854="zákl. přenesená",J854,0)</f>
        <v>0</v>
      </c>
      <c r="BH854" s="185">
        <f>IF(N854="sníž. přenesená",J854,0)</f>
        <v>0</v>
      </c>
      <c r="BI854" s="185">
        <f>IF(N854="nulová",J854,0)</f>
        <v>0</v>
      </c>
      <c r="BJ854" s="18" t="s">
        <v>80</v>
      </c>
      <c r="BK854" s="185">
        <f>ROUND(I854*H854,2)</f>
        <v>0</v>
      </c>
      <c r="BL854" s="18" t="s">
        <v>154</v>
      </c>
      <c r="BM854" s="184" t="s">
        <v>555</v>
      </c>
    </row>
    <row r="855" s="2" customFormat="1">
      <c r="A855" s="37"/>
      <c r="B855" s="38"/>
      <c r="C855" s="37"/>
      <c r="D855" s="186" t="s">
        <v>155</v>
      </c>
      <c r="E855" s="37"/>
      <c r="F855" s="187" t="s">
        <v>556</v>
      </c>
      <c r="G855" s="37"/>
      <c r="H855" s="37"/>
      <c r="I855" s="188"/>
      <c r="J855" s="37"/>
      <c r="K855" s="37"/>
      <c r="L855" s="38"/>
      <c r="M855" s="189"/>
      <c r="N855" s="190"/>
      <c r="O855" s="76"/>
      <c r="P855" s="76"/>
      <c r="Q855" s="76"/>
      <c r="R855" s="76"/>
      <c r="S855" s="76"/>
      <c r="T855" s="7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T855" s="18" t="s">
        <v>155</v>
      </c>
      <c r="AU855" s="18" t="s">
        <v>82</v>
      </c>
    </row>
    <row r="856" s="13" customFormat="1">
      <c r="A856" s="13"/>
      <c r="B856" s="191"/>
      <c r="C856" s="13"/>
      <c r="D856" s="192" t="s">
        <v>157</v>
      </c>
      <c r="E856" s="193" t="s">
        <v>1</v>
      </c>
      <c r="F856" s="194" t="s">
        <v>557</v>
      </c>
      <c r="G856" s="13"/>
      <c r="H856" s="193" t="s">
        <v>1</v>
      </c>
      <c r="I856" s="195"/>
      <c r="J856" s="13"/>
      <c r="K856" s="13"/>
      <c r="L856" s="191"/>
      <c r="M856" s="196"/>
      <c r="N856" s="197"/>
      <c r="O856" s="197"/>
      <c r="P856" s="197"/>
      <c r="Q856" s="197"/>
      <c r="R856" s="197"/>
      <c r="S856" s="197"/>
      <c r="T856" s="198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193" t="s">
        <v>157</v>
      </c>
      <c r="AU856" s="193" t="s">
        <v>82</v>
      </c>
      <c r="AV856" s="13" t="s">
        <v>80</v>
      </c>
      <c r="AW856" s="13" t="s">
        <v>30</v>
      </c>
      <c r="AX856" s="13" t="s">
        <v>73</v>
      </c>
      <c r="AY856" s="193" t="s">
        <v>147</v>
      </c>
    </row>
    <row r="857" s="14" customFormat="1">
      <c r="A857" s="14"/>
      <c r="B857" s="199"/>
      <c r="C857" s="14"/>
      <c r="D857" s="192" t="s">
        <v>157</v>
      </c>
      <c r="E857" s="200" t="s">
        <v>1</v>
      </c>
      <c r="F857" s="201" t="s">
        <v>491</v>
      </c>
      <c r="G857" s="14"/>
      <c r="H857" s="202">
        <v>138.80000000000001</v>
      </c>
      <c r="I857" s="203"/>
      <c r="J857" s="14"/>
      <c r="K857" s="14"/>
      <c r="L857" s="199"/>
      <c r="M857" s="204"/>
      <c r="N857" s="205"/>
      <c r="O857" s="205"/>
      <c r="P857" s="205"/>
      <c r="Q857" s="205"/>
      <c r="R857" s="205"/>
      <c r="S857" s="205"/>
      <c r="T857" s="206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00" t="s">
        <v>157</v>
      </c>
      <c r="AU857" s="200" t="s">
        <v>82</v>
      </c>
      <c r="AV857" s="14" t="s">
        <v>82</v>
      </c>
      <c r="AW857" s="14" t="s">
        <v>30</v>
      </c>
      <c r="AX857" s="14" t="s">
        <v>73</v>
      </c>
      <c r="AY857" s="200" t="s">
        <v>147</v>
      </c>
    </row>
    <row r="858" s="15" customFormat="1">
      <c r="A858" s="15"/>
      <c r="B858" s="207"/>
      <c r="C858" s="15"/>
      <c r="D858" s="192" t="s">
        <v>157</v>
      </c>
      <c r="E858" s="208" t="s">
        <v>1</v>
      </c>
      <c r="F858" s="209" t="s">
        <v>160</v>
      </c>
      <c r="G858" s="15"/>
      <c r="H858" s="210">
        <v>138.80000000000001</v>
      </c>
      <c r="I858" s="211"/>
      <c r="J858" s="15"/>
      <c r="K858" s="15"/>
      <c r="L858" s="207"/>
      <c r="M858" s="212"/>
      <c r="N858" s="213"/>
      <c r="O858" s="213"/>
      <c r="P858" s="213"/>
      <c r="Q858" s="213"/>
      <c r="R858" s="213"/>
      <c r="S858" s="213"/>
      <c r="T858" s="214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T858" s="208" t="s">
        <v>157</v>
      </c>
      <c r="AU858" s="208" t="s">
        <v>82</v>
      </c>
      <c r="AV858" s="15" t="s">
        <v>154</v>
      </c>
      <c r="AW858" s="15" t="s">
        <v>30</v>
      </c>
      <c r="AX858" s="15" t="s">
        <v>80</v>
      </c>
      <c r="AY858" s="208" t="s">
        <v>147</v>
      </c>
    </row>
    <row r="859" s="2" customFormat="1" ht="24.15" customHeight="1">
      <c r="A859" s="37"/>
      <c r="B859" s="171"/>
      <c r="C859" s="215" t="s">
        <v>372</v>
      </c>
      <c r="D859" s="215" t="s">
        <v>229</v>
      </c>
      <c r="E859" s="216" t="s">
        <v>558</v>
      </c>
      <c r="F859" s="217" t="s">
        <v>559</v>
      </c>
      <c r="G859" s="218" t="s">
        <v>164</v>
      </c>
      <c r="H859" s="219">
        <v>152.68000000000001</v>
      </c>
      <c r="I859" s="220"/>
      <c r="J859" s="221">
        <f>ROUND(I859*H859,2)</f>
        <v>0</v>
      </c>
      <c r="K859" s="222"/>
      <c r="L859" s="223"/>
      <c r="M859" s="224" t="s">
        <v>1</v>
      </c>
      <c r="N859" s="225" t="s">
        <v>38</v>
      </c>
      <c r="O859" s="76"/>
      <c r="P859" s="182">
        <f>O859*H859</f>
        <v>0</v>
      </c>
      <c r="Q859" s="182">
        <v>0</v>
      </c>
      <c r="R859" s="182">
        <f>Q859*H859</f>
        <v>0</v>
      </c>
      <c r="S859" s="182">
        <v>0</v>
      </c>
      <c r="T859" s="183">
        <f>S859*H859</f>
        <v>0</v>
      </c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R859" s="184" t="s">
        <v>190</v>
      </c>
      <c r="AT859" s="184" t="s">
        <v>229</v>
      </c>
      <c r="AU859" s="184" t="s">
        <v>82</v>
      </c>
      <c r="AY859" s="18" t="s">
        <v>147</v>
      </c>
      <c r="BE859" s="185">
        <f>IF(N859="základní",J859,0)</f>
        <v>0</v>
      </c>
      <c r="BF859" s="185">
        <f>IF(N859="snížená",J859,0)</f>
        <v>0</v>
      </c>
      <c r="BG859" s="185">
        <f>IF(N859="zákl. přenesená",J859,0)</f>
        <v>0</v>
      </c>
      <c r="BH859" s="185">
        <f>IF(N859="sníž. přenesená",J859,0)</f>
        <v>0</v>
      </c>
      <c r="BI859" s="185">
        <f>IF(N859="nulová",J859,0)</f>
        <v>0</v>
      </c>
      <c r="BJ859" s="18" t="s">
        <v>80</v>
      </c>
      <c r="BK859" s="185">
        <f>ROUND(I859*H859,2)</f>
        <v>0</v>
      </c>
      <c r="BL859" s="18" t="s">
        <v>154</v>
      </c>
      <c r="BM859" s="184" t="s">
        <v>560</v>
      </c>
    </row>
    <row r="860" s="14" customFormat="1">
      <c r="A860" s="14"/>
      <c r="B860" s="199"/>
      <c r="C860" s="14"/>
      <c r="D860" s="192" t="s">
        <v>157</v>
      </c>
      <c r="E860" s="200" t="s">
        <v>1</v>
      </c>
      <c r="F860" s="201" t="s">
        <v>561</v>
      </c>
      <c r="G860" s="14"/>
      <c r="H860" s="202">
        <v>152.68000000000001</v>
      </c>
      <c r="I860" s="203"/>
      <c r="J860" s="14"/>
      <c r="K860" s="14"/>
      <c r="L860" s="199"/>
      <c r="M860" s="204"/>
      <c r="N860" s="205"/>
      <c r="O860" s="205"/>
      <c r="P860" s="205"/>
      <c r="Q860" s="205"/>
      <c r="R860" s="205"/>
      <c r="S860" s="205"/>
      <c r="T860" s="206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00" t="s">
        <v>157</v>
      </c>
      <c r="AU860" s="200" t="s">
        <v>82</v>
      </c>
      <c r="AV860" s="14" t="s">
        <v>82</v>
      </c>
      <c r="AW860" s="14" t="s">
        <v>30</v>
      </c>
      <c r="AX860" s="14" t="s">
        <v>73</v>
      </c>
      <c r="AY860" s="200" t="s">
        <v>147</v>
      </c>
    </row>
    <row r="861" s="15" customFormat="1">
      <c r="A861" s="15"/>
      <c r="B861" s="207"/>
      <c r="C861" s="15"/>
      <c r="D861" s="192" t="s">
        <v>157</v>
      </c>
      <c r="E861" s="208" t="s">
        <v>1</v>
      </c>
      <c r="F861" s="209" t="s">
        <v>160</v>
      </c>
      <c r="G861" s="15"/>
      <c r="H861" s="210">
        <v>152.68000000000001</v>
      </c>
      <c r="I861" s="211"/>
      <c r="J861" s="15"/>
      <c r="K861" s="15"/>
      <c r="L861" s="207"/>
      <c r="M861" s="212"/>
      <c r="N861" s="213"/>
      <c r="O861" s="213"/>
      <c r="P861" s="213"/>
      <c r="Q861" s="213"/>
      <c r="R861" s="213"/>
      <c r="S861" s="213"/>
      <c r="T861" s="214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08" t="s">
        <v>157</v>
      </c>
      <c r="AU861" s="208" t="s">
        <v>82</v>
      </c>
      <c r="AV861" s="15" t="s">
        <v>154</v>
      </c>
      <c r="AW861" s="15" t="s">
        <v>30</v>
      </c>
      <c r="AX861" s="15" t="s">
        <v>80</v>
      </c>
      <c r="AY861" s="208" t="s">
        <v>147</v>
      </c>
    </row>
    <row r="862" s="12" customFormat="1" ht="22.8" customHeight="1">
      <c r="A862" s="12"/>
      <c r="B862" s="158"/>
      <c r="C862" s="12"/>
      <c r="D862" s="159" t="s">
        <v>72</v>
      </c>
      <c r="E862" s="169" t="s">
        <v>545</v>
      </c>
      <c r="F862" s="169" t="s">
        <v>562</v>
      </c>
      <c r="G862" s="12"/>
      <c r="H862" s="12"/>
      <c r="I862" s="161"/>
      <c r="J862" s="170">
        <f>BK862</f>
        <v>0</v>
      </c>
      <c r="K862" s="12"/>
      <c r="L862" s="158"/>
      <c r="M862" s="163"/>
      <c r="N862" s="164"/>
      <c r="O862" s="164"/>
      <c r="P862" s="165">
        <f>SUM(P863:P869)</f>
        <v>0</v>
      </c>
      <c r="Q862" s="164"/>
      <c r="R862" s="165">
        <f>SUM(R863:R869)</f>
        <v>0</v>
      </c>
      <c r="S862" s="164"/>
      <c r="T862" s="166">
        <f>SUM(T863:T869)</f>
        <v>0</v>
      </c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R862" s="159" t="s">
        <v>80</v>
      </c>
      <c r="AT862" s="167" t="s">
        <v>72</v>
      </c>
      <c r="AU862" s="167" t="s">
        <v>80</v>
      </c>
      <c r="AY862" s="159" t="s">
        <v>147</v>
      </c>
      <c r="BK862" s="168">
        <f>SUM(BK863:BK869)</f>
        <v>0</v>
      </c>
    </row>
    <row r="863" s="2" customFormat="1" ht="33" customHeight="1">
      <c r="A863" s="37"/>
      <c r="B863" s="171"/>
      <c r="C863" s="172" t="s">
        <v>563</v>
      </c>
      <c r="D863" s="172" t="s">
        <v>150</v>
      </c>
      <c r="E863" s="173" t="s">
        <v>564</v>
      </c>
      <c r="F863" s="174" t="s">
        <v>565</v>
      </c>
      <c r="G863" s="175" t="s">
        <v>164</v>
      </c>
      <c r="H863" s="176">
        <v>5.3300000000000001</v>
      </c>
      <c r="I863" s="177"/>
      <c r="J863" s="178">
        <f>ROUND(I863*H863,2)</f>
        <v>0</v>
      </c>
      <c r="K863" s="179"/>
      <c r="L863" s="38"/>
      <c r="M863" s="180" t="s">
        <v>1</v>
      </c>
      <c r="N863" s="181" t="s">
        <v>38</v>
      </c>
      <c r="O863" s="76"/>
      <c r="P863" s="182">
        <f>O863*H863</f>
        <v>0</v>
      </c>
      <c r="Q863" s="182">
        <v>0</v>
      </c>
      <c r="R863" s="182">
        <f>Q863*H863</f>
        <v>0</v>
      </c>
      <c r="S863" s="182">
        <v>0</v>
      </c>
      <c r="T863" s="183">
        <f>S863*H863</f>
        <v>0</v>
      </c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R863" s="184" t="s">
        <v>154</v>
      </c>
      <c r="AT863" s="184" t="s">
        <v>150</v>
      </c>
      <c r="AU863" s="184" t="s">
        <v>82</v>
      </c>
      <c r="AY863" s="18" t="s">
        <v>147</v>
      </c>
      <c r="BE863" s="185">
        <f>IF(N863="základní",J863,0)</f>
        <v>0</v>
      </c>
      <c r="BF863" s="185">
        <f>IF(N863="snížená",J863,0)</f>
        <v>0</v>
      </c>
      <c r="BG863" s="185">
        <f>IF(N863="zákl. přenesená",J863,0)</f>
        <v>0</v>
      </c>
      <c r="BH863" s="185">
        <f>IF(N863="sníž. přenesená",J863,0)</f>
        <v>0</v>
      </c>
      <c r="BI863" s="185">
        <f>IF(N863="nulová",J863,0)</f>
        <v>0</v>
      </c>
      <c r="BJ863" s="18" t="s">
        <v>80</v>
      </c>
      <c r="BK863" s="185">
        <f>ROUND(I863*H863,2)</f>
        <v>0</v>
      </c>
      <c r="BL863" s="18" t="s">
        <v>154</v>
      </c>
      <c r="BM863" s="184" t="s">
        <v>566</v>
      </c>
    </row>
    <row r="864" s="2" customFormat="1">
      <c r="A864" s="37"/>
      <c r="B864" s="38"/>
      <c r="C864" s="37"/>
      <c r="D864" s="186" t="s">
        <v>155</v>
      </c>
      <c r="E864" s="37"/>
      <c r="F864" s="187" t="s">
        <v>567</v>
      </c>
      <c r="G864" s="37"/>
      <c r="H864" s="37"/>
      <c r="I864" s="188"/>
      <c r="J864" s="37"/>
      <c r="K864" s="37"/>
      <c r="L864" s="38"/>
      <c r="M864" s="189"/>
      <c r="N864" s="190"/>
      <c r="O864" s="76"/>
      <c r="P864" s="76"/>
      <c r="Q864" s="76"/>
      <c r="R864" s="76"/>
      <c r="S864" s="76"/>
      <c r="T864" s="7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T864" s="18" t="s">
        <v>155</v>
      </c>
      <c r="AU864" s="18" t="s">
        <v>82</v>
      </c>
    </row>
    <row r="865" s="13" customFormat="1">
      <c r="A865" s="13"/>
      <c r="B865" s="191"/>
      <c r="C865" s="13"/>
      <c r="D865" s="192" t="s">
        <v>157</v>
      </c>
      <c r="E865" s="193" t="s">
        <v>1</v>
      </c>
      <c r="F865" s="194" t="s">
        <v>568</v>
      </c>
      <c r="G865" s="13"/>
      <c r="H865" s="193" t="s">
        <v>1</v>
      </c>
      <c r="I865" s="195"/>
      <c r="J865" s="13"/>
      <c r="K865" s="13"/>
      <c r="L865" s="191"/>
      <c r="M865" s="196"/>
      <c r="N865" s="197"/>
      <c r="O865" s="197"/>
      <c r="P865" s="197"/>
      <c r="Q865" s="197"/>
      <c r="R865" s="197"/>
      <c r="S865" s="197"/>
      <c r="T865" s="198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193" t="s">
        <v>157</v>
      </c>
      <c r="AU865" s="193" t="s">
        <v>82</v>
      </c>
      <c r="AV865" s="13" t="s">
        <v>80</v>
      </c>
      <c r="AW865" s="13" t="s">
        <v>30</v>
      </c>
      <c r="AX865" s="13" t="s">
        <v>73</v>
      </c>
      <c r="AY865" s="193" t="s">
        <v>147</v>
      </c>
    </row>
    <row r="866" s="14" customFormat="1">
      <c r="A866" s="14"/>
      <c r="B866" s="199"/>
      <c r="C866" s="14"/>
      <c r="D866" s="192" t="s">
        <v>157</v>
      </c>
      <c r="E866" s="200" t="s">
        <v>1</v>
      </c>
      <c r="F866" s="201" t="s">
        <v>569</v>
      </c>
      <c r="G866" s="14"/>
      <c r="H866" s="202">
        <v>5.3300000000000001</v>
      </c>
      <c r="I866" s="203"/>
      <c r="J866" s="14"/>
      <c r="K866" s="14"/>
      <c r="L866" s="199"/>
      <c r="M866" s="204"/>
      <c r="N866" s="205"/>
      <c r="O866" s="205"/>
      <c r="P866" s="205"/>
      <c r="Q866" s="205"/>
      <c r="R866" s="205"/>
      <c r="S866" s="205"/>
      <c r="T866" s="206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00" t="s">
        <v>157</v>
      </c>
      <c r="AU866" s="200" t="s">
        <v>82</v>
      </c>
      <c r="AV866" s="14" t="s">
        <v>82</v>
      </c>
      <c r="AW866" s="14" t="s">
        <v>30</v>
      </c>
      <c r="AX866" s="14" t="s">
        <v>73</v>
      </c>
      <c r="AY866" s="200" t="s">
        <v>147</v>
      </c>
    </row>
    <row r="867" s="15" customFormat="1">
      <c r="A867" s="15"/>
      <c r="B867" s="207"/>
      <c r="C867" s="15"/>
      <c r="D867" s="192" t="s">
        <v>157</v>
      </c>
      <c r="E867" s="208" t="s">
        <v>1</v>
      </c>
      <c r="F867" s="209" t="s">
        <v>160</v>
      </c>
      <c r="G867" s="15"/>
      <c r="H867" s="210">
        <v>5.3300000000000001</v>
      </c>
      <c r="I867" s="211"/>
      <c r="J867" s="15"/>
      <c r="K867" s="15"/>
      <c r="L867" s="207"/>
      <c r="M867" s="212"/>
      <c r="N867" s="213"/>
      <c r="O867" s="213"/>
      <c r="P867" s="213"/>
      <c r="Q867" s="213"/>
      <c r="R867" s="213"/>
      <c r="S867" s="213"/>
      <c r="T867" s="214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08" t="s">
        <v>157</v>
      </c>
      <c r="AU867" s="208" t="s">
        <v>82</v>
      </c>
      <c r="AV867" s="15" t="s">
        <v>154</v>
      </c>
      <c r="AW867" s="15" t="s">
        <v>30</v>
      </c>
      <c r="AX867" s="15" t="s">
        <v>80</v>
      </c>
      <c r="AY867" s="208" t="s">
        <v>147</v>
      </c>
    </row>
    <row r="868" s="2" customFormat="1" ht="24.15" customHeight="1">
      <c r="A868" s="37"/>
      <c r="B868" s="171"/>
      <c r="C868" s="172" t="s">
        <v>374</v>
      </c>
      <c r="D868" s="172" t="s">
        <v>150</v>
      </c>
      <c r="E868" s="173" t="s">
        <v>570</v>
      </c>
      <c r="F868" s="174" t="s">
        <v>571</v>
      </c>
      <c r="G868" s="175" t="s">
        <v>164</v>
      </c>
      <c r="H868" s="176">
        <v>5.3300000000000001</v>
      </c>
      <c r="I868" s="177"/>
      <c r="J868" s="178">
        <f>ROUND(I868*H868,2)</f>
        <v>0</v>
      </c>
      <c r="K868" s="179"/>
      <c r="L868" s="38"/>
      <c r="M868" s="180" t="s">
        <v>1</v>
      </c>
      <c r="N868" s="181" t="s">
        <v>38</v>
      </c>
      <c r="O868" s="76"/>
      <c r="P868" s="182">
        <f>O868*H868</f>
        <v>0</v>
      </c>
      <c r="Q868" s="182">
        <v>0</v>
      </c>
      <c r="R868" s="182">
        <f>Q868*H868</f>
        <v>0</v>
      </c>
      <c r="S868" s="182">
        <v>0</v>
      </c>
      <c r="T868" s="183">
        <f>S868*H868</f>
        <v>0</v>
      </c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R868" s="184" t="s">
        <v>154</v>
      </c>
      <c r="AT868" s="184" t="s">
        <v>150</v>
      </c>
      <c r="AU868" s="184" t="s">
        <v>82</v>
      </c>
      <c r="AY868" s="18" t="s">
        <v>147</v>
      </c>
      <c r="BE868" s="185">
        <f>IF(N868="základní",J868,0)</f>
        <v>0</v>
      </c>
      <c r="BF868" s="185">
        <f>IF(N868="snížená",J868,0)</f>
        <v>0</v>
      </c>
      <c r="BG868" s="185">
        <f>IF(N868="zákl. přenesená",J868,0)</f>
        <v>0</v>
      </c>
      <c r="BH868" s="185">
        <f>IF(N868="sníž. přenesená",J868,0)</f>
        <v>0</v>
      </c>
      <c r="BI868" s="185">
        <f>IF(N868="nulová",J868,0)</f>
        <v>0</v>
      </c>
      <c r="BJ868" s="18" t="s">
        <v>80</v>
      </c>
      <c r="BK868" s="185">
        <f>ROUND(I868*H868,2)</f>
        <v>0</v>
      </c>
      <c r="BL868" s="18" t="s">
        <v>154</v>
      </c>
      <c r="BM868" s="184" t="s">
        <v>572</v>
      </c>
    </row>
    <row r="869" s="2" customFormat="1">
      <c r="A869" s="37"/>
      <c r="B869" s="38"/>
      <c r="C869" s="37"/>
      <c r="D869" s="186" t="s">
        <v>155</v>
      </c>
      <c r="E869" s="37"/>
      <c r="F869" s="187" t="s">
        <v>573</v>
      </c>
      <c r="G869" s="37"/>
      <c r="H869" s="37"/>
      <c r="I869" s="188"/>
      <c r="J869" s="37"/>
      <c r="K869" s="37"/>
      <c r="L869" s="38"/>
      <c r="M869" s="189"/>
      <c r="N869" s="190"/>
      <c r="O869" s="76"/>
      <c r="P869" s="76"/>
      <c r="Q869" s="76"/>
      <c r="R869" s="76"/>
      <c r="S869" s="76"/>
      <c r="T869" s="7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T869" s="18" t="s">
        <v>155</v>
      </c>
      <c r="AU869" s="18" t="s">
        <v>82</v>
      </c>
    </row>
    <row r="870" s="12" customFormat="1" ht="22.8" customHeight="1">
      <c r="A870" s="12"/>
      <c r="B870" s="158"/>
      <c r="C870" s="12"/>
      <c r="D870" s="159" t="s">
        <v>72</v>
      </c>
      <c r="E870" s="169" t="s">
        <v>443</v>
      </c>
      <c r="F870" s="169" t="s">
        <v>574</v>
      </c>
      <c r="G870" s="12"/>
      <c r="H870" s="12"/>
      <c r="I870" s="161"/>
      <c r="J870" s="170">
        <f>BK870</f>
        <v>0</v>
      </c>
      <c r="K870" s="12"/>
      <c r="L870" s="158"/>
      <c r="M870" s="163"/>
      <c r="N870" s="164"/>
      <c r="O870" s="164"/>
      <c r="P870" s="165">
        <f>SUM(P871:P928)</f>
        <v>0</v>
      </c>
      <c r="Q870" s="164"/>
      <c r="R870" s="165">
        <f>SUM(R871:R928)</f>
        <v>0</v>
      </c>
      <c r="S870" s="164"/>
      <c r="T870" s="166">
        <f>SUM(T871:T928)</f>
        <v>0</v>
      </c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R870" s="159" t="s">
        <v>80</v>
      </c>
      <c r="AT870" s="167" t="s">
        <v>72</v>
      </c>
      <c r="AU870" s="167" t="s">
        <v>80</v>
      </c>
      <c r="AY870" s="159" t="s">
        <v>147</v>
      </c>
      <c r="BK870" s="168">
        <f>SUM(BK871:BK928)</f>
        <v>0</v>
      </c>
    </row>
    <row r="871" s="2" customFormat="1" ht="44.25" customHeight="1">
      <c r="A871" s="37"/>
      <c r="B871" s="171"/>
      <c r="C871" s="172" t="s">
        <v>575</v>
      </c>
      <c r="D871" s="172" t="s">
        <v>150</v>
      </c>
      <c r="E871" s="173" t="s">
        <v>576</v>
      </c>
      <c r="F871" s="174" t="s">
        <v>577</v>
      </c>
      <c r="G871" s="175" t="s">
        <v>164</v>
      </c>
      <c r="H871" s="176">
        <v>456</v>
      </c>
      <c r="I871" s="177"/>
      <c r="J871" s="178">
        <f>ROUND(I871*H871,2)</f>
        <v>0</v>
      </c>
      <c r="K871" s="179"/>
      <c r="L871" s="38"/>
      <c r="M871" s="180" t="s">
        <v>1</v>
      </c>
      <c r="N871" s="181" t="s">
        <v>38</v>
      </c>
      <c r="O871" s="76"/>
      <c r="P871" s="182">
        <f>O871*H871</f>
        <v>0</v>
      </c>
      <c r="Q871" s="182">
        <v>0</v>
      </c>
      <c r="R871" s="182">
        <f>Q871*H871</f>
        <v>0</v>
      </c>
      <c r="S871" s="182">
        <v>0</v>
      </c>
      <c r="T871" s="183">
        <f>S871*H871</f>
        <v>0</v>
      </c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R871" s="184" t="s">
        <v>154</v>
      </c>
      <c r="AT871" s="184" t="s">
        <v>150</v>
      </c>
      <c r="AU871" s="184" t="s">
        <v>82</v>
      </c>
      <c r="AY871" s="18" t="s">
        <v>147</v>
      </c>
      <c r="BE871" s="185">
        <f>IF(N871="základní",J871,0)</f>
        <v>0</v>
      </c>
      <c r="BF871" s="185">
        <f>IF(N871="snížená",J871,0)</f>
        <v>0</v>
      </c>
      <c r="BG871" s="185">
        <f>IF(N871="zákl. přenesená",J871,0)</f>
        <v>0</v>
      </c>
      <c r="BH871" s="185">
        <f>IF(N871="sníž. přenesená",J871,0)</f>
        <v>0</v>
      </c>
      <c r="BI871" s="185">
        <f>IF(N871="nulová",J871,0)</f>
        <v>0</v>
      </c>
      <c r="BJ871" s="18" t="s">
        <v>80</v>
      </c>
      <c r="BK871" s="185">
        <f>ROUND(I871*H871,2)</f>
        <v>0</v>
      </c>
      <c r="BL871" s="18" t="s">
        <v>154</v>
      </c>
      <c r="BM871" s="184" t="s">
        <v>578</v>
      </c>
    </row>
    <row r="872" s="2" customFormat="1">
      <c r="A872" s="37"/>
      <c r="B872" s="38"/>
      <c r="C872" s="37"/>
      <c r="D872" s="186" t="s">
        <v>155</v>
      </c>
      <c r="E872" s="37"/>
      <c r="F872" s="187" t="s">
        <v>579</v>
      </c>
      <c r="G872" s="37"/>
      <c r="H872" s="37"/>
      <c r="I872" s="188"/>
      <c r="J872" s="37"/>
      <c r="K872" s="37"/>
      <c r="L872" s="38"/>
      <c r="M872" s="189"/>
      <c r="N872" s="190"/>
      <c r="O872" s="76"/>
      <c r="P872" s="76"/>
      <c r="Q872" s="76"/>
      <c r="R872" s="76"/>
      <c r="S872" s="76"/>
      <c r="T872" s="7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T872" s="18" t="s">
        <v>155</v>
      </c>
      <c r="AU872" s="18" t="s">
        <v>82</v>
      </c>
    </row>
    <row r="873" s="13" customFormat="1">
      <c r="A873" s="13"/>
      <c r="B873" s="191"/>
      <c r="C873" s="13"/>
      <c r="D873" s="192" t="s">
        <v>157</v>
      </c>
      <c r="E873" s="193" t="s">
        <v>1</v>
      </c>
      <c r="F873" s="194" t="s">
        <v>580</v>
      </c>
      <c r="G873" s="13"/>
      <c r="H873" s="193" t="s">
        <v>1</v>
      </c>
      <c r="I873" s="195"/>
      <c r="J873" s="13"/>
      <c r="K873" s="13"/>
      <c r="L873" s="191"/>
      <c r="M873" s="196"/>
      <c r="N873" s="197"/>
      <c r="O873" s="197"/>
      <c r="P873" s="197"/>
      <c r="Q873" s="197"/>
      <c r="R873" s="197"/>
      <c r="S873" s="197"/>
      <c r="T873" s="198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193" t="s">
        <v>157</v>
      </c>
      <c r="AU873" s="193" t="s">
        <v>82</v>
      </c>
      <c r="AV873" s="13" t="s">
        <v>80</v>
      </c>
      <c r="AW873" s="13" t="s">
        <v>30</v>
      </c>
      <c r="AX873" s="13" t="s">
        <v>73</v>
      </c>
      <c r="AY873" s="193" t="s">
        <v>147</v>
      </c>
    </row>
    <row r="874" s="14" customFormat="1">
      <c r="A874" s="14"/>
      <c r="B874" s="199"/>
      <c r="C874" s="14"/>
      <c r="D874" s="192" t="s">
        <v>157</v>
      </c>
      <c r="E874" s="200" t="s">
        <v>1</v>
      </c>
      <c r="F874" s="201" t="s">
        <v>581</v>
      </c>
      <c r="G874" s="14"/>
      <c r="H874" s="202">
        <v>420</v>
      </c>
      <c r="I874" s="203"/>
      <c r="J874" s="14"/>
      <c r="K874" s="14"/>
      <c r="L874" s="199"/>
      <c r="M874" s="204"/>
      <c r="N874" s="205"/>
      <c r="O874" s="205"/>
      <c r="P874" s="205"/>
      <c r="Q874" s="205"/>
      <c r="R874" s="205"/>
      <c r="S874" s="205"/>
      <c r="T874" s="206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00" t="s">
        <v>157</v>
      </c>
      <c r="AU874" s="200" t="s">
        <v>82</v>
      </c>
      <c r="AV874" s="14" t="s">
        <v>82</v>
      </c>
      <c r="AW874" s="14" t="s">
        <v>30</v>
      </c>
      <c r="AX874" s="14" t="s">
        <v>73</v>
      </c>
      <c r="AY874" s="200" t="s">
        <v>147</v>
      </c>
    </row>
    <row r="875" s="13" customFormat="1">
      <c r="A875" s="13"/>
      <c r="B875" s="191"/>
      <c r="C875" s="13"/>
      <c r="D875" s="192" t="s">
        <v>157</v>
      </c>
      <c r="E875" s="193" t="s">
        <v>1</v>
      </c>
      <c r="F875" s="194" t="s">
        <v>169</v>
      </c>
      <c r="G875" s="13"/>
      <c r="H875" s="193" t="s">
        <v>1</v>
      </c>
      <c r="I875" s="195"/>
      <c r="J875" s="13"/>
      <c r="K875" s="13"/>
      <c r="L875" s="191"/>
      <c r="M875" s="196"/>
      <c r="N875" s="197"/>
      <c r="O875" s="197"/>
      <c r="P875" s="197"/>
      <c r="Q875" s="197"/>
      <c r="R875" s="197"/>
      <c r="S875" s="197"/>
      <c r="T875" s="198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193" t="s">
        <v>157</v>
      </c>
      <c r="AU875" s="193" t="s">
        <v>82</v>
      </c>
      <c r="AV875" s="13" t="s">
        <v>80</v>
      </c>
      <c r="AW875" s="13" t="s">
        <v>30</v>
      </c>
      <c r="AX875" s="13" t="s">
        <v>73</v>
      </c>
      <c r="AY875" s="193" t="s">
        <v>147</v>
      </c>
    </row>
    <row r="876" s="14" customFormat="1">
      <c r="A876" s="14"/>
      <c r="B876" s="199"/>
      <c r="C876" s="14"/>
      <c r="D876" s="192" t="s">
        <v>157</v>
      </c>
      <c r="E876" s="200" t="s">
        <v>1</v>
      </c>
      <c r="F876" s="201" t="s">
        <v>170</v>
      </c>
      <c r="G876" s="14"/>
      <c r="H876" s="202">
        <v>36</v>
      </c>
      <c r="I876" s="203"/>
      <c r="J876" s="14"/>
      <c r="K876" s="14"/>
      <c r="L876" s="199"/>
      <c r="M876" s="204"/>
      <c r="N876" s="205"/>
      <c r="O876" s="205"/>
      <c r="P876" s="205"/>
      <c r="Q876" s="205"/>
      <c r="R876" s="205"/>
      <c r="S876" s="205"/>
      <c r="T876" s="206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00" t="s">
        <v>157</v>
      </c>
      <c r="AU876" s="200" t="s">
        <v>82</v>
      </c>
      <c r="AV876" s="14" t="s">
        <v>82</v>
      </c>
      <c r="AW876" s="14" t="s">
        <v>30</v>
      </c>
      <c r="AX876" s="14" t="s">
        <v>73</v>
      </c>
      <c r="AY876" s="200" t="s">
        <v>147</v>
      </c>
    </row>
    <row r="877" s="15" customFormat="1">
      <c r="A877" s="15"/>
      <c r="B877" s="207"/>
      <c r="C877" s="15"/>
      <c r="D877" s="192" t="s">
        <v>157</v>
      </c>
      <c r="E877" s="208" t="s">
        <v>1</v>
      </c>
      <c r="F877" s="209" t="s">
        <v>160</v>
      </c>
      <c r="G877" s="15"/>
      <c r="H877" s="210">
        <v>456</v>
      </c>
      <c r="I877" s="211"/>
      <c r="J877" s="15"/>
      <c r="K877" s="15"/>
      <c r="L877" s="207"/>
      <c r="M877" s="212"/>
      <c r="N877" s="213"/>
      <c r="O877" s="213"/>
      <c r="P877" s="213"/>
      <c r="Q877" s="213"/>
      <c r="R877" s="213"/>
      <c r="S877" s="213"/>
      <c r="T877" s="214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T877" s="208" t="s">
        <v>157</v>
      </c>
      <c r="AU877" s="208" t="s">
        <v>82</v>
      </c>
      <c r="AV877" s="15" t="s">
        <v>154</v>
      </c>
      <c r="AW877" s="15" t="s">
        <v>30</v>
      </c>
      <c r="AX877" s="15" t="s">
        <v>80</v>
      </c>
      <c r="AY877" s="208" t="s">
        <v>147</v>
      </c>
    </row>
    <row r="878" s="2" customFormat="1" ht="49.05" customHeight="1">
      <c r="A878" s="37"/>
      <c r="B878" s="171"/>
      <c r="C878" s="172" t="s">
        <v>376</v>
      </c>
      <c r="D878" s="172" t="s">
        <v>150</v>
      </c>
      <c r="E878" s="173" t="s">
        <v>582</v>
      </c>
      <c r="F878" s="174" t="s">
        <v>583</v>
      </c>
      <c r="G878" s="175" t="s">
        <v>164</v>
      </c>
      <c r="H878" s="176">
        <v>27360</v>
      </c>
      <c r="I878" s="177"/>
      <c r="J878" s="178">
        <f>ROUND(I878*H878,2)</f>
        <v>0</v>
      </c>
      <c r="K878" s="179"/>
      <c r="L878" s="38"/>
      <c r="M878" s="180" t="s">
        <v>1</v>
      </c>
      <c r="N878" s="181" t="s">
        <v>38</v>
      </c>
      <c r="O878" s="76"/>
      <c r="P878" s="182">
        <f>O878*H878</f>
        <v>0</v>
      </c>
      <c r="Q878" s="182">
        <v>0</v>
      </c>
      <c r="R878" s="182">
        <f>Q878*H878</f>
        <v>0</v>
      </c>
      <c r="S878" s="182">
        <v>0</v>
      </c>
      <c r="T878" s="183">
        <f>S878*H878</f>
        <v>0</v>
      </c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R878" s="184" t="s">
        <v>154</v>
      </c>
      <c r="AT878" s="184" t="s">
        <v>150</v>
      </c>
      <c r="AU878" s="184" t="s">
        <v>82</v>
      </c>
      <c r="AY878" s="18" t="s">
        <v>147</v>
      </c>
      <c r="BE878" s="185">
        <f>IF(N878="základní",J878,0)</f>
        <v>0</v>
      </c>
      <c r="BF878" s="185">
        <f>IF(N878="snížená",J878,0)</f>
        <v>0</v>
      </c>
      <c r="BG878" s="185">
        <f>IF(N878="zákl. přenesená",J878,0)</f>
        <v>0</v>
      </c>
      <c r="BH878" s="185">
        <f>IF(N878="sníž. přenesená",J878,0)</f>
        <v>0</v>
      </c>
      <c r="BI878" s="185">
        <f>IF(N878="nulová",J878,0)</f>
        <v>0</v>
      </c>
      <c r="BJ878" s="18" t="s">
        <v>80</v>
      </c>
      <c r="BK878" s="185">
        <f>ROUND(I878*H878,2)</f>
        <v>0</v>
      </c>
      <c r="BL878" s="18" t="s">
        <v>154</v>
      </c>
      <c r="BM878" s="184" t="s">
        <v>584</v>
      </c>
    </row>
    <row r="879" s="2" customFormat="1">
      <c r="A879" s="37"/>
      <c r="B879" s="38"/>
      <c r="C879" s="37"/>
      <c r="D879" s="186" t="s">
        <v>155</v>
      </c>
      <c r="E879" s="37"/>
      <c r="F879" s="187" t="s">
        <v>585</v>
      </c>
      <c r="G879" s="37"/>
      <c r="H879" s="37"/>
      <c r="I879" s="188"/>
      <c r="J879" s="37"/>
      <c r="K879" s="37"/>
      <c r="L879" s="38"/>
      <c r="M879" s="189"/>
      <c r="N879" s="190"/>
      <c r="O879" s="76"/>
      <c r="P879" s="76"/>
      <c r="Q879" s="76"/>
      <c r="R879" s="76"/>
      <c r="S879" s="76"/>
      <c r="T879" s="7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T879" s="18" t="s">
        <v>155</v>
      </c>
      <c r="AU879" s="18" t="s">
        <v>82</v>
      </c>
    </row>
    <row r="880" s="13" customFormat="1">
      <c r="A880" s="13"/>
      <c r="B880" s="191"/>
      <c r="C880" s="13"/>
      <c r="D880" s="192" t="s">
        <v>157</v>
      </c>
      <c r="E880" s="193" t="s">
        <v>1</v>
      </c>
      <c r="F880" s="194" t="s">
        <v>580</v>
      </c>
      <c r="G880" s="13"/>
      <c r="H880" s="193" t="s">
        <v>1</v>
      </c>
      <c r="I880" s="195"/>
      <c r="J880" s="13"/>
      <c r="K880" s="13"/>
      <c r="L880" s="191"/>
      <c r="M880" s="196"/>
      <c r="N880" s="197"/>
      <c r="O880" s="197"/>
      <c r="P880" s="197"/>
      <c r="Q880" s="197"/>
      <c r="R880" s="197"/>
      <c r="S880" s="197"/>
      <c r="T880" s="198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193" t="s">
        <v>157</v>
      </c>
      <c r="AU880" s="193" t="s">
        <v>82</v>
      </c>
      <c r="AV880" s="13" t="s">
        <v>80</v>
      </c>
      <c r="AW880" s="13" t="s">
        <v>30</v>
      </c>
      <c r="AX880" s="13" t="s">
        <v>73</v>
      </c>
      <c r="AY880" s="193" t="s">
        <v>147</v>
      </c>
    </row>
    <row r="881" s="14" customFormat="1">
      <c r="A881" s="14"/>
      <c r="B881" s="199"/>
      <c r="C881" s="14"/>
      <c r="D881" s="192" t="s">
        <v>157</v>
      </c>
      <c r="E881" s="200" t="s">
        <v>1</v>
      </c>
      <c r="F881" s="201" t="s">
        <v>581</v>
      </c>
      <c r="G881" s="14"/>
      <c r="H881" s="202">
        <v>420</v>
      </c>
      <c r="I881" s="203"/>
      <c r="J881" s="14"/>
      <c r="K881" s="14"/>
      <c r="L881" s="199"/>
      <c r="M881" s="204"/>
      <c r="N881" s="205"/>
      <c r="O881" s="205"/>
      <c r="P881" s="205"/>
      <c r="Q881" s="205"/>
      <c r="R881" s="205"/>
      <c r="S881" s="205"/>
      <c r="T881" s="206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00" t="s">
        <v>157</v>
      </c>
      <c r="AU881" s="200" t="s">
        <v>82</v>
      </c>
      <c r="AV881" s="14" t="s">
        <v>82</v>
      </c>
      <c r="AW881" s="14" t="s">
        <v>30</v>
      </c>
      <c r="AX881" s="14" t="s">
        <v>73</v>
      </c>
      <c r="AY881" s="200" t="s">
        <v>147</v>
      </c>
    </row>
    <row r="882" s="13" customFormat="1">
      <c r="A882" s="13"/>
      <c r="B882" s="191"/>
      <c r="C882" s="13"/>
      <c r="D882" s="192" t="s">
        <v>157</v>
      </c>
      <c r="E882" s="193" t="s">
        <v>1</v>
      </c>
      <c r="F882" s="194" t="s">
        <v>169</v>
      </c>
      <c r="G882" s="13"/>
      <c r="H882" s="193" t="s">
        <v>1</v>
      </c>
      <c r="I882" s="195"/>
      <c r="J882" s="13"/>
      <c r="K882" s="13"/>
      <c r="L882" s="191"/>
      <c r="M882" s="196"/>
      <c r="N882" s="197"/>
      <c r="O882" s="197"/>
      <c r="P882" s="197"/>
      <c r="Q882" s="197"/>
      <c r="R882" s="197"/>
      <c r="S882" s="197"/>
      <c r="T882" s="198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193" t="s">
        <v>157</v>
      </c>
      <c r="AU882" s="193" t="s">
        <v>82</v>
      </c>
      <c r="AV882" s="13" t="s">
        <v>80</v>
      </c>
      <c r="AW882" s="13" t="s">
        <v>30</v>
      </c>
      <c r="AX882" s="13" t="s">
        <v>73</v>
      </c>
      <c r="AY882" s="193" t="s">
        <v>147</v>
      </c>
    </row>
    <row r="883" s="14" customFormat="1">
      <c r="A883" s="14"/>
      <c r="B883" s="199"/>
      <c r="C883" s="14"/>
      <c r="D883" s="192" t="s">
        <v>157</v>
      </c>
      <c r="E883" s="200" t="s">
        <v>1</v>
      </c>
      <c r="F883" s="201" t="s">
        <v>170</v>
      </c>
      <c r="G883" s="14"/>
      <c r="H883" s="202">
        <v>36</v>
      </c>
      <c r="I883" s="203"/>
      <c r="J883" s="14"/>
      <c r="K883" s="14"/>
      <c r="L883" s="199"/>
      <c r="M883" s="204"/>
      <c r="N883" s="205"/>
      <c r="O883" s="205"/>
      <c r="P883" s="205"/>
      <c r="Q883" s="205"/>
      <c r="R883" s="205"/>
      <c r="S883" s="205"/>
      <c r="T883" s="206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00" t="s">
        <v>157</v>
      </c>
      <c r="AU883" s="200" t="s">
        <v>82</v>
      </c>
      <c r="AV883" s="14" t="s">
        <v>82</v>
      </c>
      <c r="AW883" s="14" t="s">
        <v>30</v>
      </c>
      <c r="AX883" s="14" t="s">
        <v>73</v>
      </c>
      <c r="AY883" s="200" t="s">
        <v>147</v>
      </c>
    </row>
    <row r="884" s="15" customFormat="1">
      <c r="A884" s="15"/>
      <c r="B884" s="207"/>
      <c r="C884" s="15"/>
      <c r="D884" s="192" t="s">
        <v>157</v>
      </c>
      <c r="E884" s="208" t="s">
        <v>1</v>
      </c>
      <c r="F884" s="209" t="s">
        <v>160</v>
      </c>
      <c r="G884" s="15"/>
      <c r="H884" s="210">
        <v>456</v>
      </c>
      <c r="I884" s="211"/>
      <c r="J884" s="15"/>
      <c r="K884" s="15"/>
      <c r="L884" s="207"/>
      <c r="M884" s="212"/>
      <c r="N884" s="213"/>
      <c r="O884" s="213"/>
      <c r="P884" s="213"/>
      <c r="Q884" s="213"/>
      <c r="R884" s="213"/>
      <c r="S884" s="213"/>
      <c r="T884" s="214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T884" s="208" t="s">
        <v>157</v>
      </c>
      <c r="AU884" s="208" t="s">
        <v>82</v>
      </c>
      <c r="AV884" s="15" t="s">
        <v>154</v>
      </c>
      <c r="AW884" s="15" t="s">
        <v>30</v>
      </c>
      <c r="AX884" s="15" t="s">
        <v>73</v>
      </c>
      <c r="AY884" s="208" t="s">
        <v>147</v>
      </c>
    </row>
    <row r="885" s="14" customFormat="1">
      <c r="A885" s="14"/>
      <c r="B885" s="199"/>
      <c r="C885" s="14"/>
      <c r="D885" s="192" t="s">
        <v>157</v>
      </c>
      <c r="E885" s="200" t="s">
        <v>1</v>
      </c>
      <c r="F885" s="201" t="s">
        <v>586</v>
      </c>
      <c r="G885" s="14"/>
      <c r="H885" s="202">
        <v>27360</v>
      </c>
      <c r="I885" s="203"/>
      <c r="J885" s="14"/>
      <c r="K885" s="14"/>
      <c r="L885" s="199"/>
      <c r="M885" s="204"/>
      <c r="N885" s="205"/>
      <c r="O885" s="205"/>
      <c r="P885" s="205"/>
      <c r="Q885" s="205"/>
      <c r="R885" s="205"/>
      <c r="S885" s="205"/>
      <c r="T885" s="206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00" t="s">
        <v>157</v>
      </c>
      <c r="AU885" s="200" t="s">
        <v>82</v>
      </c>
      <c r="AV885" s="14" t="s">
        <v>82</v>
      </c>
      <c r="AW885" s="14" t="s">
        <v>30</v>
      </c>
      <c r="AX885" s="14" t="s">
        <v>73</v>
      </c>
      <c r="AY885" s="200" t="s">
        <v>147</v>
      </c>
    </row>
    <row r="886" s="15" customFormat="1">
      <c r="A886" s="15"/>
      <c r="B886" s="207"/>
      <c r="C886" s="15"/>
      <c r="D886" s="192" t="s">
        <v>157</v>
      </c>
      <c r="E886" s="208" t="s">
        <v>1</v>
      </c>
      <c r="F886" s="209" t="s">
        <v>160</v>
      </c>
      <c r="G886" s="15"/>
      <c r="H886" s="210">
        <v>27360</v>
      </c>
      <c r="I886" s="211"/>
      <c r="J886" s="15"/>
      <c r="K886" s="15"/>
      <c r="L886" s="207"/>
      <c r="M886" s="212"/>
      <c r="N886" s="213"/>
      <c r="O886" s="213"/>
      <c r="P886" s="213"/>
      <c r="Q886" s="213"/>
      <c r="R886" s="213"/>
      <c r="S886" s="213"/>
      <c r="T886" s="214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T886" s="208" t="s">
        <v>157</v>
      </c>
      <c r="AU886" s="208" t="s">
        <v>82</v>
      </c>
      <c r="AV886" s="15" t="s">
        <v>154</v>
      </c>
      <c r="AW886" s="15" t="s">
        <v>30</v>
      </c>
      <c r="AX886" s="15" t="s">
        <v>80</v>
      </c>
      <c r="AY886" s="208" t="s">
        <v>147</v>
      </c>
    </row>
    <row r="887" s="2" customFormat="1" ht="44.25" customHeight="1">
      <c r="A887" s="37"/>
      <c r="B887" s="171"/>
      <c r="C887" s="172" t="s">
        <v>587</v>
      </c>
      <c r="D887" s="172" t="s">
        <v>150</v>
      </c>
      <c r="E887" s="173" t="s">
        <v>588</v>
      </c>
      <c r="F887" s="174" t="s">
        <v>589</v>
      </c>
      <c r="G887" s="175" t="s">
        <v>164</v>
      </c>
      <c r="H887" s="176">
        <v>456</v>
      </c>
      <c r="I887" s="177"/>
      <c r="J887" s="178">
        <f>ROUND(I887*H887,2)</f>
        <v>0</v>
      </c>
      <c r="K887" s="179"/>
      <c r="L887" s="38"/>
      <c r="M887" s="180" t="s">
        <v>1</v>
      </c>
      <c r="N887" s="181" t="s">
        <v>38</v>
      </c>
      <c r="O887" s="76"/>
      <c r="P887" s="182">
        <f>O887*H887</f>
        <v>0</v>
      </c>
      <c r="Q887" s="182">
        <v>0</v>
      </c>
      <c r="R887" s="182">
        <f>Q887*H887</f>
        <v>0</v>
      </c>
      <c r="S887" s="182">
        <v>0</v>
      </c>
      <c r="T887" s="183">
        <f>S887*H887</f>
        <v>0</v>
      </c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R887" s="184" t="s">
        <v>154</v>
      </c>
      <c r="AT887" s="184" t="s">
        <v>150</v>
      </c>
      <c r="AU887" s="184" t="s">
        <v>82</v>
      </c>
      <c r="AY887" s="18" t="s">
        <v>147</v>
      </c>
      <c r="BE887" s="185">
        <f>IF(N887="základní",J887,0)</f>
        <v>0</v>
      </c>
      <c r="BF887" s="185">
        <f>IF(N887="snížená",J887,0)</f>
        <v>0</v>
      </c>
      <c r="BG887" s="185">
        <f>IF(N887="zákl. přenesená",J887,0)</f>
        <v>0</v>
      </c>
      <c r="BH887" s="185">
        <f>IF(N887="sníž. přenesená",J887,0)</f>
        <v>0</v>
      </c>
      <c r="BI887" s="185">
        <f>IF(N887="nulová",J887,0)</f>
        <v>0</v>
      </c>
      <c r="BJ887" s="18" t="s">
        <v>80</v>
      </c>
      <c r="BK887" s="185">
        <f>ROUND(I887*H887,2)</f>
        <v>0</v>
      </c>
      <c r="BL887" s="18" t="s">
        <v>154</v>
      </c>
      <c r="BM887" s="184" t="s">
        <v>590</v>
      </c>
    </row>
    <row r="888" s="2" customFormat="1">
      <c r="A888" s="37"/>
      <c r="B888" s="38"/>
      <c r="C888" s="37"/>
      <c r="D888" s="186" t="s">
        <v>155</v>
      </c>
      <c r="E888" s="37"/>
      <c r="F888" s="187" t="s">
        <v>591</v>
      </c>
      <c r="G888" s="37"/>
      <c r="H888" s="37"/>
      <c r="I888" s="188"/>
      <c r="J888" s="37"/>
      <c r="K888" s="37"/>
      <c r="L888" s="38"/>
      <c r="M888" s="189"/>
      <c r="N888" s="190"/>
      <c r="O888" s="76"/>
      <c r="P888" s="76"/>
      <c r="Q888" s="76"/>
      <c r="R888" s="76"/>
      <c r="S888" s="76"/>
      <c r="T888" s="7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T888" s="18" t="s">
        <v>155</v>
      </c>
      <c r="AU888" s="18" t="s">
        <v>82</v>
      </c>
    </row>
    <row r="889" s="13" customFormat="1">
      <c r="A889" s="13"/>
      <c r="B889" s="191"/>
      <c r="C889" s="13"/>
      <c r="D889" s="192" t="s">
        <v>157</v>
      </c>
      <c r="E889" s="193" t="s">
        <v>1</v>
      </c>
      <c r="F889" s="194" t="s">
        <v>580</v>
      </c>
      <c r="G889" s="13"/>
      <c r="H889" s="193" t="s">
        <v>1</v>
      </c>
      <c r="I889" s="195"/>
      <c r="J889" s="13"/>
      <c r="K889" s="13"/>
      <c r="L889" s="191"/>
      <c r="M889" s="196"/>
      <c r="N889" s="197"/>
      <c r="O889" s="197"/>
      <c r="P889" s="197"/>
      <c r="Q889" s="197"/>
      <c r="R889" s="197"/>
      <c r="S889" s="197"/>
      <c r="T889" s="198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193" t="s">
        <v>157</v>
      </c>
      <c r="AU889" s="193" t="s">
        <v>82</v>
      </c>
      <c r="AV889" s="13" t="s">
        <v>80</v>
      </c>
      <c r="AW889" s="13" t="s">
        <v>30</v>
      </c>
      <c r="AX889" s="13" t="s">
        <v>73</v>
      </c>
      <c r="AY889" s="193" t="s">
        <v>147</v>
      </c>
    </row>
    <row r="890" s="14" customFormat="1">
      <c r="A890" s="14"/>
      <c r="B890" s="199"/>
      <c r="C890" s="14"/>
      <c r="D890" s="192" t="s">
        <v>157</v>
      </c>
      <c r="E890" s="200" t="s">
        <v>1</v>
      </c>
      <c r="F890" s="201" t="s">
        <v>581</v>
      </c>
      <c r="G890" s="14"/>
      <c r="H890" s="202">
        <v>420</v>
      </c>
      <c r="I890" s="203"/>
      <c r="J890" s="14"/>
      <c r="K890" s="14"/>
      <c r="L890" s="199"/>
      <c r="M890" s="204"/>
      <c r="N890" s="205"/>
      <c r="O890" s="205"/>
      <c r="P890" s="205"/>
      <c r="Q890" s="205"/>
      <c r="R890" s="205"/>
      <c r="S890" s="205"/>
      <c r="T890" s="206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00" t="s">
        <v>157</v>
      </c>
      <c r="AU890" s="200" t="s">
        <v>82</v>
      </c>
      <c r="AV890" s="14" t="s">
        <v>82</v>
      </c>
      <c r="AW890" s="14" t="s">
        <v>30</v>
      </c>
      <c r="AX890" s="14" t="s">
        <v>73</v>
      </c>
      <c r="AY890" s="200" t="s">
        <v>147</v>
      </c>
    </row>
    <row r="891" s="13" customFormat="1">
      <c r="A891" s="13"/>
      <c r="B891" s="191"/>
      <c r="C891" s="13"/>
      <c r="D891" s="192" t="s">
        <v>157</v>
      </c>
      <c r="E891" s="193" t="s">
        <v>1</v>
      </c>
      <c r="F891" s="194" t="s">
        <v>169</v>
      </c>
      <c r="G891" s="13"/>
      <c r="H891" s="193" t="s">
        <v>1</v>
      </c>
      <c r="I891" s="195"/>
      <c r="J891" s="13"/>
      <c r="K891" s="13"/>
      <c r="L891" s="191"/>
      <c r="M891" s="196"/>
      <c r="N891" s="197"/>
      <c r="O891" s="197"/>
      <c r="P891" s="197"/>
      <c r="Q891" s="197"/>
      <c r="R891" s="197"/>
      <c r="S891" s="197"/>
      <c r="T891" s="198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193" t="s">
        <v>157</v>
      </c>
      <c r="AU891" s="193" t="s">
        <v>82</v>
      </c>
      <c r="AV891" s="13" t="s">
        <v>80</v>
      </c>
      <c r="AW891" s="13" t="s">
        <v>30</v>
      </c>
      <c r="AX891" s="13" t="s">
        <v>73</v>
      </c>
      <c r="AY891" s="193" t="s">
        <v>147</v>
      </c>
    </row>
    <row r="892" s="14" customFormat="1">
      <c r="A892" s="14"/>
      <c r="B892" s="199"/>
      <c r="C892" s="14"/>
      <c r="D892" s="192" t="s">
        <v>157</v>
      </c>
      <c r="E892" s="200" t="s">
        <v>1</v>
      </c>
      <c r="F892" s="201" t="s">
        <v>170</v>
      </c>
      <c r="G892" s="14"/>
      <c r="H892" s="202">
        <v>36</v>
      </c>
      <c r="I892" s="203"/>
      <c r="J892" s="14"/>
      <c r="K892" s="14"/>
      <c r="L892" s="199"/>
      <c r="M892" s="204"/>
      <c r="N892" s="205"/>
      <c r="O892" s="205"/>
      <c r="P892" s="205"/>
      <c r="Q892" s="205"/>
      <c r="R892" s="205"/>
      <c r="S892" s="205"/>
      <c r="T892" s="206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00" t="s">
        <v>157</v>
      </c>
      <c r="AU892" s="200" t="s">
        <v>82</v>
      </c>
      <c r="AV892" s="14" t="s">
        <v>82</v>
      </c>
      <c r="AW892" s="14" t="s">
        <v>30</v>
      </c>
      <c r="AX892" s="14" t="s">
        <v>73</v>
      </c>
      <c r="AY892" s="200" t="s">
        <v>147</v>
      </c>
    </row>
    <row r="893" s="15" customFormat="1">
      <c r="A893" s="15"/>
      <c r="B893" s="207"/>
      <c r="C893" s="15"/>
      <c r="D893" s="192" t="s">
        <v>157</v>
      </c>
      <c r="E893" s="208" t="s">
        <v>1</v>
      </c>
      <c r="F893" s="209" t="s">
        <v>160</v>
      </c>
      <c r="G893" s="15"/>
      <c r="H893" s="210">
        <v>456</v>
      </c>
      <c r="I893" s="211"/>
      <c r="J893" s="15"/>
      <c r="K893" s="15"/>
      <c r="L893" s="207"/>
      <c r="M893" s="212"/>
      <c r="N893" s="213"/>
      <c r="O893" s="213"/>
      <c r="P893" s="213"/>
      <c r="Q893" s="213"/>
      <c r="R893" s="213"/>
      <c r="S893" s="213"/>
      <c r="T893" s="214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08" t="s">
        <v>157</v>
      </c>
      <c r="AU893" s="208" t="s">
        <v>82</v>
      </c>
      <c r="AV893" s="15" t="s">
        <v>154</v>
      </c>
      <c r="AW893" s="15" t="s">
        <v>30</v>
      </c>
      <c r="AX893" s="15" t="s">
        <v>80</v>
      </c>
      <c r="AY893" s="208" t="s">
        <v>147</v>
      </c>
    </row>
    <row r="894" s="2" customFormat="1" ht="24.15" customHeight="1">
      <c r="A894" s="37"/>
      <c r="B894" s="171"/>
      <c r="C894" s="172" t="s">
        <v>380</v>
      </c>
      <c r="D894" s="172" t="s">
        <v>150</v>
      </c>
      <c r="E894" s="173" t="s">
        <v>592</v>
      </c>
      <c r="F894" s="174" t="s">
        <v>593</v>
      </c>
      <c r="G894" s="175" t="s">
        <v>164</v>
      </c>
      <c r="H894" s="176">
        <v>456</v>
      </c>
      <c r="I894" s="177"/>
      <c r="J894" s="178">
        <f>ROUND(I894*H894,2)</f>
        <v>0</v>
      </c>
      <c r="K894" s="179"/>
      <c r="L894" s="38"/>
      <c r="M894" s="180" t="s">
        <v>1</v>
      </c>
      <c r="N894" s="181" t="s">
        <v>38</v>
      </c>
      <c r="O894" s="76"/>
      <c r="P894" s="182">
        <f>O894*H894</f>
        <v>0</v>
      </c>
      <c r="Q894" s="182">
        <v>0</v>
      </c>
      <c r="R894" s="182">
        <f>Q894*H894</f>
        <v>0</v>
      </c>
      <c r="S894" s="182">
        <v>0</v>
      </c>
      <c r="T894" s="183">
        <f>S894*H894</f>
        <v>0</v>
      </c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R894" s="184" t="s">
        <v>154</v>
      </c>
      <c r="AT894" s="184" t="s">
        <v>150</v>
      </c>
      <c r="AU894" s="184" t="s">
        <v>82</v>
      </c>
      <c r="AY894" s="18" t="s">
        <v>147</v>
      </c>
      <c r="BE894" s="185">
        <f>IF(N894="základní",J894,0)</f>
        <v>0</v>
      </c>
      <c r="BF894" s="185">
        <f>IF(N894="snížená",J894,0)</f>
        <v>0</v>
      </c>
      <c r="BG894" s="185">
        <f>IF(N894="zákl. přenesená",J894,0)</f>
        <v>0</v>
      </c>
      <c r="BH894" s="185">
        <f>IF(N894="sníž. přenesená",J894,0)</f>
        <v>0</v>
      </c>
      <c r="BI894" s="185">
        <f>IF(N894="nulová",J894,0)</f>
        <v>0</v>
      </c>
      <c r="BJ894" s="18" t="s">
        <v>80</v>
      </c>
      <c r="BK894" s="185">
        <f>ROUND(I894*H894,2)</f>
        <v>0</v>
      </c>
      <c r="BL894" s="18" t="s">
        <v>154</v>
      </c>
      <c r="BM894" s="184" t="s">
        <v>594</v>
      </c>
    </row>
    <row r="895" s="2" customFormat="1">
      <c r="A895" s="37"/>
      <c r="B895" s="38"/>
      <c r="C895" s="37"/>
      <c r="D895" s="186" t="s">
        <v>155</v>
      </c>
      <c r="E895" s="37"/>
      <c r="F895" s="187" t="s">
        <v>595</v>
      </c>
      <c r="G895" s="37"/>
      <c r="H895" s="37"/>
      <c r="I895" s="188"/>
      <c r="J895" s="37"/>
      <c r="K895" s="37"/>
      <c r="L895" s="38"/>
      <c r="M895" s="189"/>
      <c r="N895" s="190"/>
      <c r="O895" s="76"/>
      <c r="P895" s="76"/>
      <c r="Q895" s="76"/>
      <c r="R895" s="76"/>
      <c r="S895" s="76"/>
      <c r="T895" s="7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T895" s="18" t="s">
        <v>155</v>
      </c>
      <c r="AU895" s="18" t="s">
        <v>82</v>
      </c>
    </row>
    <row r="896" s="13" customFormat="1">
      <c r="A896" s="13"/>
      <c r="B896" s="191"/>
      <c r="C896" s="13"/>
      <c r="D896" s="192" t="s">
        <v>157</v>
      </c>
      <c r="E896" s="193" t="s">
        <v>1</v>
      </c>
      <c r="F896" s="194" t="s">
        <v>580</v>
      </c>
      <c r="G896" s="13"/>
      <c r="H896" s="193" t="s">
        <v>1</v>
      </c>
      <c r="I896" s="195"/>
      <c r="J896" s="13"/>
      <c r="K896" s="13"/>
      <c r="L896" s="191"/>
      <c r="M896" s="196"/>
      <c r="N896" s="197"/>
      <c r="O896" s="197"/>
      <c r="P896" s="197"/>
      <c r="Q896" s="197"/>
      <c r="R896" s="197"/>
      <c r="S896" s="197"/>
      <c r="T896" s="198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193" t="s">
        <v>157</v>
      </c>
      <c r="AU896" s="193" t="s">
        <v>82</v>
      </c>
      <c r="AV896" s="13" t="s">
        <v>80</v>
      </c>
      <c r="AW896" s="13" t="s">
        <v>30</v>
      </c>
      <c r="AX896" s="13" t="s">
        <v>73</v>
      </c>
      <c r="AY896" s="193" t="s">
        <v>147</v>
      </c>
    </row>
    <row r="897" s="14" customFormat="1">
      <c r="A897" s="14"/>
      <c r="B897" s="199"/>
      <c r="C897" s="14"/>
      <c r="D897" s="192" t="s">
        <v>157</v>
      </c>
      <c r="E897" s="200" t="s">
        <v>1</v>
      </c>
      <c r="F897" s="201" t="s">
        <v>581</v>
      </c>
      <c r="G897" s="14"/>
      <c r="H897" s="202">
        <v>420</v>
      </c>
      <c r="I897" s="203"/>
      <c r="J897" s="14"/>
      <c r="K897" s="14"/>
      <c r="L897" s="199"/>
      <c r="M897" s="204"/>
      <c r="N897" s="205"/>
      <c r="O897" s="205"/>
      <c r="P897" s="205"/>
      <c r="Q897" s="205"/>
      <c r="R897" s="205"/>
      <c r="S897" s="205"/>
      <c r="T897" s="206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00" t="s">
        <v>157</v>
      </c>
      <c r="AU897" s="200" t="s">
        <v>82</v>
      </c>
      <c r="AV897" s="14" t="s">
        <v>82</v>
      </c>
      <c r="AW897" s="14" t="s">
        <v>30</v>
      </c>
      <c r="AX897" s="14" t="s">
        <v>73</v>
      </c>
      <c r="AY897" s="200" t="s">
        <v>147</v>
      </c>
    </row>
    <row r="898" s="13" customFormat="1">
      <c r="A898" s="13"/>
      <c r="B898" s="191"/>
      <c r="C898" s="13"/>
      <c r="D898" s="192" t="s">
        <v>157</v>
      </c>
      <c r="E898" s="193" t="s">
        <v>1</v>
      </c>
      <c r="F898" s="194" t="s">
        <v>169</v>
      </c>
      <c r="G898" s="13"/>
      <c r="H898" s="193" t="s">
        <v>1</v>
      </c>
      <c r="I898" s="195"/>
      <c r="J898" s="13"/>
      <c r="K898" s="13"/>
      <c r="L898" s="191"/>
      <c r="M898" s="196"/>
      <c r="N898" s="197"/>
      <c r="O898" s="197"/>
      <c r="P898" s="197"/>
      <c r="Q898" s="197"/>
      <c r="R898" s="197"/>
      <c r="S898" s="197"/>
      <c r="T898" s="198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193" t="s">
        <v>157</v>
      </c>
      <c r="AU898" s="193" t="s">
        <v>82</v>
      </c>
      <c r="AV898" s="13" t="s">
        <v>80</v>
      </c>
      <c r="AW898" s="13" t="s">
        <v>30</v>
      </c>
      <c r="AX898" s="13" t="s">
        <v>73</v>
      </c>
      <c r="AY898" s="193" t="s">
        <v>147</v>
      </c>
    </row>
    <row r="899" s="14" customFormat="1">
      <c r="A899" s="14"/>
      <c r="B899" s="199"/>
      <c r="C899" s="14"/>
      <c r="D899" s="192" t="s">
        <v>157</v>
      </c>
      <c r="E899" s="200" t="s">
        <v>1</v>
      </c>
      <c r="F899" s="201" t="s">
        <v>170</v>
      </c>
      <c r="G899" s="14"/>
      <c r="H899" s="202">
        <v>36</v>
      </c>
      <c r="I899" s="203"/>
      <c r="J899" s="14"/>
      <c r="K899" s="14"/>
      <c r="L899" s="199"/>
      <c r="M899" s="204"/>
      <c r="N899" s="205"/>
      <c r="O899" s="205"/>
      <c r="P899" s="205"/>
      <c r="Q899" s="205"/>
      <c r="R899" s="205"/>
      <c r="S899" s="205"/>
      <c r="T899" s="206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00" t="s">
        <v>157</v>
      </c>
      <c r="AU899" s="200" t="s">
        <v>82</v>
      </c>
      <c r="AV899" s="14" t="s">
        <v>82</v>
      </c>
      <c r="AW899" s="14" t="s">
        <v>30</v>
      </c>
      <c r="AX899" s="14" t="s">
        <v>73</v>
      </c>
      <c r="AY899" s="200" t="s">
        <v>147</v>
      </c>
    </row>
    <row r="900" s="15" customFormat="1">
      <c r="A900" s="15"/>
      <c r="B900" s="207"/>
      <c r="C900" s="15"/>
      <c r="D900" s="192" t="s">
        <v>157</v>
      </c>
      <c r="E900" s="208" t="s">
        <v>1</v>
      </c>
      <c r="F900" s="209" t="s">
        <v>160</v>
      </c>
      <c r="G900" s="15"/>
      <c r="H900" s="210">
        <v>456</v>
      </c>
      <c r="I900" s="211"/>
      <c r="J900" s="15"/>
      <c r="K900" s="15"/>
      <c r="L900" s="207"/>
      <c r="M900" s="212"/>
      <c r="N900" s="213"/>
      <c r="O900" s="213"/>
      <c r="P900" s="213"/>
      <c r="Q900" s="213"/>
      <c r="R900" s="213"/>
      <c r="S900" s="213"/>
      <c r="T900" s="214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T900" s="208" t="s">
        <v>157</v>
      </c>
      <c r="AU900" s="208" t="s">
        <v>82</v>
      </c>
      <c r="AV900" s="15" t="s">
        <v>154</v>
      </c>
      <c r="AW900" s="15" t="s">
        <v>30</v>
      </c>
      <c r="AX900" s="15" t="s">
        <v>80</v>
      </c>
      <c r="AY900" s="208" t="s">
        <v>147</v>
      </c>
    </row>
    <row r="901" s="2" customFormat="1" ht="33" customHeight="1">
      <c r="A901" s="37"/>
      <c r="B901" s="171"/>
      <c r="C901" s="172" t="s">
        <v>596</v>
      </c>
      <c r="D901" s="172" t="s">
        <v>150</v>
      </c>
      <c r="E901" s="173" t="s">
        <v>597</v>
      </c>
      <c r="F901" s="174" t="s">
        <v>598</v>
      </c>
      <c r="G901" s="175" t="s">
        <v>164</v>
      </c>
      <c r="H901" s="176">
        <v>27360</v>
      </c>
      <c r="I901" s="177"/>
      <c r="J901" s="178">
        <f>ROUND(I901*H901,2)</f>
        <v>0</v>
      </c>
      <c r="K901" s="179"/>
      <c r="L901" s="38"/>
      <c r="M901" s="180" t="s">
        <v>1</v>
      </c>
      <c r="N901" s="181" t="s">
        <v>38</v>
      </c>
      <c r="O901" s="76"/>
      <c r="P901" s="182">
        <f>O901*H901</f>
        <v>0</v>
      </c>
      <c r="Q901" s="182">
        <v>0</v>
      </c>
      <c r="R901" s="182">
        <f>Q901*H901</f>
        <v>0</v>
      </c>
      <c r="S901" s="182">
        <v>0</v>
      </c>
      <c r="T901" s="183">
        <f>S901*H901</f>
        <v>0</v>
      </c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R901" s="184" t="s">
        <v>154</v>
      </c>
      <c r="AT901" s="184" t="s">
        <v>150</v>
      </c>
      <c r="AU901" s="184" t="s">
        <v>82</v>
      </c>
      <c r="AY901" s="18" t="s">
        <v>147</v>
      </c>
      <c r="BE901" s="185">
        <f>IF(N901="základní",J901,0)</f>
        <v>0</v>
      </c>
      <c r="BF901" s="185">
        <f>IF(N901="snížená",J901,0)</f>
        <v>0</v>
      </c>
      <c r="BG901" s="185">
        <f>IF(N901="zákl. přenesená",J901,0)</f>
        <v>0</v>
      </c>
      <c r="BH901" s="185">
        <f>IF(N901="sníž. přenesená",J901,0)</f>
        <v>0</v>
      </c>
      <c r="BI901" s="185">
        <f>IF(N901="nulová",J901,0)</f>
        <v>0</v>
      </c>
      <c r="BJ901" s="18" t="s">
        <v>80</v>
      </c>
      <c r="BK901" s="185">
        <f>ROUND(I901*H901,2)</f>
        <v>0</v>
      </c>
      <c r="BL901" s="18" t="s">
        <v>154</v>
      </c>
      <c r="BM901" s="184" t="s">
        <v>599</v>
      </c>
    </row>
    <row r="902" s="2" customFormat="1">
      <c r="A902" s="37"/>
      <c r="B902" s="38"/>
      <c r="C902" s="37"/>
      <c r="D902" s="186" t="s">
        <v>155</v>
      </c>
      <c r="E902" s="37"/>
      <c r="F902" s="187" t="s">
        <v>600</v>
      </c>
      <c r="G902" s="37"/>
      <c r="H902" s="37"/>
      <c r="I902" s="188"/>
      <c r="J902" s="37"/>
      <c r="K902" s="37"/>
      <c r="L902" s="38"/>
      <c r="M902" s="189"/>
      <c r="N902" s="190"/>
      <c r="O902" s="76"/>
      <c r="P902" s="76"/>
      <c r="Q902" s="76"/>
      <c r="R902" s="76"/>
      <c r="S902" s="76"/>
      <c r="T902" s="7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T902" s="18" t="s">
        <v>155</v>
      </c>
      <c r="AU902" s="18" t="s">
        <v>82</v>
      </c>
    </row>
    <row r="903" s="13" customFormat="1">
      <c r="A903" s="13"/>
      <c r="B903" s="191"/>
      <c r="C903" s="13"/>
      <c r="D903" s="192" t="s">
        <v>157</v>
      </c>
      <c r="E903" s="193" t="s">
        <v>1</v>
      </c>
      <c r="F903" s="194" t="s">
        <v>580</v>
      </c>
      <c r="G903" s="13"/>
      <c r="H903" s="193" t="s">
        <v>1</v>
      </c>
      <c r="I903" s="195"/>
      <c r="J903" s="13"/>
      <c r="K903" s="13"/>
      <c r="L903" s="191"/>
      <c r="M903" s="196"/>
      <c r="N903" s="197"/>
      <c r="O903" s="197"/>
      <c r="P903" s="197"/>
      <c r="Q903" s="197"/>
      <c r="R903" s="197"/>
      <c r="S903" s="197"/>
      <c r="T903" s="198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193" t="s">
        <v>157</v>
      </c>
      <c r="AU903" s="193" t="s">
        <v>82</v>
      </c>
      <c r="AV903" s="13" t="s">
        <v>80</v>
      </c>
      <c r="AW903" s="13" t="s">
        <v>30</v>
      </c>
      <c r="AX903" s="13" t="s">
        <v>73</v>
      </c>
      <c r="AY903" s="193" t="s">
        <v>147</v>
      </c>
    </row>
    <row r="904" s="14" customFormat="1">
      <c r="A904" s="14"/>
      <c r="B904" s="199"/>
      <c r="C904" s="14"/>
      <c r="D904" s="192" t="s">
        <v>157</v>
      </c>
      <c r="E904" s="200" t="s">
        <v>1</v>
      </c>
      <c r="F904" s="201" t="s">
        <v>581</v>
      </c>
      <c r="G904" s="14"/>
      <c r="H904" s="202">
        <v>420</v>
      </c>
      <c r="I904" s="203"/>
      <c r="J904" s="14"/>
      <c r="K904" s="14"/>
      <c r="L904" s="199"/>
      <c r="M904" s="204"/>
      <c r="N904" s="205"/>
      <c r="O904" s="205"/>
      <c r="P904" s="205"/>
      <c r="Q904" s="205"/>
      <c r="R904" s="205"/>
      <c r="S904" s="205"/>
      <c r="T904" s="206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00" t="s">
        <v>157</v>
      </c>
      <c r="AU904" s="200" t="s">
        <v>82</v>
      </c>
      <c r="AV904" s="14" t="s">
        <v>82</v>
      </c>
      <c r="AW904" s="14" t="s">
        <v>30</v>
      </c>
      <c r="AX904" s="14" t="s">
        <v>73</v>
      </c>
      <c r="AY904" s="200" t="s">
        <v>147</v>
      </c>
    </row>
    <row r="905" s="13" customFormat="1">
      <c r="A905" s="13"/>
      <c r="B905" s="191"/>
      <c r="C905" s="13"/>
      <c r="D905" s="192" t="s">
        <v>157</v>
      </c>
      <c r="E905" s="193" t="s">
        <v>1</v>
      </c>
      <c r="F905" s="194" t="s">
        <v>169</v>
      </c>
      <c r="G905" s="13"/>
      <c r="H905" s="193" t="s">
        <v>1</v>
      </c>
      <c r="I905" s="195"/>
      <c r="J905" s="13"/>
      <c r="K905" s="13"/>
      <c r="L905" s="191"/>
      <c r="M905" s="196"/>
      <c r="N905" s="197"/>
      <c r="O905" s="197"/>
      <c r="P905" s="197"/>
      <c r="Q905" s="197"/>
      <c r="R905" s="197"/>
      <c r="S905" s="197"/>
      <c r="T905" s="198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193" t="s">
        <v>157</v>
      </c>
      <c r="AU905" s="193" t="s">
        <v>82</v>
      </c>
      <c r="AV905" s="13" t="s">
        <v>80</v>
      </c>
      <c r="AW905" s="13" t="s">
        <v>30</v>
      </c>
      <c r="AX905" s="13" t="s">
        <v>73</v>
      </c>
      <c r="AY905" s="193" t="s">
        <v>147</v>
      </c>
    </row>
    <row r="906" s="14" customFormat="1">
      <c r="A906" s="14"/>
      <c r="B906" s="199"/>
      <c r="C906" s="14"/>
      <c r="D906" s="192" t="s">
        <v>157</v>
      </c>
      <c r="E906" s="200" t="s">
        <v>1</v>
      </c>
      <c r="F906" s="201" t="s">
        <v>170</v>
      </c>
      <c r="G906" s="14"/>
      <c r="H906" s="202">
        <v>36</v>
      </c>
      <c r="I906" s="203"/>
      <c r="J906" s="14"/>
      <c r="K906" s="14"/>
      <c r="L906" s="199"/>
      <c r="M906" s="204"/>
      <c r="N906" s="205"/>
      <c r="O906" s="205"/>
      <c r="P906" s="205"/>
      <c r="Q906" s="205"/>
      <c r="R906" s="205"/>
      <c r="S906" s="205"/>
      <c r="T906" s="206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00" t="s">
        <v>157</v>
      </c>
      <c r="AU906" s="200" t="s">
        <v>82</v>
      </c>
      <c r="AV906" s="14" t="s">
        <v>82</v>
      </c>
      <c r="AW906" s="14" t="s">
        <v>30</v>
      </c>
      <c r="AX906" s="14" t="s">
        <v>73</v>
      </c>
      <c r="AY906" s="200" t="s">
        <v>147</v>
      </c>
    </row>
    <row r="907" s="15" customFormat="1">
      <c r="A907" s="15"/>
      <c r="B907" s="207"/>
      <c r="C907" s="15"/>
      <c r="D907" s="192" t="s">
        <v>157</v>
      </c>
      <c r="E907" s="208" t="s">
        <v>1</v>
      </c>
      <c r="F907" s="209" t="s">
        <v>160</v>
      </c>
      <c r="G907" s="15"/>
      <c r="H907" s="210">
        <v>456</v>
      </c>
      <c r="I907" s="211"/>
      <c r="J907" s="15"/>
      <c r="K907" s="15"/>
      <c r="L907" s="207"/>
      <c r="M907" s="212"/>
      <c r="N907" s="213"/>
      <c r="O907" s="213"/>
      <c r="P907" s="213"/>
      <c r="Q907" s="213"/>
      <c r="R907" s="213"/>
      <c r="S907" s="213"/>
      <c r="T907" s="214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T907" s="208" t="s">
        <v>157</v>
      </c>
      <c r="AU907" s="208" t="s">
        <v>82</v>
      </c>
      <c r="AV907" s="15" t="s">
        <v>154</v>
      </c>
      <c r="AW907" s="15" t="s">
        <v>30</v>
      </c>
      <c r="AX907" s="15" t="s">
        <v>73</v>
      </c>
      <c r="AY907" s="208" t="s">
        <v>147</v>
      </c>
    </row>
    <row r="908" s="14" customFormat="1">
      <c r="A908" s="14"/>
      <c r="B908" s="199"/>
      <c r="C908" s="14"/>
      <c r="D908" s="192" t="s">
        <v>157</v>
      </c>
      <c r="E908" s="200" t="s">
        <v>1</v>
      </c>
      <c r="F908" s="201" t="s">
        <v>586</v>
      </c>
      <c r="G908" s="14"/>
      <c r="H908" s="202">
        <v>27360</v>
      </c>
      <c r="I908" s="203"/>
      <c r="J908" s="14"/>
      <c r="K908" s="14"/>
      <c r="L908" s="199"/>
      <c r="M908" s="204"/>
      <c r="N908" s="205"/>
      <c r="O908" s="205"/>
      <c r="P908" s="205"/>
      <c r="Q908" s="205"/>
      <c r="R908" s="205"/>
      <c r="S908" s="205"/>
      <c r="T908" s="206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00" t="s">
        <v>157</v>
      </c>
      <c r="AU908" s="200" t="s">
        <v>82</v>
      </c>
      <c r="AV908" s="14" t="s">
        <v>82</v>
      </c>
      <c r="AW908" s="14" t="s">
        <v>30</v>
      </c>
      <c r="AX908" s="14" t="s">
        <v>73</v>
      </c>
      <c r="AY908" s="200" t="s">
        <v>147</v>
      </c>
    </row>
    <row r="909" s="15" customFormat="1">
      <c r="A909" s="15"/>
      <c r="B909" s="207"/>
      <c r="C909" s="15"/>
      <c r="D909" s="192" t="s">
        <v>157</v>
      </c>
      <c r="E909" s="208" t="s">
        <v>1</v>
      </c>
      <c r="F909" s="209" t="s">
        <v>160</v>
      </c>
      <c r="G909" s="15"/>
      <c r="H909" s="210">
        <v>27360</v>
      </c>
      <c r="I909" s="211"/>
      <c r="J909" s="15"/>
      <c r="K909" s="15"/>
      <c r="L909" s="207"/>
      <c r="M909" s="212"/>
      <c r="N909" s="213"/>
      <c r="O909" s="213"/>
      <c r="P909" s="213"/>
      <c r="Q909" s="213"/>
      <c r="R909" s="213"/>
      <c r="S909" s="213"/>
      <c r="T909" s="214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T909" s="208" t="s">
        <v>157</v>
      </c>
      <c r="AU909" s="208" t="s">
        <v>82</v>
      </c>
      <c r="AV909" s="15" t="s">
        <v>154</v>
      </c>
      <c r="AW909" s="15" t="s">
        <v>30</v>
      </c>
      <c r="AX909" s="15" t="s">
        <v>80</v>
      </c>
      <c r="AY909" s="208" t="s">
        <v>147</v>
      </c>
    </row>
    <row r="910" s="2" customFormat="1" ht="24.15" customHeight="1">
      <c r="A910" s="37"/>
      <c r="B910" s="171"/>
      <c r="C910" s="172" t="s">
        <v>386</v>
      </c>
      <c r="D910" s="172" t="s">
        <v>150</v>
      </c>
      <c r="E910" s="173" t="s">
        <v>601</v>
      </c>
      <c r="F910" s="174" t="s">
        <v>602</v>
      </c>
      <c r="G910" s="175" t="s">
        <v>164</v>
      </c>
      <c r="H910" s="176">
        <v>456</v>
      </c>
      <c r="I910" s="177"/>
      <c r="J910" s="178">
        <f>ROUND(I910*H910,2)</f>
        <v>0</v>
      </c>
      <c r="K910" s="179"/>
      <c r="L910" s="38"/>
      <c r="M910" s="180" t="s">
        <v>1</v>
      </c>
      <c r="N910" s="181" t="s">
        <v>38</v>
      </c>
      <c r="O910" s="76"/>
      <c r="P910" s="182">
        <f>O910*H910</f>
        <v>0</v>
      </c>
      <c r="Q910" s="182">
        <v>0</v>
      </c>
      <c r="R910" s="182">
        <f>Q910*H910</f>
        <v>0</v>
      </c>
      <c r="S910" s="182">
        <v>0</v>
      </c>
      <c r="T910" s="183">
        <f>S910*H910</f>
        <v>0</v>
      </c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R910" s="184" t="s">
        <v>154</v>
      </c>
      <c r="AT910" s="184" t="s">
        <v>150</v>
      </c>
      <c r="AU910" s="184" t="s">
        <v>82</v>
      </c>
      <c r="AY910" s="18" t="s">
        <v>147</v>
      </c>
      <c r="BE910" s="185">
        <f>IF(N910="základní",J910,0)</f>
        <v>0</v>
      </c>
      <c r="BF910" s="185">
        <f>IF(N910="snížená",J910,0)</f>
        <v>0</v>
      </c>
      <c r="BG910" s="185">
        <f>IF(N910="zákl. přenesená",J910,0)</f>
        <v>0</v>
      </c>
      <c r="BH910" s="185">
        <f>IF(N910="sníž. přenesená",J910,0)</f>
        <v>0</v>
      </c>
      <c r="BI910" s="185">
        <f>IF(N910="nulová",J910,0)</f>
        <v>0</v>
      </c>
      <c r="BJ910" s="18" t="s">
        <v>80</v>
      </c>
      <c r="BK910" s="185">
        <f>ROUND(I910*H910,2)</f>
        <v>0</v>
      </c>
      <c r="BL910" s="18" t="s">
        <v>154</v>
      </c>
      <c r="BM910" s="184" t="s">
        <v>603</v>
      </c>
    </row>
    <row r="911" s="2" customFormat="1">
      <c r="A911" s="37"/>
      <c r="B911" s="38"/>
      <c r="C911" s="37"/>
      <c r="D911" s="186" t="s">
        <v>155</v>
      </c>
      <c r="E911" s="37"/>
      <c r="F911" s="187" t="s">
        <v>604</v>
      </c>
      <c r="G911" s="37"/>
      <c r="H911" s="37"/>
      <c r="I911" s="188"/>
      <c r="J911" s="37"/>
      <c r="K911" s="37"/>
      <c r="L911" s="38"/>
      <c r="M911" s="189"/>
      <c r="N911" s="190"/>
      <c r="O911" s="76"/>
      <c r="P911" s="76"/>
      <c r="Q911" s="76"/>
      <c r="R911" s="76"/>
      <c r="S911" s="76"/>
      <c r="T911" s="7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T911" s="18" t="s">
        <v>155</v>
      </c>
      <c r="AU911" s="18" t="s">
        <v>82</v>
      </c>
    </row>
    <row r="912" s="13" customFormat="1">
      <c r="A912" s="13"/>
      <c r="B912" s="191"/>
      <c r="C912" s="13"/>
      <c r="D912" s="192" t="s">
        <v>157</v>
      </c>
      <c r="E912" s="193" t="s">
        <v>1</v>
      </c>
      <c r="F912" s="194" t="s">
        <v>580</v>
      </c>
      <c r="G912" s="13"/>
      <c r="H912" s="193" t="s">
        <v>1</v>
      </c>
      <c r="I912" s="195"/>
      <c r="J912" s="13"/>
      <c r="K912" s="13"/>
      <c r="L912" s="191"/>
      <c r="M912" s="196"/>
      <c r="N912" s="197"/>
      <c r="O912" s="197"/>
      <c r="P912" s="197"/>
      <c r="Q912" s="197"/>
      <c r="R912" s="197"/>
      <c r="S912" s="197"/>
      <c r="T912" s="198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193" t="s">
        <v>157</v>
      </c>
      <c r="AU912" s="193" t="s">
        <v>82</v>
      </c>
      <c r="AV912" s="13" t="s">
        <v>80</v>
      </c>
      <c r="AW912" s="13" t="s">
        <v>30</v>
      </c>
      <c r="AX912" s="13" t="s">
        <v>73</v>
      </c>
      <c r="AY912" s="193" t="s">
        <v>147</v>
      </c>
    </row>
    <row r="913" s="14" customFormat="1">
      <c r="A913" s="14"/>
      <c r="B913" s="199"/>
      <c r="C913" s="14"/>
      <c r="D913" s="192" t="s">
        <v>157</v>
      </c>
      <c r="E913" s="200" t="s">
        <v>1</v>
      </c>
      <c r="F913" s="201" t="s">
        <v>581</v>
      </c>
      <c r="G913" s="14"/>
      <c r="H913" s="202">
        <v>420</v>
      </c>
      <c r="I913" s="203"/>
      <c r="J913" s="14"/>
      <c r="K913" s="14"/>
      <c r="L913" s="199"/>
      <c r="M913" s="204"/>
      <c r="N913" s="205"/>
      <c r="O913" s="205"/>
      <c r="P913" s="205"/>
      <c r="Q913" s="205"/>
      <c r="R913" s="205"/>
      <c r="S913" s="205"/>
      <c r="T913" s="206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00" t="s">
        <v>157</v>
      </c>
      <c r="AU913" s="200" t="s">
        <v>82</v>
      </c>
      <c r="AV913" s="14" t="s">
        <v>82</v>
      </c>
      <c r="AW913" s="14" t="s">
        <v>30</v>
      </c>
      <c r="AX913" s="14" t="s">
        <v>73</v>
      </c>
      <c r="AY913" s="200" t="s">
        <v>147</v>
      </c>
    </row>
    <row r="914" s="13" customFormat="1">
      <c r="A914" s="13"/>
      <c r="B914" s="191"/>
      <c r="C914" s="13"/>
      <c r="D914" s="192" t="s">
        <v>157</v>
      </c>
      <c r="E914" s="193" t="s">
        <v>1</v>
      </c>
      <c r="F914" s="194" t="s">
        <v>169</v>
      </c>
      <c r="G914" s="13"/>
      <c r="H914" s="193" t="s">
        <v>1</v>
      </c>
      <c r="I914" s="195"/>
      <c r="J914" s="13"/>
      <c r="K914" s="13"/>
      <c r="L914" s="191"/>
      <c r="M914" s="196"/>
      <c r="N914" s="197"/>
      <c r="O914" s="197"/>
      <c r="P914" s="197"/>
      <c r="Q914" s="197"/>
      <c r="R914" s="197"/>
      <c r="S914" s="197"/>
      <c r="T914" s="198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193" t="s">
        <v>157</v>
      </c>
      <c r="AU914" s="193" t="s">
        <v>82</v>
      </c>
      <c r="AV914" s="13" t="s">
        <v>80</v>
      </c>
      <c r="AW914" s="13" t="s">
        <v>30</v>
      </c>
      <c r="AX914" s="13" t="s">
        <v>73</v>
      </c>
      <c r="AY914" s="193" t="s">
        <v>147</v>
      </c>
    </row>
    <row r="915" s="14" customFormat="1">
      <c r="A915" s="14"/>
      <c r="B915" s="199"/>
      <c r="C915" s="14"/>
      <c r="D915" s="192" t="s">
        <v>157</v>
      </c>
      <c r="E915" s="200" t="s">
        <v>1</v>
      </c>
      <c r="F915" s="201" t="s">
        <v>170</v>
      </c>
      <c r="G915" s="14"/>
      <c r="H915" s="202">
        <v>36</v>
      </c>
      <c r="I915" s="203"/>
      <c r="J915" s="14"/>
      <c r="K915" s="14"/>
      <c r="L915" s="199"/>
      <c r="M915" s="204"/>
      <c r="N915" s="205"/>
      <c r="O915" s="205"/>
      <c r="P915" s="205"/>
      <c r="Q915" s="205"/>
      <c r="R915" s="205"/>
      <c r="S915" s="205"/>
      <c r="T915" s="206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00" t="s">
        <v>157</v>
      </c>
      <c r="AU915" s="200" t="s">
        <v>82</v>
      </c>
      <c r="AV915" s="14" t="s">
        <v>82</v>
      </c>
      <c r="AW915" s="14" t="s">
        <v>30</v>
      </c>
      <c r="AX915" s="14" t="s">
        <v>73</v>
      </c>
      <c r="AY915" s="200" t="s">
        <v>147</v>
      </c>
    </row>
    <row r="916" s="15" customFormat="1">
      <c r="A916" s="15"/>
      <c r="B916" s="207"/>
      <c r="C916" s="15"/>
      <c r="D916" s="192" t="s">
        <v>157</v>
      </c>
      <c r="E916" s="208" t="s">
        <v>1</v>
      </c>
      <c r="F916" s="209" t="s">
        <v>160</v>
      </c>
      <c r="G916" s="15"/>
      <c r="H916" s="210">
        <v>456</v>
      </c>
      <c r="I916" s="211"/>
      <c r="J916" s="15"/>
      <c r="K916" s="15"/>
      <c r="L916" s="207"/>
      <c r="M916" s="212"/>
      <c r="N916" s="213"/>
      <c r="O916" s="213"/>
      <c r="P916" s="213"/>
      <c r="Q916" s="213"/>
      <c r="R916" s="213"/>
      <c r="S916" s="213"/>
      <c r="T916" s="214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T916" s="208" t="s">
        <v>157</v>
      </c>
      <c r="AU916" s="208" t="s">
        <v>82</v>
      </c>
      <c r="AV916" s="15" t="s">
        <v>154</v>
      </c>
      <c r="AW916" s="15" t="s">
        <v>30</v>
      </c>
      <c r="AX916" s="15" t="s">
        <v>80</v>
      </c>
      <c r="AY916" s="208" t="s">
        <v>147</v>
      </c>
    </row>
    <row r="917" s="2" customFormat="1" ht="33" customHeight="1">
      <c r="A917" s="37"/>
      <c r="B917" s="171"/>
      <c r="C917" s="172" t="s">
        <v>605</v>
      </c>
      <c r="D917" s="172" t="s">
        <v>150</v>
      </c>
      <c r="E917" s="173" t="s">
        <v>606</v>
      </c>
      <c r="F917" s="174" t="s">
        <v>607</v>
      </c>
      <c r="G917" s="175" t="s">
        <v>201</v>
      </c>
      <c r="H917" s="176">
        <v>6</v>
      </c>
      <c r="I917" s="177"/>
      <c r="J917" s="178">
        <f>ROUND(I917*H917,2)</f>
        <v>0</v>
      </c>
      <c r="K917" s="179"/>
      <c r="L917" s="38"/>
      <c r="M917" s="180" t="s">
        <v>1</v>
      </c>
      <c r="N917" s="181" t="s">
        <v>38</v>
      </c>
      <c r="O917" s="76"/>
      <c r="P917" s="182">
        <f>O917*H917</f>
        <v>0</v>
      </c>
      <c r="Q917" s="182">
        <v>0</v>
      </c>
      <c r="R917" s="182">
        <f>Q917*H917</f>
        <v>0</v>
      </c>
      <c r="S917" s="182">
        <v>0</v>
      </c>
      <c r="T917" s="183">
        <f>S917*H917</f>
        <v>0</v>
      </c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R917" s="184" t="s">
        <v>154</v>
      </c>
      <c r="AT917" s="184" t="s">
        <v>150</v>
      </c>
      <c r="AU917" s="184" t="s">
        <v>82</v>
      </c>
      <c r="AY917" s="18" t="s">
        <v>147</v>
      </c>
      <c r="BE917" s="185">
        <f>IF(N917="základní",J917,0)</f>
        <v>0</v>
      </c>
      <c r="BF917" s="185">
        <f>IF(N917="snížená",J917,0)</f>
        <v>0</v>
      </c>
      <c r="BG917" s="185">
        <f>IF(N917="zákl. přenesená",J917,0)</f>
        <v>0</v>
      </c>
      <c r="BH917" s="185">
        <f>IF(N917="sníž. přenesená",J917,0)</f>
        <v>0</v>
      </c>
      <c r="BI917" s="185">
        <f>IF(N917="nulová",J917,0)</f>
        <v>0</v>
      </c>
      <c r="BJ917" s="18" t="s">
        <v>80</v>
      </c>
      <c r="BK917" s="185">
        <f>ROUND(I917*H917,2)</f>
        <v>0</v>
      </c>
      <c r="BL917" s="18" t="s">
        <v>154</v>
      </c>
      <c r="BM917" s="184" t="s">
        <v>608</v>
      </c>
    </row>
    <row r="918" s="2" customFormat="1">
      <c r="A918" s="37"/>
      <c r="B918" s="38"/>
      <c r="C918" s="37"/>
      <c r="D918" s="186" t="s">
        <v>155</v>
      </c>
      <c r="E918" s="37"/>
      <c r="F918" s="187" t="s">
        <v>609</v>
      </c>
      <c r="G918" s="37"/>
      <c r="H918" s="37"/>
      <c r="I918" s="188"/>
      <c r="J918" s="37"/>
      <c r="K918" s="37"/>
      <c r="L918" s="38"/>
      <c r="M918" s="189"/>
      <c r="N918" s="190"/>
      <c r="O918" s="76"/>
      <c r="P918" s="76"/>
      <c r="Q918" s="76"/>
      <c r="R918" s="76"/>
      <c r="S918" s="76"/>
      <c r="T918" s="7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T918" s="18" t="s">
        <v>155</v>
      </c>
      <c r="AU918" s="18" t="s">
        <v>82</v>
      </c>
    </row>
    <row r="919" s="13" customFormat="1">
      <c r="A919" s="13"/>
      <c r="B919" s="191"/>
      <c r="C919" s="13"/>
      <c r="D919" s="192" t="s">
        <v>157</v>
      </c>
      <c r="E919" s="193" t="s">
        <v>1</v>
      </c>
      <c r="F919" s="194" t="s">
        <v>610</v>
      </c>
      <c r="G919" s="13"/>
      <c r="H919" s="193" t="s">
        <v>1</v>
      </c>
      <c r="I919" s="195"/>
      <c r="J919" s="13"/>
      <c r="K919" s="13"/>
      <c r="L919" s="191"/>
      <c r="M919" s="196"/>
      <c r="N919" s="197"/>
      <c r="O919" s="197"/>
      <c r="P919" s="197"/>
      <c r="Q919" s="197"/>
      <c r="R919" s="197"/>
      <c r="S919" s="197"/>
      <c r="T919" s="198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193" t="s">
        <v>157</v>
      </c>
      <c r="AU919" s="193" t="s">
        <v>82</v>
      </c>
      <c r="AV919" s="13" t="s">
        <v>80</v>
      </c>
      <c r="AW919" s="13" t="s">
        <v>30</v>
      </c>
      <c r="AX919" s="13" t="s">
        <v>73</v>
      </c>
      <c r="AY919" s="193" t="s">
        <v>147</v>
      </c>
    </row>
    <row r="920" s="14" customFormat="1">
      <c r="A920" s="14"/>
      <c r="B920" s="199"/>
      <c r="C920" s="14"/>
      <c r="D920" s="192" t="s">
        <v>157</v>
      </c>
      <c r="E920" s="200" t="s">
        <v>1</v>
      </c>
      <c r="F920" s="201" t="s">
        <v>611</v>
      </c>
      <c r="G920" s="14"/>
      <c r="H920" s="202">
        <v>6</v>
      </c>
      <c r="I920" s="203"/>
      <c r="J920" s="14"/>
      <c r="K920" s="14"/>
      <c r="L920" s="199"/>
      <c r="M920" s="204"/>
      <c r="N920" s="205"/>
      <c r="O920" s="205"/>
      <c r="P920" s="205"/>
      <c r="Q920" s="205"/>
      <c r="R920" s="205"/>
      <c r="S920" s="205"/>
      <c r="T920" s="206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00" t="s">
        <v>157</v>
      </c>
      <c r="AU920" s="200" t="s">
        <v>82</v>
      </c>
      <c r="AV920" s="14" t="s">
        <v>82</v>
      </c>
      <c r="AW920" s="14" t="s">
        <v>30</v>
      </c>
      <c r="AX920" s="14" t="s">
        <v>73</v>
      </c>
      <c r="AY920" s="200" t="s">
        <v>147</v>
      </c>
    </row>
    <row r="921" s="15" customFormat="1">
      <c r="A921" s="15"/>
      <c r="B921" s="207"/>
      <c r="C921" s="15"/>
      <c r="D921" s="192" t="s">
        <v>157</v>
      </c>
      <c r="E921" s="208" t="s">
        <v>1</v>
      </c>
      <c r="F921" s="209" t="s">
        <v>160</v>
      </c>
      <c r="G921" s="15"/>
      <c r="H921" s="210">
        <v>6</v>
      </c>
      <c r="I921" s="211"/>
      <c r="J921" s="15"/>
      <c r="K921" s="15"/>
      <c r="L921" s="207"/>
      <c r="M921" s="212"/>
      <c r="N921" s="213"/>
      <c r="O921" s="213"/>
      <c r="P921" s="213"/>
      <c r="Q921" s="213"/>
      <c r="R921" s="213"/>
      <c r="S921" s="213"/>
      <c r="T921" s="214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T921" s="208" t="s">
        <v>157</v>
      </c>
      <c r="AU921" s="208" t="s">
        <v>82</v>
      </c>
      <c r="AV921" s="15" t="s">
        <v>154</v>
      </c>
      <c r="AW921" s="15" t="s">
        <v>30</v>
      </c>
      <c r="AX921" s="15" t="s">
        <v>80</v>
      </c>
      <c r="AY921" s="208" t="s">
        <v>147</v>
      </c>
    </row>
    <row r="922" s="2" customFormat="1" ht="37.8" customHeight="1">
      <c r="A922" s="37"/>
      <c r="B922" s="171"/>
      <c r="C922" s="172" t="s">
        <v>390</v>
      </c>
      <c r="D922" s="172" t="s">
        <v>150</v>
      </c>
      <c r="E922" s="173" t="s">
        <v>612</v>
      </c>
      <c r="F922" s="174" t="s">
        <v>613</v>
      </c>
      <c r="G922" s="175" t="s">
        <v>201</v>
      </c>
      <c r="H922" s="176">
        <v>360</v>
      </c>
      <c r="I922" s="177"/>
      <c r="J922" s="178">
        <f>ROUND(I922*H922,2)</f>
        <v>0</v>
      </c>
      <c r="K922" s="179"/>
      <c r="L922" s="38"/>
      <c r="M922" s="180" t="s">
        <v>1</v>
      </c>
      <c r="N922" s="181" t="s">
        <v>38</v>
      </c>
      <c r="O922" s="76"/>
      <c r="P922" s="182">
        <f>O922*H922</f>
        <v>0</v>
      </c>
      <c r="Q922" s="182">
        <v>0</v>
      </c>
      <c r="R922" s="182">
        <f>Q922*H922</f>
        <v>0</v>
      </c>
      <c r="S922" s="182">
        <v>0</v>
      </c>
      <c r="T922" s="183">
        <f>S922*H922</f>
        <v>0</v>
      </c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R922" s="184" t="s">
        <v>154</v>
      </c>
      <c r="AT922" s="184" t="s">
        <v>150</v>
      </c>
      <c r="AU922" s="184" t="s">
        <v>82</v>
      </c>
      <c r="AY922" s="18" t="s">
        <v>147</v>
      </c>
      <c r="BE922" s="185">
        <f>IF(N922="základní",J922,0)</f>
        <v>0</v>
      </c>
      <c r="BF922" s="185">
        <f>IF(N922="snížená",J922,0)</f>
        <v>0</v>
      </c>
      <c r="BG922" s="185">
        <f>IF(N922="zákl. přenesená",J922,0)</f>
        <v>0</v>
      </c>
      <c r="BH922" s="185">
        <f>IF(N922="sníž. přenesená",J922,0)</f>
        <v>0</v>
      </c>
      <c r="BI922" s="185">
        <f>IF(N922="nulová",J922,0)</f>
        <v>0</v>
      </c>
      <c r="BJ922" s="18" t="s">
        <v>80</v>
      </c>
      <c r="BK922" s="185">
        <f>ROUND(I922*H922,2)</f>
        <v>0</v>
      </c>
      <c r="BL922" s="18" t="s">
        <v>154</v>
      </c>
      <c r="BM922" s="184" t="s">
        <v>614</v>
      </c>
    </row>
    <row r="923" s="2" customFormat="1">
      <c r="A923" s="37"/>
      <c r="B923" s="38"/>
      <c r="C923" s="37"/>
      <c r="D923" s="186" t="s">
        <v>155</v>
      </c>
      <c r="E923" s="37"/>
      <c r="F923" s="187" t="s">
        <v>615</v>
      </c>
      <c r="G923" s="37"/>
      <c r="H923" s="37"/>
      <c r="I923" s="188"/>
      <c r="J923" s="37"/>
      <c r="K923" s="37"/>
      <c r="L923" s="38"/>
      <c r="M923" s="189"/>
      <c r="N923" s="190"/>
      <c r="O923" s="76"/>
      <c r="P923" s="76"/>
      <c r="Q923" s="76"/>
      <c r="R923" s="76"/>
      <c r="S923" s="76"/>
      <c r="T923" s="7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T923" s="18" t="s">
        <v>155</v>
      </c>
      <c r="AU923" s="18" t="s">
        <v>82</v>
      </c>
    </row>
    <row r="924" s="2" customFormat="1" ht="33" customHeight="1">
      <c r="A924" s="37"/>
      <c r="B924" s="171"/>
      <c r="C924" s="172" t="s">
        <v>616</v>
      </c>
      <c r="D924" s="172" t="s">
        <v>150</v>
      </c>
      <c r="E924" s="173" t="s">
        <v>617</v>
      </c>
      <c r="F924" s="174" t="s">
        <v>618</v>
      </c>
      <c r="G924" s="175" t="s">
        <v>201</v>
      </c>
      <c r="H924" s="176">
        <v>6</v>
      </c>
      <c r="I924" s="177"/>
      <c r="J924" s="178">
        <f>ROUND(I924*H924,2)</f>
        <v>0</v>
      </c>
      <c r="K924" s="179"/>
      <c r="L924" s="38"/>
      <c r="M924" s="180" t="s">
        <v>1</v>
      </c>
      <c r="N924" s="181" t="s">
        <v>38</v>
      </c>
      <c r="O924" s="76"/>
      <c r="P924" s="182">
        <f>O924*H924</f>
        <v>0</v>
      </c>
      <c r="Q924" s="182">
        <v>0</v>
      </c>
      <c r="R924" s="182">
        <f>Q924*H924</f>
        <v>0</v>
      </c>
      <c r="S924" s="182">
        <v>0</v>
      </c>
      <c r="T924" s="183">
        <f>S924*H924</f>
        <v>0</v>
      </c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R924" s="184" t="s">
        <v>154</v>
      </c>
      <c r="AT924" s="184" t="s">
        <v>150</v>
      </c>
      <c r="AU924" s="184" t="s">
        <v>82</v>
      </c>
      <c r="AY924" s="18" t="s">
        <v>147</v>
      </c>
      <c r="BE924" s="185">
        <f>IF(N924="základní",J924,0)</f>
        <v>0</v>
      </c>
      <c r="BF924" s="185">
        <f>IF(N924="snížená",J924,0)</f>
        <v>0</v>
      </c>
      <c r="BG924" s="185">
        <f>IF(N924="zákl. přenesená",J924,0)</f>
        <v>0</v>
      </c>
      <c r="BH924" s="185">
        <f>IF(N924="sníž. přenesená",J924,0)</f>
        <v>0</v>
      </c>
      <c r="BI924" s="185">
        <f>IF(N924="nulová",J924,0)</f>
        <v>0</v>
      </c>
      <c r="BJ924" s="18" t="s">
        <v>80</v>
      </c>
      <c r="BK924" s="185">
        <f>ROUND(I924*H924,2)</f>
        <v>0</v>
      </c>
      <c r="BL924" s="18" t="s">
        <v>154</v>
      </c>
      <c r="BM924" s="184" t="s">
        <v>619</v>
      </c>
    </row>
    <row r="925" s="2" customFormat="1">
      <c r="A925" s="37"/>
      <c r="B925" s="38"/>
      <c r="C925" s="37"/>
      <c r="D925" s="186" t="s">
        <v>155</v>
      </c>
      <c r="E925" s="37"/>
      <c r="F925" s="187" t="s">
        <v>620</v>
      </c>
      <c r="G925" s="37"/>
      <c r="H925" s="37"/>
      <c r="I925" s="188"/>
      <c r="J925" s="37"/>
      <c r="K925" s="37"/>
      <c r="L925" s="38"/>
      <c r="M925" s="189"/>
      <c r="N925" s="190"/>
      <c r="O925" s="76"/>
      <c r="P925" s="76"/>
      <c r="Q925" s="76"/>
      <c r="R925" s="76"/>
      <c r="S925" s="76"/>
      <c r="T925" s="7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T925" s="18" t="s">
        <v>155</v>
      </c>
      <c r="AU925" s="18" t="s">
        <v>82</v>
      </c>
    </row>
    <row r="926" s="13" customFormat="1">
      <c r="A926" s="13"/>
      <c r="B926" s="191"/>
      <c r="C926" s="13"/>
      <c r="D926" s="192" t="s">
        <v>157</v>
      </c>
      <c r="E926" s="193" t="s">
        <v>1</v>
      </c>
      <c r="F926" s="194" t="s">
        <v>610</v>
      </c>
      <c r="G926" s="13"/>
      <c r="H926" s="193" t="s">
        <v>1</v>
      </c>
      <c r="I926" s="195"/>
      <c r="J926" s="13"/>
      <c r="K926" s="13"/>
      <c r="L926" s="191"/>
      <c r="M926" s="196"/>
      <c r="N926" s="197"/>
      <c r="O926" s="197"/>
      <c r="P926" s="197"/>
      <c r="Q926" s="197"/>
      <c r="R926" s="197"/>
      <c r="S926" s="197"/>
      <c r="T926" s="198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193" t="s">
        <v>157</v>
      </c>
      <c r="AU926" s="193" t="s">
        <v>82</v>
      </c>
      <c r="AV926" s="13" t="s">
        <v>80</v>
      </c>
      <c r="AW926" s="13" t="s">
        <v>30</v>
      </c>
      <c r="AX926" s="13" t="s">
        <v>73</v>
      </c>
      <c r="AY926" s="193" t="s">
        <v>147</v>
      </c>
    </row>
    <row r="927" s="14" customFormat="1">
      <c r="A927" s="14"/>
      <c r="B927" s="199"/>
      <c r="C927" s="14"/>
      <c r="D927" s="192" t="s">
        <v>157</v>
      </c>
      <c r="E927" s="200" t="s">
        <v>1</v>
      </c>
      <c r="F927" s="201" t="s">
        <v>611</v>
      </c>
      <c r="G927" s="14"/>
      <c r="H927" s="202">
        <v>6</v>
      </c>
      <c r="I927" s="203"/>
      <c r="J927" s="14"/>
      <c r="K927" s="14"/>
      <c r="L927" s="199"/>
      <c r="M927" s="204"/>
      <c r="N927" s="205"/>
      <c r="O927" s="205"/>
      <c r="P927" s="205"/>
      <c r="Q927" s="205"/>
      <c r="R927" s="205"/>
      <c r="S927" s="205"/>
      <c r="T927" s="206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00" t="s">
        <v>157</v>
      </c>
      <c r="AU927" s="200" t="s">
        <v>82</v>
      </c>
      <c r="AV927" s="14" t="s">
        <v>82</v>
      </c>
      <c r="AW927" s="14" t="s">
        <v>30</v>
      </c>
      <c r="AX927" s="14" t="s">
        <v>73</v>
      </c>
      <c r="AY927" s="200" t="s">
        <v>147</v>
      </c>
    </row>
    <row r="928" s="15" customFormat="1">
      <c r="A928" s="15"/>
      <c r="B928" s="207"/>
      <c r="C928" s="15"/>
      <c r="D928" s="192" t="s">
        <v>157</v>
      </c>
      <c r="E928" s="208" t="s">
        <v>1</v>
      </c>
      <c r="F928" s="209" t="s">
        <v>160</v>
      </c>
      <c r="G928" s="15"/>
      <c r="H928" s="210">
        <v>6</v>
      </c>
      <c r="I928" s="211"/>
      <c r="J928" s="15"/>
      <c r="K928" s="15"/>
      <c r="L928" s="207"/>
      <c r="M928" s="212"/>
      <c r="N928" s="213"/>
      <c r="O928" s="213"/>
      <c r="P928" s="213"/>
      <c r="Q928" s="213"/>
      <c r="R928" s="213"/>
      <c r="S928" s="213"/>
      <c r="T928" s="214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T928" s="208" t="s">
        <v>157</v>
      </c>
      <c r="AU928" s="208" t="s">
        <v>82</v>
      </c>
      <c r="AV928" s="15" t="s">
        <v>154</v>
      </c>
      <c r="AW928" s="15" t="s">
        <v>30</v>
      </c>
      <c r="AX928" s="15" t="s">
        <v>80</v>
      </c>
      <c r="AY928" s="208" t="s">
        <v>147</v>
      </c>
    </row>
    <row r="929" s="12" customFormat="1" ht="25.92" customHeight="1">
      <c r="A929" s="12"/>
      <c r="B929" s="158"/>
      <c r="C929" s="12"/>
      <c r="D929" s="159" t="s">
        <v>72</v>
      </c>
      <c r="E929" s="160" t="s">
        <v>621</v>
      </c>
      <c r="F929" s="160" t="s">
        <v>622</v>
      </c>
      <c r="G929" s="12"/>
      <c r="H929" s="12"/>
      <c r="I929" s="161"/>
      <c r="J929" s="162">
        <f>BK929</f>
        <v>0</v>
      </c>
      <c r="K929" s="12"/>
      <c r="L929" s="158"/>
      <c r="M929" s="163"/>
      <c r="N929" s="164"/>
      <c r="O929" s="164"/>
      <c r="P929" s="165">
        <f>SUM(P930:P934)</f>
        <v>0</v>
      </c>
      <c r="Q929" s="164"/>
      <c r="R929" s="165">
        <f>SUM(R930:R934)</f>
        <v>0</v>
      </c>
      <c r="S929" s="164"/>
      <c r="T929" s="166">
        <f>SUM(T930:T934)</f>
        <v>0</v>
      </c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R929" s="159" t="s">
        <v>82</v>
      </c>
      <c r="AT929" s="167" t="s">
        <v>72</v>
      </c>
      <c r="AU929" s="167" t="s">
        <v>73</v>
      </c>
      <c r="AY929" s="159" t="s">
        <v>147</v>
      </c>
      <c r="BK929" s="168">
        <f>SUM(BK930:BK934)</f>
        <v>0</v>
      </c>
    </row>
    <row r="930" s="2" customFormat="1" ht="33" customHeight="1">
      <c r="A930" s="37"/>
      <c r="B930" s="171"/>
      <c r="C930" s="172" t="s">
        <v>396</v>
      </c>
      <c r="D930" s="172" t="s">
        <v>150</v>
      </c>
      <c r="E930" s="173" t="s">
        <v>623</v>
      </c>
      <c r="F930" s="174" t="s">
        <v>624</v>
      </c>
      <c r="G930" s="175" t="s">
        <v>164</v>
      </c>
      <c r="H930" s="176">
        <v>8.75</v>
      </c>
      <c r="I930" s="177"/>
      <c r="J930" s="178">
        <f>ROUND(I930*H930,2)</f>
        <v>0</v>
      </c>
      <c r="K930" s="179"/>
      <c r="L930" s="38"/>
      <c r="M930" s="180" t="s">
        <v>1</v>
      </c>
      <c r="N930" s="181" t="s">
        <v>38</v>
      </c>
      <c r="O930" s="76"/>
      <c r="P930" s="182">
        <f>O930*H930</f>
        <v>0</v>
      </c>
      <c r="Q930" s="182">
        <v>0</v>
      </c>
      <c r="R930" s="182">
        <f>Q930*H930</f>
        <v>0</v>
      </c>
      <c r="S930" s="182">
        <v>0</v>
      </c>
      <c r="T930" s="183">
        <f>S930*H930</f>
        <v>0</v>
      </c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R930" s="184" t="s">
        <v>222</v>
      </c>
      <c r="AT930" s="184" t="s">
        <v>150</v>
      </c>
      <c r="AU930" s="184" t="s">
        <v>80</v>
      </c>
      <c r="AY930" s="18" t="s">
        <v>147</v>
      </c>
      <c r="BE930" s="185">
        <f>IF(N930="základní",J930,0)</f>
        <v>0</v>
      </c>
      <c r="BF930" s="185">
        <f>IF(N930="snížená",J930,0)</f>
        <v>0</v>
      </c>
      <c r="BG930" s="185">
        <f>IF(N930="zákl. přenesená",J930,0)</f>
        <v>0</v>
      </c>
      <c r="BH930" s="185">
        <f>IF(N930="sníž. přenesená",J930,0)</f>
        <v>0</v>
      </c>
      <c r="BI930" s="185">
        <f>IF(N930="nulová",J930,0)</f>
        <v>0</v>
      </c>
      <c r="BJ930" s="18" t="s">
        <v>80</v>
      </c>
      <c r="BK930" s="185">
        <f>ROUND(I930*H930,2)</f>
        <v>0</v>
      </c>
      <c r="BL930" s="18" t="s">
        <v>222</v>
      </c>
      <c r="BM930" s="184" t="s">
        <v>625</v>
      </c>
    </row>
    <row r="931" s="2" customFormat="1">
      <c r="A931" s="37"/>
      <c r="B931" s="38"/>
      <c r="C931" s="37"/>
      <c r="D931" s="186" t="s">
        <v>155</v>
      </c>
      <c r="E931" s="37"/>
      <c r="F931" s="187" t="s">
        <v>626</v>
      </c>
      <c r="G931" s="37"/>
      <c r="H931" s="37"/>
      <c r="I931" s="188"/>
      <c r="J931" s="37"/>
      <c r="K931" s="37"/>
      <c r="L931" s="38"/>
      <c r="M931" s="189"/>
      <c r="N931" s="190"/>
      <c r="O931" s="76"/>
      <c r="P931" s="76"/>
      <c r="Q931" s="76"/>
      <c r="R931" s="76"/>
      <c r="S931" s="76"/>
      <c r="T931" s="7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T931" s="18" t="s">
        <v>155</v>
      </c>
      <c r="AU931" s="18" t="s">
        <v>80</v>
      </c>
    </row>
    <row r="932" s="13" customFormat="1">
      <c r="A932" s="13"/>
      <c r="B932" s="191"/>
      <c r="C932" s="13"/>
      <c r="D932" s="192" t="s">
        <v>157</v>
      </c>
      <c r="E932" s="193" t="s">
        <v>1</v>
      </c>
      <c r="F932" s="194" t="s">
        <v>627</v>
      </c>
      <c r="G932" s="13"/>
      <c r="H932" s="193" t="s">
        <v>1</v>
      </c>
      <c r="I932" s="195"/>
      <c r="J932" s="13"/>
      <c r="K932" s="13"/>
      <c r="L932" s="191"/>
      <c r="M932" s="196"/>
      <c r="N932" s="197"/>
      <c r="O932" s="197"/>
      <c r="P932" s="197"/>
      <c r="Q932" s="197"/>
      <c r="R932" s="197"/>
      <c r="S932" s="197"/>
      <c r="T932" s="198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193" t="s">
        <v>157</v>
      </c>
      <c r="AU932" s="193" t="s">
        <v>80</v>
      </c>
      <c r="AV932" s="13" t="s">
        <v>80</v>
      </c>
      <c r="AW932" s="13" t="s">
        <v>30</v>
      </c>
      <c r="AX932" s="13" t="s">
        <v>73</v>
      </c>
      <c r="AY932" s="193" t="s">
        <v>147</v>
      </c>
    </row>
    <row r="933" s="14" customFormat="1">
      <c r="A933" s="14"/>
      <c r="B933" s="199"/>
      <c r="C933" s="14"/>
      <c r="D933" s="192" t="s">
        <v>157</v>
      </c>
      <c r="E933" s="200" t="s">
        <v>1</v>
      </c>
      <c r="F933" s="201" t="s">
        <v>628</v>
      </c>
      <c r="G933" s="14"/>
      <c r="H933" s="202">
        <v>8.75</v>
      </c>
      <c r="I933" s="203"/>
      <c r="J933" s="14"/>
      <c r="K933" s="14"/>
      <c r="L933" s="199"/>
      <c r="M933" s="204"/>
      <c r="N933" s="205"/>
      <c r="O933" s="205"/>
      <c r="P933" s="205"/>
      <c r="Q933" s="205"/>
      <c r="R933" s="205"/>
      <c r="S933" s="205"/>
      <c r="T933" s="206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00" t="s">
        <v>157</v>
      </c>
      <c r="AU933" s="200" t="s">
        <v>80</v>
      </c>
      <c r="AV933" s="14" t="s">
        <v>82</v>
      </c>
      <c r="AW933" s="14" t="s">
        <v>30</v>
      </c>
      <c r="AX933" s="14" t="s">
        <v>73</v>
      </c>
      <c r="AY933" s="200" t="s">
        <v>147</v>
      </c>
    </row>
    <row r="934" s="15" customFormat="1">
      <c r="A934" s="15"/>
      <c r="B934" s="207"/>
      <c r="C934" s="15"/>
      <c r="D934" s="192" t="s">
        <v>157</v>
      </c>
      <c r="E934" s="208" t="s">
        <v>1</v>
      </c>
      <c r="F934" s="209" t="s">
        <v>160</v>
      </c>
      <c r="G934" s="15"/>
      <c r="H934" s="210">
        <v>8.75</v>
      </c>
      <c r="I934" s="211"/>
      <c r="J934" s="15"/>
      <c r="K934" s="15"/>
      <c r="L934" s="207"/>
      <c r="M934" s="212"/>
      <c r="N934" s="213"/>
      <c r="O934" s="213"/>
      <c r="P934" s="213"/>
      <c r="Q934" s="213"/>
      <c r="R934" s="213"/>
      <c r="S934" s="213"/>
      <c r="T934" s="214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08" t="s">
        <v>157</v>
      </c>
      <c r="AU934" s="208" t="s">
        <v>80</v>
      </c>
      <c r="AV934" s="15" t="s">
        <v>154</v>
      </c>
      <c r="AW934" s="15" t="s">
        <v>30</v>
      </c>
      <c r="AX934" s="15" t="s">
        <v>80</v>
      </c>
      <c r="AY934" s="208" t="s">
        <v>147</v>
      </c>
    </row>
    <row r="935" s="12" customFormat="1" ht="25.92" customHeight="1">
      <c r="A935" s="12"/>
      <c r="B935" s="158"/>
      <c r="C935" s="12"/>
      <c r="D935" s="159" t="s">
        <v>72</v>
      </c>
      <c r="E935" s="160" t="s">
        <v>629</v>
      </c>
      <c r="F935" s="160" t="s">
        <v>630</v>
      </c>
      <c r="G935" s="12"/>
      <c r="H935" s="12"/>
      <c r="I935" s="161"/>
      <c r="J935" s="162">
        <f>BK935</f>
        <v>0</v>
      </c>
      <c r="K935" s="12"/>
      <c r="L935" s="158"/>
      <c r="M935" s="163"/>
      <c r="N935" s="164"/>
      <c r="O935" s="164"/>
      <c r="P935" s="165">
        <f>P936+P975+P995+P1039+P1083+P1098+P1116</f>
        <v>0</v>
      </c>
      <c r="Q935" s="164"/>
      <c r="R935" s="165">
        <f>R936+R975+R995+R1039+R1083+R1098+R1116</f>
        <v>0</v>
      </c>
      <c r="S935" s="164"/>
      <c r="T935" s="166">
        <f>T936+T975+T995+T1039+T1083+T1098+T1116</f>
        <v>0</v>
      </c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R935" s="159" t="s">
        <v>82</v>
      </c>
      <c r="AT935" s="167" t="s">
        <v>72</v>
      </c>
      <c r="AU935" s="167" t="s">
        <v>73</v>
      </c>
      <c r="AY935" s="159" t="s">
        <v>147</v>
      </c>
      <c r="BK935" s="168">
        <f>BK936+BK975+BK995+BK1039+BK1083+BK1098+BK1116</f>
        <v>0</v>
      </c>
    </row>
    <row r="936" s="12" customFormat="1" ht="22.8" customHeight="1">
      <c r="A936" s="12"/>
      <c r="B936" s="158"/>
      <c r="C936" s="12"/>
      <c r="D936" s="159" t="s">
        <v>72</v>
      </c>
      <c r="E936" s="169" t="s">
        <v>631</v>
      </c>
      <c r="F936" s="169" t="s">
        <v>632</v>
      </c>
      <c r="G936" s="12"/>
      <c r="H936" s="12"/>
      <c r="I936" s="161"/>
      <c r="J936" s="170">
        <f>BK936</f>
        <v>0</v>
      </c>
      <c r="K936" s="12"/>
      <c r="L936" s="158"/>
      <c r="M936" s="163"/>
      <c r="N936" s="164"/>
      <c r="O936" s="164"/>
      <c r="P936" s="165">
        <f>SUM(P937:P974)</f>
        <v>0</v>
      </c>
      <c r="Q936" s="164"/>
      <c r="R936" s="165">
        <f>SUM(R937:R974)</f>
        <v>0</v>
      </c>
      <c r="S936" s="164"/>
      <c r="T936" s="166">
        <f>SUM(T937:T974)</f>
        <v>0</v>
      </c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R936" s="159" t="s">
        <v>82</v>
      </c>
      <c r="AT936" s="167" t="s">
        <v>72</v>
      </c>
      <c r="AU936" s="167" t="s">
        <v>80</v>
      </c>
      <c r="AY936" s="159" t="s">
        <v>147</v>
      </c>
      <c r="BK936" s="168">
        <f>SUM(BK937:BK974)</f>
        <v>0</v>
      </c>
    </row>
    <row r="937" s="2" customFormat="1" ht="37.8" customHeight="1">
      <c r="A937" s="37"/>
      <c r="B937" s="171"/>
      <c r="C937" s="172" t="s">
        <v>633</v>
      </c>
      <c r="D937" s="172" t="s">
        <v>150</v>
      </c>
      <c r="E937" s="173" t="s">
        <v>634</v>
      </c>
      <c r="F937" s="174" t="s">
        <v>635</v>
      </c>
      <c r="G937" s="175" t="s">
        <v>164</v>
      </c>
      <c r="H937" s="176">
        <v>161</v>
      </c>
      <c r="I937" s="177"/>
      <c r="J937" s="178">
        <f>ROUND(I937*H937,2)</f>
        <v>0</v>
      </c>
      <c r="K937" s="179"/>
      <c r="L937" s="38"/>
      <c r="M937" s="180" t="s">
        <v>1</v>
      </c>
      <c r="N937" s="181" t="s">
        <v>38</v>
      </c>
      <c r="O937" s="76"/>
      <c r="P937" s="182">
        <f>O937*H937</f>
        <v>0</v>
      </c>
      <c r="Q937" s="182">
        <v>0</v>
      </c>
      <c r="R937" s="182">
        <f>Q937*H937</f>
        <v>0</v>
      </c>
      <c r="S937" s="182">
        <v>0</v>
      </c>
      <c r="T937" s="183">
        <f>S937*H937</f>
        <v>0</v>
      </c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R937" s="184" t="s">
        <v>222</v>
      </c>
      <c r="AT937" s="184" t="s">
        <v>150</v>
      </c>
      <c r="AU937" s="184" t="s">
        <v>82</v>
      </c>
      <c r="AY937" s="18" t="s">
        <v>147</v>
      </c>
      <c r="BE937" s="185">
        <f>IF(N937="základní",J937,0)</f>
        <v>0</v>
      </c>
      <c r="BF937" s="185">
        <f>IF(N937="snížená",J937,0)</f>
        <v>0</v>
      </c>
      <c r="BG937" s="185">
        <f>IF(N937="zákl. přenesená",J937,0)</f>
        <v>0</v>
      </c>
      <c r="BH937" s="185">
        <f>IF(N937="sníž. přenesená",J937,0)</f>
        <v>0</v>
      </c>
      <c r="BI937" s="185">
        <f>IF(N937="nulová",J937,0)</f>
        <v>0</v>
      </c>
      <c r="BJ937" s="18" t="s">
        <v>80</v>
      </c>
      <c r="BK937" s="185">
        <f>ROUND(I937*H937,2)</f>
        <v>0</v>
      </c>
      <c r="BL937" s="18" t="s">
        <v>222</v>
      </c>
      <c r="BM937" s="184" t="s">
        <v>636</v>
      </c>
    </row>
    <row r="938" s="2" customFormat="1">
      <c r="A938" s="37"/>
      <c r="B938" s="38"/>
      <c r="C938" s="37"/>
      <c r="D938" s="186" t="s">
        <v>155</v>
      </c>
      <c r="E938" s="37"/>
      <c r="F938" s="187" t="s">
        <v>637</v>
      </c>
      <c r="G938" s="37"/>
      <c r="H938" s="37"/>
      <c r="I938" s="188"/>
      <c r="J938" s="37"/>
      <c r="K938" s="37"/>
      <c r="L938" s="38"/>
      <c r="M938" s="189"/>
      <c r="N938" s="190"/>
      <c r="O938" s="76"/>
      <c r="P938" s="76"/>
      <c r="Q938" s="76"/>
      <c r="R938" s="76"/>
      <c r="S938" s="76"/>
      <c r="T938" s="7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T938" s="18" t="s">
        <v>155</v>
      </c>
      <c r="AU938" s="18" t="s">
        <v>82</v>
      </c>
    </row>
    <row r="939" s="13" customFormat="1">
      <c r="A939" s="13"/>
      <c r="B939" s="191"/>
      <c r="C939" s="13"/>
      <c r="D939" s="192" t="s">
        <v>157</v>
      </c>
      <c r="E939" s="193" t="s">
        <v>1</v>
      </c>
      <c r="F939" s="194" t="s">
        <v>492</v>
      </c>
      <c r="G939" s="13"/>
      <c r="H939" s="193" t="s">
        <v>1</v>
      </c>
      <c r="I939" s="195"/>
      <c r="J939" s="13"/>
      <c r="K939" s="13"/>
      <c r="L939" s="191"/>
      <c r="M939" s="196"/>
      <c r="N939" s="197"/>
      <c r="O939" s="197"/>
      <c r="P939" s="197"/>
      <c r="Q939" s="197"/>
      <c r="R939" s="197"/>
      <c r="S939" s="197"/>
      <c r="T939" s="198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193" t="s">
        <v>157</v>
      </c>
      <c r="AU939" s="193" t="s">
        <v>82</v>
      </c>
      <c r="AV939" s="13" t="s">
        <v>80</v>
      </c>
      <c r="AW939" s="13" t="s">
        <v>30</v>
      </c>
      <c r="AX939" s="13" t="s">
        <v>73</v>
      </c>
      <c r="AY939" s="193" t="s">
        <v>147</v>
      </c>
    </row>
    <row r="940" s="14" customFormat="1">
      <c r="A940" s="14"/>
      <c r="B940" s="199"/>
      <c r="C940" s="14"/>
      <c r="D940" s="192" t="s">
        <v>157</v>
      </c>
      <c r="E940" s="200" t="s">
        <v>1</v>
      </c>
      <c r="F940" s="201" t="s">
        <v>594</v>
      </c>
      <c r="G940" s="14"/>
      <c r="H940" s="202">
        <v>144</v>
      </c>
      <c r="I940" s="203"/>
      <c r="J940" s="14"/>
      <c r="K940" s="14"/>
      <c r="L940" s="199"/>
      <c r="M940" s="204"/>
      <c r="N940" s="205"/>
      <c r="O940" s="205"/>
      <c r="P940" s="205"/>
      <c r="Q940" s="205"/>
      <c r="R940" s="205"/>
      <c r="S940" s="205"/>
      <c r="T940" s="206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00" t="s">
        <v>157</v>
      </c>
      <c r="AU940" s="200" t="s">
        <v>82</v>
      </c>
      <c r="AV940" s="14" t="s">
        <v>82</v>
      </c>
      <c r="AW940" s="14" t="s">
        <v>30</v>
      </c>
      <c r="AX940" s="14" t="s">
        <v>73</v>
      </c>
      <c r="AY940" s="200" t="s">
        <v>147</v>
      </c>
    </row>
    <row r="941" s="13" customFormat="1">
      <c r="A941" s="13"/>
      <c r="B941" s="191"/>
      <c r="C941" s="13"/>
      <c r="D941" s="192" t="s">
        <v>157</v>
      </c>
      <c r="E941" s="193" t="s">
        <v>1</v>
      </c>
      <c r="F941" s="194" t="s">
        <v>638</v>
      </c>
      <c r="G941" s="13"/>
      <c r="H941" s="193" t="s">
        <v>1</v>
      </c>
      <c r="I941" s="195"/>
      <c r="J941" s="13"/>
      <c r="K941" s="13"/>
      <c r="L941" s="191"/>
      <c r="M941" s="196"/>
      <c r="N941" s="197"/>
      <c r="O941" s="197"/>
      <c r="P941" s="197"/>
      <c r="Q941" s="197"/>
      <c r="R941" s="197"/>
      <c r="S941" s="197"/>
      <c r="T941" s="198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193" t="s">
        <v>157</v>
      </c>
      <c r="AU941" s="193" t="s">
        <v>82</v>
      </c>
      <c r="AV941" s="13" t="s">
        <v>80</v>
      </c>
      <c r="AW941" s="13" t="s">
        <v>30</v>
      </c>
      <c r="AX941" s="13" t="s">
        <v>73</v>
      </c>
      <c r="AY941" s="193" t="s">
        <v>147</v>
      </c>
    </row>
    <row r="942" s="14" customFormat="1">
      <c r="A942" s="14"/>
      <c r="B942" s="199"/>
      <c r="C942" s="14"/>
      <c r="D942" s="192" t="s">
        <v>157</v>
      </c>
      <c r="E942" s="200" t="s">
        <v>1</v>
      </c>
      <c r="F942" s="201" t="s">
        <v>280</v>
      </c>
      <c r="G942" s="14"/>
      <c r="H942" s="202">
        <v>17</v>
      </c>
      <c r="I942" s="203"/>
      <c r="J942" s="14"/>
      <c r="K942" s="14"/>
      <c r="L942" s="199"/>
      <c r="M942" s="204"/>
      <c r="N942" s="205"/>
      <c r="O942" s="205"/>
      <c r="P942" s="205"/>
      <c r="Q942" s="205"/>
      <c r="R942" s="205"/>
      <c r="S942" s="205"/>
      <c r="T942" s="206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00" t="s">
        <v>157</v>
      </c>
      <c r="AU942" s="200" t="s">
        <v>82</v>
      </c>
      <c r="AV942" s="14" t="s">
        <v>82</v>
      </c>
      <c r="AW942" s="14" t="s">
        <v>30</v>
      </c>
      <c r="AX942" s="14" t="s">
        <v>73</v>
      </c>
      <c r="AY942" s="200" t="s">
        <v>147</v>
      </c>
    </row>
    <row r="943" s="15" customFormat="1">
      <c r="A943" s="15"/>
      <c r="B943" s="207"/>
      <c r="C943" s="15"/>
      <c r="D943" s="192" t="s">
        <v>157</v>
      </c>
      <c r="E943" s="208" t="s">
        <v>1</v>
      </c>
      <c r="F943" s="209" t="s">
        <v>160</v>
      </c>
      <c r="G943" s="15"/>
      <c r="H943" s="210">
        <v>161</v>
      </c>
      <c r="I943" s="211"/>
      <c r="J943" s="15"/>
      <c r="K943" s="15"/>
      <c r="L943" s="207"/>
      <c r="M943" s="212"/>
      <c r="N943" s="213"/>
      <c r="O943" s="213"/>
      <c r="P943" s="213"/>
      <c r="Q943" s="213"/>
      <c r="R943" s="213"/>
      <c r="S943" s="213"/>
      <c r="T943" s="214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T943" s="208" t="s">
        <v>157</v>
      </c>
      <c r="AU943" s="208" t="s">
        <v>82</v>
      </c>
      <c r="AV943" s="15" t="s">
        <v>154</v>
      </c>
      <c r="AW943" s="15" t="s">
        <v>30</v>
      </c>
      <c r="AX943" s="15" t="s">
        <v>80</v>
      </c>
      <c r="AY943" s="208" t="s">
        <v>147</v>
      </c>
    </row>
    <row r="944" s="2" customFormat="1" ht="21.75" customHeight="1">
      <c r="A944" s="37"/>
      <c r="B944" s="171"/>
      <c r="C944" s="215" t="s">
        <v>399</v>
      </c>
      <c r="D944" s="215" t="s">
        <v>229</v>
      </c>
      <c r="E944" s="216" t="s">
        <v>639</v>
      </c>
      <c r="F944" s="217" t="s">
        <v>640</v>
      </c>
      <c r="G944" s="218" t="s">
        <v>164</v>
      </c>
      <c r="H944" s="219">
        <v>330.05000000000001</v>
      </c>
      <c r="I944" s="220"/>
      <c r="J944" s="221">
        <f>ROUND(I944*H944,2)</f>
        <v>0</v>
      </c>
      <c r="K944" s="222"/>
      <c r="L944" s="223"/>
      <c r="M944" s="224" t="s">
        <v>1</v>
      </c>
      <c r="N944" s="225" t="s">
        <v>38</v>
      </c>
      <c r="O944" s="76"/>
      <c r="P944" s="182">
        <f>O944*H944</f>
        <v>0</v>
      </c>
      <c r="Q944" s="182">
        <v>0</v>
      </c>
      <c r="R944" s="182">
        <f>Q944*H944</f>
        <v>0</v>
      </c>
      <c r="S944" s="182">
        <v>0</v>
      </c>
      <c r="T944" s="183">
        <f>S944*H944</f>
        <v>0</v>
      </c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R944" s="184" t="s">
        <v>277</v>
      </c>
      <c r="AT944" s="184" t="s">
        <v>229</v>
      </c>
      <c r="AU944" s="184" t="s">
        <v>82</v>
      </c>
      <c r="AY944" s="18" t="s">
        <v>147</v>
      </c>
      <c r="BE944" s="185">
        <f>IF(N944="základní",J944,0)</f>
        <v>0</v>
      </c>
      <c r="BF944" s="185">
        <f>IF(N944="snížená",J944,0)</f>
        <v>0</v>
      </c>
      <c r="BG944" s="185">
        <f>IF(N944="zákl. přenesená",J944,0)</f>
        <v>0</v>
      </c>
      <c r="BH944" s="185">
        <f>IF(N944="sníž. přenesená",J944,0)</f>
        <v>0</v>
      </c>
      <c r="BI944" s="185">
        <f>IF(N944="nulová",J944,0)</f>
        <v>0</v>
      </c>
      <c r="BJ944" s="18" t="s">
        <v>80</v>
      </c>
      <c r="BK944" s="185">
        <f>ROUND(I944*H944,2)</f>
        <v>0</v>
      </c>
      <c r="BL944" s="18" t="s">
        <v>222</v>
      </c>
      <c r="BM944" s="184" t="s">
        <v>641</v>
      </c>
    </row>
    <row r="945" s="14" customFormat="1">
      <c r="A945" s="14"/>
      <c r="B945" s="199"/>
      <c r="C945" s="14"/>
      <c r="D945" s="192" t="s">
        <v>157</v>
      </c>
      <c r="E945" s="200" t="s">
        <v>1</v>
      </c>
      <c r="F945" s="201" t="s">
        <v>642</v>
      </c>
      <c r="G945" s="14"/>
      <c r="H945" s="202">
        <v>330.05000000000001</v>
      </c>
      <c r="I945" s="203"/>
      <c r="J945" s="14"/>
      <c r="K945" s="14"/>
      <c r="L945" s="199"/>
      <c r="M945" s="204"/>
      <c r="N945" s="205"/>
      <c r="O945" s="205"/>
      <c r="P945" s="205"/>
      <c r="Q945" s="205"/>
      <c r="R945" s="205"/>
      <c r="S945" s="205"/>
      <c r="T945" s="206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00" t="s">
        <v>157</v>
      </c>
      <c r="AU945" s="200" t="s">
        <v>82</v>
      </c>
      <c r="AV945" s="14" t="s">
        <v>82</v>
      </c>
      <c r="AW945" s="14" t="s">
        <v>30</v>
      </c>
      <c r="AX945" s="14" t="s">
        <v>73</v>
      </c>
      <c r="AY945" s="200" t="s">
        <v>147</v>
      </c>
    </row>
    <row r="946" s="15" customFormat="1">
      <c r="A946" s="15"/>
      <c r="B946" s="207"/>
      <c r="C946" s="15"/>
      <c r="D946" s="192" t="s">
        <v>157</v>
      </c>
      <c r="E946" s="208" t="s">
        <v>1</v>
      </c>
      <c r="F946" s="209" t="s">
        <v>160</v>
      </c>
      <c r="G946" s="15"/>
      <c r="H946" s="210">
        <v>330.05000000000001</v>
      </c>
      <c r="I946" s="211"/>
      <c r="J946" s="15"/>
      <c r="K946" s="15"/>
      <c r="L946" s="207"/>
      <c r="M946" s="212"/>
      <c r="N946" s="213"/>
      <c r="O946" s="213"/>
      <c r="P946" s="213"/>
      <c r="Q946" s="213"/>
      <c r="R946" s="213"/>
      <c r="S946" s="213"/>
      <c r="T946" s="214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T946" s="208" t="s">
        <v>157</v>
      </c>
      <c r="AU946" s="208" t="s">
        <v>82</v>
      </c>
      <c r="AV946" s="15" t="s">
        <v>154</v>
      </c>
      <c r="AW946" s="15" t="s">
        <v>30</v>
      </c>
      <c r="AX946" s="15" t="s">
        <v>80</v>
      </c>
      <c r="AY946" s="208" t="s">
        <v>147</v>
      </c>
    </row>
    <row r="947" s="2" customFormat="1" ht="24.15" customHeight="1">
      <c r="A947" s="37"/>
      <c r="B947" s="171"/>
      <c r="C947" s="172" t="s">
        <v>643</v>
      </c>
      <c r="D947" s="172" t="s">
        <v>150</v>
      </c>
      <c r="E947" s="173" t="s">
        <v>644</v>
      </c>
      <c r="F947" s="174" t="s">
        <v>645</v>
      </c>
      <c r="G947" s="175" t="s">
        <v>164</v>
      </c>
      <c r="H947" s="176">
        <v>161</v>
      </c>
      <c r="I947" s="177"/>
      <c r="J947" s="178">
        <f>ROUND(I947*H947,2)</f>
        <v>0</v>
      </c>
      <c r="K947" s="179"/>
      <c r="L947" s="38"/>
      <c r="M947" s="180" t="s">
        <v>1</v>
      </c>
      <c r="N947" s="181" t="s">
        <v>38</v>
      </c>
      <c r="O947" s="76"/>
      <c r="P947" s="182">
        <f>O947*H947</f>
        <v>0</v>
      </c>
      <c r="Q947" s="182">
        <v>0</v>
      </c>
      <c r="R947" s="182">
        <f>Q947*H947</f>
        <v>0</v>
      </c>
      <c r="S947" s="182">
        <v>0</v>
      </c>
      <c r="T947" s="183">
        <f>S947*H947</f>
        <v>0</v>
      </c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R947" s="184" t="s">
        <v>222</v>
      </c>
      <c r="AT947" s="184" t="s">
        <v>150</v>
      </c>
      <c r="AU947" s="184" t="s">
        <v>82</v>
      </c>
      <c r="AY947" s="18" t="s">
        <v>147</v>
      </c>
      <c r="BE947" s="185">
        <f>IF(N947="základní",J947,0)</f>
        <v>0</v>
      </c>
      <c r="BF947" s="185">
        <f>IF(N947="snížená",J947,0)</f>
        <v>0</v>
      </c>
      <c r="BG947" s="185">
        <f>IF(N947="zákl. přenesená",J947,0)</f>
        <v>0</v>
      </c>
      <c r="BH947" s="185">
        <f>IF(N947="sníž. přenesená",J947,0)</f>
        <v>0</v>
      </c>
      <c r="BI947" s="185">
        <f>IF(N947="nulová",J947,0)</f>
        <v>0</v>
      </c>
      <c r="BJ947" s="18" t="s">
        <v>80</v>
      </c>
      <c r="BK947" s="185">
        <f>ROUND(I947*H947,2)</f>
        <v>0</v>
      </c>
      <c r="BL947" s="18" t="s">
        <v>222</v>
      </c>
      <c r="BM947" s="184" t="s">
        <v>646</v>
      </c>
    </row>
    <row r="948" s="2" customFormat="1">
      <c r="A948" s="37"/>
      <c r="B948" s="38"/>
      <c r="C948" s="37"/>
      <c r="D948" s="186" t="s">
        <v>155</v>
      </c>
      <c r="E948" s="37"/>
      <c r="F948" s="187" t="s">
        <v>647</v>
      </c>
      <c r="G948" s="37"/>
      <c r="H948" s="37"/>
      <c r="I948" s="188"/>
      <c r="J948" s="37"/>
      <c r="K948" s="37"/>
      <c r="L948" s="38"/>
      <c r="M948" s="189"/>
      <c r="N948" s="190"/>
      <c r="O948" s="76"/>
      <c r="P948" s="76"/>
      <c r="Q948" s="76"/>
      <c r="R948" s="76"/>
      <c r="S948" s="76"/>
      <c r="T948" s="7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T948" s="18" t="s">
        <v>155</v>
      </c>
      <c r="AU948" s="18" t="s">
        <v>82</v>
      </c>
    </row>
    <row r="949" s="13" customFormat="1">
      <c r="A949" s="13"/>
      <c r="B949" s="191"/>
      <c r="C949" s="13"/>
      <c r="D949" s="192" t="s">
        <v>157</v>
      </c>
      <c r="E949" s="193" t="s">
        <v>1</v>
      </c>
      <c r="F949" s="194" t="s">
        <v>492</v>
      </c>
      <c r="G949" s="13"/>
      <c r="H949" s="193" t="s">
        <v>1</v>
      </c>
      <c r="I949" s="195"/>
      <c r="J949" s="13"/>
      <c r="K949" s="13"/>
      <c r="L949" s="191"/>
      <c r="M949" s="196"/>
      <c r="N949" s="197"/>
      <c r="O949" s="197"/>
      <c r="P949" s="197"/>
      <c r="Q949" s="197"/>
      <c r="R949" s="197"/>
      <c r="S949" s="197"/>
      <c r="T949" s="198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193" t="s">
        <v>157</v>
      </c>
      <c r="AU949" s="193" t="s">
        <v>82</v>
      </c>
      <c r="AV949" s="13" t="s">
        <v>80</v>
      </c>
      <c r="AW949" s="13" t="s">
        <v>30</v>
      </c>
      <c r="AX949" s="13" t="s">
        <v>73</v>
      </c>
      <c r="AY949" s="193" t="s">
        <v>147</v>
      </c>
    </row>
    <row r="950" s="14" customFormat="1">
      <c r="A950" s="14"/>
      <c r="B950" s="199"/>
      <c r="C950" s="14"/>
      <c r="D950" s="192" t="s">
        <v>157</v>
      </c>
      <c r="E950" s="200" t="s">
        <v>1</v>
      </c>
      <c r="F950" s="201" t="s">
        <v>594</v>
      </c>
      <c r="G950" s="14"/>
      <c r="H950" s="202">
        <v>144</v>
      </c>
      <c r="I950" s="203"/>
      <c r="J950" s="14"/>
      <c r="K950" s="14"/>
      <c r="L950" s="199"/>
      <c r="M950" s="204"/>
      <c r="N950" s="205"/>
      <c r="O950" s="205"/>
      <c r="P950" s="205"/>
      <c r="Q950" s="205"/>
      <c r="R950" s="205"/>
      <c r="S950" s="205"/>
      <c r="T950" s="206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00" t="s">
        <v>157</v>
      </c>
      <c r="AU950" s="200" t="s">
        <v>82</v>
      </c>
      <c r="AV950" s="14" t="s">
        <v>82</v>
      </c>
      <c r="AW950" s="14" t="s">
        <v>30</v>
      </c>
      <c r="AX950" s="14" t="s">
        <v>73</v>
      </c>
      <c r="AY950" s="200" t="s">
        <v>147</v>
      </c>
    </row>
    <row r="951" s="13" customFormat="1">
      <c r="A951" s="13"/>
      <c r="B951" s="191"/>
      <c r="C951" s="13"/>
      <c r="D951" s="192" t="s">
        <v>157</v>
      </c>
      <c r="E951" s="193" t="s">
        <v>1</v>
      </c>
      <c r="F951" s="194" t="s">
        <v>638</v>
      </c>
      <c r="G951" s="13"/>
      <c r="H951" s="193" t="s">
        <v>1</v>
      </c>
      <c r="I951" s="195"/>
      <c r="J951" s="13"/>
      <c r="K951" s="13"/>
      <c r="L951" s="191"/>
      <c r="M951" s="196"/>
      <c r="N951" s="197"/>
      <c r="O951" s="197"/>
      <c r="P951" s="197"/>
      <c r="Q951" s="197"/>
      <c r="R951" s="197"/>
      <c r="S951" s="197"/>
      <c r="T951" s="198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193" t="s">
        <v>157</v>
      </c>
      <c r="AU951" s="193" t="s">
        <v>82</v>
      </c>
      <c r="AV951" s="13" t="s">
        <v>80</v>
      </c>
      <c r="AW951" s="13" t="s">
        <v>30</v>
      </c>
      <c r="AX951" s="13" t="s">
        <v>73</v>
      </c>
      <c r="AY951" s="193" t="s">
        <v>147</v>
      </c>
    </row>
    <row r="952" s="14" customFormat="1">
      <c r="A952" s="14"/>
      <c r="B952" s="199"/>
      <c r="C952" s="14"/>
      <c r="D952" s="192" t="s">
        <v>157</v>
      </c>
      <c r="E952" s="200" t="s">
        <v>1</v>
      </c>
      <c r="F952" s="201" t="s">
        <v>280</v>
      </c>
      <c r="G952" s="14"/>
      <c r="H952" s="202">
        <v>17</v>
      </c>
      <c r="I952" s="203"/>
      <c r="J952" s="14"/>
      <c r="K952" s="14"/>
      <c r="L952" s="199"/>
      <c r="M952" s="204"/>
      <c r="N952" s="205"/>
      <c r="O952" s="205"/>
      <c r="P952" s="205"/>
      <c r="Q952" s="205"/>
      <c r="R952" s="205"/>
      <c r="S952" s="205"/>
      <c r="T952" s="206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00" t="s">
        <v>157</v>
      </c>
      <c r="AU952" s="200" t="s">
        <v>82</v>
      </c>
      <c r="AV952" s="14" t="s">
        <v>82</v>
      </c>
      <c r="AW952" s="14" t="s">
        <v>30</v>
      </c>
      <c r="AX952" s="14" t="s">
        <v>73</v>
      </c>
      <c r="AY952" s="200" t="s">
        <v>147</v>
      </c>
    </row>
    <row r="953" s="15" customFormat="1">
      <c r="A953" s="15"/>
      <c r="B953" s="207"/>
      <c r="C953" s="15"/>
      <c r="D953" s="192" t="s">
        <v>157</v>
      </c>
      <c r="E953" s="208" t="s">
        <v>1</v>
      </c>
      <c r="F953" s="209" t="s">
        <v>160</v>
      </c>
      <c r="G953" s="15"/>
      <c r="H953" s="210">
        <v>161</v>
      </c>
      <c r="I953" s="211"/>
      <c r="J953" s="15"/>
      <c r="K953" s="15"/>
      <c r="L953" s="207"/>
      <c r="M953" s="212"/>
      <c r="N953" s="213"/>
      <c r="O953" s="213"/>
      <c r="P953" s="213"/>
      <c r="Q953" s="213"/>
      <c r="R953" s="213"/>
      <c r="S953" s="213"/>
      <c r="T953" s="214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T953" s="208" t="s">
        <v>157</v>
      </c>
      <c r="AU953" s="208" t="s">
        <v>82</v>
      </c>
      <c r="AV953" s="15" t="s">
        <v>154</v>
      </c>
      <c r="AW953" s="15" t="s">
        <v>30</v>
      </c>
      <c r="AX953" s="15" t="s">
        <v>80</v>
      </c>
      <c r="AY953" s="208" t="s">
        <v>147</v>
      </c>
    </row>
    <row r="954" s="2" customFormat="1" ht="33" customHeight="1">
      <c r="A954" s="37"/>
      <c r="B954" s="171"/>
      <c r="C954" s="172" t="s">
        <v>404</v>
      </c>
      <c r="D954" s="172" t="s">
        <v>150</v>
      </c>
      <c r="E954" s="173" t="s">
        <v>648</v>
      </c>
      <c r="F954" s="174" t="s">
        <v>649</v>
      </c>
      <c r="G954" s="175" t="s">
        <v>164</v>
      </c>
      <c r="H954" s="176">
        <v>20</v>
      </c>
      <c r="I954" s="177"/>
      <c r="J954" s="178">
        <f>ROUND(I954*H954,2)</f>
        <v>0</v>
      </c>
      <c r="K954" s="179"/>
      <c r="L954" s="38"/>
      <c r="M954" s="180" t="s">
        <v>1</v>
      </c>
      <c r="N954" s="181" t="s">
        <v>38</v>
      </c>
      <c r="O954" s="76"/>
      <c r="P954" s="182">
        <f>O954*H954</f>
        <v>0</v>
      </c>
      <c r="Q954" s="182">
        <v>0</v>
      </c>
      <c r="R954" s="182">
        <f>Q954*H954</f>
        <v>0</v>
      </c>
      <c r="S954" s="182">
        <v>0</v>
      </c>
      <c r="T954" s="183">
        <f>S954*H954</f>
        <v>0</v>
      </c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R954" s="184" t="s">
        <v>222</v>
      </c>
      <c r="AT954" s="184" t="s">
        <v>150</v>
      </c>
      <c r="AU954" s="184" t="s">
        <v>82</v>
      </c>
      <c r="AY954" s="18" t="s">
        <v>147</v>
      </c>
      <c r="BE954" s="185">
        <f>IF(N954="základní",J954,0)</f>
        <v>0</v>
      </c>
      <c r="BF954" s="185">
        <f>IF(N954="snížená",J954,0)</f>
        <v>0</v>
      </c>
      <c r="BG954" s="185">
        <f>IF(N954="zákl. přenesená",J954,0)</f>
        <v>0</v>
      </c>
      <c r="BH954" s="185">
        <f>IF(N954="sníž. přenesená",J954,0)</f>
        <v>0</v>
      </c>
      <c r="BI954" s="185">
        <f>IF(N954="nulová",J954,0)</f>
        <v>0</v>
      </c>
      <c r="BJ954" s="18" t="s">
        <v>80</v>
      </c>
      <c r="BK954" s="185">
        <f>ROUND(I954*H954,2)</f>
        <v>0</v>
      </c>
      <c r="BL954" s="18" t="s">
        <v>222</v>
      </c>
      <c r="BM954" s="184" t="s">
        <v>650</v>
      </c>
    </row>
    <row r="955" s="2" customFormat="1">
      <c r="A955" s="37"/>
      <c r="B955" s="38"/>
      <c r="C955" s="37"/>
      <c r="D955" s="186" t="s">
        <v>155</v>
      </c>
      <c r="E955" s="37"/>
      <c r="F955" s="187" t="s">
        <v>651</v>
      </c>
      <c r="G955" s="37"/>
      <c r="H955" s="37"/>
      <c r="I955" s="188"/>
      <c r="J955" s="37"/>
      <c r="K955" s="37"/>
      <c r="L955" s="38"/>
      <c r="M955" s="189"/>
      <c r="N955" s="190"/>
      <c r="O955" s="76"/>
      <c r="P955" s="76"/>
      <c r="Q955" s="76"/>
      <c r="R955" s="76"/>
      <c r="S955" s="76"/>
      <c r="T955" s="7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T955" s="18" t="s">
        <v>155</v>
      </c>
      <c r="AU955" s="18" t="s">
        <v>82</v>
      </c>
    </row>
    <row r="956" s="14" customFormat="1">
      <c r="A956" s="14"/>
      <c r="B956" s="199"/>
      <c r="C956" s="14"/>
      <c r="D956" s="192" t="s">
        <v>157</v>
      </c>
      <c r="E956" s="200" t="s">
        <v>1</v>
      </c>
      <c r="F956" s="201" t="s">
        <v>232</v>
      </c>
      <c r="G956" s="14"/>
      <c r="H956" s="202">
        <v>20</v>
      </c>
      <c r="I956" s="203"/>
      <c r="J956" s="14"/>
      <c r="K956" s="14"/>
      <c r="L956" s="199"/>
      <c r="M956" s="204"/>
      <c r="N956" s="205"/>
      <c r="O956" s="205"/>
      <c r="P956" s="205"/>
      <c r="Q956" s="205"/>
      <c r="R956" s="205"/>
      <c r="S956" s="205"/>
      <c r="T956" s="206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00" t="s">
        <v>157</v>
      </c>
      <c r="AU956" s="200" t="s">
        <v>82</v>
      </c>
      <c r="AV956" s="14" t="s">
        <v>82</v>
      </c>
      <c r="AW956" s="14" t="s">
        <v>30</v>
      </c>
      <c r="AX956" s="14" t="s">
        <v>73</v>
      </c>
      <c r="AY956" s="200" t="s">
        <v>147</v>
      </c>
    </row>
    <row r="957" s="15" customFormat="1">
      <c r="A957" s="15"/>
      <c r="B957" s="207"/>
      <c r="C957" s="15"/>
      <c r="D957" s="192" t="s">
        <v>157</v>
      </c>
      <c r="E957" s="208" t="s">
        <v>1</v>
      </c>
      <c r="F957" s="209" t="s">
        <v>160</v>
      </c>
      <c r="G957" s="15"/>
      <c r="H957" s="210">
        <v>20</v>
      </c>
      <c r="I957" s="211"/>
      <c r="J957" s="15"/>
      <c r="K957" s="15"/>
      <c r="L957" s="207"/>
      <c r="M957" s="212"/>
      <c r="N957" s="213"/>
      <c r="O957" s="213"/>
      <c r="P957" s="213"/>
      <c r="Q957" s="213"/>
      <c r="R957" s="213"/>
      <c r="S957" s="213"/>
      <c r="T957" s="214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T957" s="208" t="s">
        <v>157</v>
      </c>
      <c r="AU957" s="208" t="s">
        <v>82</v>
      </c>
      <c r="AV957" s="15" t="s">
        <v>154</v>
      </c>
      <c r="AW957" s="15" t="s">
        <v>30</v>
      </c>
      <c r="AX957" s="15" t="s">
        <v>80</v>
      </c>
      <c r="AY957" s="208" t="s">
        <v>147</v>
      </c>
    </row>
    <row r="958" s="2" customFormat="1" ht="33" customHeight="1">
      <c r="A958" s="37"/>
      <c r="B958" s="171"/>
      <c r="C958" s="172" t="s">
        <v>652</v>
      </c>
      <c r="D958" s="172" t="s">
        <v>150</v>
      </c>
      <c r="E958" s="173" t="s">
        <v>653</v>
      </c>
      <c r="F958" s="174" t="s">
        <v>654</v>
      </c>
      <c r="G958" s="175" t="s">
        <v>164</v>
      </c>
      <c r="H958" s="176">
        <v>20</v>
      </c>
      <c r="I958" s="177"/>
      <c r="J958" s="178">
        <f>ROUND(I958*H958,2)</f>
        <v>0</v>
      </c>
      <c r="K958" s="179"/>
      <c r="L958" s="38"/>
      <c r="M958" s="180" t="s">
        <v>1</v>
      </c>
      <c r="N958" s="181" t="s">
        <v>38</v>
      </c>
      <c r="O958" s="76"/>
      <c r="P958" s="182">
        <f>O958*H958</f>
        <v>0</v>
      </c>
      <c r="Q958" s="182">
        <v>0</v>
      </c>
      <c r="R958" s="182">
        <f>Q958*H958</f>
        <v>0</v>
      </c>
      <c r="S958" s="182">
        <v>0</v>
      </c>
      <c r="T958" s="183">
        <f>S958*H958</f>
        <v>0</v>
      </c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R958" s="184" t="s">
        <v>222</v>
      </c>
      <c r="AT958" s="184" t="s">
        <v>150</v>
      </c>
      <c r="AU958" s="184" t="s">
        <v>82</v>
      </c>
      <c r="AY958" s="18" t="s">
        <v>147</v>
      </c>
      <c r="BE958" s="185">
        <f>IF(N958="základní",J958,0)</f>
        <v>0</v>
      </c>
      <c r="BF958" s="185">
        <f>IF(N958="snížená",J958,0)</f>
        <v>0</v>
      </c>
      <c r="BG958" s="185">
        <f>IF(N958="zákl. přenesená",J958,0)</f>
        <v>0</v>
      </c>
      <c r="BH958" s="185">
        <f>IF(N958="sníž. přenesená",J958,0)</f>
        <v>0</v>
      </c>
      <c r="BI958" s="185">
        <f>IF(N958="nulová",J958,0)</f>
        <v>0</v>
      </c>
      <c r="BJ958" s="18" t="s">
        <v>80</v>
      </c>
      <c r="BK958" s="185">
        <f>ROUND(I958*H958,2)</f>
        <v>0</v>
      </c>
      <c r="BL958" s="18" t="s">
        <v>222</v>
      </c>
      <c r="BM958" s="184" t="s">
        <v>655</v>
      </c>
    </row>
    <row r="959" s="2" customFormat="1">
      <c r="A959" s="37"/>
      <c r="B959" s="38"/>
      <c r="C959" s="37"/>
      <c r="D959" s="186" t="s">
        <v>155</v>
      </c>
      <c r="E959" s="37"/>
      <c r="F959" s="187" t="s">
        <v>656</v>
      </c>
      <c r="G959" s="37"/>
      <c r="H959" s="37"/>
      <c r="I959" s="188"/>
      <c r="J959" s="37"/>
      <c r="K959" s="37"/>
      <c r="L959" s="38"/>
      <c r="M959" s="189"/>
      <c r="N959" s="190"/>
      <c r="O959" s="76"/>
      <c r="P959" s="76"/>
      <c r="Q959" s="76"/>
      <c r="R959" s="76"/>
      <c r="S959" s="76"/>
      <c r="T959" s="7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T959" s="18" t="s">
        <v>155</v>
      </c>
      <c r="AU959" s="18" t="s">
        <v>82</v>
      </c>
    </row>
    <row r="960" s="2" customFormat="1" ht="37.8" customHeight="1">
      <c r="A960" s="37"/>
      <c r="B960" s="171"/>
      <c r="C960" s="172" t="s">
        <v>408</v>
      </c>
      <c r="D960" s="172" t="s">
        <v>150</v>
      </c>
      <c r="E960" s="173" t="s">
        <v>657</v>
      </c>
      <c r="F960" s="174" t="s">
        <v>658</v>
      </c>
      <c r="G960" s="175" t="s">
        <v>164</v>
      </c>
      <c r="H960" s="176">
        <v>9</v>
      </c>
      <c r="I960" s="177"/>
      <c r="J960" s="178">
        <f>ROUND(I960*H960,2)</f>
        <v>0</v>
      </c>
      <c r="K960" s="179"/>
      <c r="L960" s="38"/>
      <c r="M960" s="180" t="s">
        <v>1</v>
      </c>
      <c r="N960" s="181" t="s">
        <v>38</v>
      </c>
      <c r="O960" s="76"/>
      <c r="P960" s="182">
        <f>O960*H960</f>
        <v>0</v>
      </c>
      <c r="Q960" s="182">
        <v>0</v>
      </c>
      <c r="R960" s="182">
        <f>Q960*H960</f>
        <v>0</v>
      </c>
      <c r="S960" s="182">
        <v>0</v>
      </c>
      <c r="T960" s="183">
        <f>S960*H960</f>
        <v>0</v>
      </c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R960" s="184" t="s">
        <v>222</v>
      </c>
      <c r="AT960" s="184" t="s">
        <v>150</v>
      </c>
      <c r="AU960" s="184" t="s">
        <v>82</v>
      </c>
      <c r="AY960" s="18" t="s">
        <v>147</v>
      </c>
      <c r="BE960" s="185">
        <f>IF(N960="základní",J960,0)</f>
        <v>0</v>
      </c>
      <c r="BF960" s="185">
        <f>IF(N960="snížená",J960,0)</f>
        <v>0</v>
      </c>
      <c r="BG960" s="185">
        <f>IF(N960="zákl. přenesená",J960,0)</f>
        <v>0</v>
      </c>
      <c r="BH960" s="185">
        <f>IF(N960="sníž. přenesená",J960,0)</f>
        <v>0</v>
      </c>
      <c r="BI960" s="185">
        <f>IF(N960="nulová",J960,0)</f>
        <v>0</v>
      </c>
      <c r="BJ960" s="18" t="s">
        <v>80</v>
      </c>
      <c r="BK960" s="185">
        <f>ROUND(I960*H960,2)</f>
        <v>0</v>
      </c>
      <c r="BL960" s="18" t="s">
        <v>222</v>
      </c>
      <c r="BM960" s="184" t="s">
        <v>659</v>
      </c>
    </row>
    <row r="961" s="2" customFormat="1">
      <c r="A961" s="37"/>
      <c r="B961" s="38"/>
      <c r="C961" s="37"/>
      <c r="D961" s="186" t="s">
        <v>155</v>
      </c>
      <c r="E961" s="37"/>
      <c r="F961" s="187" t="s">
        <v>660</v>
      </c>
      <c r="G961" s="37"/>
      <c r="H961" s="37"/>
      <c r="I961" s="188"/>
      <c r="J961" s="37"/>
      <c r="K961" s="37"/>
      <c r="L961" s="38"/>
      <c r="M961" s="189"/>
      <c r="N961" s="190"/>
      <c r="O961" s="76"/>
      <c r="P961" s="76"/>
      <c r="Q961" s="76"/>
      <c r="R961" s="76"/>
      <c r="S961" s="76"/>
      <c r="T961" s="7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T961" s="18" t="s">
        <v>155</v>
      </c>
      <c r="AU961" s="18" t="s">
        <v>82</v>
      </c>
    </row>
    <row r="962" s="13" customFormat="1">
      <c r="A962" s="13"/>
      <c r="B962" s="191"/>
      <c r="C962" s="13"/>
      <c r="D962" s="192" t="s">
        <v>157</v>
      </c>
      <c r="E962" s="193" t="s">
        <v>1</v>
      </c>
      <c r="F962" s="194" t="s">
        <v>661</v>
      </c>
      <c r="G962" s="13"/>
      <c r="H962" s="193" t="s">
        <v>1</v>
      </c>
      <c r="I962" s="195"/>
      <c r="J962" s="13"/>
      <c r="K962" s="13"/>
      <c r="L962" s="191"/>
      <c r="M962" s="196"/>
      <c r="N962" s="197"/>
      <c r="O962" s="197"/>
      <c r="P962" s="197"/>
      <c r="Q962" s="197"/>
      <c r="R962" s="197"/>
      <c r="S962" s="197"/>
      <c r="T962" s="198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193" t="s">
        <v>157</v>
      </c>
      <c r="AU962" s="193" t="s">
        <v>82</v>
      </c>
      <c r="AV962" s="13" t="s">
        <v>80</v>
      </c>
      <c r="AW962" s="13" t="s">
        <v>30</v>
      </c>
      <c r="AX962" s="13" t="s">
        <v>73</v>
      </c>
      <c r="AY962" s="193" t="s">
        <v>147</v>
      </c>
    </row>
    <row r="963" s="14" customFormat="1">
      <c r="A963" s="14"/>
      <c r="B963" s="199"/>
      <c r="C963" s="14"/>
      <c r="D963" s="192" t="s">
        <v>157</v>
      </c>
      <c r="E963" s="200" t="s">
        <v>1</v>
      </c>
      <c r="F963" s="201" t="s">
        <v>224</v>
      </c>
      <c r="G963" s="14"/>
      <c r="H963" s="202">
        <v>9</v>
      </c>
      <c r="I963" s="203"/>
      <c r="J963" s="14"/>
      <c r="K963" s="14"/>
      <c r="L963" s="199"/>
      <c r="M963" s="204"/>
      <c r="N963" s="205"/>
      <c r="O963" s="205"/>
      <c r="P963" s="205"/>
      <c r="Q963" s="205"/>
      <c r="R963" s="205"/>
      <c r="S963" s="205"/>
      <c r="T963" s="206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00" t="s">
        <v>157</v>
      </c>
      <c r="AU963" s="200" t="s">
        <v>82</v>
      </c>
      <c r="AV963" s="14" t="s">
        <v>82</v>
      </c>
      <c r="AW963" s="14" t="s">
        <v>30</v>
      </c>
      <c r="AX963" s="14" t="s">
        <v>73</v>
      </c>
      <c r="AY963" s="200" t="s">
        <v>147</v>
      </c>
    </row>
    <row r="964" s="15" customFormat="1">
      <c r="A964" s="15"/>
      <c r="B964" s="207"/>
      <c r="C964" s="15"/>
      <c r="D964" s="192" t="s">
        <v>157</v>
      </c>
      <c r="E964" s="208" t="s">
        <v>1</v>
      </c>
      <c r="F964" s="209" t="s">
        <v>160</v>
      </c>
      <c r="G964" s="15"/>
      <c r="H964" s="210">
        <v>9</v>
      </c>
      <c r="I964" s="211"/>
      <c r="J964" s="15"/>
      <c r="K964" s="15"/>
      <c r="L964" s="207"/>
      <c r="M964" s="212"/>
      <c r="N964" s="213"/>
      <c r="O964" s="213"/>
      <c r="P964" s="213"/>
      <c r="Q964" s="213"/>
      <c r="R964" s="213"/>
      <c r="S964" s="213"/>
      <c r="T964" s="214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T964" s="208" t="s">
        <v>157</v>
      </c>
      <c r="AU964" s="208" t="s">
        <v>82</v>
      </c>
      <c r="AV964" s="15" t="s">
        <v>154</v>
      </c>
      <c r="AW964" s="15" t="s">
        <v>30</v>
      </c>
      <c r="AX964" s="15" t="s">
        <v>80</v>
      </c>
      <c r="AY964" s="208" t="s">
        <v>147</v>
      </c>
    </row>
    <row r="965" s="2" customFormat="1" ht="21.75" customHeight="1">
      <c r="A965" s="37"/>
      <c r="B965" s="171"/>
      <c r="C965" s="215" t="s">
        <v>662</v>
      </c>
      <c r="D965" s="215" t="s">
        <v>229</v>
      </c>
      <c r="E965" s="216" t="s">
        <v>663</v>
      </c>
      <c r="F965" s="217" t="s">
        <v>664</v>
      </c>
      <c r="G965" s="218" t="s">
        <v>164</v>
      </c>
      <c r="H965" s="219">
        <v>9.9000000000000004</v>
      </c>
      <c r="I965" s="220"/>
      <c r="J965" s="221">
        <f>ROUND(I965*H965,2)</f>
        <v>0</v>
      </c>
      <c r="K965" s="222"/>
      <c r="L965" s="223"/>
      <c r="M965" s="224" t="s">
        <v>1</v>
      </c>
      <c r="N965" s="225" t="s">
        <v>38</v>
      </c>
      <c r="O965" s="76"/>
      <c r="P965" s="182">
        <f>O965*H965</f>
        <v>0</v>
      </c>
      <c r="Q965" s="182">
        <v>0</v>
      </c>
      <c r="R965" s="182">
        <f>Q965*H965</f>
        <v>0</v>
      </c>
      <c r="S965" s="182">
        <v>0</v>
      </c>
      <c r="T965" s="183">
        <f>S965*H965</f>
        <v>0</v>
      </c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R965" s="184" t="s">
        <v>277</v>
      </c>
      <c r="AT965" s="184" t="s">
        <v>229</v>
      </c>
      <c r="AU965" s="184" t="s">
        <v>82</v>
      </c>
      <c r="AY965" s="18" t="s">
        <v>147</v>
      </c>
      <c r="BE965" s="185">
        <f>IF(N965="základní",J965,0)</f>
        <v>0</v>
      </c>
      <c r="BF965" s="185">
        <f>IF(N965="snížená",J965,0)</f>
        <v>0</v>
      </c>
      <c r="BG965" s="185">
        <f>IF(N965="zákl. přenesená",J965,0)</f>
        <v>0</v>
      </c>
      <c r="BH965" s="185">
        <f>IF(N965="sníž. přenesená",J965,0)</f>
        <v>0</v>
      </c>
      <c r="BI965" s="185">
        <f>IF(N965="nulová",J965,0)</f>
        <v>0</v>
      </c>
      <c r="BJ965" s="18" t="s">
        <v>80</v>
      </c>
      <c r="BK965" s="185">
        <f>ROUND(I965*H965,2)</f>
        <v>0</v>
      </c>
      <c r="BL965" s="18" t="s">
        <v>222</v>
      </c>
      <c r="BM965" s="184" t="s">
        <v>665</v>
      </c>
    </row>
    <row r="966" s="2" customFormat="1" ht="37.8" customHeight="1">
      <c r="A966" s="37"/>
      <c r="B966" s="171"/>
      <c r="C966" s="172" t="s">
        <v>416</v>
      </c>
      <c r="D966" s="172" t="s">
        <v>150</v>
      </c>
      <c r="E966" s="173" t="s">
        <v>657</v>
      </c>
      <c r="F966" s="174" t="s">
        <v>658</v>
      </c>
      <c r="G966" s="175" t="s">
        <v>164</v>
      </c>
      <c r="H966" s="176">
        <v>8.75</v>
      </c>
      <c r="I966" s="177"/>
      <c r="J966" s="178">
        <f>ROUND(I966*H966,2)</f>
        <v>0</v>
      </c>
      <c r="K966" s="179"/>
      <c r="L966" s="38"/>
      <c r="M966" s="180" t="s">
        <v>1</v>
      </c>
      <c r="N966" s="181" t="s">
        <v>38</v>
      </c>
      <c r="O966" s="76"/>
      <c r="P966" s="182">
        <f>O966*H966</f>
        <v>0</v>
      </c>
      <c r="Q966" s="182">
        <v>0</v>
      </c>
      <c r="R966" s="182">
        <f>Q966*H966</f>
        <v>0</v>
      </c>
      <c r="S966" s="182">
        <v>0</v>
      </c>
      <c r="T966" s="183">
        <f>S966*H966</f>
        <v>0</v>
      </c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R966" s="184" t="s">
        <v>222</v>
      </c>
      <c r="AT966" s="184" t="s">
        <v>150</v>
      </c>
      <c r="AU966" s="184" t="s">
        <v>82</v>
      </c>
      <c r="AY966" s="18" t="s">
        <v>147</v>
      </c>
      <c r="BE966" s="185">
        <f>IF(N966="základní",J966,0)</f>
        <v>0</v>
      </c>
      <c r="BF966" s="185">
        <f>IF(N966="snížená",J966,0)</f>
        <v>0</v>
      </c>
      <c r="BG966" s="185">
        <f>IF(N966="zákl. přenesená",J966,0)</f>
        <v>0</v>
      </c>
      <c r="BH966" s="185">
        <f>IF(N966="sníž. přenesená",J966,0)</f>
        <v>0</v>
      </c>
      <c r="BI966" s="185">
        <f>IF(N966="nulová",J966,0)</f>
        <v>0</v>
      </c>
      <c r="BJ966" s="18" t="s">
        <v>80</v>
      </c>
      <c r="BK966" s="185">
        <f>ROUND(I966*H966,2)</f>
        <v>0</v>
      </c>
      <c r="BL966" s="18" t="s">
        <v>222</v>
      </c>
      <c r="BM966" s="184" t="s">
        <v>666</v>
      </c>
    </row>
    <row r="967" s="2" customFormat="1">
      <c r="A967" s="37"/>
      <c r="B967" s="38"/>
      <c r="C967" s="37"/>
      <c r="D967" s="186" t="s">
        <v>155</v>
      </c>
      <c r="E967" s="37"/>
      <c r="F967" s="187" t="s">
        <v>660</v>
      </c>
      <c r="G967" s="37"/>
      <c r="H967" s="37"/>
      <c r="I967" s="188"/>
      <c r="J967" s="37"/>
      <c r="K967" s="37"/>
      <c r="L967" s="38"/>
      <c r="M967" s="189"/>
      <c r="N967" s="190"/>
      <c r="O967" s="76"/>
      <c r="P967" s="76"/>
      <c r="Q967" s="76"/>
      <c r="R967" s="76"/>
      <c r="S967" s="76"/>
      <c r="T967" s="7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T967" s="18" t="s">
        <v>155</v>
      </c>
      <c r="AU967" s="18" t="s">
        <v>82</v>
      </c>
    </row>
    <row r="968" s="13" customFormat="1">
      <c r="A968" s="13"/>
      <c r="B968" s="191"/>
      <c r="C968" s="13"/>
      <c r="D968" s="192" t="s">
        <v>157</v>
      </c>
      <c r="E968" s="193" t="s">
        <v>1</v>
      </c>
      <c r="F968" s="194" t="s">
        <v>667</v>
      </c>
      <c r="G968" s="13"/>
      <c r="H968" s="193" t="s">
        <v>1</v>
      </c>
      <c r="I968" s="195"/>
      <c r="J968" s="13"/>
      <c r="K968" s="13"/>
      <c r="L968" s="191"/>
      <c r="M968" s="196"/>
      <c r="N968" s="197"/>
      <c r="O968" s="197"/>
      <c r="P968" s="197"/>
      <c r="Q968" s="197"/>
      <c r="R968" s="197"/>
      <c r="S968" s="197"/>
      <c r="T968" s="198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193" t="s">
        <v>157</v>
      </c>
      <c r="AU968" s="193" t="s">
        <v>82</v>
      </c>
      <c r="AV968" s="13" t="s">
        <v>80</v>
      </c>
      <c r="AW968" s="13" t="s">
        <v>30</v>
      </c>
      <c r="AX968" s="13" t="s">
        <v>73</v>
      </c>
      <c r="AY968" s="193" t="s">
        <v>147</v>
      </c>
    </row>
    <row r="969" s="14" customFormat="1">
      <c r="A969" s="14"/>
      <c r="B969" s="199"/>
      <c r="C969" s="14"/>
      <c r="D969" s="192" t="s">
        <v>157</v>
      </c>
      <c r="E969" s="200" t="s">
        <v>1</v>
      </c>
      <c r="F969" s="201" t="s">
        <v>628</v>
      </c>
      <c r="G969" s="14"/>
      <c r="H969" s="202">
        <v>8.75</v>
      </c>
      <c r="I969" s="203"/>
      <c r="J969" s="14"/>
      <c r="K969" s="14"/>
      <c r="L969" s="199"/>
      <c r="M969" s="204"/>
      <c r="N969" s="205"/>
      <c r="O969" s="205"/>
      <c r="P969" s="205"/>
      <c r="Q969" s="205"/>
      <c r="R969" s="205"/>
      <c r="S969" s="205"/>
      <c r="T969" s="206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00" t="s">
        <v>157</v>
      </c>
      <c r="AU969" s="200" t="s">
        <v>82</v>
      </c>
      <c r="AV969" s="14" t="s">
        <v>82</v>
      </c>
      <c r="AW969" s="14" t="s">
        <v>30</v>
      </c>
      <c r="AX969" s="14" t="s">
        <v>73</v>
      </c>
      <c r="AY969" s="200" t="s">
        <v>147</v>
      </c>
    </row>
    <row r="970" s="15" customFormat="1">
      <c r="A970" s="15"/>
      <c r="B970" s="207"/>
      <c r="C970" s="15"/>
      <c r="D970" s="192" t="s">
        <v>157</v>
      </c>
      <c r="E970" s="208" t="s">
        <v>1</v>
      </c>
      <c r="F970" s="209" t="s">
        <v>160</v>
      </c>
      <c r="G970" s="15"/>
      <c r="H970" s="210">
        <v>8.75</v>
      </c>
      <c r="I970" s="211"/>
      <c r="J970" s="15"/>
      <c r="K970" s="15"/>
      <c r="L970" s="207"/>
      <c r="M970" s="212"/>
      <c r="N970" s="213"/>
      <c r="O970" s="213"/>
      <c r="P970" s="213"/>
      <c r="Q970" s="213"/>
      <c r="R970" s="213"/>
      <c r="S970" s="213"/>
      <c r="T970" s="214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T970" s="208" t="s">
        <v>157</v>
      </c>
      <c r="AU970" s="208" t="s">
        <v>82</v>
      </c>
      <c r="AV970" s="15" t="s">
        <v>154</v>
      </c>
      <c r="AW970" s="15" t="s">
        <v>30</v>
      </c>
      <c r="AX970" s="15" t="s">
        <v>80</v>
      </c>
      <c r="AY970" s="208" t="s">
        <v>147</v>
      </c>
    </row>
    <row r="971" s="2" customFormat="1" ht="16.5" customHeight="1">
      <c r="A971" s="37"/>
      <c r="B971" s="171"/>
      <c r="C971" s="215" t="s">
        <v>668</v>
      </c>
      <c r="D971" s="215" t="s">
        <v>229</v>
      </c>
      <c r="E971" s="216" t="s">
        <v>669</v>
      </c>
      <c r="F971" s="217" t="s">
        <v>670</v>
      </c>
      <c r="G971" s="218" t="s">
        <v>164</v>
      </c>
      <c r="H971" s="219">
        <v>9.625</v>
      </c>
      <c r="I971" s="220"/>
      <c r="J971" s="221">
        <f>ROUND(I971*H971,2)</f>
        <v>0</v>
      </c>
      <c r="K971" s="222"/>
      <c r="L971" s="223"/>
      <c r="M971" s="224" t="s">
        <v>1</v>
      </c>
      <c r="N971" s="225" t="s">
        <v>38</v>
      </c>
      <c r="O971" s="76"/>
      <c r="P971" s="182">
        <f>O971*H971</f>
        <v>0</v>
      </c>
      <c r="Q971" s="182">
        <v>0</v>
      </c>
      <c r="R971" s="182">
        <f>Q971*H971</f>
        <v>0</v>
      </c>
      <c r="S971" s="182">
        <v>0</v>
      </c>
      <c r="T971" s="183">
        <f>S971*H971</f>
        <v>0</v>
      </c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R971" s="184" t="s">
        <v>277</v>
      </c>
      <c r="AT971" s="184" t="s">
        <v>229</v>
      </c>
      <c r="AU971" s="184" t="s">
        <v>82</v>
      </c>
      <c r="AY971" s="18" t="s">
        <v>147</v>
      </c>
      <c r="BE971" s="185">
        <f>IF(N971="základní",J971,0)</f>
        <v>0</v>
      </c>
      <c r="BF971" s="185">
        <f>IF(N971="snížená",J971,0)</f>
        <v>0</v>
      </c>
      <c r="BG971" s="185">
        <f>IF(N971="zákl. přenesená",J971,0)</f>
        <v>0</v>
      </c>
      <c r="BH971" s="185">
        <f>IF(N971="sníž. přenesená",J971,0)</f>
        <v>0</v>
      </c>
      <c r="BI971" s="185">
        <f>IF(N971="nulová",J971,0)</f>
        <v>0</v>
      </c>
      <c r="BJ971" s="18" t="s">
        <v>80</v>
      </c>
      <c r="BK971" s="185">
        <f>ROUND(I971*H971,2)</f>
        <v>0</v>
      </c>
      <c r="BL971" s="18" t="s">
        <v>222</v>
      </c>
      <c r="BM971" s="184" t="s">
        <v>671</v>
      </c>
    </row>
    <row r="972" s="2" customFormat="1" ht="16.5" customHeight="1">
      <c r="A972" s="37"/>
      <c r="B972" s="171"/>
      <c r="C972" s="215" t="s">
        <v>420</v>
      </c>
      <c r="D972" s="215" t="s">
        <v>229</v>
      </c>
      <c r="E972" s="216" t="s">
        <v>672</v>
      </c>
      <c r="F972" s="217" t="s">
        <v>673</v>
      </c>
      <c r="G972" s="218" t="s">
        <v>164</v>
      </c>
      <c r="H972" s="219">
        <v>9.625</v>
      </c>
      <c r="I972" s="220"/>
      <c r="J972" s="221">
        <f>ROUND(I972*H972,2)</f>
        <v>0</v>
      </c>
      <c r="K972" s="222"/>
      <c r="L972" s="223"/>
      <c r="M972" s="224" t="s">
        <v>1</v>
      </c>
      <c r="N972" s="225" t="s">
        <v>38</v>
      </c>
      <c r="O972" s="76"/>
      <c r="P972" s="182">
        <f>O972*H972</f>
        <v>0</v>
      </c>
      <c r="Q972" s="182">
        <v>0</v>
      </c>
      <c r="R972" s="182">
        <f>Q972*H972</f>
        <v>0</v>
      </c>
      <c r="S972" s="182">
        <v>0</v>
      </c>
      <c r="T972" s="183">
        <f>S972*H972</f>
        <v>0</v>
      </c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R972" s="184" t="s">
        <v>277</v>
      </c>
      <c r="AT972" s="184" t="s">
        <v>229</v>
      </c>
      <c r="AU972" s="184" t="s">
        <v>82</v>
      </c>
      <c r="AY972" s="18" t="s">
        <v>147</v>
      </c>
      <c r="BE972" s="185">
        <f>IF(N972="základní",J972,0)</f>
        <v>0</v>
      </c>
      <c r="BF972" s="185">
        <f>IF(N972="snížená",J972,0)</f>
        <v>0</v>
      </c>
      <c r="BG972" s="185">
        <f>IF(N972="zákl. přenesená",J972,0)</f>
        <v>0</v>
      </c>
      <c r="BH972" s="185">
        <f>IF(N972="sníž. přenesená",J972,0)</f>
        <v>0</v>
      </c>
      <c r="BI972" s="185">
        <f>IF(N972="nulová",J972,0)</f>
        <v>0</v>
      </c>
      <c r="BJ972" s="18" t="s">
        <v>80</v>
      </c>
      <c r="BK972" s="185">
        <f>ROUND(I972*H972,2)</f>
        <v>0</v>
      </c>
      <c r="BL972" s="18" t="s">
        <v>222</v>
      </c>
      <c r="BM972" s="184" t="s">
        <v>674</v>
      </c>
    </row>
    <row r="973" s="2" customFormat="1" ht="49.05" customHeight="1">
      <c r="A973" s="37"/>
      <c r="B973" s="171"/>
      <c r="C973" s="172" t="s">
        <v>675</v>
      </c>
      <c r="D973" s="172" t="s">
        <v>150</v>
      </c>
      <c r="E973" s="173" t="s">
        <v>676</v>
      </c>
      <c r="F973" s="174" t="s">
        <v>677</v>
      </c>
      <c r="G973" s="175" t="s">
        <v>678</v>
      </c>
      <c r="H973" s="226"/>
      <c r="I973" s="177"/>
      <c r="J973" s="178">
        <f>ROUND(I973*H973,2)</f>
        <v>0</v>
      </c>
      <c r="K973" s="179"/>
      <c r="L973" s="38"/>
      <c r="M973" s="180" t="s">
        <v>1</v>
      </c>
      <c r="N973" s="181" t="s">
        <v>38</v>
      </c>
      <c r="O973" s="76"/>
      <c r="P973" s="182">
        <f>O973*H973</f>
        <v>0</v>
      </c>
      <c r="Q973" s="182">
        <v>0</v>
      </c>
      <c r="R973" s="182">
        <f>Q973*H973</f>
        <v>0</v>
      </c>
      <c r="S973" s="182">
        <v>0</v>
      </c>
      <c r="T973" s="183">
        <f>S973*H973</f>
        <v>0</v>
      </c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R973" s="184" t="s">
        <v>222</v>
      </c>
      <c r="AT973" s="184" t="s">
        <v>150</v>
      </c>
      <c r="AU973" s="184" t="s">
        <v>82</v>
      </c>
      <c r="AY973" s="18" t="s">
        <v>147</v>
      </c>
      <c r="BE973" s="185">
        <f>IF(N973="základní",J973,0)</f>
        <v>0</v>
      </c>
      <c r="BF973" s="185">
        <f>IF(N973="snížená",J973,0)</f>
        <v>0</v>
      </c>
      <c r="BG973" s="185">
        <f>IF(N973="zákl. přenesená",J973,0)</f>
        <v>0</v>
      </c>
      <c r="BH973" s="185">
        <f>IF(N973="sníž. přenesená",J973,0)</f>
        <v>0</v>
      </c>
      <c r="BI973" s="185">
        <f>IF(N973="nulová",J973,0)</f>
        <v>0</v>
      </c>
      <c r="BJ973" s="18" t="s">
        <v>80</v>
      </c>
      <c r="BK973" s="185">
        <f>ROUND(I973*H973,2)</f>
        <v>0</v>
      </c>
      <c r="BL973" s="18" t="s">
        <v>222</v>
      </c>
      <c r="BM973" s="184" t="s">
        <v>679</v>
      </c>
    </row>
    <row r="974" s="2" customFormat="1">
      <c r="A974" s="37"/>
      <c r="B974" s="38"/>
      <c r="C974" s="37"/>
      <c r="D974" s="186" t="s">
        <v>155</v>
      </c>
      <c r="E974" s="37"/>
      <c r="F974" s="187" t="s">
        <v>680</v>
      </c>
      <c r="G974" s="37"/>
      <c r="H974" s="37"/>
      <c r="I974" s="188"/>
      <c r="J974" s="37"/>
      <c r="K974" s="37"/>
      <c r="L974" s="38"/>
      <c r="M974" s="189"/>
      <c r="N974" s="190"/>
      <c r="O974" s="76"/>
      <c r="P974" s="76"/>
      <c r="Q974" s="76"/>
      <c r="R974" s="76"/>
      <c r="S974" s="76"/>
      <c r="T974" s="7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T974" s="18" t="s">
        <v>155</v>
      </c>
      <c r="AU974" s="18" t="s">
        <v>82</v>
      </c>
    </row>
    <row r="975" s="12" customFormat="1" ht="22.8" customHeight="1">
      <c r="A975" s="12"/>
      <c r="B975" s="158"/>
      <c r="C975" s="12"/>
      <c r="D975" s="159" t="s">
        <v>72</v>
      </c>
      <c r="E975" s="169" t="s">
        <v>681</v>
      </c>
      <c r="F975" s="169" t="s">
        <v>682</v>
      </c>
      <c r="G975" s="12"/>
      <c r="H975" s="12"/>
      <c r="I975" s="161"/>
      <c r="J975" s="170">
        <f>BK975</f>
        <v>0</v>
      </c>
      <c r="K975" s="12"/>
      <c r="L975" s="158"/>
      <c r="M975" s="163"/>
      <c r="N975" s="164"/>
      <c r="O975" s="164"/>
      <c r="P975" s="165">
        <f>SUM(P976:P994)</f>
        <v>0</v>
      </c>
      <c r="Q975" s="164"/>
      <c r="R975" s="165">
        <f>SUM(R976:R994)</f>
        <v>0</v>
      </c>
      <c r="S975" s="164"/>
      <c r="T975" s="166">
        <f>SUM(T976:T994)</f>
        <v>0</v>
      </c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R975" s="159" t="s">
        <v>82</v>
      </c>
      <c r="AT975" s="167" t="s">
        <v>72</v>
      </c>
      <c r="AU975" s="167" t="s">
        <v>80</v>
      </c>
      <c r="AY975" s="159" t="s">
        <v>147</v>
      </c>
      <c r="BK975" s="168">
        <f>SUM(BK976:BK994)</f>
        <v>0</v>
      </c>
    </row>
    <row r="976" s="2" customFormat="1" ht="44.25" customHeight="1">
      <c r="A976" s="37"/>
      <c r="B976" s="171"/>
      <c r="C976" s="172" t="s">
        <v>436</v>
      </c>
      <c r="D976" s="172" t="s">
        <v>150</v>
      </c>
      <c r="E976" s="173" t="s">
        <v>683</v>
      </c>
      <c r="F976" s="174" t="s">
        <v>684</v>
      </c>
      <c r="G976" s="175" t="s">
        <v>164</v>
      </c>
      <c r="H976" s="176">
        <v>8.75</v>
      </c>
      <c r="I976" s="177"/>
      <c r="J976" s="178">
        <f>ROUND(I976*H976,2)</f>
        <v>0</v>
      </c>
      <c r="K976" s="179"/>
      <c r="L976" s="38"/>
      <c r="M976" s="180" t="s">
        <v>1</v>
      </c>
      <c r="N976" s="181" t="s">
        <v>38</v>
      </c>
      <c r="O976" s="76"/>
      <c r="P976" s="182">
        <f>O976*H976</f>
        <v>0</v>
      </c>
      <c r="Q976" s="182">
        <v>0</v>
      </c>
      <c r="R976" s="182">
        <f>Q976*H976</f>
        <v>0</v>
      </c>
      <c r="S976" s="182">
        <v>0</v>
      </c>
      <c r="T976" s="183">
        <f>S976*H976</f>
        <v>0</v>
      </c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R976" s="184" t="s">
        <v>222</v>
      </c>
      <c r="AT976" s="184" t="s">
        <v>150</v>
      </c>
      <c r="AU976" s="184" t="s">
        <v>82</v>
      </c>
      <c r="AY976" s="18" t="s">
        <v>147</v>
      </c>
      <c r="BE976" s="185">
        <f>IF(N976="základní",J976,0)</f>
        <v>0</v>
      </c>
      <c r="BF976" s="185">
        <f>IF(N976="snížená",J976,0)</f>
        <v>0</v>
      </c>
      <c r="BG976" s="185">
        <f>IF(N976="zákl. přenesená",J976,0)</f>
        <v>0</v>
      </c>
      <c r="BH976" s="185">
        <f>IF(N976="sníž. přenesená",J976,0)</f>
        <v>0</v>
      </c>
      <c r="BI976" s="185">
        <f>IF(N976="nulová",J976,0)</f>
        <v>0</v>
      </c>
      <c r="BJ976" s="18" t="s">
        <v>80</v>
      </c>
      <c r="BK976" s="185">
        <f>ROUND(I976*H976,2)</f>
        <v>0</v>
      </c>
      <c r="BL976" s="18" t="s">
        <v>222</v>
      </c>
      <c r="BM976" s="184" t="s">
        <v>685</v>
      </c>
    </row>
    <row r="977" s="2" customFormat="1">
      <c r="A977" s="37"/>
      <c r="B977" s="38"/>
      <c r="C977" s="37"/>
      <c r="D977" s="186" t="s">
        <v>155</v>
      </c>
      <c r="E977" s="37"/>
      <c r="F977" s="187" t="s">
        <v>686</v>
      </c>
      <c r="G977" s="37"/>
      <c r="H977" s="37"/>
      <c r="I977" s="188"/>
      <c r="J977" s="37"/>
      <c r="K977" s="37"/>
      <c r="L977" s="38"/>
      <c r="M977" s="189"/>
      <c r="N977" s="190"/>
      <c r="O977" s="76"/>
      <c r="P977" s="76"/>
      <c r="Q977" s="76"/>
      <c r="R977" s="76"/>
      <c r="S977" s="76"/>
      <c r="T977" s="7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T977" s="18" t="s">
        <v>155</v>
      </c>
      <c r="AU977" s="18" t="s">
        <v>82</v>
      </c>
    </row>
    <row r="978" s="13" customFormat="1">
      <c r="A978" s="13"/>
      <c r="B978" s="191"/>
      <c r="C978" s="13"/>
      <c r="D978" s="192" t="s">
        <v>157</v>
      </c>
      <c r="E978" s="193" t="s">
        <v>1</v>
      </c>
      <c r="F978" s="194" t="s">
        <v>627</v>
      </c>
      <c r="G978" s="13"/>
      <c r="H978" s="193" t="s">
        <v>1</v>
      </c>
      <c r="I978" s="195"/>
      <c r="J978" s="13"/>
      <c r="K978" s="13"/>
      <c r="L978" s="191"/>
      <c r="M978" s="196"/>
      <c r="N978" s="197"/>
      <c r="O978" s="197"/>
      <c r="P978" s="197"/>
      <c r="Q978" s="197"/>
      <c r="R978" s="197"/>
      <c r="S978" s="197"/>
      <c r="T978" s="198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193" t="s">
        <v>157</v>
      </c>
      <c r="AU978" s="193" t="s">
        <v>82</v>
      </c>
      <c r="AV978" s="13" t="s">
        <v>80</v>
      </c>
      <c r="AW978" s="13" t="s">
        <v>30</v>
      </c>
      <c r="AX978" s="13" t="s">
        <v>73</v>
      </c>
      <c r="AY978" s="193" t="s">
        <v>147</v>
      </c>
    </row>
    <row r="979" s="14" customFormat="1">
      <c r="A979" s="14"/>
      <c r="B979" s="199"/>
      <c r="C979" s="14"/>
      <c r="D979" s="192" t="s">
        <v>157</v>
      </c>
      <c r="E979" s="200" t="s">
        <v>1</v>
      </c>
      <c r="F979" s="201" t="s">
        <v>628</v>
      </c>
      <c r="G979" s="14"/>
      <c r="H979" s="202">
        <v>8.75</v>
      </c>
      <c r="I979" s="203"/>
      <c r="J979" s="14"/>
      <c r="K979" s="14"/>
      <c r="L979" s="199"/>
      <c r="M979" s="204"/>
      <c r="N979" s="205"/>
      <c r="O979" s="205"/>
      <c r="P979" s="205"/>
      <c r="Q979" s="205"/>
      <c r="R979" s="205"/>
      <c r="S979" s="205"/>
      <c r="T979" s="206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00" t="s">
        <v>157</v>
      </c>
      <c r="AU979" s="200" t="s">
        <v>82</v>
      </c>
      <c r="AV979" s="14" t="s">
        <v>82</v>
      </c>
      <c r="AW979" s="14" t="s">
        <v>30</v>
      </c>
      <c r="AX979" s="14" t="s">
        <v>73</v>
      </c>
      <c r="AY979" s="200" t="s">
        <v>147</v>
      </c>
    </row>
    <row r="980" s="15" customFormat="1">
      <c r="A980" s="15"/>
      <c r="B980" s="207"/>
      <c r="C980" s="15"/>
      <c r="D980" s="192" t="s">
        <v>157</v>
      </c>
      <c r="E980" s="208" t="s">
        <v>1</v>
      </c>
      <c r="F980" s="209" t="s">
        <v>160</v>
      </c>
      <c r="G980" s="15"/>
      <c r="H980" s="210">
        <v>8.75</v>
      </c>
      <c r="I980" s="211"/>
      <c r="J980" s="15"/>
      <c r="K980" s="15"/>
      <c r="L980" s="207"/>
      <c r="M980" s="212"/>
      <c r="N980" s="213"/>
      <c r="O980" s="213"/>
      <c r="P980" s="213"/>
      <c r="Q980" s="213"/>
      <c r="R980" s="213"/>
      <c r="S980" s="213"/>
      <c r="T980" s="214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T980" s="208" t="s">
        <v>157</v>
      </c>
      <c r="AU980" s="208" t="s">
        <v>82</v>
      </c>
      <c r="AV980" s="15" t="s">
        <v>154</v>
      </c>
      <c r="AW980" s="15" t="s">
        <v>30</v>
      </c>
      <c r="AX980" s="15" t="s">
        <v>80</v>
      </c>
      <c r="AY980" s="208" t="s">
        <v>147</v>
      </c>
    </row>
    <row r="981" s="2" customFormat="1" ht="24.15" customHeight="1">
      <c r="A981" s="37"/>
      <c r="B981" s="171"/>
      <c r="C981" s="215" t="s">
        <v>687</v>
      </c>
      <c r="D981" s="215" t="s">
        <v>229</v>
      </c>
      <c r="E981" s="216" t="s">
        <v>688</v>
      </c>
      <c r="F981" s="217" t="s">
        <v>689</v>
      </c>
      <c r="G981" s="218" t="s">
        <v>164</v>
      </c>
      <c r="H981" s="219">
        <v>9.8309999999999995</v>
      </c>
      <c r="I981" s="220"/>
      <c r="J981" s="221">
        <f>ROUND(I981*H981,2)</f>
        <v>0</v>
      </c>
      <c r="K981" s="222"/>
      <c r="L981" s="223"/>
      <c r="M981" s="224" t="s">
        <v>1</v>
      </c>
      <c r="N981" s="225" t="s">
        <v>38</v>
      </c>
      <c r="O981" s="76"/>
      <c r="P981" s="182">
        <f>O981*H981</f>
        <v>0</v>
      </c>
      <c r="Q981" s="182">
        <v>0</v>
      </c>
      <c r="R981" s="182">
        <f>Q981*H981</f>
        <v>0</v>
      </c>
      <c r="S981" s="182">
        <v>0</v>
      </c>
      <c r="T981" s="183">
        <f>S981*H981</f>
        <v>0</v>
      </c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R981" s="184" t="s">
        <v>277</v>
      </c>
      <c r="AT981" s="184" t="s">
        <v>229</v>
      </c>
      <c r="AU981" s="184" t="s">
        <v>82</v>
      </c>
      <c r="AY981" s="18" t="s">
        <v>147</v>
      </c>
      <c r="BE981" s="185">
        <f>IF(N981="základní",J981,0)</f>
        <v>0</v>
      </c>
      <c r="BF981" s="185">
        <f>IF(N981="snížená",J981,0)</f>
        <v>0</v>
      </c>
      <c r="BG981" s="185">
        <f>IF(N981="zákl. přenesená",J981,0)</f>
        <v>0</v>
      </c>
      <c r="BH981" s="185">
        <f>IF(N981="sníž. přenesená",J981,0)</f>
        <v>0</v>
      </c>
      <c r="BI981" s="185">
        <f>IF(N981="nulová",J981,0)</f>
        <v>0</v>
      </c>
      <c r="BJ981" s="18" t="s">
        <v>80</v>
      </c>
      <c r="BK981" s="185">
        <f>ROUND(I981*H981,2)</f>
        <v>0</v>
      </c>
      <c r="BL981" s="18" t="s">
        <v>222</v>
      </c>
      <c r="BM981" s="184" t="s">
        <v>690</v>
      </c>
    </row>
    <row r="982" s="14" customFormat="1">
      <c r="A982" s="14"/>
      <c r="B982" s="199"/>
      <c r="C982" s="14"/>
      <c r="D982" s="192" t="s">
        <v>157</v>
      </c>
      <c r="E982" s="200" t="s">
        <v>1</v>
      </c>
      <c r="F982" s="201" t="s">
        <v>691</v>
      </c>
      <c r="G982" s="14"/>
      <c r="H982" s="202">
        <v>9.8309999999999995</v>
      </c>
      <c r="I982" s="203"/>
      <c r="J982" s="14"/>
      <c r="K982" s="14"/>
      <c r="L982" s="199"/>
      <c r="M982" s="204"/>
      <c r="N982" s="205"/>
      <c r="O982" s="205"/>
      <c r="P982" s="205"/>
      <c r="Q982" s="205"/>
      <c r="R982" s="205"/>
      <c r="S982" s="205"/>
      <c r="T982" s="206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00" t="s">
        <v>157</v>
      </c>
      <c r="AU982" s="200" t="s">
        <v>82</v>
      </c>
      <c r="AV982" s="14" t="s">
        <v>82</v>
      </c>
      <c r="AW982" s="14" t="s">
        <v>30</v>
      </c>
      <c r="AX982" s="14" t="s">
        <v>73</v>
      </c>
      <c r="AY982" s="200" t="s">
        <v>147</v>
      </c>
    </row>
    <row r="983" s="15" customFormat="1">
      <c r="A983" s="15"/>
      <c r="B983" s="207"/>
      <c r="C983" s="15"/>
      <c r="D983" s="192" t="s">
        <v>157</v>
      </c>
      <c r="E983" s="208" t="s">
        <v>1</v>
      </c>
      <c r="F983" s="209" t="s">
        <v>160</v>
      </c>
      <c r="G983" s="15"/>
      <c r="H983" s="210">
        <v>9.8309999999999995</v>
      </c>
      <c r="I983" s="211"/>
      <c r="J983" s="15"/>
      <c r="K983" s="15"/>
      <c r="L983" s="207"/>
      <c r="M983" s="212"/>
      <c r="N983" s="213"/>
      <c r="O983" s="213"/>
      <c r="P983" s="213"/>
      <c r="Q983" s="213"/>
      <c r="R983" s="213"/>
      <c r="S983" s="213"/>
      <c r="T983" s="214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T983" s="208" t="s">
        <v>157</v>
      </c>
      <c r="AU983" s="208" t="s">
        <v>82</v>
      </c>
      <c r="AV983" s="15" t="s">
        <v>154</v>
      </c>
      <c r="AW983" s="15" t="s">
        <v>30</v>
      </c>
      <c r="AX983" s="15" t="s">
        <v>80</v>
      </c>
      <c r="AY983" s="208" t="s">
        <v>147</v>
      </c>
    </row>
    <row r="984" s="2" customFormat="1" ht="49.05" customHeight="1">
      <c r="A984" s="37"/>
      <c r="B984" s="171"/>
      <c r="C984" s="172" t="s">
        <v>440</v>
      </c>
      <c r="D984" s="172" t="s">
        <v>150</v>
      </c>
      <c r="E984" s="173" t="s">
        <v>692</v>
      </c>
      <c r="F984" s="174" t="s">
        <v>693</v>
      </c>
      <c r="G984" s="175" t="s">
        <v>164</v>
      </c>
      <c r="H984" s="176">
        <v>8.75</v>
      </c>
      <c r="I984" s="177"/>
      <c r="J984" s="178">
        <f>ROUND(I984*H984,2)</f>
        <v>0</v>
      </c>
      <c r="K984" s="179"/>
      <c r="L984" s="38"/>
      <c r="M984" s="180" t="s">
        <v>1</v>
      </c>
      <c r="N984" s="181" t="s">
        <v>38</v>
      </c>
      <c r="O984" s="76"/>
      <c r="P984" s="182">
        <f>O984*H984</f>
        <v>0</v>
      </c>
      <c r="Q984" s="182">
        <v>0</v>
      </c>
      <c r="R984" s="182">
        <f>Q984*H984</f>
        <v>0</v>
      </c>
      <c r="S984" s="182">
        <v>0</v>
      </c>
      <c r="T984" s="183">
        <f>S984*H984</f>
        <v>0</v>
      </c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R984" s="184" t="s">
        <v>222</v>
      </c>
      <c r="AT984" s="184" t="s">
        <v>150</v>
      </c>
      <c r="AU984" s="184" t="s">
        <v>82</v>
      </c>
      <c r="AY984" s="18" t="s">
        <v>147</v>
      </c>
      <c r="BE984" s="185">
        <f>IF(N984="základní",J984,0)</f>
        <v>0</v>
      </c>
      <c r="BF984" s="185">
        <f>IF(N984="snížená",J984,0)</f>
        <v>0</v>
      </c>
      <c r="BG984" s="185">
        <f>IF(N984="zákl. přenesená",J984,0)</f>
        <v>0</v>
      </c>
      <c r="BH984" s="185">
        <f>IF(N984="sníž. přenesená",J984,0)</f>
        <v>0</v>
      </c>
      <c r="BI984" s="185">
        <f>IF(N984="nulová",J984,0)</f>
        <v>0</v>
      </c>
      <c r="BJ984" s="18" t="s">
        <v>80</v>
      </c>
      <c r="BK984" s="185">
        <f>ROUND(I984*H984,2)</f>
        <v>0</v>
      </c>
      <c r="BL984" s="18" t="s">
        <v>222</v>
      </c>
      <c r="BM984" s="184" t="s">
        <v>694</v>
      </c>
    </row>
    <row r="985" s="2" customFormat="1">
      <c r="A985" s="37"/>
      <c r="B985" s="38"/>
      <c r="C985" s="37"/>
      <c r="D985" s="186" t="s">
        <v>155</v>
      </c>
      <c r="E985" s="37"/>
      <c r="F985" s="187" t="s">
        <v>695</v>
      </c>
      <c r="G985" s="37"/>
      <c r="H985" s="37"/>
      <c r="I985" s="188"/>
      <c r="J985" s="37"/>
      <c r="K985" s="37"/>
      <c r="L985" s="38"/>
      <c r="M985" s="189"/>
      <c r="N985" s="190"/>
      <c r="O985" s="76"/>
      <c r="P985" s="76"/>
      <c r="Q985" s="76"/>
      <c r="R985" s="76"/>
      <c r="S985" s="76"/>
      <c r="T985" s="7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T985" s="18" t="s">
        <v>155</v>
      </c>
      <c r="AU985" s="18" t="s">
        <v>82</v>
      </c>
    </row>
    <row r="986" s="13" customFormat="1">
      <c r="A986" s="13"/>
      <c r="B986" s="191"/>
      <c r="C986" s="13"/>
      <c r="D986" s="192" t="s">
        <v>157</v>
      </c>
      <c r="E986" s="193" t="s">
        <v>1</v>
      </c>
      <c r="F986" s="194" t="s">
        <v>627</v>
      </c>
      <c r="G986" s="13"/>
      <c r="H986" s="193" t="s">
        <v>1</v>
      </c>
      <c r="I986" s="195"/>
      <c r="J986" s="13"/>
      <c r="K986" s="13"/>
      <c r="L986" s="191"/>
      <c r="M986" s="196"/>
      <c r="N986" s="197"/>
      <c r="O986" s="197"/>
      <c r="P986" s="197"/>
      <c r="Q986" s="197"/>
      <c r="R986" s="197"/>
      <c r="S986" s="197"/>
      <c r="T986" s="198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193" t="s">
        <v>157</v>
      </c>
      <c r="AU986" s="193" t="s">
        <v>82</v>
      </c>
      <c r="AV986" s="13" t="s">
        <v>80</v>
      </c>
      <c r="AW986" s="13" t="s">
        <v>30</v>
      </c>
      <c r="AX986" s="13" t="s">
        <v>73</v>
      </c>
      <c r="AY986" s="193" t="s">
        <v>147</v>
      </c>
    </row>
    <row r="987" s="14" customFormat="1">
      <c r="A987" s="14"/>
      <c r="B987" s="199"/>
      <c r="C987" s="14"/>
      <c r="D987" s="192" t="s">
        <v>157</v>
      </c>
      <c r="E987" s="200" t="s">
        <v>1</v>
      </c>
      <c r="F987" s="201" t="s">
        <v>628</v>
      </c>
      <c r="G987" s="14"/>
      <c r="H987" s="202">
        <v>8.75</v>
      </c>
      <c r="I987" s="203"/>
      <c r="J987" s="14"/>
      <c r="K987" s="14"/>
      <c r="L987" s="199"/>
      <c r="M987" s="204"/>
      <c r="N987" s="205"/>
      <c r="O987" s="205"/>
      <c r="P987" s="205"/>
      <c r="Q987" s="205"/>
      <c r="R987" s="205"/>
      <c r="S987" s="205"/>
      <c r="T987" s="206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00" t="s">
        <v>157</v>
      </c>
      <c r="AU987" s="200" t="s">
        <v>82</v>
      </c>
      <c r="AV987" s="14" t="s">
        <v>82</v>
      </c>
      <c r="AW987" s="14" t="s">
        <v>30</v>
      </c>
      <c r="AX987" s="14" t="s">
        <v>73</v>
      </c>
      <c r="AY987" s="200" t="s">
        <v>147</v>
      </c>
    </row>
    <row r="988" s="15" customFormat="1">
      <c r="A988" s="15"/>
      <c r="B988" s="207"/>
      <c r="C988" s="15"/>
      <c r="D988" s="192" t="s">
        <v>157</v>
      </c>
      <c r="E988" s="208" t="s">
        <v>1</v>
      </c>
      <c r="F988" s="209" t="s">
        <v>160</v>
      </c>
      <c r="G988" s="15"/>
      <c r="H988" s="210">
        <v>8.75</v>
      </c>
      <c r="I988" s="211"/>
      <c r="J988" s="15"/>
      <c r="K988" s="15"/>
      <c r="L988" s="207"/>
      <c r="M988" s="212"/>
      <c r="N988" s="213"/>
      <c r="O988" s="213"/>
      <c r="P988" s="213"/>
      <c r="Q988" s="213"/>
      <c r="R988" s="213"/>
      <c r="S988" s="213"/>
      <c r="T988" s="214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08" t="s">
        <v>157</v>
      </c>
      <c r="AU988" s="208" t="s">
        <v>82</v>
      </c>
      <c r="AV988" s="15" t="s">
        <v>154</v>
      </c>
      <c r="AW988" s="15" t="s">
        <v>30</v>
      </c>
      <c r="AX988" s="15" t="s">
        <v>80</v>
      </c>
      <c r="AY988" s="208" t="s">
        <v>147</v>
      </c>
    </row>
    <row r="989" s="2" customFormat="1" ht="37.8" customHeight="1">
      <c r="A989" s="37"/>
      <c r="B989" s="171"/>
      <c r="C989" s="172" t="s">
        <v>696</v>
      </c>
      <c r="D989" s="172" t="s">
        <v>150</v>
      </c>
      <c r="E989" s="173" t="s">
        <v>697</v>
      </c>
      <c r="F989" s="174" t="s">
        <v>698</v>
      </c>
      <c r="G989" s="175" t="s">
        <v>201</v>
      </c>
      <c r="H989" s="176">
        <v>5</v>
      </c>
      <c r="I989" s="177"/>
      <c r="J989" s="178">
        <f>ROUND(I989*H989,2)</f>
        <v>0</v>
      </c>
      <c r="K989" s="179"/>
      <c r="L989" s="38"/>
      <c r="M989" s="180" t="s">
        <v>1</v>
      </c>
      <c r="N989" s="181" t="s">
        <v>38</v>
      </c>
      <c r="O989" s="76"/>
      <c r="P989" s="182">
        <f>O989*H989</f>
        <v>0</v>
      </c>
      <c r="Q989" s="182">
        <v>0</v>
      </c>
      <c r="R989" s="182">
        <f>Q989*H989</f>
        <v>0</v>
      </c>
      <c r="S989" s="182">
        <v>0</v>
      </c>
      <c r="T989" s="183">
        <f>S989*H989</f>
        <v>0</v>
      </c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R989" s="184" t="s">
        <v>222</v>
      </c>
      <c r="AT989" s="184" t="s">
        <v>150</v>
      </c>
      <c r="AU989" s="184" t="s">
        <v>82</v>
      </c>
      <c r="AY989" s="18" t="s">
        <v>147</v>
      </c>
      <c r="BE989" s="185">
        <f>IF(N989="základní",J989,0)</f>
        <v>0</v>
      </c>
      <c r="BF989" s="185">
        <f>IF(N989="snížená",J989,0)</f>
        <v>0</v>
      </c>
      <c r="BG989" s="185">
        <f>IF(N989="zákl. přenesená",J989,0)</f>
        <v>0</v>
      </c>
      <c r="BH989" s="185">
        <f>IF(N989="sníž. přenesená",J989,0)</f>
        <v>0</v>
      </c>
      <c r="BI989" s="185">
        <f>IF(N989="nulová",J989,0)</f>
        <v>0</v>
      </c>
      <c r="BJ989" s="18" t="s">
        <v>80</v>
      </c>
      <c r="BK989" s="185">
        <f>ROUND(I989*H989,2)</f>
        <v>0</v>
      </c>
      <c r="BL989" s="18" t="s">
        <v>222</v>
      </c>
      <c r="BM989" s="184" t="s">
        <v>699</v>
      </c>
    </row>
    <row r="990" s="2" customFormat="1">
      <c r="A990" s="37"/>
      <c r="B990" s="38"/>
      <c r="C990" s="37"/>
      <c r="D990" s="186" t="s">
        <v>155</v>
      </c>
      <c r="E990" s="37"/>
      <c r="F990" s="187" t="s">
        <v>700</v>
      </c>
      <c r="G990" s="37"/>
      <c r="H990" s="37"/>
      <c r="I990" s="188"/>
      <c r="J990" s="37"/>
      <c r="K990" s="37"/>
      <c r="L990" s="38"/>
      <c r="M990" s="189"/>
      <c r="N990" s="190"/>
      <c r="O990" s="76"/>
      <c r="P990" s="76"/>
      <c r="Q990" s="76"/>
      <c r="R990" s="76"/>
      <c r="S990" s="76"/>
      <c r="T990" s="7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T990" s="18" t="s">
        <v>155</v>
      </c>
      <c r="AU990" s="18" t="s">
        <v>82</v>
      </c>
    </row>
    <row r="991" s="14" customFormat="1">
      <c r="A991" s="14"/>
      <c r="B991" s="199"/>
      <c r="C991" s="14"/>
      <c r="D991" s="192" t="s">
        <v>157</v>
      </c>
      <c r="E991" s="200" t="s">
        <v>1</v>
      </c>
      <c r="F991" s="201" t="s">
        <v>701</v>
      </c>
      <c r="G991" s="14"/>
      <c r="H991" s="202">
        <v>5</v>
      </c>
      <c r="I991" s="203"/>
      <c r="J991" s="14"/>
      <c r="K991" s="14"/>
      <c r="L991" s="199"/>
      <c r="M991" s="204"/>
      <c r="N991" s="205"/>
      <c r="O991" s="205"/>
      <c r="P991" s="205"/>
      <c r="Q991" s="205"/>
      <c r="R991" s="205"/>
      <c r="S991" s="205"/>
      <c r="T991" s="206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00" t="s">
        <v>157</v>
      </c>
      <c r="AU991" s="200" t="s">
        <v>82</v>
      </c>
      <c r="AV991" s="14" t="s">
        <v>82</v>
      </c>
      <c r="AW991" s="14" t="s">
        <v>30</v>
      </c>
      <c r="AX991" s="14" t="s">
        <v>73</v>
      </c>
      <c r="AY991" s="200" t="s">
        <v>147</v>
      </c>
    </row>
    <row r="992" s="15" customFormat="1">
      <c r="A992" s="15"/>
      <c r="B992" s="207"/>
      <c r="C992" s="15"/>
      <c r="D992" s="192" t="s">
        <v>157</v>
      </c>
      <c r="E992" s="208" t="s">
        <v>1</v>
      </c>
      <c r="F992" s="209" t="s">
        <v>160</v>
      </c>
      <c r="G992" s="15"/>
      <c r="H992" s="210">
        <v>5</v>
      </c>
      <c r="I992" s="211"/>
      <c r="J992" s="15"/>
      <c r="K992" s="15"/>
      <c r="L992" s="207"/>
      <c r="M992" s="212"/>
      <c r="N992" s="213"/>
      <c r="O992" s="213"/>
      <c r="P992" s="213"/>
      <c r="Q992" s="213"/>
      <c r="R992" s="213"/>
      <c r="S992" s="213"/>
      <c r="T992" s="214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T992" s="208" t="s">
        <v>157</v>
      </c>
      <c r="AU992" s="208" t="s">
        <v>82</v>
      </c>
      <c r="AV992" s="15" t="s">
        <v>154</v>
      </c>
      <c r="AW992" s="15" t="s">
        <v>30</v>
      </c>
      <c r="AX992" s="15" t="s">
        <v>80</v>
      </c>
      <c r="AY992" s="208" t="s">
        <v>147</v>
      </c>
    </row>
    <row r="993" s="2" customFormat="1" ht="78" customHeight="1">
      <c r="A993" s="37"/>
      <c r="B993" s="171"/>
      <c r="C993" s="172" t="s">
        <v>443</v>
      </c>
      <c r="D993" s="172" t="s">
        <v>150</v>
      </c>
      <c r="E993" s="173" t="s">
        <v>702</v>
      </c>
      <c r="F993" s="174" t="s">
        <v>703</v>
      </c>
      <c r="G993" s="175" t="s">
        <v>678</v>
      </c>
      <c r="H993" s="226"/>
      <c r="I993" s="177"/>
      <c r="J993" s="178">
        <f>ROUND(I993*H993,2)</f>
        <v>0</v>
      </c>
      <c r="K993" s="179"/>
      <c r="L993" s="38"/>
      <c r="M993" s="180" t="s">
        <v>1</v>
      </c>
      <c r="N993" s="181" t="s">
        <v>38</v>
      </c>
      <c r="O993" s="76"/>
      <c r="P993" s="182">
        <f>O993*H993</f>
        <v>0</v>
      </c>
      <c r="Q993" s="182">
        <v>0</v>
      </c>
      <c r="R993" s="182">
        <f>Q993*H993</f>
        <v>0</v>
      </c>
      <c r="S993" s="182">
        <v>0</v>
      </c>
      <c r="T993" s="183">
        <f>S993*H993</f>
        <v>0</v>
      </c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R993" s="184" t="s">
        <v>222</v>
      </c>
      <c r="AT993" s="184" t="s">
        <v>150</v>
      </c>
      <c r="AU993" s="184" t="s">
        <v>82</v>
      </c>
      <c r="AY993" s="18" t="s">
        <v>147</v>
      </c>
      <c r="BE993" s="185">
        <f>IF(N993="základní",J993,0)</f>
        <v>0</v>
      </c>
      <c r="BF993" s="185">
        <f>IF(N993="snížená",J993,0)</f>
        <v>0</v>
      </c>
      <c r="BG993" s="185">
        <f>IF(N993="zákl. přenesená",J993,0)</f>
        <v>0</v>
      </c>
      <c r="BH993" s="185">
        <f>IF(N993="sníž. přenesená",J993,0)</f>
        <v>0</v>
      </c>
      <c r="BI993" s="185">
        <f>IF(N993="nulová",J993,0)</f>
        <v>0</v>
      </c>
      <c r="BJ993" s="18" t="s">
        <v>80</v>
      </c>
      <c r="BK993" s="185">
        <f>ROUND(I993*H993,2)</f>
        <v>0</v>
      </c>
      <c r="BL993" s="18" t="s">
        <v>222</v>
      </c>
      <c r="BM993" s="184" t="s">
        <v>704</v>
      </c>
    </row>
    <row r="994" s="2" customFormat="1">
      <c r="A994" s="37"/>
      <c r="B994" s="38"/>
      <c r="C994" s="37"/>
      <c r="D994" s="186" t="s">
        <v>155</v>
      </c>
      <c r="E994" s="37"/>
      <c r="F994" s="187" t="s">
        <v>705</v>
      </c>
      <c r="G994" s="37"/>
      <c r="H994" s="37"/>
      <c r="I994" s="188"/>
      <c r="J994" s="37"/>
      <c r="K994" s="37"/>
      <c r="L994" s="38"/>
      <c r="M994" s="189"/>
      <c r="N994" s="190"/>
      <c r="O994" s="76"/>
      <c r="P994" s="76"/>
      <c r="Q994" s="76"/>
      <c r="R994" s="76"/>
      <c r="S994" s="76"/>
      <c r="T994" s="7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T994" s="18" t="s">
        <v>155</v>
      </c>
      <c r="AU994" s="18" t="s">
        <v>82</v>
      </c>
    </row>
    <row r="995" s="12" customFormat="1" ht="22.8" customHeight="1">
      <c r="A995" s="12"/>
      <c r="B995" s="158"/>
      <c r="C995" s="12"/>
      <c r="D995" s="159" t="s">
        <v>72</v>
      </c>
      <c r="E995" s="169" t="s">
        <v>706</v>
      </c>
      <c r="F995" s="169" t="s">
        <v>707</v>
      </c>
      <c r="G995" s="12"/>
      <c r="H995" s="12"/>
      <c r="I995" s="161"/>
      <c r="J995" s="170">
        <f>BK995</f>
        <v>0</v>
      </c>
      <c r="K995" s="12"/>
      <c r="L995" s="158"/>
      <c r="M995" s="163"/>
      <c r="N995" s="164"/>
      <c r="O995" s="164"/>
      <c r="P995" s="165">
        <f>SUM(P996:P1038)</f>
        <v>0</v>
      </c>
      <c r="Q995" s="164"/>
      <c r="R995" s="165">
        <f>SUM(R996:R1038)</f>
        <v>0</v>
      </c>
      <c r="S995" s="164"/>
      <c r="T995" s="166">
        <f>SUM(T996:T1038)</f>
        <v>0</v>
      </c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R995" s="159" t="s">
        <v>82</v>
      </c>
      <c r="AT995" s="167" t="s">
        <v>72</v>
      </c>
      <c r="AU995" s="167" t="s">
        <v>80</v>
      </c>
      <c r="AY995" s="159" t="s">
        <v>147</v>
      </c>
      <c r="BK995" s="168">
        <f>SUM(BK996:BK1038)</f>
        <v>0</v>
      </c>
    </row>
    <row r="996" s="2" customFormat="1" ht="24.15" customHeight="1">
      <c r="A996" s="37"/>
      <c r="B996" s="171"/>
      <c r="C996" s="172" t="s">
        <v>708</v>
      </c>
      <c r="D996" s="172" t="s">
        <v>150</v>
      </c>
      <c r="E996" s="173" t="s">
        <v>709</v>
      </c>
      <c r="F996" s="174" t="s">
        <v>710</v>
      </c>
      <c r="G996" s="175" t="s">
        <v>201</v>
      </c>
      <c r="H996" s="176">
        <v>37.200000000000003</v>
      </c>
      <c r="I996" s="177"/>
      <c r="J996" s="178">
        <f>ROUND(I996*H996,2)</f>
        <v>0</v>
      </c>
      <c r="K996" s="179"/>
      <c r="L996" s="38"/>
      <c r="M996" s="180" t="s">
        <v>1</v>
      </c>
      <c r="N996" s="181" t="s">
        <v>38</v>
      </c>
      <c r="O996" s="76"/>
      <c r="P996" s="182">
        <f>O996*H996</f>
        <v>0</v>
      </c>
      <c r="Q996" s="182">
        <v>0</v>
      </c>
      <c r="R996" s="182">
        <f>Q996*H996</f>
        <v>0</v>
      </c>
      <c r="S996" s="182">
        <v>0</v>
      </c>
      <c r="T996" s="183">
        <f>S996*H996</f>
        <v>0</v>
      </c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R996" s="184" t="s">
        <v>222</v>
      </c>
      <c r="AT996" s="184" t="s">
        <v>150</v>
      </c>
      <c r="AU996" s="184" t="s">
        <v>82</v>
      </c>
      <c r="AY996" s="18" t="s">
        <v>147</v>
      </c>
      <c r="BE996" s="185">
        <f>IF(N996="základní",J996,0)</f>
        <v>0</v>
      </c>
      <c r="BF996" s="185">
        <f>IF(N996="snížená",J996,0)</f>
        <v>0</v>
      </c>
      <c r="BG996" s="185">
        <f>IF(N996="zákl. přenesená",J996,0)</f>
        <v>0</v>
      </c>
      <c r="BH996" s="185">
        <f>IF(N996="sníž. přenesená",J996,0)</f>
        <v>0</v>
      </c>
      <c r="BI996" s="185">
        <f>IF(N996="nulová",J996,0)</f>
        <v>0</v>
      </c>
      <c r="BJ996" s="18" t="s">
        <v>80</v>
      </c>
      <c r="BK996" s="185">
        <f>ROUND(I996*H996,2)</f>
        <v>0</v>
      </c>
      <c r="BL996" s="18" t="s">
        <v>222</v>
      </c>
      <c r="BM996" s="184" t="s">
        <v>711</v>
      </c>
    </row>
    <row r="997" s="2" customFormat="1">
      <c r="A997" s="37"/>
      <c r="B997" s="38"/>
      <c r="C997" s="37"/>
      <c r="D997" s="186" t="s">
        <v>155</v>
      </c>
      <c r="E997" s="37"/>
      <c r="F997" s="187" t="s">
        <v>712</v>
      </c>
      <c r="G997" s="37"/>
      <c r="H997" s="37"/>
      <c r="I997" s="188"/>
      <c r="J997" s="37"/>
      <c r="K997" s="37"/>
      <c r="L997" s="38"/>
      <c r="M997" s="189"/>
      <c r="N997" s="190"/>
      <c r="O997" s="76"/>
      <c r="P997" s="76"/>
      <c r="Q997" s="76"/>
      <c r="R997" s="76"/>
      <c r="S997" s="76"/>
      <c r="T997" s="7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T997" s="18" t="s">
        <v>155</v>
      </c>
      <c r="AU997" s="18" t="s">
        <v>82</v>
      </c>
    </row>
    <row r="998" s="13" customFormat="1">
      <c r="A998" s="13"/>
      <c r="B998" s="191"/>
      <c r="C998" s="13"/>
      <c r="D998" s="192" t="s">
        <v>157</v>
      </c>
      <c r="E998" s="193" t="s">
        <v>1</v>
      </c>
      <c r="F998" s="194" t="s">
        <v>713</v>
      </c>
      <c r="G998" s="13"/>
      <c r="H998" s="193" t="s">
        <v>1</v>
      </c>
      <c r="I998" s="195"/>
      <c r="J998" s="13"/>
      <c r="K998" s="13"/>
      <c r="L998" s="191"/>
      <c r="M998" s="196"/>
      <c r="N998" s="197"/>
      <c r="O998" s="197"/>
      <c r="P998" s="197"/>
      <c r="Q998" s="197"/>
      <c r="R998" s="197"/>
      <c r="S998" s="197"/>
      <c r="T998" s="198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193" t="s">
        <v>157</v>
      </c>
      <c r="AU998" s="193" t="s">
        <v>82</v>
      </c>
      <c r="AV998" s="13" t="s">
        <v>80</v>
      </c>
      <c r="AW998" s="13" t="s">
        <v>30</v>
      </c>
      <c r="AX998" s="13" t="s">
        <v>73</v>
      </c>
      <c r="AY998" s="193" t="s">
        <v>147</v>
      </c>
    </row>
    <row r="999" s="14" customFormat="1">
      <c r="A999" s="14"/>
      <c r="B999" s="199"/>
      <c r="C999" s="14"/>
      <c r="D999" s="192" t="s">
        <v>157</v>
      </c>
      <c r="E999" s="200" t="s">
        <v>1</v>
      </c>
      <c r="F999" s="201" t="s">
        <v>714</v>
      </c>
      <c r="G999" s="14"/>
      <c r="H999" s="202">
        <v>3.5</v>
      </c>
      <c r="I999" s="203"/>
      <c r="J999" s="14"/>
      <c r="K999" s="14"/>
      <c r="L999" s="199"/>
      <c r="M999" s="204"/>
      <c r="N999" s="205"/>
      <c r="O999" s="205"/>
      <c r="P999" s="205"/>
      <c r="Q999" s="205"/>
      <c r="R999" s="205"/>
      <c r="S999" s="205"/>
      <c r="T999" s="206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00" t="s">
        <v>157</v>
      </c>
      <c r="AU999" s="200" t="s">
        <v>82</v>
      </c>
      <c r="AV999" s="14" t="s">
        <v>82</v>
      </c>
      <c r="AW999" s="14" t="s">
        <v>30</v>
      </c>
      <c r="AX999" s="14" t="s">
        <v>73</v>
      </c>
      <c r="AY999" s="200" t="s">
        <v>147</v>
      </c>
    </row>
    <row r="1000" s="13" customFormat="1">
      <c r="A1000" s="13"/>
      <c r="B1000" s="191"/>
      <c r="C1000" s="13"/>
      <c r="D1000" s="192" t="s">
        <v>157</v>
      </c>
      <c r="E1000" s="193" t="s">
        <v>1</v>
      </c>
      <c r="F1000" s="194" t="s">
        <v>715</v>
      </c>
      <c r="G1000" s="13"/>
      <c r="H1000" s="193" t="s">
        <v>1</v>
      </c>
      <c r="I1000" s="195"/>
      <c r="J1000" s="13"/>
      <c r="K1000" s="13"/>
      <c r="L1000" s="191"/>
      <c r="M1000" s="196"/>
      <c r="N1000" s="197"/>
      <c r="O1000" s="197"/>
      <c r="P1000" s="197"/>
      <c r="Q1000" s="197"/>
      <c r="R1000" s="197"/>
      <c r="S1000" s="197"/>
      <c r="T1000" s="198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193" t="s">
        <v>157</v>
      </c>
      <c r="AU1000" s="193" t="s">
        <v>82</v>
      </c>
      <c r="AV1000" s="13" t="s">
        <v>80</v>
      </c>
      <c r="AW1000" s="13" t="s">
        <v>30</v>
      </c>
      <c r="AX1000" s="13" t="s">
        <v>73</v>
      </c>
      <c r="AY1000" s="193" t="s">
        <v>147</v>
      </c>
    </row>
    <row r="1001" s="14" customFormat="1">
      <c r="A1001" s="14"/>
      <c r="B1001" s="199"/>
      <c r="C1001" s="14"/>
      <c r="D1001" s="192" t="s">
        <v>157</v>
      </c>
      <c r="E1001" s="200" t="s">
        <v>1</v>
      </c>
      <c r="F1001" s="201" t="s">
        <v>716</v>
      </c>
      <c r="G1001" s="14"/>
      <c r="H1001" s="202">
        <v>30</v>
      </c>
      <c r="I1001" s="203"/>
      <c r="J1001" s="14"/>
      <c r="K1001" s="14"/>
      <c r="L1001" s="199"/>
      <c r="M1001" s="204"/>
      <c r="N1001" s="205"/>
      <c r="O1001" s="205"/>
      <c r="P1001" s="205"/>
      <c r="Q1001" s="205"/>
      <c r="R1001" s="205"/>
      <c r="S1001" s="205"/>
      <c r="T1001" s="206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00" t="s">
        <v>157</v>
      </c>
      <c r="AU1001" s="200" t="s">
        <v>82</v>
      </c>
      <c r="AV1001" s="14" t="s">
        <v>82</v>
      </c>
      <c r="AW1001" s="14" t="s">
        <v>30</v>
      </c>
      <c r="AX1001" s="14" t="s">
        <v>73</v>
      </c>
      <c r="AY1001" s="200" t="s">
        <v>147</v>
      </c>
    </row>
    <row r="1002" s="13" customFormat="1">
      <c r="A1002" s="13"/>
      <c r="B1002" s="191"/>
      <c r="C1002" s="13"/>
      <c r="D1002" s="192" t="s">
        <v>157</v>
      </c>
      <c r="E1002" s="193" t="s">
        <v>1</v>
      </c>
      <c r="F1002" s="194" t="s">
        <v>717</v>
      </c>
      <c r="G1002" s="13"/>
      <c r="H1002" s="193" t="s">
        <v>1</v>
      </c>
      <c r="I1002" s="195"/>
      <c r="J1002" s="13"/>
      <c r="K1002" s="13"/>
      <c r="L1002" s="191"/>
      <c r="M1002" s="196"/>
      <c r="N1002" s="197"/>
      <c r="O1002" s="197"/>
      <c r="P1002" s="197"/>
      <c r="Q1002" s="197"/>
      <c r="R1002" s="197"/>
      <c r="S1002" s="197"/>
      <c r="T1002" s="198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193" t="s">
        <v>157</v>
      </c>
      <c r="AU1002" s="193" t="s">
        <v>82</v>
      </c>
      <c r="AV1002" s="13" t="s">
        <v>80</v>
      </c>
      <c r="AW1002" s="13" t="s">
        <v>30</v>
      </c>
      <c r="AX1002" s="13" t="s">
        <v>73</v>
      </c>
      <c r="AY1002" s="193" t="s">
        <v>147</v>
      </c>
    </row>
    <row r="1003" s="14" customFormat="1">
      <c r="A1003" s="14"/>
      <c r="B1003" s="199"/>
      <c r="C1003" s="14"/>
      <c r="D1003" s="192" t="s">
        <v>157</v>
      </c>
      <c r="E1003" s="200" t="s">
        <v>1</v>
      </c>
      <c r="F1003" s="201" t="s">
        <v>718</v>
      </c>
      <c r="G1003" s="14"/>
      <c r="H1003" s="202">
        <v>0.90000000000000002</v>
      </c>
      <c r="I1003" s="203"/>
      <c r="J1003" s="14"/>
      <c r="K1003" s="14"/>
      <c r="L1003" s="199"/>
      <c r="M1003" s="204"/>
      <c r="N1003" s="205"/>
      <c r="O1003" s="205"/>
      <c r="P1003" s="205"/>
      <c r="Q1003" s="205"/>
      <c r="R1003" s="205"/>
      <c r="S1003" s="205"/>
      <c r="T1003" s="206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00" t="s">
        <v>157</v>
      </c>
      <c r="AU1003" s="200" t="s">
        <v>82</v>
      </c>
      <c r="AV1003" s="14" t="s">
        <v>82</v>
      </c>
      <c r="AW1003" s="14" t="s">
        <v>30</v>
      </c>
      <c r="AX1003" s="14" t="s">
        <v>73</v>
      </c>
      <c r="AY1003" s="200" t="s">
        <v>147</v>
      </c>
    </row>
    <row r="1004" s="13" customFormat="1">
      <c r="A1004" s="13"/>
      <c r="B1004" s="191"/>
      <c r="C1004" s="13"/>
      <c r="D1004" s="192" t="s">
        <v>157</v>
      </c>
      <c r="E1004" s="193" t="s">
        <v>1</v>
      </c>
      <c r="F1004" s="194" t="s">
        <v>719</v>
      </c>
      <c r="G1004" s="13"/>
      <c r="H1004" s="193" t="s">
        <v>1</v>
      </c>
      <c r="I1004" s="195"/>
      <c r="J1004" s="13"/>
      <c r="K1004" s="13"/>
      <c r="L1004" s="191"/>
      <c r="M1004" s="196"/>
      <c r="N1004" s="197"/>
      <c r="O1004" s="197"/>
      <c r="P1004" s="197"/>
      <c r="Q1004" s="197"/>
      <c r="R1004" s="197"/>
      <c r="S1004" s="197"/>
      <c r="T1004" s="198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193" t="s">
        <v>157</v>
      </c>
      <c r="AU1004" s="193" t="s">
        <v>82</v>
      </c>
      <c r="AV1004" s="13" t="s">
        <v>80</v>
      </c>
      <c r="AW1004" s="13" t="s">
        <v>30</v>
      </c>
      <c r="AX1004" s="13" t="s">
        <v>73</v>
      </c>
      <c r="AY1004" s="193" t="s">
        <v>147</v>
      </c>
    </row>
    <row r="1005" s="14" customFormat="1">
      <c r="A1005" s="14"/>
      <c r="B1005" s="199"/>
      <c r="C1005" s="14"/>
      <c r="D1005" s="192" t="s">
        <v>157</v>
      </c>
      <c r="E1005" s="200" t="s">
        <v>1</v>
      </c>
      <c r="F1005" s="201" t="s">
        <v>720</v>
      </c>
      <c r="G1005" s="14"/>
      <c r="H1005" s="202">
        <v>0.80000000000000004</v>
      </c>
      <c r="I1005" s="203"/>
      <c r="J1005" s="14"/>
      <c r="K1005" s="14"/>
      <c r="L1005" s="199"/>
      <c r="M1005" s="204"/>
      <c r="N1005" s="205"/>
      <c r="O1005" s="205"/>
      <c r="P1005" s="205"/>
      <c r="Q1005" s="205"/>
      <c r="R1005" s="205"/>
      <c r="S1005" s="205"/>
      <c r="T1005" s="206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00" t="s">
        <v>157</v>
      </c>
      <c r="AU1005" s="200" t="s">
        <v>82</v>
      </c>
      <c r="AV1005" s="14" t="s">
        <v>82</v>
      </c>
      <c r="AW1005" s="14" t="s">
        <v>30</v>
      </c>
      <c r="AX1005" s="14" t="s">
        <v>73</v>
      </c>
      <c r="AY1005" s="200" t="s">
        <v>147</v>
      </c>
    </row>
    <row r="1006" s="13" customFormat="1">
      <c r="A1006" s="13"/>
      <c r="B1006" s="191"/>
      <c r="C1006" s="13"/>
      <c r="D1006" s="192" t="s">
        <v>157</v>
      </c>
      <c r="E1006" s="193" t="s">
        <v>1</v>
      </c>
      <c r="F1006" s="194" t="s">
        <v>721</v>
      </c>
      <c r="G1006" s="13"/>
      <c r="H1006" s="193" t="s">
        <v>1</v>
      </c>
      <c r="I1006" s="195"/>
      <c r="J1006" s="13"/>
      <c r="K1006" s="13"/>
      <c r="L1006" s="191"/>
      <c r="M1006" s="196"/>
      <c r="N1006" s="197"/>
      <c r="O1006" s="197"/>
      <c r="P1006" s="197"/>
      <c r="Q1006" s="197"/>
      <c r="R1006" s="197"/>
      <c r="S1006" s="197"/>
      <c r="T1006" s="198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193" t="s">
        <v>157</v>
      </c>
      <c r="AU1006" s="193" t="s">
        <v>82</v>
      </c>
      <c r="AV1006" s="13" t="s">
        <v>80</v>
      </c>
      <c r="AW1006" s="13" t="s">
        <v>30</v>
      </c>
      <c r="AX1006" s="13" t="s">
        <v>73</v>
      </c>
      <c r="AY1006" s="193" t="s">
        <v>147</v>
      </c>
    </row>
    <row r="1007" s="14" customFormat="1">
      <c r="A1007" s="14"/>
      <c r="B1007" s="199"/>
      <c r="C1007" s="14"/>
      <c r="D1007" s="192" t="s">
        <v>157</v>
      </c>
      <c r="E1007" s="200" t="s">
        <v>1</v>
      </c>
      <c r="F1007" s="201" t="s">
        <v>722</v>
      </c>
      <c r="G1007" s="14"/>
      <c r="H1007" s="202">
        <v>2</v>
      </c>
      <c r="I1007" s="203"/>
      <c r="J1007" s="14"/>
      <c r="K1007" s="14"/>
      <c r="L1007" s="199"/>
      <c r="M1007" s="204"/>
      <c r="N1007" s="205"/>
      <c r="O1007" s="205"/>
      <c r="P1007" s="205"/>
      <c r="Q1007" s="205"/>
      <c r="R1007" s="205"/>
      <c r="S1007" s="205"/>
      <c r="T1007" s="206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00" t="s">
        <v>157</v>
      </c>
      <c r="AU1007" s="200" t="s">
        <v>82</v>
      </c>
      <c r="AV1007" s="14" t="s">
        <v>82</v>
      </c>
      <c r="AW1007" s="14" t="s">
        <v>30</v>
      </c>
      <c r="AX1007" s="14" t="s">
        <v>73</v>
      </c>
      <c r="AY1007" s="200" t="s">
        <v>147</v>
      </c>
    </row>
    <row r="1008" s="15" customFormat="1">
      <c r="A1008" s="15"/>
      <c r="B1008" s="207"/>
      <c r="C1008" s="15"/>
      <c r="D1008" s="192" t="s">
        <v>157</v>
      </c>
      <c r="E1008" s="208" t="s">
        <v>1</v>
      </c>
      <c r="F1008" s="209" t="s">
        <v>160</v>
      </c>
      <c r="G1008" s="15"/>
      <c r="H1008" s="210">
        <v>37.199999999999996</v>
      </c>
      <c r="I1008" s="211"/>
      <c r="J1008" s="15"/>
      <c r="K1008" s="15"/>
      <c r="L1008" s="207"/>
      <c r="M1008" s="212"/>
      <c r="N1008" s="213"/>
      <c r="O1008" s="213"/>
      <c r="P1008" s="213"/>
      <c r="Q1008" s="213"/>
      <c r="R1008" s="213"/>
      <c r="S1008" s="213"/>
      <c r="T1008" s="214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T1008" s="208" t="s">
        <v>157</v>
      </c>
      <c r="AU1008" s="208" t="s">
        <v>82</v>
      </c>
      <c r="AV1008" s="15" t="s">
        <v>154</v>
      </c>
      <c r="AW1008" s="15" t="s">
        <v>30</v>
      </c>
      <c r="AX1008" s="15" t="s">
        <v>80</v>
      </c>
      <c r="AY1008" s="208" t="s">
        <v>147</v>
      </c>
    </row>
    <row r="1009" s="2" customFormat="1" ht="37.8" customHeight="1">
      <c r="A1009" s="37"/>
      <c r="B1009" s="171"/>
      <c r="C1009" s="172" t="s">
        <v>447</v>
      </c>
      <c r="D1009" s="172" t="s">
        <v>150</v>
      </c>
      <c r="E1009" s="173" t="s">
        <v>723</v>
      </c>
      <c r="F1009" s="174" t="s">
        <v>724</v>
      </c>
      <c r="G1009" s="175" t="s">
        <v>201</v>
      </c>
      <c r="H1009" s="176">
        <v>37.200000000000003</v>
      </c>
      <c r="I1009" s="177"/>
      <c r="J1009" s="178">
        <f>ROUND(I1009*H1009,2)</f>
        <v>0</v>
      </c>
      <c r="K1009" s="179"/>
      <c r="L1009" s="38"/>
      <c r="M1009" s="180" t="s">
        <v>1</v>
      </c>
      <c r="N1009" s="181" t="s">
        <v>38</v>
      </c>
      <c r="O1009" s="76"/>
      <c r="P1009" s="182">
        <f>O1009*H1009</f>
        <v>0</v>
      </c>
      <c r="Q1009" s="182">
        <v>0</v>
      </c>
      <c r="R1009" s="182">
        <f>Q1009*H1009</f>
        <v>0</v>
      </c>
      <c r="S1009" s="182">
        <v>0</v>
      </c>
      <c r="T1009" s="183">
        <f>S1009*H1009</f>
        <v>0</v>
      </c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R1009" s="184" t="s">
        <v>222</v>
      </c>
      <c r="AT1009" s="184" t="s">
        <v>150</v>
      </c>
      <c r="AU1009" s="184" t="s">
        <v>82</v>
      </c>
      <c r="AY1009" s="18" t="s">
        <v>147</v>
      </c>
      <c r="BE1009" s="185">
        <f>IF(N1009="základní",J1009,0)</f>
        <v>0</v>
      </c>
      <c r="BF1009" s="185">
        <f>IF(N1009="snížená",J1009,0)</f>
        <v>0</v>
      </c>
      <c r="BG1009" s="185">
        <f>IF(N1009="zákl. přenesená",J1009,0)</f>
        <v>0</v>
      </c>
      <c r="BH1009" s="185">
        <f>IF(N1009="sníž. přenesená",J1009,0)</f>
        <v>0</v>
      </c>
      <c r="BI1009" s="185">
        <f>IF(N1009="nulová",J1009,0)</f>
        <v>0</v>
      </c>
      <c r="BJ1009" s="18" t="s">
        <v>80</v>
      </c>
      <c r="BK1009" s="185">
        <f>ROUND(I1009*H1009,2)</f>
        <v>0</v>
      </c>
      <c r="BL1009" s="18" t="s">
        <v>222</v>
      </c>
      <c r="BM1009" s="184" t="s">
        <v>725</v>
      </c>
    </row>
    <row r="1010" s="2" customFormat="1">
      <c r="A1010" s="37"/>
      <c r="B1010" s="38"/>
      <c r="C1010" s="37"/>
      <c r="D1010" s="186" t="s">
        <v>155</v>
      </c>
      <c r="E1010" s="37"/>
      <c r="F1010" s="187" t="s">
        <v>726</v>
      </c>
      <c r="G1010" s="37"/>
      <c r="H1010" s="37"/>
      <c r="I1010" s="188"/>
      <c r="J1010" s="37"/>
      <c r="K1010" s="37"/>
      <c r="L1010" s="38"/>
      <c r="M1010" s="189"/>
      <c r="N1010" s="190"/>
      <c r="O1010" s="76"/>
      <c r="P1010" s="76"/>
      <c r="Q1010" s="76"/>
      <c r="R1010" s="76"/>
      <c r="S1010" s="76"/>
      <c r="T1010" s="77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T1010" s="18" t="s">
        <v>155</v>
      </c>
      <c r="AU1010" s="18" t="s">
        <v>82</v>
      </c>
    </row>
    <row r="1011" s="13" customFormat="1">
      <c r="A1011" s="13"/>
      <c r="B1011" s="191"/>
      <c r="C1011" s="13"/>
      <c r="D1011" s="192" t="s">
        <v>157</v>
      </c>
      <c r="E1011" s="193" t="s">
        <v>1</v>
      </c>
      <c r="F1011" s="194" t="s">
        <v>713</v>
      </c>
      <c r="G1011" s="13"/>
      <c r="H1011" s="193" t="s">
        <v>1</v>
      </c>
      <c r="I1011" s="195"/>
      <c r="J1011" s="13"/>
      <c r="K1011" s="13"/>
      <c r="L1011" s="191"/>
      <c r="M1011" s="196"/>
      <c r="N1011" s="197"/>
      <c r="O1011" s="197"/>
      <c r="P1011" s="197"/>
      <c r="Q1011" s="197"/>
      <c r="R1011" s="197"/>
      <c r="S1011" s="197"/>
      <c r="T1011" s="198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193" t="s">
        <v>157</v>
      </c>
      <c r="AU1011" s="193" t="s">
        <v>82</v>
      </c>
      <c r="AV1011" s="13" t="s">
        <v>80</v>
      </c>
      <c r="AW1011" s="13" t="s">
        <v>30</v>
      </c>
      <c r="AX1011" s="13" t="s">
        <v>73</v>
      </c>
      <c r="AY1011" s="193" t="s">
        <v>147</v>
      </c>
    </row>
    <row r="1012" s="14" customFormat="1">
      <c r="A1012" s="14"/>
      <c r="B1012" s="199"/>
      <c r="C1012" s="14"/>
      <c r="D1012" s="192" t="s">
        <v>157</v>
      </c>
      <c r="E1012" s="200" t="s">
        <v>1</v>
      </c>
      <c r="F1012" s="201" t="s">
        <v>714</v>
      </c>
      <c r="G1012" s="14"/>
      <c r="H1012" s="202">
        <v>3.5</v>
      </c>
      <c r="I1012" s="203"/>
      <c r="J1012" s="14"/>
      <c r="K1012" s="14"/>
      <c r="L1012" s="199"/>
      <c r="M1012" s="204"/>
      <c r="N1012" s="205"/>
      <c r="O1012" s="205"/>
      <c r="P1012" s="205"/>
      <c r="Q1012" s="205"/>
      <c r="R1012" s="205"/>
      <c r="S1012" s="205"/>
      <c r="T1012" s="206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00" t="s">
        <v>157</v>
      </c>
      <c r="AU1012" s="200" t="s">
        <v>82</v>
      </c>
      <c r="AV1012" s="14" t="s">
        <v>82</v>
      </c>
      <c r="AW1012" s="14" t="s">
        <v>30</v>
      </c>
      <c r="AX1012" s="14" t="s">
        <v>73</v>
      </c>
      <c r="AY1012" s="200" t="s">
        <v>147</v>
      </c>
    </row>
    <row r="1013" s="13" customFormat="1">
      <c r="A1013" s="13"/>
      <c r="B1013" s="191"/>
      <c r="C1013" s="13"/>
      <c r="D1013" s="192" t="s">
        <v>157</v>
      </c>
      <c r="E1013" s="193" t="s">
        <v>1</v>
      </c>
      <c r="F1013" s="194" t="s">
        <v>715</v>
      </c>
      <c r="G1013" s="13"/>
      <c r="H1013" s="193" t="s">
        <v>1</v>
      </c>
      <c r="I1013" s="195"/>
      <c r="J1013" s="13"/>
      <c r="K1013" s="13"/>
      <c r="L1013" s="191"/>
      <c r="M1013" s="196"/>
      <c r="N1013" s="197"/>
      <c r="O1013" s="197"/>
      <c r="P1013" s="197"/>
      <c r="Q1013" s="197"/>
      <c r="R1013" s="197"/>
      <c r="S1013" s="197"/>
      <c r="T1013" s="198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193" t="s">
        <v>157</v>
      </c>
      <c r="AU1013" s="193" t="s">
        <v>82</v>
      </c>
      <c r="AV1013" s="13" t="s">
        <v>80</v>
      </c>
      <c r="AW1013" s="13" t="s">
        <v>30</v>
      </c>
      <c r="AX1013" s="13" t="s">
        <v>73</v>
      </c>
      <c r="AY1013" s="193" t="s">
        <v>147</v>
      </c>
    </row>
    <row r="1014" s="14" customFormat="1">
      <c r="A1014" s="14"/>
      <c r="B1014" s="199"/>
      <c r="C1014" s="14"/>
      <c r="D1014" s="192" t="s">
        <v>157</v>
      </c>
      <c r="E1014" s="200" t="s">
        <v>1</v>
      </c>
      <c r="F1014" s="201" t="s">
        <v>716</v>
      </c>
      <c r="G1014" s="14"/>
      <c r="H1014" s="202">
        <v>30</v>
      </c>
      <c r="I1014" s="203"/>
      <c r="J1014" s="14"/>
      <c r="K1014" s="14"/>
      <c r="L1014" s="199"/>
      <c r="M1014" s="204"/>
      <c r="N1014" s="205"/>
      <c r="O1014" s="205"/>
      <c r="P1014" s="205"/>
      <c r="Q1014" s="205"/>
      <c r="R1014" s="205"/>
      <c r="S1014" s="205"/>
      <c r="T1014" s="206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00" t="s">
        <v>157</v>
      </c>
      <c r="AU1014" s="200" t="s">
        <v>82</v>
      </c>
      <c r="AV1014" s="14" t="s">
        <v>82</v>
      </c>
      <c r="AW1014" s="14" t="s">
        <v>30</v>
      </c>
      <c r="AX1014" s="14" t="s">
        <v>73</v>
      </c>
      <c r="AY1014" s="200" t="s">
        <v>147</v>
      </c>
    </row>
    <row r="1015" s="13" customFormat="1">
      <c r="A1015" s="13"/>
      <c r="B1015" s="191"/>
      <c r="C1015" s="13"/>
      <c r="D1015" s="192" t="s">
        <v>157</v>
      </c>
      <c r="E1015" s="193" t="s">
        <v>1</v>
      </c>
      <c r="F1015" s="194" t="s">
        <v>717</v>
      </c>
      <c r="G1015" s="13"/>
      <c r="H1015" s="193" t="s">
        <v>1</v>
      </c>
      <c r="I1015" s="195"/>
      <c r="J1015" s="13"/>
      <c r="K1015" s="13"/>
      <c r="L1015" s="191"/>
      <c r="M1015" s="196"/>
      <c r="N1015" s="197"/>
      <c r="O1015" s="197"/>
      <c r="P1015" s="197"/>
      <c r="Q1015" s="197"/>
      <c r="R1015" s="197"/>
      <c r="S1015" s="197"/>
      <c r="T1015" s="198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193" t="s">
        <v>157</v>
      </c>
      <c r="AU1015" s="193" t="s">
        <v>82</v>
      </c>
      <c r="AV1015" s="13" t="s">
        <v>80</v>
      </c>
      <c r="AW1015" s="13" t="s">
        <v>30</v>
      </c>
      <c r="AX1015" s="13" t="s">
        <v>73</v>
      </c>
      <c r="AY1015" s="193" t="s">
        <v>147</v>
      </c>
    </row>
    <row r="1016" s="14" customFormat="1">
      <c r="A1016" s="14"/>
      <c r="B1016" s="199"/>
      <c r="C1016" s="14"/>
      <c r="D1016" s="192" t="s">
        <v>157</v>
      </c>
      <c r="E1016" s="200" t="s">
        <v>1</v>
      </c>
      <c r="F1016" s="201" t="s">
        <v>718</v>
      </c>
      <c r="G1016" s="14"/>
      <c r="H1016" s="202">
        <v>0.90000000000000002</v>
      </c>
      <c r="I1016" s="203"/>
      <c r="J1016" s="14"/>
      <c r="K1016" s="14"/>
      <c r="L1016" s="199"/>
      <c r="M1016" s="204"/>
      <c r="N1016" s="205"/>
      <c r="O1016" s="205"/>
      <c r="P1016" s="205"/>
      <c r="Q1016" s="205"/>
      <c r="R1016" s="205"/>
      <c r="S1016" s="205"/>
      <c r="T1016" s="206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00" t="s">
        <v>157</v>
      </c>
      <c r="AU1016" s="200" t="s">
        <v>82</v>
      </c>
      <c r="AV1016" s="14" t="s">
        <v>82</v>
      </c>
      <c r="AW1016" s="14" t="s">
        <v>30</v>
      </c>
      <c r="AX1016" s="14" t="s">
        <v>73</v>
      </c>
      <c r="AY1016" s="200" t="s">
        <v>147</v>
      </c>
    </row>
    <row r="1017" s="13" customFormat="1">
      <c r="A1017" s="13"/>
      <c r="B1017" s="191"/>
      <c r="C1017" s="13"/>
      <c r="D1017" s="192" t="s">
        <v>157</v>
      </c>
      <c r="E1017" s="193" t="s">
        <v>1</v>
      </c>
      <c r="F1017" s="194" t="s">
        <v>719</v>
      </c>
      <c r="G1017" s="13"/>
      <c r="H1017" s="193" t="s">
        <v>1</v>
      </c>
      <c r="I1017" s="195"/>
      <c r="J1017" s="13"/>
      <c r="K1017" s="13"/>
      <c r="L1017" s="191"/>
      <c r="M1017" s="196"/>
      <c r="N1017" s="197"/>
      <c r="O1017" s="197"/>
      <c r="P1017" s="197"/>
      <c r="Q1017" s="197"/>
      <c r="R1017" s="197"/>
      <c r="S1017" s="197"/>
      <c r="T1017" s="198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193" t="s">
        <v>157</v>
      </c>
      <c r="AU1017" s="193" t="s">
        <v>82</v>
      </c>
      <c r="AV1017" s="13" t="s">
        <v>80</v>
      </c>
      <c r="AW1017" s="13" t="s">
        <v>30</v>
      </c>
      <c r="AX1017" s="13" t="s">
        <v>73</v>
      </c>
      <c r="AY1017" s="193" t="s">
        <v>147</v>
      </c>
    </row>
    <row r="1018" s="14" customFormat="1">
      <c r="A1018" s="14"/>
      <c r="B1018" s="199"/>
      <c r="C1018" s="14"/>
      <c r="D1018" s="192" t="s">
        <v>157</v>
      </c>
      <c r="E1018" s="200" t="s">
        <v>1</v>
      </c>
      <c r="F1018" s="201" t="s">
        <v>720</v>
      </c>
      <c r="G1018" s="14"/>
      <c r="H1018" s="202">
        <v>0.80000000000000004</v>
      </c>
      <c r="I1018" s="203"/>
      <c r="J1018" s="14"/>
      <c r="K1018" s="14"/>
      <c r="L1018" s="199"/>
      <c r="M1018" s="204"/>
      <c r="N1018" s="205"/>
      <c r="O1018" s="205"/>
      <c r="P1018" s="205"/>
      <c r="Q1018" s="205"/>
      <c r="R1018" s="205"/>
      <c r="S1018" s="205"/>
      <c r="T1018" s="206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00" t="s">
        <v>157</v>
      </c>
      <c r="AU1018" s="200" t="s">
        <v>82</v>
      </c>
      <c r="AV1018" s="14" t="s">
        <v>82</v>
      </c>
      <c r="AW1018" s="14" t="s">
        <v>30</v>
      </c>
      <c r="AX1018" s="14" t="s">
        <v>73</v>
      </c>
      <c r="AY1018" s="200" t="s">
        <v>147</v>
      </c>
    </row>
    <row r="1019" s="13" customFormat="1">
      <c r="A1019" s="13"/>
      <c r="B1019" s="191"/>
      <c r="C1019" s="13"/>
      <c r="D1019" s="192" t="s">
        <v>157</v>
      </c>
      <c r="E1019" s="193" t="s">
        <v>1</v>
      </c>
      <c r="F1019" s="194" t="s">
        <v>721</v>
      </c>
      <c r="G1019" s="13"/>
      <c r="H1019" s="193" t="s">
        <v>1</v>
      </c>
      <c r="I1019" s="195"/>
      <c r="J1019" s="13"/>
      <c r="K1019" s="13"/>
      <c r="L1019" s="191"/>
      <c r="M1019" s="196"/>
      <c r="N1019" s="197"/>
      <c r="O1019" s="197"/>
      <c r="P1019" s="197"/>
      <c r="Q1019" s="197"/>
      <c r="R1019" s="197"/>
      <c r="S1019" s="197"/>
      <c r="T1019" s="198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193" t="s">
        <v>157</v>
      </c>
      <c r="AU1019" s="193" t="s">
        <v>82</v>
      </c>
      <c r="AV1019" s="13" t="s">
        <v>80</v>
      </c>
      <c r="AW1019" s="13" t="s">
        <v>30</v>
      </c>
      <c r="AX1019" s="13" t="s">
        <v>73</v>
      </c>
      <c r="AY1019" s="193" t="s">
        <v>147</v>
      </c>
    </row>
    <row r="1020" s="14" customFormat="1">
      <c r="A1020" s="14"/>
      <c r="B1020" s="199"/>
      <c r="C1020" s="14"/>
      <c r="D1020" s="192" t="s">
        <v>157</v>
      </c>
      <c r="E1020" s="200" t="s">
        <v>1</v>
      </c>
      <c r="F1020" s="201" t="s">
        <v>722</v>
      </c>
      <c r="G1020" s="14"/>
      <c r="H1020" s="202">
        <v>2</v>
      </c>
      <c r="I1020" s="203"/>
      <c r="J1020" s="14"/>
      <c r="K1020" s="14"/>
      <c r="L1020" s="199"/>
      <c r="M1020" s="204"/>
      <c r="N1020" s="205"/>
      <c r="O1020" s="205"/>
      <c r="P1020" s="205"/>
      <c r="Q1020" s="205"/>
      <c r="R1020" s="205"/>
      <c r="S1020" s="205"/>
      <c r="T1020" s="206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00" t="s">
        <v>157</v>
      </c>
      <c r="AU1020" s="200" t="s">
        <v>82</v>
      </c>
      <c r="AV1020" s="14" t="s">
        <v>82</v>
      </c>
      <c r="AW1020" s="14" t="s">
        <v>30</v>
      </c>
      <c r="AX1020" s="14" t="s">
        <v>73</v>
      </c>
      <c r="AY1020" s="200" t="s">
        <v>147</v>
      </c>
    </row>
    <row r="1021" s="15" customFormat="1">
      <c r="A1021" s="15"/>
      <c r="B1021" s="207"/>
      <c r="C1021" s="15"/>
      <c r="D1021" s="192" t="s">
        <v>157</v>
      </c>
      <c r="E1021" s="208" t="s">
        <v>1</v>
      </c>
      <c r="F1021" s="209" t="s">
        <v>160</v>
      </c>
      <c r="G1021" s="15"/>
      <c r="H1021" s="210">
        <v>37.199999999999996</v>
      </c>
      <c r="I1021" s="211"/>
      <c r="J1021" s="15"/>
      <c r="K1021" s="15"/>
      <c r="L1021" s="207"/>
      <c r="M1021" s="212"/>
      <c r="N1021" s="213"/>
      <c r="O1021" s="213"/>
      <c r="P1021" s="213"/>
      <c r="Q1021" s="213"/>
      <c r="R1021" s="213"/>
      <c r="S1021" s="213"/>
      <c r="T1021" s="214"/>
      <c r="U1021" s="15"/>
      <c r="V1021" s="15"/>
      <c r="W1021" s="15"/>
      <c r="X1021" s="15"/>
      <c r="Y1021" s="15"/>
      <c r="Z1021" s="15"/>
      <c r="AA1021" s="15"/>
      <c r="AB1021" s="15"/>
      <c r="AC1021" s="15"/>
      <c r="AD1021" s="15"/>
      <c r="AE1021" s="15"/>
      <c r="AT1021" s="208" t="s">
        <v>157</v>
      </c>
      <c r="AU1021" s="208" t="s">
        <v>82</v>
      </c>
      <c r="AV1021" s="15" t="s">
        <v>154</v>
      </c>
      <c r="AW1021" s="15" t="s">
        <v>30</v>
      </c>
      <c r="AX1021" s="15" t="s">
        <v>80</v>
      </c>
      <c r="AY1021" s="208" t="s">
        <v>147</v>
      </c>
    </row>
    <row r="1022" s="2" customFormat="1" ht="55.5" customHeight="1">
      <c r="A1022" s="37"/>
      <c r="B1022" s="171"/>
      <c r="C1022" s="172" t="s">
        <v>727</v>
      </c>
      <c r="D1022" s="172" t="s">
        <v>150</v>
      </c>
      <c r="E1022" s="173" t="s">
        <v>728</v>
      </c>
      <c r="F1022" s="174" t="s">
        <v>729</v>
      </c>
      <c r="G1022" s="175" t="s">
        <v>153</v>
      </c>
      <c r="H1022" s="176">
        <v>67.799999999999997</v>
      </c>
      <c r="I1022" s="177"/>
      <c r="J1022" s="178">
        <f>ROUND(I1022*H1022,2)</f>
        <v>0</v>
      </c>
      <c r="K1022" s="179"/>
      <c r="L1022" s="38"/>
      <c r="M1022" s="180" t="s">
        <v>1</v>
      </c>
      <c r="N1022" s="181" t="s">
        <v>38</v>
      </c>
      <c r="O1022" s="76"/>
      <c r="P1022" s="182">
        <f>O1022*H1022</f>
        <v>0</v>
      </c>
      <c r="Q1022" s="182">
        <v>0</v>
      </c>
      <c r="R1022" s="182">
        <f>Q1022*H1022</f>
        <v>0</v>
      </c>
      <c r="S1022" s="182">
        <v>0</v>
      </c>
      <c r="T1022" s="183">
        <f>S1022*H1022</f>
        <v>0</v>
      </c>
      <c r="U1022" s="37"/>
      <c r="V1022" s="37"/>
      <c r="W1022" s="37"/>
      <c r="X1022" s="37"/>
      <c r="Y1022" s="37"/>
      <c r="Z1022" s="37"/>
      <c r="AA1022" s="37"/>
      <c r="AB1022" s="37"/>
      <c r="AC1022" s="37"/>
      <c r="AD1022" s="37"/>
      <c r="AE1022" s="37"/>
      <c r="AR1022" s="184" t="s">
        <v>222</v>
      </c>
      <c r="AT1022" s="184" t="s">
        <v>150</v>
      </c>
      <c r="AU1022" s="184" t="s">
        <v>82</v>
      </c>
      <c r="AY1022" s="18" t="s">
        <v>147</v>
      </c>
      <c r="BE1022" s="185">
        <f>IF(N1022="základní",J1022,0)</f>
        <v>0</v>
      </c>
      <c r="BF1022" s="185">
        <f>IF(N1022="snížená",J1022,0)</f>
        <v>0</v>
      </c>
      <c r="BG1022" s="185">
        <f>IF(N1022="zákl. přenesená",J1022,0)</f>
        <v>0</v>
      </c>
      <c r="BH1022" s="185">
        <f>IF(N1022="sníž. přenesená",J1022,0)</f>
        <v>0</v>
      </c>
      <c r="BI1022" s="185">
        <f>IF(N1022="nulová",J1022,0)</f>
        <v>0</v>
      </c>
      <c r="BJ1022" s="18" t="s">
        <v>80</v>
      </c>
      <c r="BK1022" s="185">
        <f>ROUND(I1022*H1022,2)</f>
        <v>0</v>
      </c>
      <c r="BL1022" s="18" t="s">
        <v>222</v>
      </c>
      <c r="BM1022" s="184" t="s">
        <v>730</v>
      </c>
    </row>
    <row r="1023" s="2" customFormat="1">
      <c r="A1023" s="37"/>
      <c r="B1023" s="38"/>
      <c r="C1023" s="37"/>
      <c r="D1023" s="186" t="s">
        <v>155</v>
      </c>
      <c r="E1023" s="37"/>
      <c r="F1023" s="187" t="s">
        <v>731</v>
      </c>
      <c r="G1023" s="37"/>
      <c r="H1023" s="37"/>
      <c r="I1023" s="188"/>
      <c r="J1023" s="37"/>
      <c r="K1023" s="37"/>
      <c r="L1023" s="38"/>
      <c r="M1023" s="189"/>
      <c r="N1023" s="190"/>
      <c r="O1023" s="76"/>
      <c r="P1023" s="76"/>
      <c r="Q1023" s="76"/>
      <c r="R1023" s="76"/>
      <c r="S1023" s="76"/>
      <c r="T1023" s="7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T1023" s="18" t="s">
        <v>155</v>
      </c>
      <c r="AU1023" s="18" t="s">
        <v>82</v>
      </c>
    </row>
    <row r="1024" s="13" customFormat="1">
      <c r="A1024" s="13"/>
      <c r="B1024" s="191"/>
      <c r="C1024" s="13"/>
      <c r="D1024" s="192" t="s">
        <v>157</v>
      </c>
      <c r="E1024" s="193" t="s">
        <v>1</v>
      </c>
      <c r="F1024" s="194" t="s">
        <v>713</v>
      </c>
      <c r="G1024" s="13"/>
      <c r="H1024" s="193" t="s">
        <v>1</v>
      </c>
      <c r="I1024" s="195"/>
      <c r="J1024" s="13"/>
      <c r="K1024" s="13"/>
      <c r="L1024" s="191"/>
      <c r="M1024" s="196"/>
      <c r="N1024" s="197"/>
      <c r="O1024" s="197"/>
      <c r="P1024" s="197"/>
      <c r="Q1024" s="197"/>
      <c r="R1024" s="197"/>
      <c r="S1024" s="197"/>
      <c r="T1024" s="198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193" t="s">
        <v>157</v>
      </c>
      <c r="AU1024" s="193" t="s">
        <v>82</v>
      </c>
      <c r="AV1024" s="13" t="s">
        <v>80</v>
      </c>
      <c r="AW1024" s="13" t="s">
        <v>30</v>
      </c>
      <c r="AX1024" s="13" t="s">
        <v>73</v>
      </c>
      <c r="AY1024" s="193" t="s">
        <v>147</v>
      </c>
    </row>
    <row r="1025" s="14" customFormat="1">
      <c r="A1025" s="14"/>
      <c r="B1025" s="199"/>
      <c r="C1025" s="14"/>
      <c r="D1025" s="192" t="s">
        <v>157</v>
      </c>
      <c r="E1025" s="200" t="s">
        <v>1</v>
      </c>
      <c r="F1025" s="201" t="s">
        <v>82</v>
      </c>
      <c r="G1025" s="14"/>
      <c r="H1025" s="202">
        <v>2</v>
      </c>
      <c r="I1025" s="203"/>
      <c r="J1025" s="14"/>
      <c r="K1025" s="14"/>
      <c r="L1025" s="199"/>
      <c r="M1025" s="204"/>
      <c r="N1025" s="205"/>
      <c r="O1025" s="205"/>
      <c r="P1025" s="205"/>
      <c r="Q1025" s="205"/>
      <c r="R1025" s="205"/>
      <c r="S1025" s="205"/>
      <c r="T1025" s="206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00" t="s">
        <v>157</v>
      </c>
      <c r="AU1025" s="200" t="s">
        <v>82</v>
      </c>
      <c r="AV1025" s="14" t="s">
        <v>82</v>
      </c>
      <c r="AW1025" s="14" t="s">
        <v>30</v>
      </c>
      <c r="AX1025" s="14" t="s">
        <v>73</v>
      </c>
      <c r="AY1025" s="200" t="s">
        <v>147</v>
      </c>
    </row>
    <row r="1026" s="13" customFormat="1">
      <c r="A1026" s="13"/>
      <c r="B1026" s="191"/>
      <c r="C1026" s="13"/>
      <c r="D1026" s="192" t="s">
        <v>157</v>
      </c>
      <c r="E1026" s="193" t="s">
        <v>1</v>
      </c>
      <c r="F1026" s="194" t="s">
        <v>715</v>
      </c>
      <c r="G1026" s="13"/>
      <c r="H1026" s="193" t="s">
        <v>1</v>
      </c>
      <c r="I1026" s="195"/>
      <c r="J1026" s="13"/>
      <c r="K1026" s="13"/>
      <c r="L1026" s="191"/>
      <c r="M1026" s="196"/>
      <c r="N1026" s="197"/>
      <c r="O1026" s="197"/>
      <c r="P1026" s="197"/>
      <c r="Q1026" s="197"/>
      <c r="R1026" s="197"/>
      <c r="S1026" s="197"/>
      <c r="T1026" s="198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193" t="s">
        <v>157</v>
      </c>
      <c r="AU1026" s="193" t="s">
        <v>82</v>
      </c>
      <c r="AV1026" s="13" t="s">
        <v>80</v>
      </c>
      <c r="AW1026" s="13" t="s">
        <v>30</v>
      </c>
      <c r="AX1026" s="13" t="s">
        <v>73</v>
      </c>
      <c r="AY1026" s="193" t="s">
        <v>147</v>
      </c>
    </row>
    <row r="1027" s="14" customFormat="1">
      <c r="A1027" s="14"/>
      <c r="B1027" s="199"/>
      <c r="C1027" s="14"/>
      <c r="D1027" s="192" t="s">
        <v>157</v>
      </c>
      <c r="E1027" s="200" t="s">
        <v>1</v>
      </c>
      <c r="F1027" s="201" t="s">
        <v>327</v>
      </c>
      <c r="G1027" s="14"/>
      <c r="H1027" s="202">
        <v>25</v>
      </c>
      <c r="I1027" s="203"/>
      <c r="J1027" s="14"/>
      <c r="K1027" s="14"/>
      <c r="L1027" s="199"/>
      <c r="M1027" s="204"/>
      <c r="N1027" s="205"/>
      <c r="O1027" s="205"/>
      <c r="P1027" s="205"/>
      <c r="Q1027" s="205"/>
      <c r="R1027" s="205"/>
      <c r="S1027" s="205"/>
      <c r="T1027" s="206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00" t="s">
        <v>157</v>
      </c>
      <c r="AU1027" s="200" t="s">
        <v>82</v>
      </c>
      <c r="AV1027" s="14" t="s">
        <v>82</v>
      </c>
      <c r="AW1027" s="14" t="s">
        <v>30</v>
      </c>
      <c r="AX1027" s="14" t="s">
        <v>73</v>
      </c>
      <c r="AY1027" s="200" t="s">
        <v>147</v>
      </c>
    </row>
    <row r="1028" s="13" customFormat="1">
      <c r="A1028" s="13"/>
      <c r="B1028" s="191"/>
      <c r="C1028" s="13"/>
      <c r="D1028" s="192" t="s">
        <v>157</v>
      </c>
      <c r="E1028" s="193" t="s">
        <v>1</v>
      </c>
      <c r="F1028" s="194" t="s">
        <v>717</v>
      </c>
      <c r="G1028" s="13"/>
      <c r="H1028" s="193" t="s">
        <v>1</v>
      </c>
      <c r="I1028" s="195"/>
      <c r="J1028" s="13"/>
      <c r="K1028" s="13"/>
      <c r="L1028" s="191"/>
      <c r="M1028" s="196"/>
      <c r="N1028" s="197"/>
      <c r="O1028" s="197"/>
      <c r="P1028" s="197"/>
      <c r="Q1028" s="197"/>
      <c r="R1028" s="197"/>
      <c r="S1028" s="197"/>
      <c r="T1028" s="198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193" t="s">
        <v>157</v>
      </c>
      <c r="AU1028" s="193" t="s">
        <v>82</v>
      </c>
      <c r="AV1028" s="13" t="s">
        <v>80</v>
      </c>
      <c r="AW1028" s="13" t="s">
        <v>30</v>
      </c>
      <c r="AX1028" s="13" t="s">
        <v>73</v>
      </c>
      <c r="AY1028" s="193" t="s">
        <v>147</v>
      </c>
    </row>
    <row r="1029" s="14" customFormat="1">
      <c r="A1029" s="14"/>
      <c r="B1029" s="199"/>
      <c r="C1029" s="14"/>
      <c r="D1029" s="192" t="s">
        <v>157</v>
      </c>
      <c r="E1029" s="200" t="s">
        <v>1</v>
      </c>
      <c r="F1029" s="201" t="s">
        <v>718</v>
      </c>
      <c r="G1029" s="14"/>
      <c r="H1029" s="202">
        <v>0.90000000000000002</v>
      </c>
      <c r="I1029" s="203"/>
      <c r="J1029" s="14"/>
      <c r="K1029" s="14"/>
      <c r="L1029" s="199"/>
      <c r="M1029" s="204"/>
      <c r="N1029" s="205"/>
      <c r="O1029" s="205"/>
      <c r="P1029" s="205"/>
      <c r="Q1029" s="205"/>
      <c r="R1029" s="205"/>
      <c r="S1029" s="205"/>
      <c r="T1029" s="206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00" t="s">
        <v>157</v>
      </c>
      <c r="AU1029" s="200" t="s">
        <v>82</v>
      </c>
      <c r="AV1029" s="14" t="s">
        <v>82</v>
      </c>
      <c r="AW1029" s="14" t="s">
        <v>30</v>
      </c>
      <c r="AX1029" s="14" t="s">
        <v>73</v>
      </c>
      <c r="AY1029" s="200" t="s">
        <v>147</v>
      </c>
    </row>
    <row r="1030" s="13" customFormat="1">
      <c r="A1030" s="13"/>
      <c r="B1030" s="191"/>
      <c r="C1030" s="13"/>
      <c r="D1030" s="192" t="s">
        <v>157</v>
      </c>
      <c r="E1030" s="193" t="s">
        <v>1</v>
      </c>
      <c r="F1030" s="194" t="s">
        <v>719</v>
      </c>
      <c r="G1030" s="13"/>
      <c r="H1030" s="193" t="s">
        <v>1</v>
      </c>
      <c r="I1030" s="195"/>
      <c r="J1030" s="13"/>
      <c r="K1030" s="13"/>
      <c r="L1030" s="191"/>
      <c r="M1030" s="196"/>
      <c r="N1030" s="197"/>
      <c r="O1030" s="197"/>
      <c r="P1030" s="197"/>
      <c r="Q1030" s="197"/>
      <c r="R1030" s="197"/>
      <c r="S1030" s="197"/>
      <c r="T1030" s="198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193" t="s">
        <v>157</v>
      </c>
      <c r="AU1030" s="193" t="s">
        <v>82</v>
      </c>
      <c r="AV1030" s="13" t="s">
        <v>80</v>
      </c>
      <c r="AW1030" s="13" t="s">
        <v>30</v>
      </c>
      <c r="AX1030" s="13" t="s">
        <v>73</v>
      </c>
      <c r="AY1030" s="193" t="s">
        <v>147</v>
      </c>
    </row>
    <row r="1031" s="14" customFormat="1">
      <c r="A1031" s="14"/>
      <c r="B1031" s="199"/>
      <c r="C1031" s="14"/>
      <c r="D1031" s="192" t="s">
        <v>157</v>
      </c>
      <c r="E1031" s="200" t="s">
        <v>1</v>
      </c>
      <c r="F1031" s="201" t="s">
        <v>82</v>
      </c>
      <c r="G1031" s="14"/>
      <c r="H1031" s="202">
        <v>2</v>
      </c>
      <c r="I1031" s="203"/>
      <c r="J1031" s="14"/>
      <c r="K1031" s="14"/>
      <c r="L1031" s="199"/>
      <c r="M1031" s="204"/>
      <c r="N1031" s="205"/>
      <c r="O1031" s="205"/>
      <c r="P1031" s="205"/>
      <c r="Q1031" s="205"/>
      <c r="R1031" s="205"/>
      <c r="S1031" s="205"/>
      <c r="T1031" s="206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00" t="s">
        <v>157</v>
      </c>
      <c r="AU1031" s="200" t="s">
        <v>82</v>
      </c>
      <c r="AV1031" s="14" t="s">
        <v>82</v>
      </c>
      <c r="AW1031" s="14" t="s">
        <v>30</v>
      </c>
      <c r="AX1031" s="14" t="s">
        <v>73</v>
      </c>
      <c r="AY1031" s="200" t="s">
        <v>147</v>
      </c>
    </row>
    <row r="1032" s="13" customFormat="1">
      <c r="A1032" s="13"/>
      <c r="B1032" s="191"/>
      <c r="C1032" s="13"/>
      <c r="D1032" s="192" t="s">
        <v>157</v>
      </c>
      <c r="E1032" s="193" t="s">
        <v>1</v>
      </c>
      <c r="F1032" s="194" t="s">
        <v>721</v>
      </c>
      <c r="G1032" s="13"/>
      <c r="H1032" s="193" t="s">
        <v>1</v>
      </c>
      <c r="I1032" s="195"/>
      <c r="J1032" s="13"/>
      <c r="K1032" s="13"/>
      <c r="L1032" s="191"/>
      <c r="M1032" s="196"/>
      <c r="N1032" s="197"/>
      <c r="O1032" s="197"/>
      <c r="P1032" s="197"/>
      <c r="Q1032" s="197"/>
      <c r="R1032" s="197"/>
      <c r="S1032" s="197"/>
      <c r="T1032" s="198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193" t="s">
        <v>157</v>
      </c>
      <c r="AU1032" s="193" t="s">
        <v>82</v>
      </c>
      <c r="AV1032" s="13" t="s">
        <v>80</v>
      </c>
      <c r="AW1032" s="13" t="s">
        <v>30</v>
      </c>
      <c r="AX1032" s="13" t="s">
        <v>73</v>
      </c>
      <c r="AY1032" s="193" t="s">
        <v>147</v>
      </c>
    </row>
    <row r="1033" s="14" customFormat="1">
      <c r="A1033" s="14"/>
      <c r="B1033" s="199"/>
      <c r="C1033" s="14"/>
      <c r="D1033" s="192" t="s">
        <v>157</v>
      </c>
      <c r="E1033" s="200" t="s">
        <v>1</v>
      </c>
      <c r="F1033" s="201" t="s">
        <v>154</v>
      </c>
      <c r="G1033" s="14"/>
      <c r="H1033" s="202">
        <v>4</v>
      </c>
      <c r="I1033" s="203"/>
      <c r="J1033" s="14"/>
      <c r="K1033" s="14"/>
      <c r="L1033" s="199"/>
      <c r="M1033" s="204"/>
      <c r="N1033" s="205"/>
      <c r="O1033" s="205"/>
      <c r="P1033" s="205"/>
      <c r="Q1033" s="205"/>
      <c r="R1033" s="205"/>
      <c r="S1033" s="205"/>
      <c r="T1033" s="206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00" t="s">
        <v>157</v>
      </c>
      <c r="AU1033" s="200" t="s">
        <v>82</v>
      </c>
      <c r="AV1033" s="14" t="s">
        <v>82</v>
      </c>
      <c r="AW1033" s="14" t="s">
        <v>30</v>
      </c>
      <c r="AX1033" s="14" t="s">
        <v>73</v>
      </c>
      <c r="AY1033" s="200" t="s">
        <v>147</v>
      </c>
    </row>
    <row r="1034" s="15" customFormat="1">
      <c r="A1034" s="15"/>
      <c r="B1034" s="207"/>
      <c r="C1034" s="15"/>
      <c r="D1034" s="192" t="s">
        <v>157</v>
      </c>
      <c r="E1034" s="208" t="s">
        <v>1</v>
      </c>
      <c r="F1034" s="209" t="s">
        <v>160</v>
      </c>
      <c r="G1034" s="15"/>
      <c r="H1034" s="210">
        <v>33.899999999999999</v>
      </c>
      <c r="I1034" s="211"/>
      <c r="J1034" s="15"/>
      <c r="K1034" s="15"/>
      <c r="L1034" s="207"/>
      <c r="M1034" s="212"/>
      <c r="N1034" s="213"/>
      <c r="O1034" s="213"/>
      <c r="P1034" s="213"/>
      <c r="Q1034" s="213"/>
      <c r="R1034" s="213"/>
      <c r="S1034" s="213"/>
      <c r="T1034" s="214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T1034" s="208" t="s">
        <v>157</v>
      </c>
      <c r="AU1034" s="208" t="s">
        <v>82</v>
      </c>
      <c r="AV1034" s="15" t="s">
        <v>154</v>
      </c>
      <c r="AW1034" s="15" t="s">
        <v>30</v>
      </c>
      <c r="AX1034" s="15" t="s">
        <v>73</v>
      </c>
      <c r="AY1034" s="208" t="s">
        <v>147</v>
      </c>
    </row>
    <row r="1035" s="14" customFormat="1">
      <c r="A1035" s="14"/>
      <c r="B1035" s="199"/>
      <c r="C1035" s="14"/>
      <c r="D1035" s="192" t="s">
        <v>157</v>
      </c>
      <c r="E1035" s="200" t="s">
        <v>1</v>
      </c>
      <c r="F1035" s="201" t="s">
        <v>732</v>
      </c>
      <c r="G1035" s="14"/>
      <c r="H1035" s="202">
        <v>67.799999999999997</v>
      </c>
      <c r="I1035" s="203"/>
      <c r="J1035" s="14"/>
      <c r="K1035" s="14"/>
      <c r="L1035" s="199"/>
      <c r="M1035" s="204"/>
      <c r="N1035" s="205"/>
      <c r="O1035" s="205"/>
      <c r="P1035" s="205"/>
      <c r="Q1035" s="205"/>
      <c r="R1035" s="205"/>
      <c r="S1035" s="205"/>
      <c r="T1035" s="206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00" t="s">
        <v>157</v>
      </c>
      <c r="AU1035" s="200" t="s">
        <v>82</v>
      </c>
      <c r="AV1035" s="14" t="s">
        <v>82</v>
      </c>
      <c r="AW1035" s="14" t="s">
        <v>30</v>
      </c>
      <c r="AX1035" s="14" t="s">
        <v>73</v>
      </c>
      <c r="AY1035" s="200" t="s">
        <v>147</v>
      </c>
    </row>
    <row r="1036" s="15" customFormat="1">
      <c r="A1036" s="15"/>
      <c r="B1036" s="207"/>
      <c r="C1036" s="15"/>
      <c r="D1036" s="192" t="s">
        <v>157</v>
      </c>
      <c r="E1036" s="208" t="s">
        <v>1</v>
      </c>
      <c r="F1036" s="209" t="s">
        <v>160</v>
      </c>
      <c r="G1036" s="15"/>
      <c r="H1036" s="210">
        <v>67.799999999999997</v>
      </c>
      <c r="I1036" s="211"/>
      <c r="J1036" s="15"/>
      <c r="K1036" s="15"/>
      <c r="L1036" s="207"/>
      <c r="M1036" s="212"/>
      <c r="N1036" s="213"/>
      <c r="O1036" s="213"/>
      <c r="P1036" s="213"/>
      <c r="Q1036" s="213"/>
      <c r="R1036" s="213"/>
      <c r="S1036" s="213"/>
      <c r="T1036" s="214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T1036" s="208" t="s">
        <v>157</v>
      </c>
      <c r="AU1036" s="208" t="s">
        <v>82</v>
      </c>
      <c r="AV1036" s="15" t="s">
        <v>154</v>
      </c>
      <c r="AW1036" s="15" t="s">
        <v>30</v>
      </c>
      <c r="AX1036" s="15" t="s">
        <v>80</v>
      </c>
      <c r="AY1036" s="208" t="s">
        <v>147</v>
      </c>
    </row>
    <row r="1037" s="2" customFormat="1" ht="55.5" customHeight="1">
      <c r="A1037" s="37"/>
      <c r="B1037" s="171"/>
      <c r="C1037" s="172" t="s">
        <v>452</v>
      </c>
      <c r="D1037" s="172" t="s">
        <v>150</v>
      </c>
      <c r="E1037" s="173" t="s">
        <v>733</v>
      </c>
      <c r="F1037" s="174" t="s">
        <v>734</v>
      </c>
      <c r="G1037" s="175" t="s">
        <v>678</v>
      </c>
      <c r="H1037" s="226"/>
      <c r="I1037" s="177"/>
      <c r="J1037" s="178">
        <f>ROUND(I1037*H1037,2)</f>
        <v>0</v>
      </c>
      <c r="K1037" s="179"/>
      <c r="L1037" s="38"/>
      <c r="M1037" s="180" t="s">
        <v>1</v>
      </c>
      <c r="N1037" s="181" t="s">
        <v>38</v>
      </c>
      <c r="O1037" s="76"/>
      <c r="P1037" s="182">
        <f>O1037*H1037</f>
        <v>0</v>
      </c>
      <c r="Q1037" s="182">
        <v>0</v>
      </c>
      <c r="R1037" s="182">
        <f>Q1037*H1037</f>
        <v>0</v>
      </c>
      <c r="S1037" s="182">
        <v>0</v>
      </c>
      <c r="T1037" s="183">
        <f>S1037*H1037</f>
        <v>0</v>
      </c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R1037" s="184" t="s">
        <v>222</v>
      </c>
      <c r="AT1037" s="184" t="s">
        <v>150</v>
      </c>
      <c r="AU1037" s="184" t="s">
        <v>82</v>
      </c>
      <c r="AY1037" s="18" t="s">
        <v>147</v>
      </c>
      <c r="BE1037" s="185">
        <f>IF(N1037="základní",J1037,0)</f>
        <v>0</v>
      </c>
      <c r="BF1037" s="185">
        <f>IF(N1037="snížená",J1037,0)</f>
        <v>0</v>
      </c>
      <c r="BG1037" s="185">
        <f>IF(N1037="zákl. přenesená",J1037,0)</f>
        <v>0</v>
      </c>
      <c r="BH1037" s="185">
        <f>IF(N1037="sníž. přenesená",J1037,0)</f>
        <v>0</v>
      </c>
      <c r="BI1037" s="185">
        <f>IF(N1037="nulová",J1037,0)</f>
        <v>0</v>
      </c>
      <c r="BJ1037" s="18" t="s">
        <v>80</v>
      </c>
      <c r="BK1037" s="185">
        <f>ROUND(I1037*H1037,2)</f>
        <v>0</v>
      </c>
      <c r="BL1037" s="18" t="s">
        <v>222</v>
      </c>
      <c r="BM1037" s="184" t="s">
        <v>735</v>
      </c>
    </row>
    <row r="1038" s="2" customFormat="1">
      <c r="A1038" s="37"/>
      <c r="B1038" s="38"/>
      <c r="C1038" s="37"/>
      <c r="D1038" s="186" t="s">
        <v>155</v>
      </c>
      <c r="E1038" s="37"/>
      <c r="F1038" s="187" t="s">
        <v>736</v>
      </c>
      <c r="G1038" s="37"/>
      <c r="H1038" s="37"/>
      <c r="I1038" s="188"/>
      <c r="J1038" s="37"/>
      <c r="K1038" s="37"/>
      <c r="L1038" s="38"/>
      <c r="M1038" s="189"/>
      <c r="N1038" s="190"/>
      <c r="O1038" s="76"/>
      <c r="P1038" s="76"/>
      <c r="Q1038" s="76"/>
      <c r="R1038" s="76"/>
      <c r="S1038" s="76"/>
      <c r="T1038" s="77"/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T1038" s="18" t="s">
        <v>155</v>
      </c>
      <c r="AU1038" s="18" t="s">
        <v>82</v>
      </c>
    </row>
    <row r="1039" s="12" customFormat="1" ht="22.8" customHeight="1">
      <c r="A1039" s="12"/>
      <c r="B1039" s="158"/>
      <c r="C1039" s="12"/>
      <c r="D1039" s="159" t="s">
        <v>72</v>
      </c>
      <c r="E1039" s="169" t="s">
        <v>737</v>
      </c>
      <c r="F1039" s="169" t="s">
        <v>738</v>
      </c>
      <c r="G1039" s="12"/>
      <c r="H1039" s="12"/>
      <c r="I1039" s="161"/>
      <c r="J1039" s="170">
        <f>BK1039</f>
        <v>0</v>
      </c>
      <c r="K1039" s="12"/>
      <c r="L1039" s="158"/>
      <c r="M1039" s="163"/>
      <c r="N1039" s="164"/>
      <c r="O1039" s="164"/>
      <c r="P1039" s="165">
        <f>SUM(P1040:P1082)</f>
        <v>0</v>
      </c>
      <c r="Q1039" s="164"/>
      <c r="R1039" s="165">
        <f>SUM(R1040:R1082)</f>
        <v>0</v>
      </c>
      <c r="S1039" s="164"/>
      <c r="T1039" s="166">
        <f>SUM(T1040:T1082)</f>
        <v>0</v>
      </c>
      <c r="U1039" s="12"/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R1039" s="159" t="s">
        <v>82</v>
      </c>
      <c r="AT1039" s="167" t="s">
        <v>72</v>
      </c>
      <c r="AU1039" s="167" t="s">
        <v>80</v>
      </c>
      <c r="AY1039" s="159" t="s">
        <v>147</v>
      </c>
      <c r="BK1039" s="168">
        <f>SUM(BK1040:BK1082)</f>
        <v>0</v>
      </c>
    </row>
    <row r="1040" s="2" customFormat="1" ht="37.8" customHeight="1">
      <c r="A1040" s="37"/>
      <c r="B1040" s="171"/>
      <c r="C1040" s="172" t="s">
        <v>739</v>
      </c>
      <c r="D1040" s="172" t="s">
        <v>150</v>
      </c>
      <c r="E1040" s="173" t="s">
        <v>740</v>
      </c>
      <c r="F1040" s="174" t="s">
        <v>741</v>
      </c>
      <c r="G1040" s="175" t="s">
        <v>153</v>
      </c>
      <c r="H1040" s="176">
        <v>2</v>
      </c>
      <c r="I1040" s="177"/>
      <c r="J1040" s="178">
        <f>ROUND(I1040*H1040,2)</f>
        <v>0</v>
      </c>
      <c r="K1040" s="179"/>
      <c r="L1040" s="38"/>
      <c r="M1040" s="180" t="s">
        <v>1</v>
      </c>
      <c r="N1040" s="181" t="s">
        <v>38</v>
      </c>
      <c r="O1040" s="76"/>
      <c r="P1040" s="182">
        <f>O1040*H1040</f>
        <v>0</v>
      </c>
      <c r="Q1040" s="182">
        <v>0</v>
      </c>
      <c r="R1040" s="182">
        <f>Q1040*H1040</f>
        <v>0</v>
      </c>
      <c r="S1040" s="182">
        <v>0</v>
      </c>
      <c r="T1040" s="183">
        <f>S1040*H1040</f>
        <v>0</v>
      </c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R1040" s="184" t="s">
        <v>222</v>
      </c>
      <c r="AT1040" s="184" t="s">
        <v>150</v>
      </c>
      <c r="AU1040" s="184" t="s">
        <v>82</v>
      </c>
      <c r="AY1040" s="18" t="s">
        <v>147</v>
      </c>
      <c r="BE1040" s="185">
        <f>IF(N1040="základní",J1040,0)</f>
        <v>0</v>
      </c>
      <c r="BF1040" s="185">
        <f>IF(N1040="snížená",J1040,0)</f>
        <v>0</v>
      </c>
      <c r="BG1040" s="185">
        <f>IF(N1040="zákl. přenesená",J1040,0)</f>
        <v>0</v>
      </c>
      <c r="BH1040" s="185">
        <f>IF(N1040="sníž. přenesená",J1040,0)</f>
        <v>0</v>
      </c>
      <c r="BI1040" s="185">
        <f>IF(N1040="nulová",J1040,0)</f>
        <v>0</v>
      </c>
      <c r="BJ1040" s="18" t="s">
        <v>80</v>
      </c>
      <c r="BK1040" s="185">
        <f>ROUND(I1040*H1040,2)</f>
        <v>0</v>
      </c>
      <c r="BL1040" s="18" t="s">
        <v>222</v>
      </c>
      <c r="BM1040" s="184" t="s">
        <v>742</v>
      </c>
    </row>
    <row r="1041" s="2" customFormat="1">
      <c r="A1041" s="37"/>
      <c r="B1041" s="38"/>
      <c r="C1041" s="37"/>
      <c r="D1041" s="186" t="s">
        <v>155</v>
      </c>
      <c r="E1041" s="37"/>
      <c r="F1041" s="187" t="s">
        <v>743</v>
      </c>
      <c r="G1041" s="37"/>
      <c r="H1041" s="37"/>
      <c r="I1041" s="188"/>
      <c r="J1041" s="37"/>
      <c r="K1041" s="37"/>
      <c r="L1041" s="38"/>
      <c r="M1041" s="189"/>
      <c r="N1041" s="190"/>
      <c r="O1041" s="76"/>
      <c r="P1041" s="76"/>
      <c r="Q1041" s="76"/>
      <c r="R1041" s="76"/>
      <c r="S1041" s="76"/>
      <c r="T1041" s="77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T1041" s="18" t="s">
        <v>155</v>
      </c>
      <c r="AU1041" s="18" t="s">
        <v>82</v>
      </c>
    </row>
    <row r="1042" s="13" customFormat="1">
      <c r="A1042" s="13"/>
      <c r="B1042" s="191"/>
      <c r="C1042" s="13"/>
      <c r="D1042" s="192" t="s">
        <v>157</v>
      </c>
      <c r="E1042" s="193" t="s">
        <v>1</v>
      </c>
      <c r="F1042" s="194" t="s">
        <v>744</v>
      </c>
      <c r="G1042" s="13"/>
      <c r="H1042" s="193" t="s">
        <v>1</v>
      </c>
      <c r="I1042" s="195"/>
      <c r="J1042" s="13"/>
      <c r="K1042" s="13"/>
      <c r="L1042" s="191"/>
      <c r="M1042" s="196"/>
      <c r="N1042" s="197"/>
      <c r="O1042" s="197"/>
      <c r="P1042" s="197"/>
      <c r="Q1042" s="197"/>
      <c r="R1042" s="197"/>
      <c r="S1042" s="197"/>
      <c r="T1042" s="198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193" t="s">
        <v>157</v>
      </c>
      <c r="AU1042" s="193" t="s">
        <v>82</v>
      </c>
      <c r="AV1042" s="13" t="s">
        <v>80</v>
      </c>
      <c r="AW1042" s="13" t="s">
        <v>30</v>
      </c>
      <c r="AX1042" s="13" t="s">
        <v>73</v>
      </c>
      <c r="AY1042" s="193" t="s">
        <v>147</v>
      </c>
    </row>
    <row r="1043" s="14" customFormat="1">
      <c r="A1043" s="14"/>
      <c r="B1043" s="199"/>
      <c r="C1043" s="14"/>
      <c r="D1043" s="192" t="s">
        <v>157</v>
      </c>
      <c r="E1043" s="200" t="s">
        <v>1</v>
      </c>
      <c r="F1043" s="201" t="s">
        <v>82</v>
      </c>
      <c r="G1043" s="14"/>
      <c r="H1043" s="202">
        <v>2</v>
      </c>
      <c r="I1043" s="203"/>
      <c r="J1043" s="14"/>
      <c r="K1043" s="14"/>
      <c r="L1043" s="199"/>
      <c r="M1043" s="204"/>
      <c r="N1043" s="205"/>
      <c r="O1043" s="205"/>
      <c r="P1043" s="205"/>
      <c r="Q1043" s="205"/>
      <c r="R1043" s="205"/>
      <c r="S1043" s="205"/>
      <c r="T1043" s="206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00" t="s">
        <v>157</v>
      </c>
      <c r="AU1043" s="200" t="s">
        <v>82</v>
      </c>
      <c r="AV1043" s="14" t="s">
        <v>82</v>
      </c>
      <c r="AW1043" s="14" t="s">
        <v>30</v>
      </c>
      <c r="AX1043" s="14" t="s">
        <v>73</v>
      </c>
      <c r="AY1043" s="200" t="s">
        <v>147</v>
      </c>
    </row>
    <row r="1044" s="15" customFormat="1">
      <c r="A1044" s="15"/>
      <c r="B1044" s="207"/>
      <c r="C1044" s="15"/>
      <c r="D1044" s="192" t="s">
        <v>157</v>
      </c>
      <c r="E1044" s="208" t="s">
        <v>1</v>
      </c>
      <c r="F1044" s="209" t="s">
        <v>160</v>
      </c>
      <c r="G1044" s="15"/>
      <c r="H1044" s="210">
        <v>2</v>
      </c>
      <c r="I1044" s="211"/>
      <c r="J1044" s="15"/>
      <c r="K1044" s="15"/>
      <c r="L1044" s="207"/>
      <c r="M1044" s="212"/>
      <c r="N1044" s="213"/>
      <c r="O1044" s="213"/>
      <c r="P1044" s="213"/>
      <c r="Q1044" s="213"/>
      <c r="R1044" s="213"/>
      <c r="S1044" s="213"/>
      <c r="T1044" s="214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T1044" s="208" t="s">
        <v>157</v>
      </c>
      <c r="AU1044" s="208" t="s">
        <v>82</v>
      </c>
      <c r="AV1044" s="15" t="s">
        <v>154</v>
      </c>
      <c r="AW1044" s="15" t="s">
        <v>30</v>
      </c>
      <c r="AX1044" s="15" t="s">
        <v>80</v>
      </c>
      <c r="AY1044" s="208" t="s">
        <v>147</v>
      </c>
    </row>
    <row r="1045" s="2" customFormat="1" ht="33" customHeight="1">
      <c r="A1045" s="37"/>
      <c r="B1045" s="171"/>
      <c r="C1045" s="215" t="s">
        <v>456</v>
      </c>
      <c r="D1045" s="215" t="s">
        <v>229</v>
      </c>
      <c r="E1045" s="216" t="s">
        <v>745</v>
      </c>
      <c r="F1045" s="217" t="s">
        <v>746</v>
      </c>
      <c r="G1045" s="218" t="s">
        <v>153</v>
      </c>
      <c r="H1045" s="219">
        <v>2</v>
      </c>
      <c r="I1045" s="220"/>
      <c r="J1045" s="221">
        <f>ROUND(I1045*H1045,2)</f>
        <v>0</v>
      </c>
      <c r="K1045" s="222"/>
      <c r="L1045" s="223"/>
      <c r="M1045" s="224" t="s">
        <v>1</v>
      </c>
      <c r="N1045" s="225" t="s">
        <v>38</v>
      </c>
      <c r="O1045" s="76"/>
      <c r="P1045" s="182">
        <f>O1045*H1045</f>
        <v>0</v>
      </c>
      <c r="Q1045" s="182">
        <v>0</v>
      </c>
      <c r="R1045" s="182">
        <f>Q1045*H1045</f>
        <v>0</v>
      </c>
      <c r="S1045" s="182">
        <v>0</v>
      </c>
      <c r="T1045" s="183">
        <f>S1045*H1045</f>
        <v>0</v>
      </c>
      <c r="U1045" s="37"/>
      <c r="V1045" s="37"/>
      <c r="W1045" s="37"/>
      <c r="X1045" s="37"/>
      <c r="Y1045" s="37"/>
      <c r="Z1045" s="37"/>
      <c r="AA1045" s="37"/>
      <c r="AB1045" s="37"/>
      <c r="AC1045" s="37"/>
      <c r="AD1045" s="37"/>
      <c r="AE1045" s="37"/>
      <c r="AR1045" s="184" t="s">
        <v>277</v>
      </c>
      <c r="AT1045" s="184" t="s">
        <v>229</v>
      </c>
      <c r="AU1045" s="184" t="s">
        <v>82</v>
      </c>
      <c r="AY1045" s="18" t="s">
        <v>147</v>
      </c>
      <c r="BE1045" s="185">
        <f>IF(N1045="základní",J1045,0)</f>
        <v>0</v>
      </c>
      <c r="BF1045" s="185">
        <f>IF(N1045="snížená",J1045,0)</f>
        <v>0</v>
      </c>
      <c r="BG1045" s="185">
        <f>IF(N1045="zákl. přenesená",J1045,0)</f>
        <v>0</v>
      </c>
      <c r="BH1045" s="185">
        <f>IF(N1045="sníž. přenesená",J1045,0)</f>
        <v>0</v>
      </c>
      <c r="BI1045" s="185">
        <f>IF(N1045="nulová",J1045,0)</f>
        <v>0</v>
      </c>
      <c r="BJ1045" s="18" t="s">
        <v>80</v>
      </c>
      <c r="BK1045" s="185">
        <f>ROUND(I1045*H1045,2)</f>
        <v>0</v>
      </c>
      <c r="BL1045" s="18" t="s">
        <v>222</v>
      </c>
      <c r="BM1045" s="184" t="s">
        <v>747</v>
      </c>
    </row>
    <row r="1046" s="2" customFormat="1" ht="24.15" customHeight="1">
      <c r="A1046" s="37"/>
      <c r="B1046" s="171"/>
      <c r="C1046" s="172" t="s">
        <v>748</v>
      </c>
      <c r="D1046" s="172" t="s">
        <v>150</v>
      </c>
      <c r="E1046" s="173" t="s">
        <v>749</v>
      </c>
      <c r="F1046" s="174" t="s">
        <v>750</v>
      </c>
      <c r="G1046" s="175" t="s">
        <v>153</v>
      </c>
      <c r="H1046" s="176">
        <v>2</v>
      </c>
      <c r="I1046" s="177"/>
      <c r="J1046" s="178">
        <f>ROUND(I1046*H1046,2)</f>
        <v>0</v>
      </c>
      <c r="K1046" s="179"/>
      <c r="L1046" s="38"/>
      <c r="M1046" s="180" t="s">
        <v>1</v>
      </c>
      <c r="N1046" s="181" t="s">
        <v>38</v>
      </c>
      <c r="O1046" s="76"/>
      <c r="P1046" s="182">
        <f>O1046*H1046</f>
        <v>0</v>
      </c>
      <c r="Q1046" s="182">
        <v>0</v>
      </c>
      <c r="R1046" s="182">
        <f>Q1046*H1046</f>
        <v>0</v>
      </c>
      <c r="S1046" s="182">
        <v>0</v>
      </c>
      <c r="T1046" s="183">
        <f>S1046*H1046</f>
        <v>0</v>
      </c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R1046" s="184" t="s">
        <v>222</v>
      </c>
      <c r="AT1046" s="184" t="s">
        <v>150</v>
      </c>
      <c r="AU1046" s="184" t="s">
        <v>82</v>
      </c>
      <c r="AY1046" s="18" t="s">
        <v>147</v>
      </c>
      <c r="BE1046" s="185">
        <f>IF(N1046="základní",J1046,0)</f>
        <v>0</v>
      </c>
      <c r="BF1046" s="185">
        <f>IF(N1046="snížená",J1046,0)</f>
        <v>0</v>
      </c>
      <c r="BG1046" s="185">
        <f>IF(N1046="zákl. přenesená",J1046,0)</f>
        <v>0</v>
      </c>
      <c r="BH1046" s="185">
        <f>IF(N1046="sníž. přenesená",J1046,0)</f>
        <v>0</v>
      </c>
      <c r="BI1046" s="185">
        <f>IF(N1046="nulová",J1046,0)</f>
        <v>0</v>
      </c>
      <c r="BJ1046" s="18" t="s">
        <v>80</v>
      </c>
      <c r="BK1046" s="185">
        <f>ROUND(I1046*H1046,2)</f>
        <v>0</v>
      </c>
      <c r="BL1046" s="18" t="s">
        <v>222</v>
      </c>
      <c r="BM1046" s="184" t="s">
        <v>751</v>
      </c>
    </row>
    <row r="1047" s="2" customFormat="1">
      <c r="A1047" s="37"/>
      <c r="B1047" s="38"/>
      <c r="C1047" s="37"/>
      <c r="D1047" s="186" t="s">
        <v>155</v>
      </c>
      <c r="E1047" s="37"/>
      <c r="F1047" s="187" t="s">
        <v>752</v>
      </c>
      <c r="G1047" s="37"/>
      <c r="H1047" s="37"/>
      <c r="I1047" s="188"/>
      <c r="J1047" s="37"/>
      <c r="K1047" s="37"/>
      <c r="L1047" s="38"/>
      <c r="M1047" s="189"/>
      <c r="N1047" s="190"/>
      <c r="O1047" s="76"/>
      <c r="P1047" s="76"/>
      <c r="Q1047" s="76"/>
      <c r="R1047" s="76"/>
      <c r="S1047" s="76"/>
      <c r="T1047" s="77"/>
      <c r="U1047" s="37"/>
      <c r="V1047" s="37"/>
      <c r="W1047" s="37"/>
      <c r="X1047" s="37"/>
      <c r="Y1047" s="37"/>
      <c r="Z1047" s="37"/>
      <c r="AA1047" s="37"/>
      <c r="AB1047" s="37"/>
      <c r="AC1047" s="37"/>
      <c r="AD1047" s="37"/>
      <c r="AE1047" s="37"/>
      <c r="AT1047" s="18" t="s">
        <v>155</v>
      </c>
      <c r="AU1047" s="18" t="s">
        <v>82</v>
      </c>
    </row>
    <row r="1048" s="13" customFormat="1">
      <c r="A1048" s="13"/>
      <c r="B1048" s="191"/>
      <c r="C1048" s="13"/>
      <c r="D1048" s="192" t="s">
        <v>157</v>
      </c>
      <c r="E1048" s="193" t="s">
        <v>1</v>
      </c>
      <c r="F1048" s="194" t="s">
        <v>753</v>
      </c>
      <c r="G1048" s="13"/>
      <c r="H1048" s="193" t="s">
        <v>1</v>
      </c>
      <c r="I1048" s="195"/>
      <c r="J1048" s="13"/>
      <c r="K1048" s="13"/>
      <c r="L1048" s="191"/>
      <c r="M1048" s="196"/>
      <c r="N1048" s="197"/>
      <c r="O1048" s="197"/>
      <c r="P1048" s="197"/>
      <c r="Q1048" s="197"/>
      <c r="R1048" s="197"/>
      <c r="S1048" s="197"/>
      <c r="T1048" s="198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193" t="s">
        <v>157</v>
      </c>
      <c r="AU1048" s="193" t="s">
        <v>82</v>
      </c>
      <c r="AV1048" s="13" t="s">
        <v>80</v>
      </c>
      <c r="AW1048" s="13" t="s">
        <v>30</v>
      </c>
      <c r="AX1048" s="13" t="s">
        <v>73</v>
      </c>
      <c r="AY1048" s="193" t="s">
        <v>147</v>
      </c>
    </row>
    <row r="1049" s="14" customFormat="1">
      <c r="A1049" s="14"/>
      <c r="B1049" s="199"/>
      <c r="C1049" s="14"/>
      <c r="D1049" s="192" t="s">
        <v>157</v>
      </c>
      <c r="E1049" s="200" t="s">
        <v>1</v>
      </c>
      <c r="F1049" s="201" t="s">
        <v>82</v>
      </c>
      <c r="G1049" s="14"/>
      <c r="H1049" s="202">
        <v>2</v>
      </c>
      <c r="I1049" s="203"/>
      <c r="J1049" s="14"/>
      <c r="K1049" s="14"/>
      <c r="L1049" s="199"/>
      <c r="M1049" s="204"/>
      <c r="N1049" s="205"/>
      <c r="O1049" s="205"/>
      <c r="P1049" s="205"/>
      <c r="Q1049" s="205"/>
      <c r="R1049" s="205"/>
      <c r="S1049" s="205"/>
      <c r="T1049" s="206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00" t="s">
        <v>157</v>
      </c>
      <c r="AU1049" s="200" t="s">
        <v>82</v>
      </c>
      <c r="AV1049" s="14" t="s">
        <v>82</v>
      </c>
      <c r="AW1049" s="14" t="s">
        <v>30</v>
      </c>
      <c r="AX1049" s="14" t="s">
        <v>73</v>
      </c>
      <c r="AY1049" s="200" t="s">
        <v>147</v>
      </c>
    </row>
    <row r="1050" s="15" customFormat="1">
      <c r="A1050" s="15"/>
      <c r="B1050" s="207"/>
      <c r="C1050" s="15"/>
      <c r="D1050" s="192" t="s">
        <v>157</v>
      </c>
      <c r="E1050" s="208" t="s">
        <v>1</v>
      </c>
      <c r="F1050" s="209" t="s">
        <v>160</v>
      </c>
      <c r="G1050" s="15"/>
      <c r="H1050" s="210">
        <v>2</v>
      </c>
      <c r="I1050" s="211"/>
      <c r="J1050" s="15"/>
      <c r="K1050" s="15"/>
      <c r="L1050" s="207"/>
      <c r="M1050" s="212"/>
      <c r="N1050" s="213"/>
      <c r="O1050" s="213"/>
      <c r="P1050" s="213"/>
      <c r="Q1050" s="213"/>
      <c r="R1050" s="213"/>
      <c r="S1050" s="213"/>
      <c r="T1050" s="214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T1050" s="208" t="s">
        <v>157</v>
      </c>
      <c r="AU1050" s="208" t="s">
        <v>82</v>
      </c>
      <c r="AV1050" s="15" t="s">
        <v>154</v>
      </c>
      <c r="AW1050" s="15" t="s">
        <v>30</v>
      </c>
      <c r="AX1050" s="15" t="s">
        <v>80</v>
      </c>
      <c r="AY1050" s="208" t="s">
        <v>147</v>
      </c>
    </row>
    <row r="1051" s="2" customFormat="1" ht="24.15" customHeight="1">
      <c r="A1051" s="37"/>
      <c r="B1051" s="171"/>
      <c r="C1051" s="215" t="s">
        <v>461</v>
      </c>
      <c r="D1051" s="215" t="s">
        <v>229</v>
      </c>
      <c r="E1051" s="216" t="s">
        <v>754</v>
      </c>
      <c r="F1051" s="217" t="s">
        <v>755</v>
      </c>
      <c r="G1051" s="218" t="s">
        <v>164</v>
      </c>
      <c r="H1051" s="219">
        <v>1</v>
      </c>
      <c r="I1051" s="220"/>
      <c r="J1051" s="221">
        <f>ROUND(I1051*H1051,2)</f>
        <v>0</v>
      </c>
      <c r="K1051" s="222"/>
      <c r="L1051" s="223"/>
      <c r="M1051" s="224" t="s">
        <v>1</v>
      </c>
      <c r="N1051" s="225" t="s">
        <v>38</v>
      </c>
      <c r="O1051" s="76"/>
      <c r="P1051" s="182">
        <f>O1051*H1051</f>
        <v>0</v>
      </c>
      <c r="Q1051" s="182">
        <v>0</v>
      </c>
      <c r="R1051" s="182">
        <f>Q1051*H1051</f>
        <v>0</v>
      </c>
      <c r="S1051" s="182">
        <v>0</v>
      </c>
      <c r="T1051" s="183">
        <f>S1051*H1051</f>
        <v>0</v>
      </c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R1051" s="184" t="s">
        <v>277</v>
      </c>
      <c r="AT1051" s="184" t="s">
        <v>229</v>
      </c>
      <c r="AU1051" s="184" t="s">
        <v>82</v>
      </c>
      <c r="AY1051" s="18" t="s">
        <v>147</v>
      </c>
      <c r="BE1051" s="185">
        <f>IF(N1051="základní",J1051,0)</f>
        <v>0</v>
      </c>
      <c r="BF1051" s="185">
        <f>IF(N1051="snížená",J1051,0)</f>
        <v>0</v>
      </c>
      <c r="BG1051" s="185">
        <f>IF(N1051="zákl. přenesená",J1051,0)</f>
        <v>0</v>
      </c>
      <c r="BH1051" s="185">
        <f>IF(N1051="sníž. přenesená",J1051,0)</f>
        <v>0</v>
      </c>
      <c r="BI1051" s="185">
        <f>IF(N1051="nulová",J1051,0)</f>
        <v>0</v>
      </c>
      <c r="BJ1051" s="18" t="s">
        <v>80</v>
      </c>
      <c r="BK1051" s="185">
        <f>ROUND(I1051*H1051,2)</f>
        <v>0</v>
      </c>
      <c r="BL1051" s="18" t="s">
        <v>222</v>
      </c>
      <c r="BM1051" s="184" t="s">
        <v>756</v>
      </c>
    </row>
    <row r="1052" s="13" customFormat="1">
      <c r="A1052" s="13"/>
      <c r="B1052" s="191"/>
      <c r="C1052" s="13"/>
      <c r="D1052" s="192" t="s">
        <v>157</v>
      </c>
      <c r="E1052" s="193" t="s">
        <v>1</v>
      </c>
      <c r="F1052" s="194" t="s">
        <v>757</v>
      </c>
      <c r="G1052" s="13"/>
      <c r="H1052" s="193" t="s">
        <v>1</v>
      </c>
      <c r="I1052" s="195"/>
      <c r="J1052" s="13"/>
      <c r="K1052" s="13"/>
      <c r="L1052" s="191"/>
      <c r="M1052" s="196"/>
      <c r="N1052" s="197"/>
      <c r="O1052" s="197"/>
      <c r="P1052" s="197"/>
      <c r="Q1052" s="197"/>
      <c r="R1052" s="197"/>
      <c r="S1052" s="197"/>
      <c r="T1052" s="198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193" t="s">
        <v>157</v>
      </c>
      <c r="AU1052" s="193" t="s">
        <v>82</v>
      </c>
      <c r="AV1052" s="13" t="s">
        <v>80</v>
      </c>
      <c r="AW1052" s="13" t="s">
        <v>30</v>
      </c>
      <c r="AX1052" s="13" t="s">
        <v>73</v>
      </c>
      <c r="AY1052" s="193" t="s">
        <v>147</v>
      </c>
    </row>
    <row r="1053" s="14" customFormat="1">
      <c r="A1053" s="14"/>
      <c r="B1053" s="199"/>
      <c r="C1053" s="14"/>
      <c r="D1053" s="192" t="s">
        <v>157</v>
      </c>
      <c r="E1053" s="200" t="s">
        <v>1</v>
      </c>
      <c r="F1053" s="201" t="s">
        <v>80</v>
      </c>
      <c r="G1053" s="14"/>
      <c r="H1053" s="202">
        <v>1</v>
      </c>
      <c r="I1053" s="203"/>
      <c r="J1053" s="14"/>
      <c r="K1053" s="14"/>
      <c r="L1053" s="199"/>
      <c r="M1053" s="204"/>
      <c r="N1053" s="205"/>
      <c r="O1053" s="205"/>
      <c r="P1053" s="205"/>
      <c r="Q1053" s="205"/>
      <c r="R1053" s="205"/>
      <c r="S1053" s="205"/>
      <c r="T1053" s="206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00" t="s">
        <v>157</v>
      </c>
      <c r="AU1053" s="200" t="s">
        <v>82</v>
      </c>
      <c r="AV1053" s="14" t="s">
        <v>82</v>
      </c>
      <c r="AW1053" s="14" t="s">
        <v>30</v>
      </c>
      <c r="AX1053" s="14" t="s">
        <v>73</v>
      </c>
      <c r="AY1053" s="200" t="s">
        <v>147</v>
      </c>
    </row>
    <row r="1054" s="15" customFormat="1">
      <c r="A1054" s="15"/>
      <c r="B1054" s="207"/>
      <c r="C1054" s="15"/>
      <c r="D1054" s="192" t="s">
        <v>157</v>
      </c>
      <c r="E1054" s="208" t="s">
        <v>1</v>
      </c>
      <c r="F1054" s="209" t="s">
        <v>160</v>
      </c>
      <c r="G1054" s="15"/>
      <c r="H1054" s="210">
        <v>1</v>
      </c>
      <c r="I1054" s="211"/>
      <c r="J1054" s="15"/>
      <c r="K1054" s="15"/>
      <c r="L1054" s="207"/>
      <c r="M1054" s="212"/>
      <c r="N1054" s="213"/>
      <c r="O1054" s="213"/>
      <c r="P1054" s="213"/>
      <c r="Q1054" s="213"/>
      <c r="R1054" s="213"/>
      <c r="S1054" s="213"/>
      <c r="T1054" s="214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T1054" s="208" t="s">
        <v>157</v>
      </c>
      <c r="AU1054" s="208" t="s">
        <v>82</v>
      </c>
      <c r="AV1054" s="15" t="s">
        <v>154</v>
      </c>
      <c r="AW1054" s="15" t="s">
        <v>30</v>
      </c>
      <c r="AX1054" s="15" t="s">
        <v>80</v>
      </c>
      <c r="AY1054" s="208" t="s">
        <v>147</v>
      </c>
    </row>
    <row r="1055" s="2" customFormat="1" ht="24.15" customHeight="1">
      <c r="A1055" s="37"/>
      <c r="B1055" s="171"/>
      <c r="C1055" s="215" t="s">
        <v>758</v>
      </c>
      <c r="D1055" s="215" t="s">
        <v>229</v>
      </c>
      <c r="E1055" s="216" t="s">
        <v>759</v>
      </c>
      <c r="F1055" s="217" t="s">
        <v>760</v>
      </c>
      <c r="G1055" s="218" t="s">
        <v>164</v>
      </c>
      <c r="H1055" s="219">
        <v>1</v>
      </c>
      <c r="I1055" s="220"/>
      <c r="J1055" s="221">
        <f>ROUND(I1055*H1055,2)</f>
        <v>0</v>
      </c>
      <c r="K1055" s="222"/>
      <c r="L1055" s="223"/>
      <c r="M1055" s="224" t="s">
        <v>1</v>
      </c>
      <c r="N1055" s="225" t="s">
        <v>38</v>
      </c>
      <c r="O1055" s="76"/>
      <c r="P1055" s="182">
        <f>O1055*H1055</f>
        <v>0</v>
      </c>
      <c r="Q1055" s="182">
        <v>0</v>
      </c>
      <c r="R1055" s="182">
        <f>Q1055*H1055</f>
        <v>0</v>
      </c>
      <c r="S1055" s="182">
        <v>0</v>
      </c>
      <c r="T1055" s="183">
        <f>S1055*H1055</f>
        <v>0</v>
      </c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R1055" s="184" t="s">
        <v>277</v>
      </c>
      <c r="AT1055" s="184" t="s">
        <v>229</v>
      </c>
      <c r="AU1055" s="184" t="s">
        <v>82</v>
      </c>
      <c r="AY1055" s="18" t="s">
        <v>147</v>
      </c>
      <c r="BE1055" s="185">
        <f>IF(N1055="základní",J1055,0)</f>
        <v>0</v>
      </c>
      <c r="BF1055" s="185">
        <f>IF(N1055="snížená",J1055,0)</f>
        <v>0</v>
      </c>
      <c r="BG1055" s="185">
        <f>IF(N1055="zákl. přenesená",J1055,0)</f>
        <v>0</v>
      </c>
      <c r="BH1055" s="185">
        <f>IF(N1055="sníž. přenesená",J1055,0)</f>
        <v>0</v>
      </c>
      <c r="BI1055" s="185">
        <f>IF(N1055="nulová",J1055,0)</f>
        <v>0</v>
      </c>
      <c r="BJ1055" s="18" t="s">
        <v>80</v>
      </c>
      <c r="BK1055" s="185">
        <f>ROUND(I1055*H1055,2)</f>
        <v>0</v>
      </c>
      <c r="BL1055" s="18" t="s">
        <v>222</v>
      </c>
      <c r="BM1055" s="184" t="s">
        <v>761</v>
      </c>
    </row>
    <row r="1056" s="13" customFormat="1">
      <c r="A1056" s="13"/>
      <c r="B1056" s="191"/>
      <c r="C1056" s="13"/>
      <c r="D1056" s="192" t="s">
        <v>157</v>
      </c>
      <c r="E1056" s="193" t="s">
        <v>1</v>
      </c>
      <c r="F1056" s="194" t="s">
        <v>762</v>
      </c>
      <c r="G1056" s="13"/>
      <c r="H1056" s="193" t="s">
        <v>1</v>
      </c>
      <c r="I1056" s="195"/>
      <c r="J1056" s="13"/>
      <c r="K1056" s="13"/>
      <c r="L1056" s="191"/>
      <c r="M1056" s="196"/>
      <c r="N1056" s="197"/>
      <c r="O1056" s="197"/>
      <c r="P1056" s="197"/>
      <c r="Q1056" s="197"/>
      <c r="R1056" s="197"/>
      <c r="S1056" s="197"/>
      <c r="T1056" s="198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193" t="s">
        <v>157</v>
      </c>
      <c r="AU1056" s="193" t="s">
        <v>82</v>
      </c>
      <c r="AV1056" s="13" t="s">
        <v>80</v>
      </c>
      <c r="AW1056" s="13" t="s">
        <v>30</v>
      </c>
      <c r="AX1056" s="13" t="s">
        <v>73</v>
      </c>
      <c r="AY1056" s="193" t="s">
        <v>147</v>
      </c>
    </row>
    <row r="1057" s="14" customFormat="1">
      <c r="A1057" s="14"/>
      <c r="B1057" s="199"/>
      <c r="C1057" s="14"/>
      <c r="D1057" s="192" t="s">
        <v>157</v>
      </c>
      <c r="E1057" s="200" t="s">
        <v>1</v>
      </c>
      <c r="F1057" s="201" t="s">
        <v>80</v>
      </c>
      <c r="G1057" s="14"/>
      <c r="H1057" s="202">
        <v>1</v>
      </c>
      <c r="I1057" s="203"/>
      <c r="J1057" s="14"/>
      <c r="K1057" s="14"/>
      <c r="L1057" s="199"/>
      <c r="M1057" s="204"/>
      <c r="N1057" s="205"/>
      <c r="O1057" s="205"/>
      <c r="P1057" s="205"/>
      <c r="Q1057" s="205"/>
      <c r="R1057" s="205"/>
      <c r="S1057" s="205"/>
      <c r="T1057" s="206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00" t="s">
        <v>157</v>
      </c>
      <c r="AU1057" s="200" t="s">
        <v>82</v>
      </c>
      <c r="AV1057" s="14" t="s">
        <v>82</v>
      </c>
      <c r="AW1057" s="14" t="s">
        <v>30</v>
      </c>
      <c r="AX1057" s="14" t="s">
        <v>73</v>
      </c>
      <c r="AY1057" s="200" t="s">
        <v>147</v>
      </c>
    </row>
    <row r="1058" s="15" customFormat="1">
      <c r="A1058" s="15"/>
      <c r="B1058" s="207"/>
      <c r="C1058" s="15"/>
      <c r="D1058" s="192" t="s">
        <v>157</v>
      </c>
      <c r="E1058" s="208" t="s">
        <v>1</v>
      </c>
      <c r="F1058" s="209" t="s">
        <v>160</v>
      </c>
      <c r="G1058" s="15"/>
      <c r="H1058" s="210">
        <v>1</v>
      </c>
      <c r="I1058" s="211"/>
      <c r="J1058" s="15"/>
      <c r="K1058" s="15"/>
      <c r="L1058" s="207"/>
      <c r="M1058" s="212"/>
      <c r="N1058" s="213"/>
      <c r="O1058" s="213"/>
      <c r="P1058" s="213"/>
      <c r="Q1058" s="213"/>
      <c r="R1058" s="213"/>
      <c r="S1058" s="213"/>
      <c r="T1058" s="214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T1058" s="208" t="s">
        <v>157</v>
      </c>
      <c r="AU1058" s="208" t="s">
        <v>82</v>
      </c>
      <c r="AV1058" s="15" t="s">
        <v>154</v>
      </c>
      <c r="AW1058" s="15" t="s">
        <v>30</v>
      </c>
      <c r="AX1058" s="15" t="s">
        <v>80</v>
      </c>
      <c r="AY1058" s="208" t="s">
        <v>147</v>
      </c>
    </row>
    <row r="1059" s="2" customFormat="1" ht="24.15" customHeight="1">
      <c r="A1059" s="37"/>
      <c r="B1059" s="171"/>
      <c r="C1059" s="172" t="s">
        <v>465</v>
      </c>
      <c r="D1059" s="172" t="s">
        <v>150</v>
      </c>
      <c r="E1059" s="173" t="s">
        <v>763</v>
      </c>
      <c r="F1059" s="174" t="s">
        <v>764</v>
      </c>
      <c r="G1059" s="175" t="s">
        <v>153</v>
      </c>
      <c r="H1059" s="176">
        <v>2</v>
      </c>
      <c r="I1059" s="177"/>
      <c r="J1059" s="178">
        <f>ROUND(I1059*H1059,2)</f>
        <v>0</v>
      </c>
      <c r="K1059" s="179"/>
      <c r="L1059" s="38"/>
      <c r="M1059" s="180" t="s">
        <v>1</v>
      </c>
      <c r="N1059" s="181" t="s">
        <v>38</v>
      </c>
      <c r="O1059" s="76"/>
      <c r="P1059" s="182">
        <f>O1059*H1059</f>
        <v>0</v>
      </c>
      <c r="Q1059" s="182">
        <v>0</v>
      </c>
      <c r="R1059" s="182">
        <f>Q1059*H1059</f>
        <v>0</v>
      </c>
      <c r="S1059" s="182">
        <v>0</v>
      </c>
      <c r="T1059" s="183">
        <f>S1059*H1059</f>
        <v>0</v>
      </c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R1059" s="184" t="s">
        <v>222</v>
      </c>
      <c r="AT1059" s="184" t="s">
        <v>150</v>
      </c>
      <c r="AU1059" s="184" t="s">
        <v>82</v>
      </c>
      <c r="AY1059" s="18" t="s">
        <v>147</v>
      </c>
      <c r="BE1059" s="185">
        <f>IF(N1059="základní",J1059,0)</f>
        <v>0</v>
      </c>
      <c r="BF1059" s="185">
        <f>IF(N1059="snížená",J1059,0)</f>
        <v>0</v>
      </c>
      <c r="BG1059" s="185">
        <f>IF(N1059="zákl. přenesená",J1059,0)</f>
        <v>0</v>
      </c>
      <c r="BH1059" s="185">
        <f>IF(N1059="sníž. přenesená",J1059,0)</f>
        <v>0</v>
      </c>
      <c r="BI1059" s="185">
        <f>IF(N1059="nulová",J1059,0)</f>
        <v>0</v>
      </c>
      <c r="BJ1059" s="18" t="s">
        <v>80</v>
      </c>
      <c r="BK1059" s="185">
        <f>ROUND(I1059*H1059,2)</f>
        <v>0</v>
      </c>
      <c r="BL1059" s="18" t="s">
        <v>222</v>
      </c>
      <c r="BM1059" s="184" t="s">
        <v>765</v>
      </c>
    </row>
    <row r="1060" s="2" customFormat="1">
      <c r="A1060" s="37"/>
      <c r="B1060" s="38"/>
      <c r="C1060" s="37"/>
      <c r="D1060" s="186" t="s">
        <v>155</v>
      </c>
      <c r="E1060" s="37"/>
      <c r="F1060" s="187" t="s">
        <v>766</v>
      </c>
      <c r="G1060" s="37"/>
      <c r="H1060" s="37"/>
      <c r="I1060" s="188"/>
      <c r="J1060" s="37"/>
      <c r="K1060" s="37"/>
      <c r="L1060" s="38"/>
      <c r="M1060" s="189"/>
      <c r="N1060" s="190"/>
      <c r="O1060" s="76"/>
      <c r="P1060" s="76"/>
      <c r="Q1060" s="76"/>
      <c r="R1060" s="76"/>
      <c r="S1060" s="76"/>
      <c r="T1060" s="77"/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T1060" s="18" t="s">
        <v>155</v>
      </c>
      <c r="AU1060" s="18" t="s">
        <v>82</v>
      </c>
    </row>
    <row r="1061" s="13" customFormat="1">
      <c r="A1061" s="13"/>
      <c r="B1061" s="191"/>
      <c r="C1061" s="13"/>
      <c r="D1061" s="192" t="s">
        <v>157</v>
      </c>
      <c r="E1061" s="193" t="s">
        <v>1</v>
      </c>
      <c r="F1061" s="194" t="s">
        <v>744</v>
      </c>
      <c r="G1061" s="13"/>
      <c r="H1061" s="193" t="s">
        <v>1</v>
      </c>
      <c r="I1061" s="195"/>
      <c r="J1061" s="13"/>
      <c r="K1061" s="13"/>
      <c r="L1061" s="191"/>
      <c r="M1061" s="196"/>
      <c r="N1061" s="197"/>
      <c r="O1061" s="197"/>
      <c r="P1061" s="197"/>
      <c r="Q1061" s="197"/>
      <c r="R1061" s="197"/>
      <c r="S1061" s="197"/>
      <c r="T1061" s="198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193" t="s">
        <v>157</v>
      </c>
      <c r="AU1061" s="193" t="s">
        <v>82</v>
      </c>
      <c r="AV1061" s="13" t="s">
        <v>80</v>
      </c>
      <c r="AW1061" s="13" t="s">
        <v>30</v>
      </c>
      <c r="AX1061" s="13" t="s">
        <v>73</v>
      </c>
      <c r="AY1061" s="193" t="s">
        <v>147</v>
      </c>
    </row>
    <row r="1062" s="14" customFormat="1">
      <c r="A1062" s="14"/>
      <c r="B1062" s="199"/>
      <c r="C1062" s="14"/>
      <c r="D1062" s="192" t="s">
        <v>157</v>
      </c>
      <c r="E1062" s="200" t="s">
        <v>1</v>
      </c>
      <c r="F1062" s="201" t="s">
        <v>82</v>
      </c>
      <c r="G1062" s="14"/>
      <c r="H1062" s="202">
        <v>2</v>
      </c>
      <c r="I1062" s="203"/>
      <c r="J1062" s="14"/>
      <c r="K1062" s="14"/>
      <c r="L1062" s="199"/>
      <c r="M1062" s="204"/>
      <c r="N1062" s="205"/>
      <c r="O1062" s="205"/>
      <c r="P1062" s="205"/>
      <c r="Q1062" s="205"/>
      <c r="R1062" s="205"/>
      <c r="S1062" s="205"/>
      <c r="T1062" s="206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00" t="s">
        <v>157</v>
      </c>
      <c r="AU1062" s="200" t="s">
        <v>82</v>
      </c>
      <c r="AV1062" s="14" t="s">
        <v>82</v>
      </c>
      <c r="AW1062" s="14" t="s">
        <v>30</v>
      </c>
      <c r="AX1062" s="14" t="s">
        <v>73</v>
      </c>
      <c r="AY1062" s="200" t="s">
        <v>147</v>
      </c>
    </row>
    <row r="1063" s="15" customFormat="1">
      <c r="A1063" s="15"/>
      <c r="B1063" s="207"/>
      <c r="C1063" s="15"/>
      <c r="D1063" s="192" t="s">
        <v>157</v>
      </c>
      <c r="E1063" s="208" t="s">
        <v>1</v>
      </c>
      <c r="F1063" s="209" t="s">
        <v>160</v>
      </c>
      <c r="G1063" s="15"/>
      <c r="H1063" s="210">
        <v>2</v>
      </c>
      <c r="I1063" s="211"/>
      <c r="J1063" s="15"/>
      <c r="K1063" s="15"/>
      <c r="L1063" s="207"/>
      <c r="M1063" s="212"/>
      <c r="N1063" s="213"/>
      <c r="O1063" s="213"/>
      <c r="P1063" s="213"/>
      <c r="Q1063" s="213"/>
      <c r="R1063" s="213"/>
      <c r="S1063" s="213"/>
      <c r="T1063" s="214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T1063" s="208" t="s">
        <v>157</v>
      </c>
      <c r="AU1063" s="208" t="s">
        <v>82</v>
      </c>
      <c r="AV1063" s="15" t="s">
        <v>154</v>
      </c>
      <c r="AW1063" s="15" t="s">
        <v>30</v>
      </c>
      <c r="AX1063" s="15" t="s">
        <v>80</v>
      </c>
      <c r="AY1063" s="208" t="s">
        <v>147</v>
      </c>
    </row>
    <row r="1064" s="2" customFormat="1" ht="16.5" customHeight="1">
      <c r="A1064" s="37"/>
      <c r="B1064" s="171"/>
      <c r="C1064" s="215" t="s">
        <v>767</v>
      </c>
      <c r="D1064" s="215" t="s">
        <v>229</v>
      </c>
      <c r="E1064" s="216" t="s">
        <v>768</v>
      </c>
      <c r="F1064" s="217" t="s">
        <v>769</v>
      </c>
      <c r="G1064" s="218" t="s">
        <v>153</v>
      </c>
      <c r="H1064" s="219">
        <v>2</v>
      </c>
      <c r="I1064" s="220"/>
      <c r="J1064" s="221">
        <f>ROUND(I1064*H1064,2)</f>
        <v>0</v>
      </c>
      <c r="K1064" s="222"/>
      <c r="L1064" s="223"/>
      <c r="M1064" s="224" t="s">
        <v>1</v>
      </c>
      <c r="N1064" s="225" t="s">
        <v>38</v>
      </c>
      <c r="O1064" s="76"/>
      <c r="P1064" s="182">
        <f>O1064*H1064</f>
        <v>0</v>
      </c>
      <c r="Q1064" s="182">
        <v>0</v>
      </c>
      <c r="R1064" s="182">
        <f>Q1064*H1064</f>
        <v>0</v>
      </c>
      <c r="S1064" s="182">
        <v>0</v>
      </c>
      <c r="T1064" s="183">
        <f>S1064*H1064</f>
        <v>0</v>
      </c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R1064" s="184" t="s">
        <v>277</v>
      </c>
      <c r="AT1064" s="184" t="s">
        <v>229</v>
      </c>
      <c r="AU1064" s="184" t="s">
        <v>82</v>
      </c>
      <c r="AY1064" s="18" t="s">
        <v>147</v>
      </c>
      <c r="BE1064" s="185">
        <f>IF(N1064="základní",J1064,0)</f>
        <v>0</v>
      </c>
      <c r="BF1064" s="185">
        <f>IF(N1064="snížená",J1064,0)</f>
        <v>0</v>
      </c>
      <c r="BG1064" s="185">
        <f>IF(N1064="zákl. přenesená",J1064,0)</f>
        <v>0</v>
      </c>
      <c r="BH1064" s="185">
        <f>IF(N1064="sníž. přenesená",J1064,0)</f>
        <v>0</v>
      </c>
      <c r="BI1064" s="185">
        <f>IF(N1064="nulová",J1064,0)</f>
        <v>0</v>
      </c>
      <c r="BJ1064" s="18" t="s">
        <v>80</v>
      </c>
      <c r="BK1064" s="185">
        <f>ROUND(I1064*H1064,2)</f>
        <v>0</v>
      </c>
      <c r="BL1064" s="18" t="s">
        <v>222</v>
      </c>
      <c r="BM1064" s="184" t="s">
        <v>770</v>
      </c>
    </row>
    <row r="1065" s="2" customFormat="1" ht="24.15" customHeight="1">
      <c r="A1065" s="37"/>
      <c r="B1065" s="171"/>
      <c r="C1065" s="172" t="s">
        <v>483</v>
      </c>
      <c r="D1065" s="172" t="s">
        <v>150</v>
      </c>
      <c r="E1065" s="173" t="s">
        <v>771</v>
      </c>
      <c r="F1065" s="174" t="s">
        <v>772</v>
      </c>
      <c r="G1065" s="175" t="s">
        <v>153</v>
      </c>
      <c r="H1065" s="176">
        <v>4</v>
      </c>
      <c r="I1065" s="177"/>
      <c r="J1065" s="178">
        <f>ROUND(I1065*H1065,2)</f>
        <v>0</v>
      </c>
      <c r="K1065" s="179"/>
      <c r="L1065" s="38"/>
      <c r="M1065" s="180" t="s">
        <v>1</v>
      </c>
      <c r="N1065" s="181" t="s">
        <v>38</v>
      </c>
      <c r="O1065" s="76"/>
      <c r="P1065" s="182">
        <f>O1065*H1065</f>
        <v>0</v>
      </c>
      <c r="Q1065" s="182">
        <v>0</v>
      </c>
      <c r="R1065" s="182">
        <f>Q1065*H1065</f>
        <v>0</v>
      </c>
      <c r="S1065" s="182">
        <v>0</v>
      </c>
      <c r="T1065" s="183">
        <f>S1065*H1065</f>
        <v>0</v>
      </c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R1065" s="184" t="s">
        <v>222</v>
      </c>
      <c r="AT1065" s="184" t="s">
        <v>150</v>
      </c>
      <c r="AU1065" s="184" t="s">
        <v>82</v>
      </c>
      <c r="AY1065" s="18" t="s">
        <v>147</v>
      </c>
      <c r="BE1065" s="185">
        <f>IF(N1065="základní",J1065,0)</f>
        <v>0</v>
      </c>
      <c r="BF1065" s="185">
        <f>IF(N1065="snížená",J1065,0)</f>
        <v>0</v>
      </c>
      <c r="BG1065" s="185">
        <f>IF(N1065="zákl. přenesená",J1065,0)</f>
        <v>0</v>
      </c>
      <c r="BH1065" s="185">
        <f>IF(N1065="sníž. přenesená",J1065,0)</f>
        <v>0</v>
      </c>
      <c r="BI1065" s="185">
        <f>IF(N1065="nulová",J1065,0)</f>
        <v>0</v>
      </c>
      <c r="BJ1065" s="18" t="s">
        <v>80</v>
      </c>
      <c r="BK1065" s="185">
        <f>ROUND(I1065*H1065,2)</f>
        <v>0</v>
      </c>
      <c r="BL1065" s="18" t="s">
        <v>222</v>
      </c>
      <c r="BM1065" s="184" t="s">
        <v>773</v>
      </c>
    </row>
    <row r="1066" s="2" customFormat="1">
      <c r="A1066" s="37"/>
      <c r="B1066" s="38"/>
      <c r="C1066" s="37"/>
      <c r="D1066" s="186" t="s">
        <v>155</v>
      </c>
      <c r="E1066" s="37"/>
      <c r="F1066" s="187" t="s">
        <v>774</v>
      </c>
      <c r="G1066" s="37"/>
      <c r="H1066" s="37"/>
      <c r="I1066" s="188"/>
      <c r="J1066" s="37"/>
      <c r="K1066" s="37"/>
      <c r="L1066" s="38"/>
      <c r="M1066" s="189"/>
      <c r="N1066" s="190"/>
      <c r="O1066" s="76"/>
      <c r="P1066" s="76"/>
      <c r="Q1066" s="76"/>
      <c r="R1066" s="76"/>
      <c r="S1066" s="76"/>
      <c r="T1066" s="77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T1066" s="18" t="s">
        <v>155</v>
      </c>
      <c r="AU1066" s="18" t="s">
        <v>82</v>
      </c>
    </row>
    <row r="1067" s="13" customFormat="1">
      <c r="A1067" s="13"/>
      <c r="B1067" s="191"/>
      <c r="C1067" s="13"/>
      <c r="D1067" s="192" t="s">
        <v>157</v>
      </c>
      <c r="E1067" s="193" t="s">
        <v>1</v>
      </c>
      <c r="F1067" s="194" t="s">
        <v>744</v>
      </c>
      <c r="G1067" s="13"/>
      <c r="H1067" s="193" t="s">
        <v>1</v>
      </c>
      <c r="I1067" s="195"/>
      <c r="J1067" s="13"/>
      <c r="K1067" s="13"/>
      <c r="L1067" s="191"/>
      <c r="M1067" s="196"/>
      <c r="N1067" s="197"/>
      <c r="O1067" s="197"/>
      <c r="P1067" s="197"/>
      <c r="Q1067" s="197"/>
      <c r="R1067" s="197"/>
      <c r="S1067" s="197"/>
      <c r="T1067" s="198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193" t="s">
        <v>157</v>
      </c>
      <c r="AU1067" s="193" t="s">
        <v>82</v>
      </c>
      <c r="AV1067" s="13" t="s">
        <v>80</v>
      </c>
      <c r="AW1067" s="13" t="s">
        <v>30</v>
      </c>
      <c r="AX1067" s="13" t="s">
        <v>73</v>
      </c>
      <c r="AY1067" s="193" t="s">
        <v>147</v>
      </c>
    </row>
    <row r="1068" s="14" customFormat="1">
      <c r="A1068" s="14"/>
      <c r="B1068" s="199"/>
      <c r="C1068" s="14"/>
      <c r="D1068" s="192" t="s">
        <v>157</v>
      </c>
      <c r="E1068" s="200" t="s">
        <v>1</v>
      </c>
      <c r="F1068" s="201" t="s">
        <v>82</v>
      </c>
      <c r="G1068" s="14"/>
      <c r="H1068" s="202">
        <v>2</v>
      </c>
      <c r="I1068" s="203"/>
      <c r="J1068" s="14"/>
      <c r="K1068" s="14"/>
      <c r="L1068" s="199"/>
      <c r="M1068" s="204"/>
      <c r="N1068" s="205"/>
      <c r="O1068" s="205"/>
      <c r="P1068" s="205"/>
      <c r="Q1068" s="205"/>
      <c r="R1068" s="205"/>
      <c r="S1068" s="205"/>
      <c r="T1068" s="206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00" t="s">
        <v>157</v>
      </c>
      <c r="AU1068" s="200" t="s">
        <v>82</v>
      </c>
      <c r="AV1068" s="14" t="s">
        <v>82</v>
      </c>
      <c r="AW1068" s="14" t="s">
        <v>30</v>
      </c>
      <c r="AX1068" s="14" t="s">
        <v>73</v>
      </c>
      <c r="AY1068" s="200" t="s">
        <v>147</v>
      </c>
    </row>
    <row r="1069" s="13" customFormat="1">
      <c r="A1069" s="13"/>
      <c r="B1069" s="191"/>
      <c r="C1069" s="13"/>
      <c r="D1069" s="192" t="s">
        <v>157</v>
      </c>
      <c r="E1069" s="193" t="s">
        <v>1</v>
      </c>
      <c r="F1069" s="194" t="s">
        <v>762</v>
      </c>
      <c r="G1069" s="13"/>
      <c r="H1069" s="193" t="s">
        <v>1</v>
      </c>
      <c r="I1069" s="195"/>
      <c r="J1069" s="13"/>
      <c r="K1069" s="13"/>
      <c r="L1069" s="191"/>
      <c r="M1069" s="196"/>
      <c r="N1069" s="197"/>
      <c r="O1069" s="197"/>
      <c r="P1069" s="197"/>
      <c r="Q1069" s="197"/>
      <c r="R1069" s="197"/>
      <c r="S1069" s="197"/>
      <c r="T1069" s="198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193" t="s">
        <v>157</v>
      </c>
      <c r="AU1069" s="193" t="s">
        <v>82</v>
      </c>
      <c r="AV1069" s="13" t="s">
        <v>80</v>
      </c>
      <c r="AW1069" s="13" t="s">
        <v>30</v>
      </c>
      <c r="AX1069" s="13" t="s">
        <v>73</v>
      </c>
      <c r="AY1069" s="193" t="s">
        <v>147</v>
      </c>
    </row>
    <row r="1070" s="14" customFormat="1">
      <c r="A1070" s="14"/>
      <c r="B1070" s="199"/>
      <c r="C1070" s="14"/>
      <c r="D1070" s="192" t="s">
        <v>157</v>
      </c>
      <c r="E1070" s="200" t="s">
        <v>1</v>
      </c>
      <c r="F1070" s="201" t="s">
        <v>80</v>
      </c>
      <c r="G1070" s="14"/>
      <c r="H1070" s="202">
        <v>1</v>
      </c>
      <c r="I1070" s="203"/>
      <c r="J1070" s="14"/>
      <c r="K1070" s="14"/>
      <c r="L1070" s="199"/>
      <c r="M1070" s="204"/>
      <c r="N1070" s="205"/>
      <c r="O1070" s="205"/>
      <c r="P1070" s="205"/>
      <c r="Q1070" s="205"/>
      <c r="R1070" s="205"/>
      <c r="S1070" s="205"/>
      <c r="T1070" s="206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00" t="s">
        <v>157</v>
      </c>
      <c r="AU1070" s="200" t="s">
        <v>82</v>
      </c>
      <c r="AV1070" s="14" t="s">
        <v>82</v>
      </c>
      <c r="AW1070" s="14" t="s">
        <v>30</v>
      </c>
      <c r="AX1070" s="14" t="s">
        <v>73</v>
      </c>
      <c r="AY1070" s="200" t="s">
        <v>147</v>
      </c>
    </row>
    <row r="1071" s="13" customFormat="1">
      <c r="A1071" s="13"/>
      <c r="B1071" s="191"/>
      <c r="C1071" s="13"/>
      <c r="D1071" s="192" t="s">
        <v>157</v>
      </c>
      <c r="E1071" s="193" t="s">
        <v>1</v>
      </c>
      <c r="F1071" s="194" t="s">
        <v>757</v>
      </c>
      <c r="G1071" s="13"/>
      <c r="H1071" s="193" t="s">
        <v>1</v>
      </c>
      <c r="I1071" s="195"/>
      <c r="J1071" s="13"/>
      <c r="K1071" s="13"/>
      <c r="L1071" s="191"/>
      <c r="M1071" s="196"/>
      <c r="N1071" s="197"/>
      <c r="O1071" s="197"/>
      <c r="P1071" s="197"/>
      <c r="Q1071" s="197"/>
      <c r="R1071" s="197"/>
      <c r="S1071" s="197"/>
      <c r="T1071" s="198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193" t="s">
        <v>157</v>
      </c>
      <c r="AU1071" s="193" t="s">
        <v>82</v>
      </c>
      <c r="AV1071" s="13" t="s">
        <v>80</v>
      </c>
      <c r="AW1071" s="13" t="s">
        <v>30</v>
      </c>
      <c r="AX1071" s="13" t="s">
        <v>73</v>
      </c>
      <c r="AY1071" s="193" t="s">
        <v>147</v>
      </c>
    </row>
    <row r="1072" s="14" customFormat="1">
      <c r="A1072" s="14"/>
      <c r="B1072" s="199"/>
      <c r="C1072" s="14"/>
      <c r="D1072" s="192" t="s">
        <v>157</v>
      </c>
      <c r="E1072" s="200" t="s">
        <v>1</v>
      </c>
      <c r="F1072" s="201" t="s">
        <v>80</v>
      </c>
      <c r="G1072" s="14"/>
      <c r="H1072" s="202">
        <v>1</v>
      </c>
      <c r="I1072" s="203"/>
      <c r="J1072" s="14"/>
      <c r="K1072" s="14"/>
      <c r="L1072" s="199"/>
      <c r="M1072" s="204"/>
      <c r="N1072" s="205"/>
      <c r="O1072" s="205"/>
      <c r="P1072" s="205"/>
      <c r="Q1072" s="205"/>
      <c r="R1072" s="205"/>
      <c r="S1072" s="205"/>
      <c r="T1072" s="206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00" t="s">
        <v>157</v>
      </c>
      <c r="AU1072" s="200" t="s">
        <v>82</v>
      </c>
      <c r="AV1072" s="14" t="s">
        <v>82</v>
      </c>
      <c r="AW1072" s="14" t="s">
        <v>30</v>
      </c>
      <c r="AX1072" s="14" t="s">
        <v>73</v>
      </c>
      <c r="AY1072" s="200" t="s">
        <v>147</v>
      </c>
    </row>
    <row r="1073" s="15" customFormat="1">
      <c r="A1073" s="15"/>
      <c r="B1073" s="207"/>
      <c r="C1073" s="15"/>
      <c r="D1073" s="192" t="s">
        <v>157</v>
      </c>
      <c r="E1073" s="208" t="s">
        <v>1</v>
      </c>
      <c r="F1073" s="209" t="s">
        <v>160</v>
      </c>
      <c r="G1073" s="15"/>
      <c r="H1073" s="210">
        <v>4</v>
      </c>
      <c r="I1073" s="211"/>
      <c r="J1073" s="15"/>
      <c r="K1073" s="15"/>
      <c r="L1073" s="207"/>
      <c r="M1073" s="212"/>
      <c r="N1073" s="213"/>
      <c r="O1073" s="213"/>
      <c r="P1073" s="213"/>
      <c r="Q1073" s="213"/>
      <c r="R1073" s="213"/>
      <c r="S1073" s="213"/>
      <c r="T1073" s="214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T1073" s="208" t="s">
        <v>157</v>
      </c>
      <c r="AU1073" s="208" t="s">
        <v>82</v>
      </c>
      <c r="AV1073" s="15" t="s">
        <v>154</v>
      </c>
      <c r="AW1073" s="15" t="s">
        <v>30</v>
      </c>
      <c r="AX1073" s="15" t="s">
        <v>80</v>
      </c>
      <c r="AY1073" s="208" t="s">
        <v>147</v>
      </c>
    </row>
    <row r="1074" s="2" customFormat="1" ht="16.5" customHeight="1">
      <c r="A1074" s="37"/>
      <c r="B1074" s="171"/>
      <c r="C1074" s="215" t="s">
        <v>775</v>
      </c>
      <c r="D1074" s="215" t="s">
        <v>229</v>
      </c>
      <c r="E1074" s="216" t="s">
        <v>776</v>
      </c>
      <c r="F1074" s="217" t="s">
        <v>777</v>
      </c>
      <c r="G1074" s="218" t="s">
        <v>153</v>
      </c>
      <c r="H1074" s="219">
        <v>4</v>
      </c>
      <c r="I1074" s="220"/>
      <c r="J1074" s="221">
        <f>ROUND(I1074*H1074,2)</f>
        <v>0</v>
      </c>
      <c r="K1074" s="222"/>
      <c r="L1074" s="223"/>
      <c r="M1074" s="224" t="s">
        <v>1</v>
      </c>
      <c r="N1074" s="225" t="s">
        <v>38</v>
      </c>
      <c r="O1074" s="76"/>
      <c r="P1074" s="182">
        <f>O1074*H1074</f>
        <v>0</v>
      </c>
      <c r="Q1074" s="182">
        <v>0</v>
      </c>
      <c r="R1074" s="182">
        <f>Q1074*H1074</f>
        <v>0</v>
      </c>
      <c r="S1074" s="182">
        <v>0</v>
      </c>
      <c r="T1074" s="183">
        <f>S1074*H1074</f>
        <v>0</v>
      </c>
      <c r="U1074" s="37"/>
      <c r="V1074" s="37"/>
      <c r="W1074" s="37"/>
      <c r="X1074" s="37"/>
      <c r="Y1074" s="37"/>
      <c r="Z1074" s="37"/>
      <c r="AA1074" s="37"/>
      <c r="AB1074" s="37"/>
      <c r="AC1074" s="37"/>
      <c r="AD1074" s="37"/>
      <c r="AE1074" s="37"/>
      <c r="AR1074" s="184" t="s">
        <v>277</v>
      </c>
      <c r="AT1074" s="184" t="s">
        <v>229</v>
      </c>
      <c r="AU1074" s="184" t="s">
        <v>82</v>
      </c>
      <c r="AY1074" s="18" t="s">
        <v>147</v>
      </c>
      <c r="BE1074" s="185">
        <f>IF(N1074="základní",J1074,0)</f>
        <v>0</v>
      </c>
      <c r="BF1074" s="185">
        <f>IF(N1074="snížená",J1074,0)</f>
        <v>0</v>
      </c>
      <c r="BG1074" s="185">
        <f>IF(N1074="zákl. přenesená",J1074,0)</f>
        <v>0</v>
      </c>
      <c r="BH1074" s="185">
        <f>IF(N1074="sníž. přenesená",J1074,0)</f>
        <v>0</v>
      </c>
      <c r="BI1074" s="185">
        <f>IF(N1074="nulová",J1074,0)</f>
        <v>0</v>
      </c>
      <c r="BJ1074" s="18" t="s">
        <v>80</v>
      </c>
      <c r="BK1074" s="185">
        <f>ROUND(I1074*H1074,2)</f>
        <v>0</v>
      </c>
      <c r="BL1074" s="18" t="s">
        <v>222</v>
      </c>
      <c r="BM1074" s="184" t="s">
        <v>778</v>
      </c>
    </row>
    <row r="1075" s="2" customFormat="1" ht="24.15" customHeight="1">
      <c r="A1075" s="37"/>
      <c r="B1075" s="171"/>
      <c r="C1075" s="172" t="s">
        <v>488</v>
      </c>
      <c r="D1075" s="172" t="s">
        <v>150</v>
      </c>
      <c r="E1075" s="173" t="s">
        <v>779</v>
      </c>
      <c r="F1075" s="174" t="s">
        <v>780</v>
      </c>
      <c r="G1075" s="175" t="s">
        <v>153</v>
      </c>
      <c r="H1075" s="176">
        <v>1</v>
      </c>
      <c r="I1075" s="177"/>
      <c r="J1075" s="178">
        <f>ROUND(I1075*H1075,2)</f>
        <v>0</v>
      </c>
      <c r="K1075" s="179"/>
      <c r="L1075" s="38"/>
      <c r="M1075" s="180" t="s">
        <v>1</v>
      </c>
      <c r="N1075" s="181" t="s">
        <v>38</v>
      </c>
      <c r="O1075" s="76"/>
      <c r="P1075" s="182">
        <f>O1075*H1075</f>
        <v>0</v>
      </c>
      <c r="Q1075" s="182">
        <v>0</v>
      </c>
      <c r="R1075" s="182">
        <f>Q1075*H1075</f>
        <v>0</v>
      </c>
      <c r="S1075" s="182">
        <v>0</v>
      </c>
      <c r="T1075" s="183">
        <f>S1075*H1075</f>
        <v>0</v>
      </c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37"/>
      <c r="AE1075" s="37"/>
      <c r="AR1075" s="184" t="s">
        <v>222</v>
      </c>
      <c r="AT1075" s="184" t="s">
        <v>150</v>
      </c>
      <c r="AU1075" s="184" t="s">
        <v>82</v>
      </c>
      <c r="AY1075" s="18" t="s">
        <v>147</v>
      </c>
      <c r="BE1075" s="185">
        <f>IF(N1075="základní",J1075,0)</f>
        <v>0</v>
      </c>
      <c r="BF1075" s="185">
        <f>IF(N1075="snížená",J1075,0)</f>
        <v>0</v>
      </c>
      <c r="BG1075" s="185">
        <f>IF(N1075="zákl. přenesená",J1075,0)</f>
        <v>0</v>
      </c>
      <c r="BH1075" s="185">
        <f>IF(N1075="sníž. přenesená",J1075,0)</f>
        <v>0</v>
      </c>
      <c r="BI1075" s="185">
        <f>IF(N1075="nulová",J1075,0)</f>
        <v>0</v>
      </c>
      <c r="BJ1075" s="18" t="s">
        <v>80</v>
      </c>
      <c r="BK1075" s="185">
        <f>ROUND(I1075*H1075,2)</f>
        <v>0</v>
      </c>
      <c r="BL1075" s="18" t="s">
        <v>222</v>
      </c>
      <c r="BM1075" s="184" t="s">
        <v>781</v>
      </c>
    </row>
    <row r="1076" s="2" customFormat="1">
      <c r="A1076" s="37"/>
      <c r="B1076" s="38"/>
      <c r="C1076" s="37"/>
      <c r="D1076" s="186" t="s">
        <v>155</v>
      </c>
      <c r="E1076" s="37"/>
      <c r="F1076" s="187" t="s">
        <v>782</v>
      </c>
      <c r="G1076" s="37"/>
      <c r="H1076" s="37"/>
      <c r="I1076" s="188"/>
      <c r="J1076" s="37"/>
      <c r="K1076" s="37"/>
      <c r="L1076" s="38"/>
      <c r="M1076" s="189"/>
      <c r="N1076" s="190"/>
      <c r="O1076" s="76"/>
      <c r="P1076" s="76"/>
      <c r="Q1076" s="76"/>
      <c r="R1076" s="76"/>
      <c r="S1076" s="76"/>
      <c r="T1076" s="77"/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T1076" s="18" t="s">
        <v>155</v>
      </c>
      <c r="AU1076" s="18" t="s">
        <v>82</v>
      </c>
    </row>
    <row r="1077" s="13" customFormat="1">
      <c r="A1077" s="13"/>
      <c r="B1077" s="191"/>
      <c r="C1077" s="13"/>
      <c r="D1077" s="192" t="s">
        <v>157</v>
      </c>
      <c r="E1077" s="193" t="s">
        <v>1</v>
      </c>
      <c r="F1077" s="194" t="s">
        <v>762</v>
      </c>
      <c r="G1077" s="13"/>
      <c r="H1077" s="193" t="s">
        <v>1</v>
      </c>
      <c r="I1077" s="195"/>
      <c r="J1077" s="13"/>
      <c r="K1077" s="13"/>
      <c r="L1077" s="191"/>
      <c r="M1077" s="196"/>
      <c r="N1077" s="197"/>
      <c r="O1077" s="197"/>
      <c r="P1077" s="197"/>
      <c r="Q1077" s="197"/>
      <c r="R1077" s="197"/>
      <c r="S1077" s="197"/>
      <c r="T1077" s="198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193" t="s">
        <v>157</v>
      </c>
      <c r="AU1077" s="193" t="s">
        <v>82</v>
      </c>
      <c r="AV1077" s="13" t="s">
        <v>80</v>
      </c>
      <c r="AW1077" s="13" t="s">
        <v>30</v>
      </c>
      <c r="AX1077" s="13" t="s">
        <v>73</v>
      </c>
      <c r="AY1077" s="193" t="s">
        <v>147</v>
      </c>
    </row>
    <row r="1078" s="14" customFormat="1">
      <c r="A1078" s="14"/>
      <c r="B1078" s="199"/>
      <c r="C1078" s="14"/>
      <c r="D1078" s="192" t="s">
        <v>157</v>
      </c>
      <c r="E1078" s="200" t="s">
        <v>1</v>
      </c>
      <c r="F1078" s="201" t="s">
        <v>80</v>
      </c>
      <c r="G1078" s="14"/>
      <c r="H1078" s="202">
        <v>1</v>
      </c>
      <c r="I1078" s="203"/>
      <c r="J1078" s="14"/>
      <c r="K1078" s="14"/>
      <c r="L1078" s="199"/>
      <c r="M1078" s="204"/>
      <c r="N1078" s="205"/>
      <c r="O1078" s="205"/>
      <c r="P1078" s="205"/>
      <c r="Q1078" s="205"/>
      <c r="R1078" s="205"/>
      <c r="S1078" s="205"/>
      <c r="T1078" s="206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00" t="s">
        <v>157</v>
      </c>
      <c r="AU1078" s="200" t="s">
        <v>82</v>
      </c>
      <c r="AV1078" s="14" t="s">
        <v>82</v>
      </c>
      <c r="AW1078" s="14" t="s">
        <v>30</v>
      </c>
      <c r="AX1078" s="14" t="s">
        <v>73</v>
      </c>
      <c r="AY1078" s="200" t="s">
        <v>147</v>
      </c>
    </row>
    <row r="1079" s="15" customFormat="1">
      <c r="A1079" s="15"/>
      <c r="B1079" s="207"/>
      <c r="C1079" s="15"/>
      <c r="D1079" s="192" t="s">
        <v>157</v>
      </c>
      <c r="E1079" s="208" t="s">
        <v>1</v>
      </c>
      <c r="F1079" s="209" t="s">
        <v>160</v>
      </c>
      <c r="G1079" s="15"/>
      <c r="H1079" s="210">
        <v>1</v>
      </c>
      <c r="I1079" s="211"/>
      <c r="J1079" s="15"/>
      <c r="K1079" s="15"/>
      <c r="L1079" s="207"/>
      <c r="M1079" s="212"/>
      <c r="N1079" s="213"/>
      <c r="O1079" s="213"/>
      <c r="P1079" s="213"/>
      <c r="Q1079" s="213"/>
      <c r="R1079" s="213"/>
      <c r="S1079" s="213"/>
      <c r="T1079" s="214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T1079" s="208" t="s">
        <v>157</v>
      </c>
      <c r="AU1079" s="208" t="s">
        <v>82</v>
      </c>
      <c r="AV1079" s="15" t="s">
        <v>154</v>
      </c>
      <c r="AW1079" s="15" t="s">
        <v>30</v>
      </c>
      <c r="AX1079" s="15" t="s">
        <v>80</v>
      </c>
      <c r="AY1079" s="208" t="s">
        <v>147</v>
      </c>
    </row>
    <row r="1080" s="2" customFormat="1" ht="24.15" customHeight="1">
      <c r="A1080" s="37"/>
      <c r="B1080" s="171"/>
      <c r="C1080" s="215" t="s">
        <v>783</v>
      </c>
      <c r="D1080" s="215" t="s">
        <v>229</v>
      </c>
      <c r="E1080" s="216" t="s">
        <v>784</v>
      </c>
      <c r="F1080" s="217" t="s">
        <v>785</v>
      </c>
      <c r="G1080" s="218" t="s">
        <v>786</v>
      </c>
      <c r="H1080" s="219">
        <v>1</v>
      </c>
      <c r="I1080" s="220"/>
      <c r="J1080" s="221">
        <f>ROUND(I1080*H1080,2)</f>
        <v>0</v>
      </c>
      <c r="K1080" s="222"/>
      <c r="L1080" s="223"/>
      <c r="M1080" s="224" t="s">
        <v>1</v>
      </c>
      <c r="N1080" s="225" t="s">
        <v>38</v>
      </c>
      <c r="O1080" s="76"/>
      <c r="P1080" s="182">
        <f>O1080*H1080</f>
        <v>0</v>
      </c>
      <c r="Q1080" s="182">
        <v>0</v>
      </c>
      <c r="R1080" s="182">
        <f>Q1080*H1080</f>
        <v>0</v>
      </c>
      <c r="S1080" s="182">
        <v>0</v>
      </c>
      <c r="T1080" s="183">
        <f>S1080*H1080</f>
        <v>0</v>
      </c>
      <c r="U1080" s="37"/>
      <c r="V1080" s="37"/>
      <c r="W1080" s="37"/>
      <c r="X1080" s="37"/>
      <c r="Y1080" s="37"/>
      <c r="Z1080" s="37"/>
      <c r="AA1080" s="37"/>
      <c r="AB1080" s="37"/>
      <c r="AC1080" s="37"/>
      <c r="AD1080" s="37"/>
      <c r="AE1080" s="37"/>
      <c r="AR1080" s="184" t="s">
        <v>277</v>
      </c>
      <c r="AT1080" s="184" t="s">
        <v>229</v>
      </c>
      <c r="AU1080" s="184" t="s">
        <v>82</v>
      </c>
      <c r="AY1080" s="18" t="s">
        <v>147</v>
      </c>
      <c r="BE1080" s="185">
        <f>IF(N1080="základní",J1080,0)</f>
        <v>0</v>
      </c>
      <c r="BF1080" s="185">
        <f>IF(N1080="snížená",J1080,0)</f>
        <v>0</v>
      </c>
      <c r="BG1080" s="185">
        <f>IF(N1080="zákl. přenesená",J1080,0)</f>
        <v>0</v>
      </c>
      <c r="BH1080" s="185">
        <f>IF(N1080="sníž. přenesená",J1080,0)</f>
        <v>0</v>
      </c>
      <c r="BI1080" s="185">
        <f>IF(N1080="nulová",J1080,0)</f>
        <v>0</v>
      </c>
      <c r="BJ1080" s="18" t="s">
        <v>80</v>
      </c>
      <c r="BK1080" s="185">
        <f>ROUND(I1080*H1080,2)</f>
        <v>0</v>
      </c>
      <c r="BL1080" s="18" t="s">
        <v>222</v>
      </c>
      <c r="BM1080" s="184" t="s">
        <v>787</v>
      </c>
    </row>
    <row r="1081" s="2" customFormat="1" ht="49.05" customHeight="1">
      <c r="A1081" s="37"/>
      <c r="B1081" s="171"/>
      <c r="C1081" s="172" t="s">
        <v>497</v>
      </c>
      <c r="D1081" s="172" t="s">
        <v>150</v>
      </c>
      <c r="E1081" s="173" t="s">
        <v>788</v>
      </c>
      <c r="F1081" s="174" t="s">
        <v>789</v>
      </c>
      <c r="G1081" s="175" t="s">
        <v>678</v>
      </c>
      <c r="H1081" s="226"/>
      <c r="I1081" s="177"/>
      <c r="J1081" s="178">
        <f>ROUND(I1081*H1081,2)</f>
        <v>0</v>
      </c>
      <c r="K1081" s="179"/>
      <c r="L1081" s="38"/>
      <c r="M1081" s="180" t="s">
        <v>1</v>
      </c>
      <c r="N1081" s="181" t="s">
        <v>38</v>
      </c>
      <c r="O1081" s="76"/>
      <c r="P1081" s="182">
        <f>O1081*H1081</f>
        <v>0</v>
      </c>
      <c r="Q1081" s="182">
        <v>0</v>
      </c>
      <c r="R1081" s="182">
        <f>Q1081*H1081</f>
        <v>0</v>
      </c>
      <c r="S1081" s="182">
        <v>0</v>
      </c>
      <c r="T1081" s="183">
        <f>S1081*H1081</f>
        <v>0</v>
      </c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37"/>
      <c r="AE1081" s="37"/>
      <c r="AR1081" s="184" t="s">
        <v>222</v>
      </c>
      <c r="AT1081" s="184" t="s">
        <v>150</v>
      </c>
      <c r="AU1081" s="184" t="s">
        <v>82</v>
      </c>
      <c r="AY1081" s="18" t="s">
        <v>147</v>
      </c>
      <c r="BE1081" s="185">
        <f>IF(N1081="základní",J1081,0)</f>
        <v>0</v>
      </c>
      <c r="BF1081" s="185">
        <f>IF(N1081="snížená",J1081,0)</f>
        <v>0</v>
      </c>
      <c r="BG1081" s="185">
        <f>IF(N1081="zákl. přenesená",J1081,0)</f>
        <v>0</v>
      </c>
      <c r="BH1081" s="185">
        <f>IF(N1081="sníž. přenesená",J1081,0)</f>
        <v>0</v>
      </c>
      <c r="BI1081" s="185">
        <f>IF(N1081="nulová",J1081,0)</f>
        <v>0</v>
      </c>
      <c r="BJ1081" s="18" t="s">
        <v>80</v>
      </c>
      <c r="BK1081" s="185">
        <f>ROUND(I1081*H1081,2)</f>
        <v>0</v>
      </c>
      <c r="BL1081" s="18" t="s">
        <v>222</v>
      </c>
      <c r="BM1081" s="184" t="s">
        <v>790</v>
      </c>
    </row>
    <row r="1082" s="2" customFormat="1">
      <c r="A1082" s="37"/>
      <c r="B1082" s="38"/>
      <c r="C1082" s="37"/>
      <c r="D1082" s="186" t="s">
        <v>155</v>
      </c>
      <c r="E1082" s="37"/>
      <c r="F1082" s="187" t="s">
        <v>791</v>
      </c>
      <c r="G1082" s="37"/>
      <c r="H1082" s="37"/>
      <c r="I1082" s="188"/>
      <c r="J1082" s="37"/>
      <c r="K1082" s="37"/>
      <c r="L1082" s="38"/>
      <c r="M1082" s="189"/>
      <c r="N1082" s="190"/>
      <c r="O1082" s="76"/>
      <c r="P1082" s="76"/>
      <c r="Q1082" s="76"/>
      <c r="R1082" s="76"/>
      <c r="S1082" s="76"/>
      <c r="T1082" s="77"/>
      <c r="U1082" s="37"/>
      <c r="V1082" s="37"/>
      <c r="W1082" s="37"/>
      <c r="X1082" s="37"/>
      <c r="Y1082" s="37"/>
      <c r="Z1082" s="37"/>
      <c r="AA1082" s="37"/>
      <c r="AB1082" s="37"/>
      <c r="AC1082" s="37"/>
      <c r="AD1082" s="37"/>
      <c r="AE1082" s="37"/>
      <c r="AT1082" s="18" t="s">
        <v>155</v>
      </c>
      <c r="AU1082" s="18" t="s">
        <v>82</v>
      </c>
    </row>
    <row r="1083" s="12" customFormat="1" ht="22.8" customHeight="1">
      <c r="A1083" s="12"/>
      <c r="B1083" s="158"/>
      <c r="C1083" s="12"/>
      <c r="D1083" s="159" t="s">
        <v>72</v>
      </c>
      <c r="E1083" s="169" t="s">
        <v>792</v>
      </c>
      <c r="F1083" s="169" t="s">
        <v>793</v>
      </c>
      <c r="G1083" s="12"/>
      <c r="H1083" s="12"/>
      <c r="I1083" s="161"/>
      <c r="J1083" s="170">
        <f>BK1083</f>
        <v>0</v>
      </c>
      <c r="K1083" s="12"/>
      <c r="L1083" s="158"/>
      <c r="M1083" s="163"/>
      <c r="N1083" s="164"/>
      <c r="O1083" s="164"/>
      <c r="P1083" s="165">
        <f>SUM(P1084:P1097)</f>
        <v>0</v>
      </c>
      <c r="Q1083" s="164"/>
      <c r="R1083" s="165">
        <f>SUM(R1084:R1097)</f>
        <v>0</v>
      </c>
      <c r="S1083" s="164"/>
      <c r="T1083" s="166">
        <f>SUM(T1084:T1097)</f>
        <v>0</v>
      </c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R1083" s="159" t="s">
        <v>82</v>
      </c>
      <c r="AT1083" s="167" t="s">
        <v>72</v>
      </c>
      <c r="AU1083" s="167" t="s">
        <v>80</v>
      </c>
      <c r="AY1083" s="159" t="s">
        <v>147</v>
      </c>
      <c r="BK1083" s="168">
        <f>SUM(BK1084:BK1097)</f>
        <v>0</v>
      </c>
    </row>
    <row r="1084" s="2" customFormat="1" ht="21.75" customHeight="1">
      <c r="A1084" s="37"/>
      <c r="B1084" s="171"/>
      <c r="C1084" s="172" t="s">
        <v>794</v>
      </c>
      <c r="D1084" s="172" t="s">
        <v>150</v>
      </c>
      <c r="E1084" s="173" t="s">
        <v>795</v>
      </c>
      <c r="F1084" s="174" t="s">
        <v>796</v>
      </c>
      <c r="G1084" s="175" t="s">
        <v>153</v>
      </c>
      <c r="H1084" s="176">
        <v>4</v>
      </c>
      <c r="I1084" s="177"/>
      <c r="J1084" s="178">
        <f>ROUND(I1084*H1084,2)</f>
        <v>0</v>
      </c>
      <c r="K1084" s="179"/>
      <c r="L1084" s="38"/>
      <c r="M1084" s="180" t="s">
        <v>1</v>
      </c>
      <c r="N1084" s="181" t="s">
        <v>38</v>
      </c>
      <c r="O1084" s="76"/>
      <c r="P1084" s="182">
        <f>O1084*H1084</f>
        <v>0</v>
      </c>
      <c r="Q1084" s="182">
        <v>0</v>
      </c>
      <c r="R1084" s="182">
        <f>Q1084*H1084</f>
        <v>0</v>
      </c>
      <c r="S1084" s="182">
        <v>0</v>
      </c>
      <c r="T1084" s="183">
        <f>S1084*H1084</f>
        <v>0</v>
      </c>
      <c r="U1084" s="37"/>
      <c r="V1084" s="37"/>
      <c r="W1084" s="37"/>
      <c r="X1084" s="37"/>
      <c r="Y1084" s="37"/>
      <c r="Z1084" s="37"/>
      <c r="AA1084" s="37"/>
      <c r="AB1084" s="37"/>
      <c r="AC1084" s="37"/>
      <c r="AD1084" s="37"/>
      <c r="AE1084" s="37"/>
      <c r="AR1084" s="184" t="s">
        <v>222</v>
      </c>
      <c r="AT1084" s="184" t="s">
        <v>150</v>
      </c>
      <c r="AU1084" s="184" t="s">
        <v>82</v>
      </c>
      <c r="AY1084" s="18" t="s">
        <v>147</v>
      </c>
      <c r="BE1084" s="185">
        <f>IF(N1084="základní",J1084,0)</f>
        <v>0</v>
      </c>
      <c r="BF1084" s="185">
        <f>IF(N1084="snížená",J1084,0)</f>
        <v>0</v>
      </c>
      <c r="BG1084" s="185">
        <f>IF(N1084="zákl. přenesená",J1084,0)</f>
        <v>0</v>
      </c>
      <c r="BH1084" s="185">
        <f>IF(N1084="sníž. přenesená",J1084,0)</f>
        <v>0</v>
      </c>
      <c r="BI1084" s="185">
        <f>IF(N1084="nulová",J1084,0)</f>
        <v>0</v>
      </c>
      <c r="BJ1084" s="18" t="s">
        <v>80</v>
      </c>
      <c r="BK1084" s="185">
        <f>ROUND(I1084*H1084,2)</f>
        <v>0</v>
      </c>
      <c r="BL1084" s="18" t="s">
        <v>222</v>
      </c>
      <c r="BM1084" s="184" t="s">
        <v>797</v>
      </c>
    </row>
    <row r="1085" s="2" customFormat="1">
      <c r="A1085" s="37"/>
      <c r="B1085" s="38"/>
      <c r="C1085" s="37"/>
      <c r="D1085" s="186" t="s">
        <v>155</v>
      </c>
      <c r="E1085" s="37"/>
      <c r="F1085" s="187" t="s">
        <v>798</v>
      </c>
      <c r="G1085" s="37"/>
      <c r="H1085" s="37"/>
      <c r="I1085" s="188"/>
      <c r="J1085" s="37"/>
      <c r="K1085" s="37"/>
      <c r="L1085" s="38"/>
      <c r="M1085" s="189"/>
      <c r="N1085" s="190"/>
      <c r="O1085" s="76"/>
      <c r="P1085" s="76"/>
      <c r="Q1085" s="76"/>
      <c r="R1085" s="76"/>
      <c r="S1085" s="76"/>
      <c r="T1085" s="77"/>
      <c r="U1085" s="37"/>
      <c r="V1085" s="37"/>
      <c r="W1085" s="37"/>
      <c r="X1085" s="37"/>
      <c r="Y1085" s="37"/>
      <c r="Z1085" s="37"/>
      <c r="AA1085" s="37"/>
      <c r="AB1085" s="37"/>
      <c r="AC1085" s="37"/>
      <c r="AD1085" s="37"/>
      <c r="AE1085" s="37"/>
      <c r="AT1085" s="18" t="s">
        <v>155</v>
      </c>
      <c r="AU1085" s="18" t="s">
        <v>82</v>
      </c>
    </row>
    <row r="1086" s="2" customFormat="1" ht="21.75" customHeight="1">
      <c r="A1086" s="37"/>
      <c r="B1086" s="171"/>
      <c r="C1086" s="215" t="s">
        <v>504</v>
      </c>
      <c r="D1086" s="215" t="s">
        <v>229</v>
      </c>
      <c r="E1086" s="216" t="s">
        <v>799</v>
      </c>
      <c r="F1086" s="217" t="s">
        <v>800</v>
      </c>
      <c r="G1086" s="218" t="s">
        <v>153</v>
      </c>
      <c r="H1086" s="219">
        <v>4</v>
      </c>
      <c r="I1086" s="220"/>
      <c r="J1086" s="221">
        <f>ROUND(I1086*H1086,2)</f>
        <v>0</v>
      </c>
      <c r="K1086" s="222"/>
      <c r="L1086" s="223"/>
      <c r="M1086" s="224" t="s">
        <v>1</v>
      </c>
      <c r="N1086" s="225" t="s">
        <v>38</v>
      </c>
      <c r="O1086" s="76"/>
      <c r="P1086" s="182">
        <f>O1086*H1086</f>
        <v>0</v>
      </c>
      <c r="Q1086" s="182">
        <v>0</v>
      </c>
      <c r="R1086" s="182">
        <f>Q1086*H1086</f>
        <v>0</v>
      </c>
      <c r="S1086" s="182">
        <v>0</v>
      </c>
      <c r="T1086" s="183">
        <f>S1086*H1086</f>
        <v>0</v>
      </c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37"/>
      <c r="AE1086" s="37"/>
      <c r="AR1086" s="184" t="s">
        <v>277</v>
      </c>
      <c r="AT1086" s="184" t="s">
        <v>229</v>
      </c>
      <c r="AU1086" s="184" t="s">
        <v>82</v>
      </c>
      <c r="AY1086" s="18" t="s">
        <v>147</v>
      </c>
      <c r="BE1086" s="185">
        <f>IF(N1086="základní",J1086,0)</f>
        <v>0</v>
      </c>
      <c r="BF1086" s="185">
        <f>IF(N1086="snížená",J1086,0)</f>
        <v>0</v>
      </c>
      <c r="BG1086" s="185">
        <f>IF(N1086="zákl. přenesená",J1086,0)</f>
        <v>0</v>
      </c>
      <c r="BH1086" s="185">
        <f>IF(N1086="sníž. přenesená",J1086,0)</f>
        <v>0</v>
      </c>
      <c r="BI1086" s="185">
        <f>IF(N1086="nulová",J1086,0)</f>
        <v>0</v>
      </c>
      <c r="BJ1086" s="18" t="s">
        <v>80</v>
      </c>
      <c r="BK1086" s="185">
        <f>ROUND(I1086*H1086,2)</f>
        <v>0</v>
      </c>
      <c r="BL1086" s="18" t="s">
        <v>222</v>
      </c>
      <c r="BM1086" s="184" t="s">
        <v>801</v>
      </c>
    </row>
    <row r="1087" s="2" customFormat="1" ht="37.8" customHeight="1">
      <c r="A1087" s="37"/>
      <c r="B1087" s="171"/>
      <c r="C1087" s="172" t="s">
        <v>802</v>
      </c>
      <c r="D1087" s="172" t="s">
        <v>150</v>
      </c>
      <c r="E1087" s="173" t="s">
        <v>803</v>
      </c>
      <c r="F1087" s="174" t="s">
        <v>804</v>
      </c>
      <c r="G1087" s="175" t="s">
        <v>153</v>
      </c>
      <c r="H1087" s="176">
        <v>1</v>
      </c>
      <c r="I1087" s="177"/>
      <c r="J1087" s="178">
        <f>ROUND(I1087*H1087,2)</f>
        <v>0</v>
      </c>
      <c r="K1087" s="179"/>
      <c r="L1087" s="38"/>
      <c r="M1087" s="180" t="s">
        <v>1</v>
      </c>
      <c r="N1087" s="181" t="s">
        <v>38</v>
      </c>
      <c r="O1087" s="76"/>
      <c r="P1087" s="182">
        <f>O1087*H1087</f>
        <v>0</v>
      </c>
      <c r="Q1087" s="182">
        <v>0</v>
      </c>
      <c r="R1087" s="182">
        <f>Q1087*H1087</f>
        <v>0</v>
      </c>
      <c r="S1087" s="182">
        <v>0</v>
      </c>
      <c r="T1087" s="183">
        <f>S1087*H1087</f>
        <v>0</v>
      </c>
      <c r="U1087" s="37"/>
      <c r="V1087" s="37"/>
      <c r="W1087" s="37"/>
      <c r="X1087" s="37"/>
      <c r="Y1087" s="37"/>
      <c r="Z1087" s="37"/>
      <c r="AA1087" s="37"/>
      <c r="AB1087" s="37"/>
      <c r="AC1087" s="37"/>
      <c r="AD1087" s="37"/>
      <c r="AE1087" s="37"/>
      <c r="AR1087" s="184" t="s">
        <v>222</v>
      </c>
      <c r="AT1087" s="184" t="s">
        <v>150</v>
      </c>
      <c r="AU1087" s="184" t="s">
        <v>82</v>
      </c>
      <c r="AY1087" s="18" t="s">
        <v>147</v>
      </c>
      <c r="BE1087" s="185">
        <f>IF(N1087="základní",J1087,0)</f>
        <v>0</v>
      </c>
      <c r="BF1087" s="185">
        <f>IF(N1087="snížená",J1087,0)</f>
        <v>0</v>
      </c>
      <c r="BG1087" s="185">
        <f>IF(N1087="zákl. přenesená",J1087,0)</f>
        <v>0</v>
      </c>
      <c r="BH1087" s="185">
        <f>IF(N1087="sníž. přenesená",J1087,0)</f>
        <v>0</v>
      </c>
      <c r="BI1087" s="185">
        <f>IF(N1087="nulová",J1087,0)</f>
        <v>0</v>
      </c>
      <c r="BJ1087" s="18" t="s">
        <v>80</v>
      </c>
      <c r="BK1087" s="185">
        <f>ROUND(I1087*H1087,2)</f>
        <v>0</v>
      </c>
      <c r="BL1087" s="18" t="s">
        <v>222</v>
      </c>
      <c r="BM1087" s="184" t="s">
        <v>805</v>
      </c>
    </row>
    <row r="1088" s="2" customFormat="1">
      <c r="A1088" s="37"/>
      <c r="B1088" s="38"/>
      <c r="C1088" s="37"/>
      <c r="D1088" s="186" t="s">
        <v>155</v>
      </c>
      <c r="E1088" s="37"/>
      <c r="F1088" s="187" t="s">
        <v>806</v>
      </c>
      <c r="G1088" s="37"/>
      <c r="H1088" s="37"/>
      <c r="I1088" s="188"/>
      <c r="J1088" s="37"/>
      <c r="K1088" s="37"/>
      <c r="L1088" s="38"/>
      <c r="M1088" s="189"/>
      <c r="N1088" s="190"/>
      <c r="O1088" s="76"/>
      <c r="P1088" s="76"/>
      <c r="Q1088" s="76"/>
      <c r="R1088" s="76"/>
      <c r="S1088" s="76"/>
      <c r="T1088" s="77"/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37"/>
      <c r="AE1088" s="37"/>
      <c r="AT1088" s="18" t="s">
        <v>155</v>
      </c>
      <c r="AU1088" s="18" t="s">
        <v>82</v>
      </c>
    </row>
    <row r="1089" s="13" customFormat="1">
      <c r="A1089" s="13"/>
      <c r="B1089" s="191"/>
      <c r="C1089" s="13"/>
      <c r="D1089" s="192" t="s">
        <v>157</v>
      </c>
      <c r="E1089" s="193" t="s">
        <v>1</v>
      </c>
      <c r="F1089" s="194" t="s">
        <v>807</v>
      </c>
      <c r="G1089" s="13"/>
      <c r="H1089" s="193" t="s">
        <v>1</v>
      </c>
      <c r="I1089" s="195"/>
      <c r="J1089" s="13"/>
      <c r="K1089" s="13"/>
      <c r="L1089" s="191"/>
      <c r="M1089" s="196"/>
      <c r="N1089" s="197"/>
      <c r="O1089" s="197"/>
      <c r="P1089" s="197"/>
      <c r="Q1089" s="197"/>
      <c r="R1089" s="197"/>
      <c r="S1089" s="197"/>
      <c r="T1089" s="198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193" t="s">
        <v>157</v>
      </c>
      <c r="AU1089" s="193" t="s">
        <v>82</v>
      </c>
      <c r="AV1089" s="13" t="s">
        <v>80</v>
      </c>
      <c r="AW1089" s="13" t="s">
        <v>30</v>
      </c>
      <c r="AX1089" s="13" t="s">
        <v>73</v>
      </c>
      <c r="AY1089" s="193" t="s">
        <v>147</v>
      </c>
    </row>
    <row r="1090" s="14" customFormat="1">
      <c r="A1090" s="14"/>
      <c r="B1090" s="199"/>
      <c r="C1090" s="14"/>
      <c r="D1090" s="192" t="s">
        <v>157</v>
      </c>
      <c r="E1090" s="200" t="s">
        <v>1</v>
      </c>
      <c r="F1090" s="201" t="s">
        <v>80</v>
      </c>
      <c r="G1090" s="14"/>
      <c r="H1090" s="202">
        <v>1</v>
      </c>
      <c r="I1090" s="203"/>
      <c r="J1090" s="14"/>
      <c r="K1090" s="14"/>
      <c r="L1090" s="199"/>
      <c r="M1090" s="204"/>
      <c r="N1090" s="205"/>
      <c r="O1090" s="205"/>
      <c r="P1090" s="205"/>
      <c r="Q1090" s="205"/>
      <c r="R1090" s="205"/>
      <c r="S1090" s="205"/>
      <c r="T1090" s="206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00" t="s">
        <v>157</v>
      </c>
      <c r="AU1090" s="200" t="s">
        <v>82</v>
      </c>
      <c r="AV1090" s="14" t="s">
        <v>82</v>
      </c>
      <c r="AW1090" s="14" t="s">
        <v>30</v>
      </c>
      <c r="AX1090" s="14" t="s">
        <v>73</v>
      </c>
      <c r="AY1090" s="200" t="s">
        <v>147</v>
      </c>
    </row>
    <row r="1091" s="15" customFormat="1">
      <c r="A1091" s="15"/>
      <c r="B1091" s="207"/>
      <c r="C1091" s="15"/>
      <c r="D1091" s="192" t="s">
        <v>157</v>
      </c>
      <c r="E1091" s="208" t="s">
        <v>1</v>
      </c>
      <c r="F1091" s="209" t="s">
        <v>160</v>
      </c>
      <c r="G1091" s="15"/>
      <c r="H1091" s="210">
        <v>1</v>
      </c>
      <c r="I1091" s="211"/>
      <c r="J1091" s="15"/>
      <c r="K1091" s="15"/>
      <c r="L1091" s="207"/>
      <c r="M1091" s="212"/>
      <c r="N1091" s="213"/>
      <c r="O1091" s="213"/>
      <c r="P1091" s="213"/>
      <c r="Q1091" s="213"/>
      <c r="R1091" s="213"/>
      <c r="S1091" s="213"/>
      <c r="T1091" s="214"/>
      <c r="U1091" s="15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T1091" s="208" t="s">
        <v>157</v>
      </c>
      <c r="AU1091" s="208" t="s">
        <v>82</v>
      </c>
      <c r="AV1091" s="15" t="s">
        <v>154</v>
      </c>
      <c r="AW1091" s="15" t="s">
        <v>30</v>
      </c>
      <c r="AX1091" s="15" t="s">
        <v>80</v>
      </c>
      <c r="AY1091" s="208" t="s">
        <v>147</v>
      </c>
    </row>
    <row r="1092" s="2" customFormat="1" ht="37.8" customHeight="1">
      <c r="A1092" s="37"/>
      <c r="B1092" s="171"/>
      <c r="C1092" s="215" t="s">
        <v>520</v>
      </c>
      <c r="D1092" s="215" t="s">
        <v>229</v>
      </c>
      <c r="E1092" s="216" t="s">
        <v>808</v>
      </c>
      <c r="F1092" s="217" t="s">
        <v>809</v>
      </c>
      <c r="G1092" s="218" t="s">
        <v>153</v>
      </c>
      <c r="H1092" s="219">
        <v>1</v>
      </c>
      <c r="I1092" s="220"/>
      <c r="J1092" s="221">
        <f>ROUND(I1092*H1092,2)</f>
        <v>0</v>
      </c>
      <c r="K1092" s="222"/>
      <c r="L1092" s="223"/>
      <c r="M1092" s="224" t="s">
        <v>1</v>
      </c>
      <c r="N1092" s="225" t="s">
        <v>38</v>
      </c>
      <c r="O1092" s="76"/>
      <c r="P1092" s="182">
        <f>O1092*H1092</f>
        <v>0</v>
      </c>
      <c r="Q1092" s="182">
        <v>0</v>
      </c>
      <c r="R1092" s="182">
        <f>Q1092*H1092</f>
        <v>0</v>
      </c>
      <c r="S1092" s="182">
        <v>0</v>
      </c>
      <c r="T1092" s="183">
        <f>S1092*H1092</f>
        <v>0</v>
      </c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37"/>
      <c r="AE1092" s="37"/>
      <c r="AR1092" s="184" t="s">
        <v>277</v>
      </c>
      <c r="AT1092" s="184" t="s">
        <v>229</v>
      </c>
      <c r="AU1092" s="184" t="s">
        <v>82</v>
      </c>
      <c r="AY1092" s="18" t="s">
        <v>147</v>
      </c>
      <c r="BE1092" s="185">
        <f>IF(N1092="základní",J1092,0)</f>
        <v>0</v>
      </c>
      <c r="BF1092" s="185">
        <f>IF(N1092="snížená",J1092,0)</f>
        <v>0</v>
      </c>
      <c r="BG1092" s="185">
        <f>IF(N1092="zákl. přenesená",J1092,0)</f>
        <v>0</v>
      </c>
      <c r="BH1092" s="185">
        <f>IF(N1092="sníž. přenesená",J1092,0)</f>
        <v>0</v>
      </c>
      <c r="BI1092" s="185">
        <f>IF(N1092="nulová",J1092,0)</f>
        <v>0</v>
      </c>
      <c r="BJ1092" s="18" t="s">
        <v>80</v>
      </c>
      <c r="BK1092" s="185">
        <f>ROUND(I1092*H1092,2)</f>
        <v>0</v>
      </c>
      <c r="BL1092" s="18" t="s">
        <v>222</v>
      </c>
      <c r="BM1092" s="184" t="s">
        <v>810</v>
      </c>
    </row>
    <row r="1093" s="13" customFormat="1">
      <c r="A1093" s="13"/>
      <c r="B1093" s="191"/>
      <c r="C1093" s="13"/>
      <c r="D1093" s="192" t="s">
        <v>157</v>
      </c>
      <c r="E1093" s="193" t="s">
        <v>1</v>
      </c>
      <c r="F1093" s="194" t="s">
        <v>807</v>
      </c>
      <c r="G1093" s="13"/>
      <c r="H1093" s="193" t="s">
        <v>1</v>
      </c>
      <c r="I1093" s="195"/>
      <c r="J1093" s="13"/>
      <c r="K1093" s="13"/>
      <c r="L1093" s="191"/>
      <c r="M1093" s="196"/>
      <c r="N1093" s="197"/>
      <c r="O1093" s="197"/>
      <c r="P1093" s="197"/>
      <c r="Q1093" s="197"/>
      <c r="R1093" s="197"/>
      <c r="S1093" s="197"/>
      <c r="T1093" s="198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193" t="s">
        <v>157</v>
      </c>
      <c r="AU1093" s="193" t="s">
        <v>82</v>
      </c>
      <c r="AV1093" s="13" t="s">
        <v>80</v>
      </c>
      <c r="AW1093" s="13" t="s">
        <v>30</v>
      </c>
      <c r="AX1093" s="13" t="s">
        <v>73</v>
      </c>
      <c r="AY1093" s="193" t="s">
        <v>147</v>
      </c>
    </row>
    <row r="1094" s="14" customFormat="1">
      <c r="A1094" s="14"/>
      <c r="B1094" s="199"/>
      <c r="C1094" s="14"/>
      <c r="D1094" s="192" t="s">
        <v>157</v>
      </c>
      <c r="E1094" s="200" t="s">
        <v>1</v>
      </c>
      <c r="F1094" s="201" t="s">
        <v>80</v>
      </c>
      <c r="G1094" s="14"/>
      <c r="H1094" s="202">
        <v>1</v>
      </c>
      <c r="I1094" s="203"/>
      <c r="J1094" s="14"/>
      <c r="K1094" s="14"/>
      <c r="L1094" s="199"/>
      <c r="M1094" s="204"/>
      <c r="N1094" s="205"/>
      <c r="O1094" s="205"/>
      <c r="P1094" s="205"/>
      <c r="Q1094" s="205"/>
      <c r="R1094" s="205"/>
      <c r="S1094" s="205"/>
      <c r="T1094" s="206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00" t="s">
        <v>157</v>
      </c>
      <c r="AU1094" s="200" t="s">
        <v>82</v>
      </c>
      <c r="AV1094" s="14" t="s">
        <v>82</v>
      </c>
      <c r="AW1094" s="14" t="s">
        <v>30</v>
      </c>
      <c r="AX1094" s="14" t="s">
        <v>73</v>
      </c>
      <c r="AY1094" s="200" t="s">
        <v>147</v>
      </c>
    </row>
    <row r="1095" s="15" customFormat="1">
      <c r="A1095" s="15"/>
      <c r="B1095" s="207"/>
      <c r="C1095" s="15"/>
      <c r="D1095" s="192" t="s">
        <v>157</v>
      </c>
      <c r="E1095" s="208" t="s">
        <v>1</v>
      </c>
      <c r="F1095" s="209" t="s">
        <v>160</v>
      </c>
      <c r="G1095" s="15"/>
      <c r="H1095" s="210">
        <v>1</v>
      </c>
      <c r="I1095" s="211"/>
      <c r="J1095" s="15"/>
      <c r="K1095" s="15"/>
      <c r="L1095" s="207"/>
      <c r="M1095" s="212"/>
      <c r="N1095" s="213"/>
      <c r="O1095" s="213"/>
      <c r="P1095" s="213"/>
      <c r="Q1095" s="213"/>
      <c r="R1095" s="213"/>
      <c r="S1095" s="213"/>
      <c r="T1095" s="214"/>
      <c r="U1095" s="15"/>
      <c r="V1095" s="15"/>
      <c r="W1095" s="15"/>
      <c r="X1095" s="15"/>
      <c r="Y1095" s="15"/>
      <c r="Z1095" s="15"/>
      <c r="AA1095" s="15"/>
      <c r="AB1095" s="15"/>
      <c r="AC1095" s="15"/>
      <c r="AD1095" s="15"/>
      <c r="AE1095" s="15"/>
      <c r="AT1095" s="208" t="s">
        <v>157</v>
      </c>
      <c r="AU1095" s="208" t="s">
        <v>82</v>
      </c>
      <c r="AV1095" s="15" t="s">
        <v>154</v>
      </c>
      <c r="AW1095" s="15" t="s">
        <v>30</v>
      </c>
      <c r="AX1095" s="15" t="s">
        <v>80</v>
      </c>
      <c r="AY1095" s="208" t="s">
        <v>147</v>
      </c>
    </row>
    <row r="1096" s="2" customFormat="1" ht="55.5" customHeight="1">
      <c r="A1096" s="37"/>
      <c r="B1096" s="171"/>
      <c r="C1096" s="172" t="s">
        <v>811</v>
      </c>
      <c r="D1096" s="172" t="s">
        <v>150</v>
      </c>
      <c r="E1096" s="173" t="s">
        <v>812</v>
      </c>
      <c r="F1096" s="174" t="s">
        <v>813</v>
      </c>
      <c r="G1096" s="175" t="s">
        <v>678</v>
      </c>
      <c r="H1096" s="226"/>
      <c r="I1096" s="177"/>
      <c r="J1096" s="178">
        <f>ROUND(I1096*H1096,2)</f>
        <v>0</v>
      </c>
      <c r="K1096" s="179"/>
      <c r="L1096" s="38"/>
      <c r="M1096" s="180" t="s">
        <v>1</v>
      </c>
      <c r="N1096" s="181" t="s">
        <v>38</v>
      </c>
      <c r="O1096" s="76"/>
      <c r="P1096" s="182">
        <f>O1096*H1096</f>
        <v>0</v>
      </c>
      <c r="Q1096" s="182">
        <v>0</v>
      </c>
      <c r="R1096" s="182">
        <f>Q1096*H1096</f>
        <v>0</v>
      </c>
      <c r="S1096" s="182">
        <v>0</v>
      </c>
      <c r="T1096" s="183">
        <f>S1096*H1096</f>
        <v>0</v>
      </c>
      <c r="U1096" s="37"/>
      <c r="V1096" s="37"/>
      <c r="W1096" s="37"/>
      <c r="X1096" s="37"/>
      <c r="Y1096" s="37"/>
      <c r="Z1096" s="37"/>
      <c r="AA1096" s="37"/>
      <c r="AB1096" s="37"/>
      <c r="AC1096" s="37"/>
      <c r="AD1096" s="37"/>
      <c r="AE1096" s="37"/>
      <c r="AR1096" s="184" t="s">
        <v>222</v>
      </c>
      <c r="AT1096" s="184" t="s">
        <v>150</v>
      </c>
      <c r="AU1096" s="184" t="s">
        <v>82</v>
      </c>
      <c r="AY1096" s="18" t="s">
        <v>147</v>
      </c>
      <c r="BE1096" s="185">
        <f>IF(N1096="základní",J1096,0)</f>
        <v>0</v>
      </c>
      <c r="BF1096" s="185">
        <f>IF(N1096="snížená",J1096,0)</f>
        <v>0</v>
      </c>
      <c r="BG1096" s="185">
        <f>IF(N1096="zákl. přenesená",J1096,0)</f>
        <v>0</v>
      </c>
      <c r="BH1096" s="185">
        <f>IF(N1096="sníž. přenesená",J1096,0)</f>
        <v>0</v>
      </c>
      <c r="BI1096" s="185">
        <f>IF(N1096="nulová",J1096,0)</f>
        <v>0</v>
      </c>
      <c r="BJ1096" s="18" t="s">
        <v>80</v>
      </c>
      <c r="BK1096" s="185">
        <f>ROUND(I1096*H1096,2)</f>
        <v>0</v>
      </c>
      <c r="BL1096" s="18" t="s">
        <v>222</v>
      </c>
      <c r="BM1096" s="184" t="s">
        <v>814</v>
      </c>
    </row>
    <row r="1097" s="2" customFormat="1">
      <c r="A1097" s="37"/>
      <c r="B1097" s="38"/>
      <c r="C1097" s="37"/>
      <c r="D1097" s="186" t="s">
        <v>155</v>
      </c>
      <c r="E1097" s="37"/>
      <c r="F1097" s="187" t="s">
        <v>815</v>
      </c>
      <c r="G1097" s="37"/>
      <c r="H1097" s="37"/>
      <c r="I1097" s="188"/>
      <c r="J1097" s="37"/>
      <c r="K1097" s="37"/>
      <c r="L1097" s="38"/>
      <c r="M1097" s="189"/>
      <c r="N1097" s="190"/>
      <c r="O1097" s="76"/>
      <c r="P1097" s="76"/>
      <c r="Q1097" s="76"/>
      <c r="R1097" s="76"/>
      <c r="S1097" s="76"/>
      <c r="T1097" s="77"/>
      <c r="U1097" s="37"/>
      <c r="V1097" s="37"/>
      <c r="W1097" s="37"/>
      <c r="X1097" s="37"/>
      <c r="Y1097" s="37"/>
      <c r="Z1097" s="37"/>
      <c r="AA1097" s="37"/>
      <c r="AB1097" s="37"/>
      <c r="AC1097" s="37"/>
      <c r="AD1097" s="37"/>
      <c r="AE1097" s="37"/>
      <c r="AT1097" s="18" t="s">
        <v>155</v>
      </c>
      <c r="AU1097" s="18" t="s">
        <v>82</v>
      </c>
    </row>
    <row r="1098" s="12" customFormat="1" ht="22.8" customHeight="1">
      <c r="A1098" s="12"/>
      <c r="B1098" s="158"/>
      <c r="C1098" s="12"/>
      <c r="D1098" s="159" t="s">
        <v>72</v>
      </c>
      <c r="E1098" s="169" t="s">
        <v>816</v>
      </c>
      <c r="F1098" s="169" t="s">
        <v>817</v>
      </c>
      <c r="G1098" s="12"/>
      <c r="H1098" s="12"/>
      <c r="I1098" s="161"/>
      <c r="J1098" s="170">
        <f>BK1098</f>
        <v>0</v>
      </c>
      <c r="K1098" s="12"/>
      <c r="L1098" s="158"/>
      <c r="M1098" s="163"/>
      <c r="N1098" s="164"/>
      <c r="O1098" s="164"/>
      <c r="P1098" s="165">
        <f>SUM(P1099:P1115)</f>
        <v>0</v>
      </c>
      <c r="Q1098" s="164"/>
      <c r="R1098" s="165">
        <f>SUM(R1099:R1115)</f>
        <v>0</v>
      </c>
      <c r="S1098" s="164"/>
      <c r="T1098" s="166">
        <f>SUM(T1099:T1115)</f>
        <v>0</v>
      </c>
      <c r="U1098" s="12"/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R1098" s="159" t="s">
        <v>82</v>
      </c>
      <c r="AT1098" s="167" t="s">
        <v>72</v>
      </c>
      <c r="AU1098" s="167" t="s">
        <v>80</v>
      </c>
      <c r="AY1098" s="159" t="s">
        <v>147</v>
      </c>
      <c r="BK1098" s="168">
        <f>SUM(BK1099:BK1115)</f>
        <v>0</v>
      </c>
    </row>
    <row r="1099" s="2" customFormat="1" ht="37.8" customHeight="1">
      <c r="A1099" s="37"/>
      <c r="B1099" s="171"/>
      <c r="C1099" s="172" t="s">
        <v>524</v>
      </c>
      <c r="D1099" s="172" t="s">
        <v>150</v>
      </c>
      <c r="E1099" s="173" t="s">
        <v>818</v>
      </c>
      <c r="F1099" s="174" t="s">
        <v>819</v>
      </c>
      <c r="G1099" s="175" t="s">
        <v>164</v>
      </c>
      <c r="H1099" s="176">
        <v>1.1659999999999999</v>
      </c>
      <c r="I1099" s="177"/>
      <c r="J1099" s="178">
        <f>ROUND(I1099*H1099,2)</f>
        <v>0</v>
      </c>
      <c r="K1099" s="179"/>
      <c r="L1099" s="38"/>
      <c r="M1099" s="180" t="s">
        <v>1</v>
      </c>
      <c r="N1099" s="181" t="s">
        <v>38</v>
      </c>
      <c r="O1099" s="76"/>
      <c r="P1099" s="182">
        <f>O1099*H1099</f>
        <v>0</v>
      </c>
      <c r="Q1099" s="182">
        <v>0</v>
      </c>
      <c r="R1099" s="182">
        <f>Q1099*H1099</f>
        <v>0</v>
      </c>
      <c r="S1099" s="182">
        <v>0</v>
      </c>
      <c r="T1099" s="183">
        <f>S1099*H1099</f>
        <v>0</v>
      </c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R1099" s="184" t="s">
        <v>222</v>
      </c>
      <c r="AT1099" s="184" t="s">
        <v>150</v>
      </c>
      <c r="AU1099" s="184" t="s">
        <v>82</v>
      </c>
      <c r="AY1099" s="18" t="s">
        <v>147</v>
      </c>
      <c r="BE1099" s="185">
        <f>IF(N1099="základní",J1099,0)</f>
        <v>0</v>
      </c>
      <c r="BF1099" s="185">
        <f>IF(N1099="snížená",J1099,0)</f>
        <v>0</v>
      </c>
      <c r="BG1099" s="185">
        <f>IF(N1099="zákl. přenesená",J1099,0)</f>
        <v>0</v>
      </c>
      <c r="BH1099" s="185">
        <f>IF(N1099="sníž. přenesená",J1099,0)</f>
        <v>0</v>
      </c>
      <c r="BI1099" s="185">
        <f>IF(N1099="nulová",J1099,0)</f>
        <v>0</v>
      </c>
      <c r="BJ1099" s="18" t="s">
        <v>80</v>
      </c>
      <c r="BK1099" s="185">
        <f>ROUND(I1099*H1099,2)</f>
        <v>0</v>
      </c>
      <c r="BL1099" s="18" t="s">
        <v>222</v>
      </c>
      <c r="BM1099" s="184" t="s">
        <v>820</v>
      </c>
    </row>
    <row r="1100" s="2" customFormat="1">
      <c r="A1100" s="37"/>
      <c r="B1100" s="38"/>
      <c r="C1100" s="37"/>
      <c r="D1100" s="186" t="s">
        <v>155</v>
      </c>
      <c r="E1100" s="37"/>
      <c r="F1100" s="187" t="s">
        <v>821</v>
      </c>
      <c r="G1100" s="37"/>
      <c r="H1100" s="37"/>
      <c r="I1100" s="188"/>
      <c r="J1100" s="37"/>
      <c r="K1100" s="37"/>
      <c r="L1100" s="38"/>
      <c r="M1100" s="189"/>
      <c r="N1100" s="190"/>
      <c r="O1100" s="76"/>
      <c r="P1100" s="76"/>
      <c r="Q1100" s="76"/>
      <c r="R1100" s="76"/>
      <c r="S1100" s="76"/>
      <c r="T1100" s="77"/>
      <c r="U1100" s="37"/>
      <c r="V1100" s="37"/>
      <c r="W1100" s="37"/>
      <c r="X1100" s="37"/>
      <c r="Y1100" s="37"/>
      <c r="Z1100" s="37"/>
      <c r="AA1100" s="37"/>
      <c r="AB1100" s="37"/>
      <c r="AC1100" s="37"/>
      <c r="AD1100" s="37"/>
      <c r="AE1100" s="37"/>
      <c r="AT1100" s="18" t="s">
        <v>155</v>
      </c>
      <c r="AU1100" s="18" t="s">
        <v>82</v>
      </c>
    </row>
    <row r="1101" s="13" customFormat="1">
      <c r="A1101" s="13"/>
      <c r="B1101" s="191"/>
      <c r="C1101" s="13"/>
      <c r="D1101" s="192" t="s">
        <v>157</v>
      </c>
      <c r="E1101" s="193" t="s">
        <v>1</v>
      </c>
      <c r="F1101" s="194" t="s">
        <v>822</v>
      </c>
      <c r="G1101" s="13"/>
      <c r="H1101" s="193" t="s">
        <v>1</v>
      </c>
      <c r="I1101" s="195"/>
      <c r="J1101" s="13"/>
      <c r="K1101" s="13"/>
      <c r="L1101" s="191"/>
      <c r="M1101" s="196"/>
      <c r="N1101" s="197"/>
      <c r="O1101" s="197"/>
      <c r="P1101" s="197"/>
      <c r="Q1101" s="197"/>
      <c r="R1101" s="197"/>
      <c r="S1101" s="197"/>
      <c r="T1101" s="198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193" t="s">
        <v>157</v>
      </c>
      <c r="AU1101" s="193" t="s">
        <v>82</v>
      </c>
      <c r="AV1101" s="13" t="s">
        <v>80</v>
      </c>
      <c r="AW1101" s="13" t="s">
        <v>30</v>
      </c>
      <c r="AX1101" s="13" t="s">
        <v>73</v>
      </c>
      <c r="AY1101" s="193" t="s">
        <v>147</v>
      </c>
    </row>
    <row r="1102" s="14" customFormat="1">
      <c r="A1102" s="14"/>
      <c r="B1102" s="199"/>
      <c r="C1102" s="14"/>
      <c r="D1102" s="192" t="s">
        <v>157</v>
      </c>
      <c r="E1102" s="200" t="s">
        <v>1</v>
      </c>
      <c r="F1102" s="201" t="s">
        <v>823</v>
      </c>
      <c r="G1102" s="14"/>
      <c r="H1102" s="202">
        <v>0.5</v>
      </c>
      <c r="I1102" s="203"/>
      <c r="J1102" s="14"/>
      <c r="K1102" s="14"/>
      <c r="L1102" s="199"/>
      <c r="M1102" s="204"/>
      <c r="N1102" s="205"/>
      <c r="O1102" s="205"/>
      <c r="P1102" s="205"/>
      <c r="Q1102" s="205"/>
      <c r="R1102" s="205"/>
      <c r="S1102" s="205"/>
      <c r="T1102" s="206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00" t="s">
        <v>157</v>
      </c>
      <c r="AU1102" s="200" t="s">
        <v>82</v>
      </c>
      <c r="AV1102" s="14" t="s">
        <v>82</v>
      </c>
      <c r="AW1102" s="14" t="s">
        <v>30</v>
      </c>
      <c r="AX1102" s="14" t="s">
        <v>73</v>
      </c>
      <c r="AY1102" s="200" t="s">
        <v>147</v>
      </c>
    </row>
    <row r="1103" s="13" customFormat="1">
      <c r="A1103" s="13"/>
      <c r="B1103" s="191"/>
      <c r="C1103" s="13"/>
      <c r="D1103" s="192" t="s">
        <v>157</v>
      </c>
      <c r="E1103" s="193" t="s">
        <v>1</v>
      </c>
      <c r="F1103" s="194" t="s">
        <v>824</v>
      </c>
      <c r="G1103" s="13"/>
      <c r="H1103" s="193" t="s">
        <v>1</v>
      </c>
      <c r="I1103" s="195"/>
      <c r="J1103" s="13"/>
      <c r="K1103" s="13"/>
      <c r="L1103" s="191"/>
      <c r="M1103" s="196"/>
      <c r="N1103" s="197"/>
      <c r="O1103" s="197"/>
      <c r="P1103" s="197"/>
      <c r="Q1103" s="197"/>
      <c r="R1103" s="197"/>
      <c r="S1103" s="197"/>
      <c r="T1103" s="198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193" t="s">
        <v>157</v>
      </c>
      <c r="AU1103" s="193" t="s">
        <v>82</v>
      </c>
      <c r="AV1103" s="13" t="s">
        <v>80</v>
      </c>
      <c r="AW1103" s="13" t="s">
        <v>30</v>
      </c>
      <c r="AX1103" s="13" t="s">
        <v>73</v>
      </c>
      <c r="AY1103" s="193" t="s">
        <v>147</v>
      </c>
    </row>
    <row r="1104" s="14" customFormat="1">
      <c r="A1104" s="14"/>
      <c r="B1104" s="199"/>
      <c r="C1104" s="14"/>
      <c r="D1104" s="192" t="s">
        <v>157</v>
      </c>
      <c r="E1104" s="200" t="s">
        <v>1</v>
      </c>
      <c r="F1104" s="201" t="s">
        <v>825</v>
      </c>
      <c r="G1104" s="14"/>
      <c r="H1104" s="202">
        <v>0.56000000000000005</v>
      </c>
      <c r="I1104" s="203"/>
      <c r="J1104" s="14"/>
      <c r="K1104" s="14"/>
      <c r="L1104" s="199"/>
      <c r="M1104" s="204"/>
      <c r="N1104" s="205"/>
      <c r="O1104" s="205"/>
      <c r="P1104" s="205"/>
      <c r="Q1104" s="205"/>
      <c r="R1104" s="205"/>
      <c r="S1104" s="205"/>
      <c r="T1104" s="206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00" t="s">
        <v>157</v>
      </c>
      <c r="AU1104" s="200" t="s">
        <v>82</v>
      </c>
      <c r="AV1104" s="14" t="s">
        <v>82</v>
      </c>
      <c r="AW1104" s="14" t="s">
        <v>30</v>
      </c>
      <c r="AX1104" s="14" t="s">
        <v>73</v>
      </c>
      <c r="AY1104" s="200" t="s">
        <v>147</v>
      </c>
    </row>
    <row r="1105" s="15" customFormat="1">
      <c r="A1105" s="15"/>
      <c r="B1105" s="207"/>
      <c r="C1105" s="15"/>
      <c r="D1105" s="192" t="s">
        <v>157</v>
      </c>
      <c r="E1105" s="208" t="s">
        <v>1</v>
      </c>
      <c r="F1105" s="209" t="s">
        <v>160</v>
      </c>
      <c r="G1105" s="15"/>
      <c r="H1105" s="210">
        <v>1.0600000000000001</v>
      </c>
      <c r="I1105" s="211"/>
      <c r="J1105" s="15"/>
      <c r="K1105" s="15"/>
      <c r="L1105" s="207"/>
      <c r="M1105" s="212"/>
      <c r="N1105" s="213"/>
      <c r="O1105" s="213"/>
      <c r="P1105" s="213"/>
      <c r="Q1105" s="213"/>
      <c r="R1105" s="213"/>
      <c r="S1105" s="213"/>
      <c r="T1105" s="214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T1105" s="208" t="s">
        <v>157</v>
      </c>
      <c r="AU1105" s="208" t="s">
        <v>82</v>
      </c>
      <c r="AV1105" s="15" t="s">
        <v>154</v>
      </c>
      <c r="AW1105" s="15" t="s">
        <v>30</v>
      </c>
      <c r="AX1105" s="15" t="s">
        <v>73</v>
      </c>
      <c r="AY1105" s="208" t="s">
        <v>147</v>
      </c>
    </row>
    <row r="1106" s="14" customFormat="1">
      <c r="A1106" s="14"/>
      <c r="B1106" s="199"/>
      <c r="C1106" s="14"/>
      <c r="D1106" s="192" t="s">
        <v>157</v>
      </c>
      <c r="E1106" s="200" t="s">
        <v>1</v>
      </c>
      <c r="F1106" s="201" t="s">
        <v>826</v>
      </c>
      <c r="G1106" s="14"/>
      <c r="H1106" s="202">
        <v>1.1659999999999999</v>
      </c>
      <c r="I1106" s="203"/>
      <c r="J1106" s="14"/>
      <c r="K1106" s="14"/>
      <c r="L1106" s="199"/>
      <c r="M1106" s="204"/>
      <c r="N1106" s="205"/>
      <c r="O1106" s="205"/>
      <c r="P1106" s="205"/>
      <c r="Q1106" s="205"/>
      <c r="R1106" s="205"/>
      <c r="S1106" s="205"/>
      <c r="T1106" s="206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00" t="s">
        <v>157</v>
      </c>
      <c r="AU1106" s="200" t="s">
        <v>82</v>
      </c>
      <c r="AV1106" s="14" t="s">
        <v>82</v>
      </c>
      <c r="AW1106" s="14" t="s">
        <v>30</v>
      </c>
      <c r="AX1106" s="14" t="s">
        <v>73</v>
      </c>
      <c r="AY1106" s="200" t="s">
        <v>147</v>
      </c>
    </row>
    <row r="1107" s="15" customFormat="1">
      <c r="A1107" s="15"/>
      <c r="B1107" s="207"/>
      <c r="C1107" s="15"/>
      <c r="D1107" s="192" t="s">
        <v>157</v>
      </c>
      <c r="E1107" s="208" t="s">
        <v>1</v>
      </c>
      <c r="F1107" s="209" t="s">
        <v>160</v>
      </c>
      <c r="G1107" s="15"/>
      <c r="H1107" s="210">
        <v>1.1659999999999999</v>
      </c>
      <c r="I1107" s="211"/>
      <c r="J1107" s="15"/>
      <c r="K1107" s="15"/>
      <c r="L1107" s="207"/>
      <c r="M1107" s="212"/>
      <c r="N1107" s="213"/>
      <c r="O1107" s="213"/>
      <c r="P1107" s="213"/>
      <c r="Q1107" s="213"/>
      <c r="R1107" s="213"/>
      <c r="S1107" s="213"/>
      <c r="T1107" s="214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T1107" s="208" t="s">
        <v>157</v>
      </c>
      <c r="AU1107" s="208" t="s">
        <v>82</v>
      </c>
      <c r="AV1107" s="15" t="s">
        <v>154</v>
      </c>
      <c r="AW1107" s="15" t="s">
        <v>30</v>
      </c>
      <c r="AX1107" s="15" t="s">
        <v>80</v>
      </c>
      <c r="AY1107" s="208" t="s">
        <v>147</v>
      </c>
    </row>
    <row r="1108" s="2" customFormat="1" ht="37.8" customHeight="1">
      <c r="A1108" s="37"/>
      <c r="B1108" s="171"/>
      <c r="C1108" s="172" t="s">
        <v>827</v>
      </c>
      <c r="D1108" s="172" t="s">
        <v>150</v>
      </c>
      <c r="E1108" s="173" t="s">
        <v>828</v>
      </c>
      <c r="F1108" s="174" t="s">
        <v>829</v>
      </c>
      <c r="G1108" s="175" t="s">
        <v>164</v>
      </c>
      <c r="H1108" s="176">
        <v>1.1659999999999999</v>
      </c>
      <c r="I1108" s="177"/>
      <c r="J1108" s="178">
        <f>ROUND(I1108*H1108,2)</f>
        <v>0</v>
      </c>
      <c r="K1108" s="179"/>
      <c r="L1108" s="38"/>
      <c r="M1108" s="180" t="s">
        <v>1</v>
      </c>
      <c r="N1108" s="181" t="s">
        <v>38</v>
      </c>
      <c r="O1108" s="76"/>
      <c r="P1108" s="182">
        <f>O1108*H1108</f>
        <v>0</v>
      </c>
      <c r="Q1108" s="182">
        <v>0</v>
      </c>
      <c r="R1108" s="182">
        <f>Q1108*H1108</f>
        <v>0</v>
      </c>
      <c r="S1108" s="182">
        <v>0</v>
      </c>
      <c r="T1108" s="183">
        <f>S1108*H1108</f>
        <v>0</v>
      </c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37"/>
      <c r="AE1108" s="37"/>
      <c r="AR1108" s="184" t="s">
        <v>222</v>
      </c>
      <c r="AT1108" s="184" t="s">
        <v>150</v>
      </c>
      <c r="AU1108" s="184" t="s">
        <v>82</v>
      </c>
      <c r="AY1108" s="18" t="s">
        <v>147</v>
      </c>
      <c r="BE1108" s="185">
        <f>IF(N1108="základní",J1108,0)</f>
        <v>0</v>
      </c>
      <c r="BF1108" s="185">
        <f>IF(N1108="snížená",J1108,0)</f>
        <v>0</v>
      </c>
      <c r="BG1108" s="185">
        <f>IF(N1108="zákl. přenesená",J1108,0)</f>
        <v>0</v>
      </c>
      <c r="BH1108" s="185">
        <f>IF(N1108="sníž. přenesená",J1108,0)</f>
        <v>0</v>
      </c>
      <c r="BI1108" s="185">
        <f>IF(N1108="nulová",J1108,0)</f>
        <v>0</v>
      </c>
      <c r="BJ1108" s="18" t="s">
        <v>80</v>
      </c>
      <c r="BK1108" s="185">
        <f>ROUND(I1108*H1108,2)</f>
        <v>0</v>
      </c>
      <c r="BL1108" s="18" t="s">
        <v>222</v>
      </c>
      <c r="BM1108" s="184" t="s">
        <v>830</v>
      </c>
    </row>
    <row r="1109" s="2" customFormat="1">
      <c r="A1109" s="37"/>
      <c r="B1109" s="38"/>
      <c r="C1109" s="37"/>
      <c r="D1109" s="186" t="s">
        <v>155</v>
      </c>
      <c r="E1109" s="37"/>
      <c r="F1109" s="187" t="s">
        <v>831</v>
      </c>
      <c r="G1109" s="37"/>
      <c r="H1109" s="37"/>
      <c r="I1109" s="188"/>
      <c r="J1109" s="37"/>
      <c r="K1109" s="37"/>
      <c r="L1109" s="38"/>
      <c r="M1109" s="189"/>
      <c r="N1109" s="190"/>
      <c r="O1109" s="76"/>
      <c r="P1109" s="76"/>
      <c r="Q1109" s="76"/>
      <c r="R1109" s="76"/>
      <c r="S1109" s="76"/>
      <c r="T1109" s="77"/>
      <c r="U1109" s="37"/>
      <c r="V1109" s="37"/>
      <c r="W1109" s="37"/>
      <c r="X1109" s="37"/>
      <c r="Y1109" s="37"/>
      <c r="Z1109" s="37"/>
      <c r="AA1109" s="37"/>
      <c r="AB1109" s="37"/>
      <c r="AC1109" s="37"/>
      <c r="AD1109" s="37"/>
      <c r="AE1109" s="37"/>
      <c r="AT1109" s="18" t="s">
        <v>155</v>
      </c>
      <c r="AU1109" s="18" t="s">
        <v>82</v>
      </c>
    </row>
    <row r="1110" s="2" customFormat="1" ht="24.15" customHeight="1">
      <c r="A1110" s="37"/>
      <c r="B1110" s="171"/>
      <c r="C1110" s="172" t="s">
        <v>529</v>
      </c>
      <c r="D1110" s="172" t="s">
        <v>150</v>
      </c>
      <c r="E1110" s="173" t="s">
        <v>832</v>
      </c>
      <c r="F1110" s="174" t="s">
        <v>833</v>
      </c>
      <c r="G1110" s="175" t="s">
        <v>164</v>
      </c>
      <c r="H1110" s="176">
        <v>1.1659999999999999</v>
      </c>
      <c r="I1110" s="177"/>
      <c r="J1110" s="178">
        <f>ROUND(I1110*H1110,2)</f>
        <v>0</v>
      </c>
      <c r="K1110" s="179"/>
      <c r="L1110" s="38"/>
      <c r="M1110" s="180" t="s">
        <v>1</v>
      </c>
      <c r="N1110" s="181" t="s">
        <v>38</v>
      </c>
      <c r="O1110" s="76"/>
      <c r="P1110" s="182">
        <f>O1110*H1110</f>
        <v>0</v>
      </c>
      <c r="Q1110" s="182">
        <v>0</v>
      </c>
      <c r="R1110" s="182">
        <f>Q1110*H1110</f>
        <v>0</v>
      </c>
      <c r="S1110" s="182">
        <v>0</v>
      </c>
      <c r="T1110" s="183">
        <f>S1110*H1110</f>
        <v>0</v>
      </c>
      <c r="U1110" s="37"/>
      <c r="V1110" s="37"/>
      <c r="W1110" s="37"/>
      <c r="X1110" s="37"/>
      <c r="Y1110" s="37"/>
      <c r="Z1110" s="37"/>
      <c r="AA1110" s="37"/>
      <c r="AB1110" s="37"/>
      <c r="AC1110" s="37"/>
      <c r="AD1110" s="37"/>
      <c r="AE1110" s="37"/>
      <c r="AR1110" s="184" t="s">
        <v>222</v>
      </c>
      <c r="AT1110" s="184" t="s">
        <v>150</v>
      </c>
      <c r="AU1110" s="184" t="s">
        <v>82</v>
      </c>
      <c r="AY1110" s="18" t="s">
        <v>147</v>
      </c>
      <c r="BE1110" s="185">
        <f>IF(N1110="základní",J1110,0)</f>
        <v>0</v>
      </c>
      <c r="BF1110" s="185">
        <f>IF(N1110="snížená",J1110,0)</f>
        <v>0</v>
      </c>
      <c r="BG1110" s="185">
        <f>IF(N1110="zákl. přenesená",J1110,0)</f>
        <v>0</v>
      </c>
      <c r="BH1110" s="185">
        <f>IF(N1110="sníž. přenesená",J1110,0)</f>
        <v>0</v>
      </c>
      <c r="BI1110" s="185">
        <f>IF(N1110="nulová",J1110,0)</f>
        <v>0</v>
      </c>
      <c r="BJ1110" s="18" t="s">
        <v>80</v>
      </c>
      <c r="BK1110" s="185">
        <f>ROUND(I1110*H1110,2)</f>
        <v>0</v>
      </c>
      <c r="BL1110" s="18" t="s">
        <v>222</v>
      </c>
      <c r="BM1110" s="184" t="s">
        <v>834</v>
      </c>
    </row>
    <row r="1111" s="2" customFormat="1">
      <c r="A1111" s="37"/>
      <c r="B1111" s="38"/>
      <c r="C1111" s="37"/>
      <c r="D1111" s="186" t="s">
        <v>155</v>
      </c>
      <c r="E1111" s="37"/>
      <c r="F1111" s="187" t="s">
        <v>835</v>
      </c>
      <c r="G1111" s="37"/>
      <c r="H1111" s="37"/>
      <c r="I1111" s="188"/>
      <c r="J1111" s="37"/>
      <c r="K1111" s="37"/>
      <c r="L1111" s="38"/>
      <c r="M1111" s="189"/>
      <c r="N1111" s="190"/>
      <c r="O1111" s="76"/>
      <c r="P1111" s="76"/>
      <c r="Q1111" s="76"/>
      <c r="R1111" s="76"/>
      <c r="S1111" s="76"/>
      <c r="T1111" s="7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T1111" s="18" t="s">
        <v>155</v>
      </c>
      <c r="AU1111" s="18" t="s">
        <v>82</v>
      </c>
    </row>
    <row r="1112" s="2" customFormat="1" ht="37.8" customHeight="1">
      <c r="A1112" s="37"/>
      <c r="B1112" s="171"/>
      <c r="C1112" s="172" t="s">
        <v>836</v>
      </c>
      <c r="D1112" s="172" t="s">
        <v>150</v>
      </c>
      <c r="E1112" s="173" t="s">
        <v>837</v>
      </c>
      <c r="F1112" s="174" t="s">
        <v>838</v>
      </c>
      <c r="G1112" s="175" t="s">
        <v>164</v>
      </c>
      <c r="H1112" s="176">
        <v>1.1659999999999999</v>
      </c>
      <c r="I1112" s="177"/>
      <c r="J1112" s="178">
        <f>ROUND(I1112*H1112,2)</f>
        <v>0</v>
      </c>
      <c r="K1112" s="179"/>
      <c r="L1112" s="38"/>
      <c r="M1112" s="180" t="s">
        <v>1</v>
      </c>
      <c r="N1112" s="181" t="s">
        <v>38</v>
      </c>
      <c r="O1112" s="76"/>
      <c r="P1112" s="182">
        <f>O1112*H1112</f>
        <v>0</v>
      </c>
      <c r="Q1112" s="182">
        <v>0</v>
      </c>
      <c r="R1112" s="182">
        <f>Q1112*H1112</f>
        <v>0</v>
      </c>
      <c r="S1112" s="182">
        <v>0</v>
      </c>
      <c r="T1112" s="183">
        <f>S1112*H1112</f>
        <v>0</v>
      </c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R1112" s="184" t="s">
        <v>222</v>
      </c>
      <c r="AT1112" s="184" t="s">
        <v>150</v>
      </c>
      <c r="AU1112" s="184" t="s">
        <v>82</v>
      </c>
      <c r="AY1112" s="18" t="s">
        <v>147</v>
      </c>
      <c r="BE1112" s="185">
        <f>IF(N1112="základní",J1112,0)</f>
        <v>0</v>
      </c>
      <c r="BF1112" s="185">
        <f>IF(N1112="snížená",J1112,0)</f>
        <v>0</v>
      </c>
      <c r="BG1112" s="185">
        <f>IF(N1112="zákl. přenesená",J1112,0)</f>
        <v>0</v>
      </c>
      <c r="BH1112" s="185">
        <f>IF(N1112="sníž. přenesená",J1112,0)</f>
        <v>0</v>
      </c>
      <c r="BI1112" s="185">
        <f>IF(N1112="nulová",J1112,0)</f>
        <v>0</v>
      </c>
      <c r="BJ1112" s="18" t="s">
        <v>80</v>
      </c>
      <c r="BK1112" s="185">
        <f>ROUND(I1112*H1112,2)</f>
        <v>0</v>
      </c>
      <c r="BL1112" s="18" t="s">
        <v>222</v>
      </c>
      <c r="BM1112" s="184" t="s">
        <v>839</v>
      </c>
    </row>
    <row r="1113" s="2" customFormat="1">
      <c r="A1113" s="37"/>
      <c r="B1113" s="38"/>
      <c r="C1113" s="37"/>
      <c r="D1113" s="186" t="s">
        <v>155</v>
      </c>
      <c r="E1113" s="37"/>
      <c r="F1113" s="187" t="s">
        <v>840</v>
      </c>
      <c r="G1113" s="37"/>
      <c r="H1113" s="37"/>
      <c r="I1113" s="188"/>
      <c r="J1113" s="37"/>
      <c r="K1113" s="37"/>
      <c r="L1113" s="38"/>
      <c r="M1113" s="189"/>
      <c r="N1113" s="190"/>
      <c r="O1113" s="76"/>
      <c r="P1113" s="76"/>
      <c r="Q1113" s="76"/>
      <c r="R1113" s="76"/>
      <c r="S1113" s="76"/>
      <c r="T1113" s="7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T1113" s="18" t="s">
        <v>155</v>
      </c>
      <c r="AU1113" s="18" t="s">
        <v>82</v>
      </c>
    </row>
    <row r="1114" s="2" customFormat="1" ht="24.15" customHeight="1">
      <c r="A1114" s="37"/>
      <c r="B1114" s="171"/>
      <c r="C1114" s="172" t="s">
        <v>534</v>
      </c>
      <c r="D1114" s="172" t="s">
        <v>150</v>
      </c>
      <c r="E1114" s="173" t="s">
        <v>841</v>
      </c>
      <c r="F1114" s="174" t="s">
        <v>842</v>
      </c>
      <c r="G1114" s="175" t="s">
        <v>164</v>
      </c>
      <c r="H1114" s="176">
        <v>1.1659999999999999</v>
      </c>
      <c r="I1114" s="177"/>
      <c r="J1114" s="178">
        <f>ROUND(I1114*H1114,2)</f>
        <v>0</v>
      </c>
      <c r="K1114" s="179"/>
      <c r="L1114" s="38"/>
      <c r="M1114" s="180" t="s">
        <v>1</v>
      </c>
      <c r="N1114" s="181" t="s">
        <v>38</v>
      </c>
      <c r="O1114" s="76"/>
      <c r="P1114" s="182">
        <f>O1114*H1114</f>
        <v>0</v>
      </c>
      <c r="Q1114" s="182">
        <v>0</v>
      </c>
      <c r="R1114" s="182">
        <f>Q1114*H1114</f>
        <v>0</v>
      </c>
      <c r="S1114" s="182">
        <v>0</v>
      </c>
      <c r="T1114" s="183">
        <f>S1114*H1114</f>
        <v>0</v>
      </c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37"/>
      <c r="AE1114" s="37"/>
      <c r="AR1114" s="184" t="s">
        <v>222</v>
      </c>
      <c r="AT1114" s="184" t="s">
        <v>150</v>
      </c>
      <c r="AU1114" s="184" t="s">
        <v>82</v>
      </c>
      <c r="AY1114" s="18" t="s">
        <v>147</v>
      </c>
      <c r="BE1114" s="185">
        <f>IF(N1114="základní",J1114,0)</f>
        <v>0</v>
      </c>
      <c r="BF1114" s="185">
        <f>IF(N1114="snížená",J1114,0)</f>
        <v>0</v>
      </c>
      <c r="BG1114" s="185">
        <f>IF(N1114="zákl. přenesená",J1114,0)</f>
        <v>0</v>
      </c>
      <c r="BH1114" s="185">
        <f>IF(N1114="sníž. přenesená",J1114,0)</f>
        <v>0</v>
      </c>
      <c r="BI1114" s="185">
        <f>IF(N1114="nulová",J1114,0)</f>
        <v>0</v>
      </c>
      <c r="BJ1114" s="18" t="s">
        <v>80</v>
      </c>
      <c r="BK1114" s="185">
        <f>ROUND(I1114*H1114,2)</f>
        <v>0</v>
      </c>
      <c r="BL1114" s="18" t="s">
        <v>222</v>
      </c>
      <c r="BM1114" s="184" t="s">
        <v>843</v>
      </c>
    </row>
    <row r="1115" s="2" customFormat="1">
      <c r="A1115" s="37"/>
      <c r="B1115" s="38"/>
      <c r="C1115" s="37"/>
      <c r="D1115" s="186" t="s">
        <v>155</v>
      </c>
      <c r="E1115" s="37"/>
      <c r="F1115" s="187" t="s">
        <v>844</v>
      </c>
      <c r="G1115" s="37"/>
      <c r="H1115" s="37"/>
      <c r="I1115" s="188"/>
      <c r="J1115" s="37"/>
      <c r="K1115" s="37"/>
      <c r="L1115" s="38"/>
      <c r="M1115" s="189"/>
      <c r="N1115" s="190"/>
      <c r="O1115" s="76"/>
      <c r="P1115" s="76"/>
      <c r="Q1115" s="76"/>
      <c r="R1115" s="76"/>
      <c r="S1115" s="76"/>
      <c r="T1115" s="77"/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T1115" s="18" t="s">
        <v>155</v>
      </c>
      <c r="AU1115" s="18" t="s">
        <v>82</v>
      </c>
    </row>
    <row r="1116" s="12" customFormat="1" ht="22.8" customHeight="1">
      <c r="A1116" s="12"/>
      <c r="B1116" s="158"/>
      <c r="C1116" s="12"/>
      <c r="D1116" s="159" t="s">
        <v>72</v>
      </c>
      <c r="E1116" s="169" t="s">
        <v>845</v>
      </c>
      <c r="F1116" s="169" t="s">
        <v>846</v>
      </c>
      <c r="G1116" s="12"/>
      <c r="H1116" s="12"/>
      <c r="I1116" s="161"/>
      <c r="J1116" s="170">
        <f>BK1116</f>
        <v>0</v>
      </c>
      <c r="K1116" s="12"/>
      <c r="L1116" s="158"/>
      <c r="M1116" s="163"/>
      <c r="N1116" s="164"/>
      <c r="O1116" s="164"/>
      <c r="P1116" s="165">
        <f>SUM(P1117:P1138)</f>
        <v>0</v>
      </c>
      <c r="Q1116" s="164"/>
      <c r="R1116" s="165">
        <f>SUM(R1117:R1138)</f>
        <v>0</v>
      </c>
      <c r="S1116" s="164"/>
      <c r="T1116" s="166">
        <f>SUM(T1117:T1138)</f>
        <v>0</v>
      </c>
      <c r="U1116" s="12"/>
      <c r="V1116" s="12"/>
      <c r="W1116" s="12"/>
      <c r="X1116" s="12"/>
      <c r="Y1116" s="12"/>
      <c r="Z1116" s="12"/>
      <c r="AA1116" s="12"/>
      <c r="AB1116" s="12"/>
      <c r="AC1116" s="12"/>
      <c r="AD1116" s="12"/>
      <c r="AE1116" s="12"/>
      <c r="AR1116" s="159" t="s">
        <v>82</v>
      </c>
      <c r="AT1116" s="167" t="s">
        <v>72</v>
      </c>
      <c r="AU1116" s="167" t="s">
        <v>80</v>
      </c>
      <c r="AY1116" s="159" t="s">
        <v>147</v>
      </c>
      <c r="BK1116" s="168">
        <f>SUM(BK1117:BK1138)</f>
        <v>0</v>
      </c>
    </row>
    <row r="1117" s="2" customFormat="1" ht="24.15" customHeight="1">
      <c r="A1117" s="37"/>
      <c r="B1117" s="171"/>
      <c r="C1117" s="172" t="s">
        <v>847</v>
      </c>
      <c r="D1117" s="172" t="s">
        <v>150</v>
      </c>
      <c r="E1117" s="173" t="s">
        <v>848</v>
      </c>
      <c r="F1117" s="174" t="s">
        <v>849</v>
      </c>
      <c r="G1117" s="175" t="s">
        <v>164</v>
      </c>
      <c r="H1117" s="176">
        <v>240.375</v>
      </c>
      <c r="I1117" s="177"/>
      <c r="J1117" s="178">
        <f>ROUND(I1117*H1117,2)</f>
        <v>0</v>
      </c>
      <c r="K1117" s="179"/>
      <c r="L1117" s="38"/>
      <c r="M1117" s="180" t="s">
        <v>1</v>
      </c>
      <c r="N1117" s="181" t="s">
        <v>38</v>
      </c>
      <c r="O1117" s="76"/>
      <c r="P1117" s="182">
        <f>O1117*H1117</f>
        <v>0</v>
      </c>
      <c r="Q1117" s="182">
        <v>0</v>
      </c>
      <c r="R1117" s="182">
        <f>Q1117*H1117</f>
        <v>0</v>
      </c>
      <c r="S1117" s="182">
        <v>0</v>
      </c>
      <c r="T1117" s="183">
        <f>S1117*H1117</f>
        <v>0</v>
      </c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R1117" s="184" t="s">
        <v>222</v>
      </c>
      <c r="AT1117" s="184" t="s">
        <v>150</v>
      </c>
      <c r="AU1117" s="184" t="s">
        <v>82</v>
      </c>
      <c r="AY1117" s="18" t="s">
        <v>147</v>
      </c>
      <c r="BE1117" s="185">
        <f>IF(N1117="základní",J1117,0)</f>
        <v>0</v>
      </c>
      <c r="BF1117" s="185">
        <f>IF(N1117="snížená",J1117,0)</f>
        <v>0</v>
      </c>
      <c r="BG1117" s="185">
        <f>IF(N1117="zákl. přenesená",J1117,0)</f>
        <v>0</v>
      </c>
      <c r="BH1117" s="185">
        <f>IF(N1117="sníž. přenesená",J1117,0)</f>
        <v>0</v>
      </c>
      <c r="BI1117" s="185">
        <f>IF(N1117="nulová",J1117,0)</f>
        <v>0</v>
      </c>
      <c r="BJ1117" s="18" t="s">
        <v>80</v>
      </c>
      <c r="BK1117" s="185">
        <f>ROUND(I1117*H1117,2)</f>
        <v>0</v>
      </c>
      <c r="BL1117" s="18" t="s">
        <v>222</v>
      </c>
      <c r="BM1117" s="184" t="s">
        <v>850</v>
      </c>
    </row>
    <row r="1118" s="2" customFormat="1">
      <c r="A1118" s="37"/>
      <c r="B1118" s="38"/>
      <c r="C1118" s="37"/>
      <c r="D1118" s="186" t="s">
        <v>155</v>
      </c>
      <c r="E1118" s="37"/>
      <c r="F1118" s="187" t="s">
        <v>851</v>
      </c>
      <c r="G1118" s="37"/>
      <c r="H1118" s="37"/>
      <c r="I1118" s="188"/>
      <c r="J1118" s="37"/>
      <c r="K1118" s="37"/>
      <c r="L1118" s="38"/>
      <c r="M1118" s="189"/>
      <c r="N1118" s="190"/>
      <c r="O1118" s="76"/>
      <c r="P1118" s="76"/>
      <c r="Q1118" s="76"/>
      <c r="R1118" s="76"/>
      <c r="S1118" s="76"/>
      <c r="T1118" s="7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T1118" s="18" t="s">
        <v>155</v>
      </c>
      <c r="AU1118" s="18" t="s">
        <v>82</v>
      </c>
    </row>
    <row r="1119" s="13" customFormat="1">
      <c r="A1119" s="13"/>
      <c r="B1119" s="191"/>
      <c r="C1119" s="13"/>
      <c r="D1119" s="192" t="s">
        <v>157</v>
      </c>
      <c r="E1119" s="193" t="s">
        <v>1</v>
      </c>
      <c r="F1119" s="194" t="s">
        <v>852</v>
      </c>
      <c r="G1119" s="13"/>
      <c r="H1119" s="193" t="s">
        <v>1</v>
      </c>
      <c r="I1119" s="195"/>
      <c r="J1119" s="13"/>
      <c r="K1119" s="13"/>
      <c r="L1119" s="191"/>
      <c r="M1119" s="196"/>
      <c r="N1119" s="197"/>
      <c r="O1119" s="197"/>
      <c r="P1119" s="197"/>
      <c r="Q1119" s="197"/>
      <c r="R1119" s="197"/>
      <c r="S1119" s="197"/>
      <c r="T1119" s="198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193" t="s">
        <v>157</v>
      </c>
      <c r="AU1119" s="193" t="s">
        <v>82</v>
      </c>
      <c r="AV1119" s="13" t="s">
        <v>80</v>
      </c>
      <c r="AW1119" s="13" t="s">
        <v>30</v>
      </c>
      <c r="AX1119" s="13" t="s">
        <v>73</v>
      </c>
      <c r="AY1119" s="193" t="s">
        <v>147</v>
      </c>
    </row>
    <row r="1120" s="14" customFormat="1">
      <c r="A1120" s="14"/>
      <c r="B1120" s="199"/>
      <c r="C1120" s="14"/>
      <c r="D1120" s="192" t="s">
        <v>157</v>
      </c>
      <c r="E1120" s="200" t="s">
        <v>1</v>
      </c>
      <c r="F1120" s="201" t="s">
        <v>853</v>
      </c>
      <c r="G1120" s="14"/>
      <c r="H1120" s="202">
        <v>201.59999999999999</v>
      </c>
      <c r="I1120" s="203"/>
      <c r="J1120" s="14"/>
      <c r="K1120" s="14"/>
      <c r="L1120" s="199"/>
      <c r="M1120" s="204"/>
      <c r="N1120" s="205"/>
      <c r="O1120" s="205"/>
      <c r="P1120" s="205"/>
      <c r="Q1120" s="205"/>
      <c r="R1120" s="205"/>
      <c r="S1120" s="205"/>
      <c r="T1120" s="206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00" t="s">
        <v>157</v>
      </c>
      <c r="AU1120" s="200" t="s">
        <v>82</v>
      </c>
      <c r="AV1120" s="14" t="s">
        <v>82</v>
      </c>
      <c r="AW1120" s="14" t="s">
        <v>30</v>
      </c>
      <c r="AX1120" s="14" t="s">
        <v>73</v>
      </c>
      <c r="AY1120" s="200" t="s">
        <v>147</v>
      </c>
    </row>
    <row r="1121" s="14" customFormat="1">
      <c r="A1121" s="14"/>
      <c r="B1121" s="199"/>
      <c r="C1121" s="14"/>
      <c r="D1121" s="192" t="s">
        <v>157</v>
      </c>
      <c r="E1121" s="200" t="s">
        <v>1</v>
      </c>
      <c r="F1121" s="201" t="s">
        <v>854</v>
      </c>
      <c r="G1121" s="14"/>
      <c r="H1121" s="202">
        <v>38.774999999999999</v>
      </c>
      <c r="I1121" s="203"/>
      <c r="J1121" s="14"/>
      <c r="K1121" s="14"/>
      <c r="L1121" s="199"/>
      <c r="M1121" s="204"/>
      <c r="N1121" s="205"/>
      <c r="O1121" s="205"/>
      <c r="P1121" s="205"/>
      <c r="Q1121" s="205"/>
      <c r="R1121" s="205"/>
      <c r="S1121" s="205"/>
      <c r="T1121" s="206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00" t="s">
        <v>157</v>
      </c>
      <c r="AU1121" s="200" t="s">
        <v>82</v>
      </c>
      <c r="AV1121" s="14" t="s">
        <v>82</v>
      </c>
      <c r="AW1121" s="14" t="s">
        <v>30</v>
      </c>
      <c r="AX1121" s="14" t="s">
        <v>73</v>
      </c>
      <c r="AY1121" s="200" t="s">
        <v>147</v>
      </c>
    </row>
    <row r="1122" s="15" customFormat="1">
      <c r="A1122" s="15"/>
      <c r="B1122" s="207"/>
      <c r="C1122" s="15"/>
      <c r="D1122" s="192" t="s">
        <v>157</v>
      </c>
      <c r="E1122" s="208" t="s">
        <v>1</v>
      </c>
      <c r="F1122" s="209" t="s">
        <v>160</v>
      </c>
      <c r="G1122" s="15"/>
      <c r="H1122" s="210">
        <v>240.375</v>
      </c>
      <c r="I1122" s="211"/>
      <c r="J1122" s="15"/>
      <c r="K1122" s="15"/>
      <c r="L1122" s="207"/>
      <c r="M1122" s="212"/>
      <c r="N1122" s="213"/>
      <c r="O1122" s="213"/>
      <c r="P1122" s="213"/>
      <c r="Q1122" s="213"/>
      <c r="R1122" s="213"/>
      <c r="S1122" s="213"/>
      <c r="T1122" s="214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T1122" s="208" t="s">
        <v>157</v>
      </c>
      <c r="AU1122" s="208" t="s">
        <v>82</v>
      </c>
      <c r="AV1122" s="15" t="s">
        <v>154</v>
      </c>
      <c r="AW1122" s="15" t="s">
        <v>30</v>
      </c>
      <c r="AX1122" s="15" t="s">
        <v>80</v>
      </c>
      <c r="AY1122" s="208" t="s">
        <v>147</v>
      </c>
    </row>
    <row r="1123" s="2" customFormat="1" ht="33" customHeight="1">
      <c r="A1123" s="37"/>
      <c r="B1123" s="171"/>
      <c r="C1123" s="172" t="s">
        <v>541</v>
      </c>
      <c r="D1123" s="172" t="s">
        <v>150</v>
      </c>
      <c r="E1123" s="173" t="s">
        <v>855</v>
      </c>
      <c r="F1123" s="174" t="s">
        <v>856</v>
      </c>
      <c r="G1123" s="175" t="s">
        <v>164</v>
      </c>
      <c r="H1123" s="176">
        <v>152.68000000000001</v>
      </c>
      <c r="I1123" s="177"/>
      <c r="J1123" s="178">
        <f>ROUND(I1123*H1123,2)</f>
        <v>0</v>
      </c>
      <c r="K1123" s="179"/>
      <c r="L1123" s="38"/>
      <c r="M1123" s="180" t="s">
        <v>1</v>
      </c>
      <c r="N1123" s="181" t="s">
        <v>38</v>
      </c>
      <c r="O1123" s="76"/>
      <c r="P1123" s="182">
        <f>O1123*H1123</f>
        <v>0</v>
      </c>
      <c r="Q1123" s="182">
        <v>0</v>
      </c>
      <c r="R1123" s="182">
        <f>Q1123*H1123</f>
        <v>0</v>
      </c>
      <c r="S1123" s="182">
        <v>0</v>
      </c>
      <c r="T1123" s="183">
        <f>S1123*H1123</f>
        <v>0</v>
      </c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37"/>
      <c r="AR1123" s="184" t="s">
        <v>222</v>
      </c>
      <c r="AT1123" s="184" t="s">
        <v>150</v>
      </c>
      <c r="AU1123" s="184" t="s">
        <v>82</v>
      </c>
      <c r="AY1123" s="18" t="s">
        <v>147</v>
      </c>
      <c r="BE1123" s="185">
        <f>IF(N1123="základní",J1123,0)</f>
        <v>0</v>
      </c>
      <c r="BF1123" s="185">
        <f>IF(N1123="snížená",J1123,0)</f>
        <v>0</v>
      </c>
      <c r="BG1123" s="185">
        <f>IF(N1123="zákl. přenesená",J1123,0)</f>
        <v>0</v>
      </c>
      <c r="BH1123" s="185">
        <f>IF(N1123="sníž. přenesená",J1123,0)</f>
        <v>0</v>
      </c>
      <c r="BI1123" s="185">
        <f>IF(N1123="nulová",J1123,0)</f>
        <v>0</v>
      </c>
      <c r="BJ1123" s="18" t="s">
        <v>80</v>
      </c>
      <c r="BK1123" s="185">
        <f>ROUND(I1123*H1123,2)</f>
        <v>0</v>
      </c>
      <c r="BL1123" s="18" t="s">
        <v>222</v>
      </c>
      <c r="BM1123" s="184" t="s">
        <v>857</v>
      </c>
    </row>
    <row r="1124" s="2" customFormat="1">
      <c r="A1124" s="37"/>
      <c r="B1124" s="38"/>
      <c r="C1124" s="37"/>
      <c r="D1124" s="186" t="s">
        <v>155</v>
      </c>
      <c r="E1124" s="37"/>
      <c r="F1124" s="187" t="s">
        <v>858</v>
      </c>
      <c r="G1124" s="37"/>
      <c r="H1124" s="37"/>
      <c r="I1124" s="188"/>
      <c r="J1124" s="37"/>
      <c r="K1124" s="37"/>
      <c r="L1124" s="38"/>
      <c r="M1124" s="189"/>
      <c r="N1124" s="190"/>
      <c r="O1124" s="76"/>
      <c r="P1124" s="76"/>
      <c r="Q1124" s="76"/>
      <c r="R1124" s="76"/>
      <c r="S1124" s="76"/>
      <c r="T1124" s="7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T1124" s="18" t="s">
        <v>155</v>
      </c>
      <c r="AU1124" s="18" t="s">
        <v>82</v>
      </c>
    </row>
    <row r="1125" s="2" customFormat="1" ht="33" customHeight="1">
      <c r="A1125" s="37"/>
      <c r="B1125" s="171"/>
      <c r="C1125" s="172" t="s">
        <v>859</v>
      </c>
      <c r="D1125" s="172" t="s">
        <v>150</v>
      </c>
      <c r="E1125" s="173" t="s">
        <v>860</v>
      </c>
      <c r="F1125" s="174" t="s">
        <v>861</v>
      </c>
      <c r="G1125" s="175" t="s">
        <v>164</v>
      </c>
      <c r="H1125" s="176">
        <v>240.375</v>
      </c>
      <c r="I1125" s="177"/>
      <c r="J1125" s="178">
        <f>ROUND(I1125*H1125,2)</f>
        <v>0</v>
      </c>
      <c r="K1125" s="179"/>
      <c r="L1125" s="38"/>
      <c r="M1125" s="180" t="s">
        <v>1</v>
      </c>
      <c r="N1125" s="181" t="s">
        <v>38</v>
      </c>
      <c r="O1125" s="76"/>
      <c r="P1125" s="182">
        <f>O1125*H1125</f>
        <v>0</v>
      </c>
      <c r="Q1125" s="182">
        <v>0</v>
      </c>
      <c r="R1125" s="182">
        <f>Q1125*H1125</f>
        <v>0</v>
      </c>
      <c r="S1125" s="182">
        <v>0</v>
      </c>
      <c r="T1125" s="183">
        <f>S1125*H1125</f>
        <v>0</v>
      </c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R1125" s="184" t="s">
        <v>222</v>
      </c>
      <c r="AT1125" s="184" t="s">
        <v>150</v>
      </c>
      <c r="AU1125" s="184" t="s">
        <v>82</v>
      </c>
      <c r="AY1125" s="18" t="s">
        <v>147</v>
      </c>
      <c r="BE1125" s="185">
        <f>IF(N1125="základní",J1125,0)</f>
        <v>0</v>
      </c>
      <c r="BF1125" s="185">
        <f>IF(N1125="snížená",J1125,0)</f>
        <v>0</v>
      </c>
      <c r="BG1125" s="185">
        <f>IF(N1125="zákl. přenesená",J1125,0)</f>
        <v>0</v>
      </c>
      <c r="BH1125" s="185">
        <f>IF(N1125="sníž. přenesená",J1125,0)</f>
        <v>0</v>
      </c>
      <c r="BI1125" s="185">
        <f>IF(N1125="nulová",J1125,0)</f>
        <v>0</v>
      </c>
      <c r="BJ1125" s="18" t="s">
        <v>80</v>
      </c>
      <c r="BK1125" s="185">
        <f>ROUND(I1125*H1125,2)</f>
        <v>0</v>
      </c>
      <c r="BL1125" s="18" t="s">
        <v>222</v>
      </c>
      <c r="BM1125" s="184" t="s">
        <v>862</v>
      </c>
    </row>
    <row r="1126" s="2" customFormat="1">
      <c r="A1126" s="37"/>
      <c r="B1126" s="38"/>
      <c r="C1126" s="37"/>
      <c r="D1126" s="186" t="s">
        <v>155</v>
      </c>
      <c r="E1126" s="37"/>
      <c r="F1126" s="187" t="s">
        <v>863</v>
      </c>
      <c r="G1126" s="37"/>
      <c r="H1126" s="37"/>
      <c r="I1126" s="188"/>
      <c r="J1126" s="37"/>
      <c r="K1126" s="37"/>
      <c r="L1126" s="38"/>
      <c r="M1126" s="189"/>
      <c r="N1126" s="190"/>
      <c r="O1126" s="76"/>
      <c r="P1126" s="76"/>
      <c r="Q1126" s="76"/>
      <c r="R1126" s="76"/>
      <c r="S1126" s="76"/>
      <c r="T1126" s="77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T1126" s="18" t="s">
        <v>155</v>
      </c>
      <c r="AU1126" s="18" t="s">
        <v>82</v>
      </c>
    </row>
    <row r="1127" s="13" customFormat="1">
      <c r="A1127" s="13"/>
      <c r="B1127" s="191"/>
      <c r="C1127" s="13"/>
      <c r="D1127" s="192" t="s">
        <v>157</v>
      </c>
      <c r="E1127" s="193" t="s">
        <v>1</v>
      </c>
      <c r="F1127" s="194" t="s">
        <v>852</v>
      </c>
      <c r="G1127" s="13"/>
      <c r="H1127" s="193" t="s">
        <v>1</v>
      </c>
      <c r="I1127" s="195"/>
      <c r="J1127" s="13"/>
      <c r="K1127" s="13"/>
      <c r="L1127" s="191"/>
      <c r="M1127" s="196"/>
      <c r="N1127" s="197"/>
      <c r="O1127" s="197"/>
      <c r="P1127" s="197"/>
      <c r="Q1127" s="197"/>
      <c r="R1127" s="197"/>
      <c r="S1127" s="197"/>
      <c r="T1127" s="198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193" t="s">
        <v>157</v>
      </c>
      <c r="AU1127" s="193" t="s">
        <v>82</v>
      </c>
      <c r="AV1127" s="13" t="s">
        <v>80</v>
      </c>
      <c r="AW1127" s="13" t="s">
        <v>30</v>
      </c>
      <c r="AX1127" s="13" t="s">
        <v>73</v>
      </c>
      <c r="AY1127" s="193" t="s">
        <v>147</v>
      </c>
    </row>
    <row r="1128" s="14" customFormat="1">
      <c r="A1128" s="14"/>
      <c r="B1128" s="199"/>
      <c r="C1128" s="14"/>
      <c r="D1128" s="192" t="s">
        <v>157</v>
      </c>
      <c r="E1128" s="200" t="s">
        <v>1</v>
      </c>
      <c r="F1128" s="201" t="s">
        <v>853</v>
      </c>
      <c r="G1128" s="14"/>
      <c r="H1128" s="202">
        <v>201.59999999999999</v>
      </c>
      <c r="I1128" s="203"/>
      <c r="J1128" s="14"/>
      <c r="K1128" s="14"/>
      <c r="L1128" s="199"/>
      <c r="M1128" s="204"/>
      <c r="N1128" s="205"/>
      <c r="O1128" s="205"/>
      <c r="P1128" s="205"/>
      <c r="Q1128" s="205"/>
      <c r="R1128" s="205"/>
      <c r="S1128" s="205"/>
      <c r="T1128" s="206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00" t="s">
        <v>157</v>
      </c>
      <c r="AU1128" s="200" t="s">
        <v>82</v>
      </c>
      <c r="AV1128" s="14" t="s">
        <v>82</v>
      </c>
      <c r="AW1128" s="14" t="s">
        <v>30</v>
      </c>
      <c r="AX1128" s="14" t="s">
        <v>73</v>
      </c>
      <c r="AY1128" s="200" t="s">
        <v>147</v>
      </c>
    </row>
    <row r="1129" s="14" customFormat="1">
      <c r="A1129" s="14"/>
      <c r="B1129" s="199"/>
      <c r="C1129" s="14"/>
      <c r="D1129" s="192" t="s">
        <v>157</v>
      </c>
      <c r="E1129" s="200" t="s">
        <v>1</v>
      </c>
      <c r="F1129" s="201" t="s">
        <v>854</v>
      </c>
      <c r="G1129" s="14"/>
      <c r="H1129" s="202">
        <v>38.774999999999999</v>
      </c>
      <c r="I1129" s="203"/>
      <c r="J1129" s="14"/>
      <c r="K1129" s="14"/>
      <c r="L1129" s="199"/>
      <c r="M1129" s="204"/>
      <c r="N1129" s="205"/>
      <c r="O1129" s="205"/>
      <c r="P1129" s="205"/>
      <c r="Q1129" s="205"/>
      <c r="R1129" s="205"/>
      <c r="S1129" s="205"/>
      <c r="T1129" s="206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00" t="s">
        <v>157</v>
      </c>
      <c r="AU1129" s="200" t="s">
        <v>82</v>
      </c>
      <c r="AV1129" s="14" t="s">
        <v>82</v>
      </c>
      <c r="AW1129" s="14" t="s">
        <v>30</v>
      </c>
      <c r="AX1129" s="14" t="s">
        <v>73</v>
      </c>
      <c r="AY1129" s="200" t="s">
        <v>147</v>
      </c>
    </row>
    <row r="1130" s="15" customFormat="1">
      <c r="A1130" s="15"/>
      <c r="B1130" s="207"/>
      <c r="C1130" s="15"/>
      <c r="D1130" s="192" t="s">
        <v>157</v>
      </c>
      <c r="E1130" s="208" t="s">
        <v>1</v>
      </c>
      <c r="F1130" s="209" t="s">
        <v>160</v>
      </c>
      <c r="G1130" s="15"/>
      <c r="H1130" s="210">
        <v>240.375</v>
      </c>
      <c r="I1130" s="211"/>
      <c r="J1130" s="15"/>
      <c r="K1130" s="15"/>
      <c r="L1130" s="207"/>
      <c r="M1130" s="212"/>
      <c r="N1130" s="213"/>
      <c r="O1130" s="213"/>
      <c r="P1130" s="213"/>
      <c r="Q1130" s="213"/>
      <c r="R1130" s="213"/>
      <c r="S1130" s="213"/>
      <c r="T1130" s="214"/>
      <c r="U1130" s="15"/>
      <c r="V1130" s="15"/>
      <c r="W1130" s="15"/>
      <c r="X1130" s="15"/>
      <c r="Y1130" s="15"/>
      <c r="Z1130" s="15"/>
      <c r="AA1130" s="15"/>
      <c r="AB1130" s="15"/>
      <c r="AC1130" s="15"/>
      <c r="AD1130" s="15"/>
      <c r="AE1130" s="15"/>
      <c r="AT1130" s="208" t="s">
        <v>157</v>
      </c>
      <c r="AU1130" s="208" t="s">
        <v>82</v>
      </c>
      <c r="AV1130" s="15" t="s">
        <v>154</v>
      </c>
      <c r="AW1130" s="15" t="s">
        <v>30</v>
      </c>
      <c r="AX1130" s="15" t="s">
        <v>80</v>
      </c>
      <c r="AY1130" s="208" t="s">
        <v>147</v>
      </c>
    </row>
    <row r="1131" s="2" customFormat="1" ht="37.8" customHeight="1">
      <c r="A1131" s="37"/>
      <c r="B1131" s="171"/>
      <c r="C1131" s="172" t="s">
        <v>544</v>
      </c>
      <c r="D1131" s="172" t="s">
        <v>150</v>
      </c>
      <c r="E1131" s="173" t="s">
        <v>864</v>
      </c>
      <c r="F1131" s="174" t="s">
        <v>865</v>
      </c>
      <c r="G1131" s="175" t="s">
        <v>164</v>
      </c>
      <c r="H1131" s="176">
        <v>152.68000000000001</v>
      </c>
      <c r="I1131" s="177"/>
      <c r="J1131" s="178">
        <f>ROUND(I1131*H1131,2)</f>
        <v>0</v>
      </c>
      <c r="K1131" s="179"/>
      <c r="L1131" s="38"/>
      <c r="M1131" s="180" t="s">
        <v>1</v>
      </c>
      <c r="N1131" s="181" t="s">
        <v>38</v>
      </c>
      <c r="O1131" s="76"/>
      <c r="P1131" s="182">
        <f>O1131*H1131</f>
        <v>0</v>
      </c>
      <c r="Q1131" s="182">
        <v>0</v>
      </c>
      <c r="R1131" s="182">
        <f>Q1131*H1131</f>
        <v>0</v>
      </c>
      <c r="S1131" s="182">
        <v>0</v>
      </c>
      <c r="T1131" s="183">
        <f>S1131*H1131</f>
        <v>0</v>
      </c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/>
      <c r="AR1131" s="184" t="s">
        <v>222</v>
      </c>
      <c r="AT1131" s="184" t="s">
        <v>150</v>
      </c>
      <c r="AU1131" s="184" t="s">
        <v>82</v>
      </c>
      <c r="AY1131" s="18" t="s">
        <v>147</v>
      </c>
      <c r="BE1131" s="185">
        <f>IF(N1131="základní",J1131,0)</f>
        <v>0</v>
      </c>
      <c r="BF1131" s="185">
        <f>IF(N1131="snížená",J1131,0)</f>
        <v>0</v>
      </c>
      <c r="BG1131" s="185">
        <f>IF(N1131="zákl. přenesená",J1131,0)</f>
        <v>0</v>
      </c>
      <c r="BH1131" s="185">
        <f>IF(N1131="sníž. přenesená",J1131,0)</f>
        <v>0</v>
      </c>
      <c r="BI1131" s="185">
        <f>IF(N1131="nulová",J1131,0)</f>
        <v>0</v>
      </c>
      <c r="BJ1131" s="18" t="s">
        <v>80</v>
      </c>
      <c r="BK1131" s="185">
        <f>ROUND(I1131*H1131,2)</f>
        <v>0</v>
      </c>
      <c r="BL1131" s="18" t="s">
        <v>222</v>
      </c>
      <c r="BM1131" s="184" t="s">
        <v>866</v>
      </c>
    </row>
    <row r="1132" s="2" customFormat="1">
      <c r="A1132" s="37"/>
      <c r="B1132" s="38"/>
      <c r="C1132" s="37"/>
      <c r="D1132" s="186" t="s">
        <v>155</v>
      </c>
      <c r="E1132" s="37"/>
      <c r="F1132" s="187" t="s">
        <v>867</v>
      </c>
      <c r="G1132" s="37"/>
      <c r="H1132" s="37"/>
      <c r="I1132" s="188"/>
      <c r="J1132" s="37"/>
      <c r="K1132" s="37"/>
      <c r="L1132" s="38"/>
      <c r="M1132" s="189"/>
      <c r="N1132" s="190"/>
      <c r="O1132" s="76"/>
      <c r="P1132" s="76"/>
      <c r="Q1132" s="76"/>
      <c r="R1132" s="76"/>
      <c r="S1132" s="76"/>
      <c r="T1132" s="77"/>
      <c r="U1132" s="37"/>
      <c r="V1132" s="37"/>
      <c r="W1132" s="37"/>
      <c r="X1132" s="37"/>
      <c r="Y1132" s="37"/>
      <c r="Z1132" s="37"/>
      <c r="AA1132" s="37"/>
      <c r="AB1132" s="37"/>
      <c r="AC1132" s="37"/>
      <c r="AD1132" s="37"/>
      <c r="AE1132" s="37"/>
      <c r="AT1132" s="18" t="s">
        <v>155</v>
      </c>
      <c r="AU1132" s="18" t="s">
        <v>82</v>
      </c>
    </row>
    <row r="1133" s="2" customFormat="1" ht="37.8" customHeight="1">
      <c r="A1133" s="37"/>
      <c r="B1133" s="171"/>
      <c r="C1133" s="172" t="s">
        <v>868</v>
      </c>
      <c r="D1133" s="172" t="s">
        <v>150</v>
      </c>
      <c r="E1133" s="173" t="s">
        <v>869</v>
      </c>
      <c r="F1133" s="174" t="s">
        <v>870</v>
      </c>
      <c r="G1133" s="175" t="s">
        <v>164</v>
      </c>
      <c r="H1133" s="176">
        <v>240.375</v>
      </c>
      <c r="I1133" s="177"/>
      <c r="J1133" s="178">
        <f>ROUND(I1133*H1133,2)</f>
        <v>0</v>
      </c>
      <c r="K1133" s="179"/>
      <c r="L1133" s="38"/>
      <c r="M1133" s="180" t="s">
        <v>1</v>
      </c>
      <c r="N1133" s="181" t="s">
        <v>38</v>
      </c>
      <c r="O1133" s="76"/>
      <c r="P1133" s="182">
        <f>O1133*H1133</f>
        <v>0</v>
      </c>
      <c r="Q1133" s="182">
        <v>0</v>
      </c>
      <c r="R1133" s="182">
        <f>Q1133*H1133</f>
        <v>0</v>
      </c>
      <c r="S1133" s="182">
        <v>0</v>
      </c>
      <c r="T1133" s="183">
        <f>S1133*H1133</f>
        <v>0</v>
      </c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37"/>
      <c r="AE1133" s="37"/>
      <c r="AR1133" s="184" t="s">
        <v>222</v>
      </c>
      <c r="AT1133" s="184" t="s">
        <v>150</v>
      </c>
      <c r="AU1133" s="184" t="s">
        <v>82</v>
      </c>
      <c r="AY1133" s="18" t="s">
        <v>147</v>
      </c>
      <c r="BE1133" s="185">
        <f>IF(N1133="základní",J1133,0)</f>
        <v>0</v>
      </c>
      <c r="BF1133" s="185">
        <f>IF(N1133="snížená",J1133,0)</f>
        <v>0</v>
      </c>
      <c r="BG1133" s="185">
        <f>IF(N1133="zákl. přenesená",J1133,0)</f>
        <v>0</v>
      </c>
      <c r="BH1133" s="185">
        <f>IF(N1133="sníž. přenesená",J1133,0)</f>
        <v>0</v>
      </c>
      <c r="BI1133" s="185">
        <f>IF(N1133="nulová",J1133,0)</f>
        <v>0</v>
      </c>
      <c r="BJ1133" s="18" t="s">
        <v>80</v>
      </c>
      <c r="BK1133" s="185">
        <f>ROUND(I1133*H1133,2)</f>
        <v>0</v>
      </c>
      <c r="BL1133" s="18" t="s">
        <v>222</v>
      </c>
      <c r="BM1133" s="184" t="s">
        <v>871</v>
      </c>
    </row>
    <row r="1134" s="2" customFormat="1">
      <c r="A1134" s="37"/>
      <c r="B1134" s="38"/>
      <c r="C1134" s="37"/>
      <c r="D1134" s="186" t="s">
        <v>155</v>
      </c>
      <c r="E1134" s="37"/>
      <c r="F1134" s="187" t="s">
        <v>872</v>
      </c>
      <c r="G1134" s="37"/>
      <c r="H1134" s="37"/>
      <c r="I1134" s="188"/>
      <c r="J1134" s="37"/>
      <c r="K1134" s="37"/>
      <c r="L1134" s="38"/>
      <c r="M1134" s="189"/>
      <c r="N1134" s="190"/>
      <c r="O1134" s="76"/>
      <c r="P1134" s="76"/>
      <c r="Q1134" s="76"/>
      <c r="R1134" s="76"/>
      <c r="S1134" s="76"/>
      <c r="T1134" s="7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T1134" s="18" t="s">
        <v>155</v>
      </c>
      <c r="AU1134" s="18" t="s">
        <v>82</v>
      </c>
    </row>
    <row r="1135" s="13" customFormat="1">
      <c r="A1135" s="13"/>
      <c r="B1135" s="191"/>
      <c r="C1135" s="13"/>
      <c r="D1135" s="192" t="s">
        <v>157</v>
      </c>
      <c r="E1135" s="193" t="s">
        <v>1</v>
      </c>
      <c r="F1135" s="194" t="s">
        <v>852</v>
      </c>
      <c r="G1135" s="13"/>
      <c r="H1135" s="193" t="s">
        <v>1</v>
      </c>
      <c r="I1135" s="195"/>
      <c r="J1135" s="13"/>
      <c r="K1135" s="13"/>
      <c r="L1135" s="191"/>
      <c r="M1135" s="196"/>
      <c r="N1135" s="197"/>
      <c r="O1135" s="197"/>
      <c r="P1135" s="197"/>
      <c r="Q1135" s="197"/>
      <c r="R1135" s="197"/>
      <c r="S1135" s="197"/>
      <c r="T1135" s="198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193" t="s">
        <v>157</v>
      </c>
      <c r="AU1135" s="193" t="s">
        <v>82</v>
      </c>
      <c r="AV1135" s="13" t="s">
        <v>80</v>
      </c>
      <c r="AW1135" s="13" t="s">
        <v>30</v>
      </c>
      <c r="AX1135" s="13" t="s">
        <v>73</v>
      </c>
      <c r="AY1135" s="193" t="s">
        <v>147</v>
      </c>
    </row>
    <row r="1136" s="14" customFormat="1">
      <c r="A1136" s="14"/>
      <c r="B1136" s="199"/>
      <c r="C1136" s="14"/>
      <c r="D1136" s="192" t="s">
        <v>157</v>
      </c>
      <c r="E1136" s="200" t="s">
        <v>1</v>
      </c>
      <c r="F1136" s="201" t="s">
        <v>853</v>
      </c>
      <c r="G1136" s="14"/>
      <c r="H1136" s="202">
        <v>201.59999999999999</v>
      </c>
      <c r="I1136" s="203"/>
      <c r="J1136" s="14"/>
      <c r="K1136" s="14"/>
      <c r="L1136" s="199"/>
      <c r="M1136" s="204"/>
      <c r="N1136" s="205"/>
      <c r="O1136" s="205"/>
      <c r="P1136" s="205"/>
      <c r="Q1136" s="205"/>
      <c r="R1136" s="205"/>
      <c r="S1136" s="205"/>
      <c r="T1136" s="206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00" t="s">
        <v>157</v>
      </c>
      <c r="AU1136" s="200" t="s">
        <v>82</v>
      </c>
      <c r="AV1136" s="14" t="s">
        <v>82</v>
      </c>
      <c r="AW1136" s="14" t="s">
        <v>30</v>
      </c>
      <c r="AX1136" s="14" t="s">
        <v>73</v>
      </c>
      <c r="AY1136" s="200" t="s">
        <v>147</v>
      </c>
    </row>
    <row r="1137" s="14" customFormat="1">
      <c r="A1137" s="14"/>
      <c r="B1137" s="199"/>
      <c r="C1137" s="14"/>
      <c r="D1137" s="192" t="s">
        <v>157</v>
      </c>
      <c r="E1137" s="200" t="s">
        <v>1</v>
      </c>
      <c r="F1137" s="201" t="s">
        <v>854</v>
      </c>
      <c r="G1137" s="14"/>
      <c r="H1137" s="202">
        <v>38.774999999999999</v>
      </c>
      <c r="I1137" s="203"/>
      <c r="J1137" s="14"/>
      <c r="K1137" s="14"/>
      <c r="L1137" s="199"/>
      <c r="M1137" s="204"/>
      <c r="N1137" s="205"/>
      <c r="O1137" s="205"/>
      <c r="P1137" s="205"/>
      <c r="Q1137" s="205"/>
      <c r="R1137" s="205"/>
      <c r="S1137" s="205"/>
      <c r="T1137" s="206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00" t="s">
        <v>157</v>
      </c>
      <c r="AU1137" s="200" t="s">
        <v>82</v>
      </c>
      <c r="AV1137" s="14" t="s">
        <v>82</v>
      </c>
      <c r="AW1137" s="14" t="s">
        <v>30</v>
      </c>
      <c r="AX1137" s="14" t="s">
        <v>73</v>
      </c>
      <c r="AY1137" s="200" t="s">
        <v>147</v>
      </c>
    </row>
    <row r="1138" s="15" customFormat="1">
      <c r="A1138" s="15"/>
      <c r="B1138" s="207"/>
      <c r="C1138" s="15"/>
      <c r="D1138" s="192" t="s">
        <v>157</v>
      </c>
      <c r="E1138" s="208" t="s">
        <v>1</v>
      </c>
      <c r="F1138" s="209" t="s">
        <v>160</v>
      </c>
      <c r="G1138" s="15"/>
      <c r="H1138" s="210">
        <v>240.375</v>
      </c>
      <c r="I1138" s="211"/>
      <c r="J1138" s="15"/>
      <c r="K1138" s="15"/>
      <c r="L1138" s="207"/>
      <c r="M1138" s="227"/>
      <c r="N1138" s="228"/>
      <c r="O1138" s="228"/>
      <c r="P1138" s="228"/>
      <c r="Q1138" s="228"/>
      <c r="R1138" s="228"/>
      <c r="S1138" s="228"/>
      <c r="T1138" s="229"/>
      <c r="U1138" s="15"/>
      <c r="V1138" s="15"/>
      <c r="W1138" s="15"/>
      <c r="X1138" s="15"/>
      <c r="Y1138" s="15"/>
      <c r="Z1138" s="15"/>
      <c r="AA1138" s="15"/>
      <c r="AB1138" s="15"/>
      <c r="AC1138" s="15"/>
      <c r="AD1138" s="15"/>
      <c r="AE1138" s="15"/>
      <c r="AT1138" s="208" t="s">
        <v>157</v>
      </c>
      <c r="AU1138" s="208" t="s">
        <v>82</v>
      </c>
      <c r="AV1138" s="15" t="s">
        <v>154</v>
      </c>
      <c r="AW1138" s="15" t="s">
        <v>30</v>
      </c>
      <c r="AX1138" s="15" t="s">
        <v>80</v>
      </c>
      <c r="AY1138" s="208" t="s">
        <v>147</v>
      </c>
    </row>
    <row r="1139" s="2" customFormat="1" ht="6.96" customHeight="1">
      <c r="A1139" s="37"/>
      <c r="B1139" s="59"/>
      <c r="C1139" s="60"/>
      <c r="D1139" s="60"/>
      <c r="E1139" s="60"/>
      <c r="F1139" s="60"/>
      <c r="G1139" s="60"/>
      <c r="H1139" s="60"/>
      <c r="I1139" s="60"/>
      <c r="J1139" s="60"/>
      <c r="K1139" s="60"/>
      <c r="L1139" s="38"/>
      <c r="M1139" s="37"/>
      <c r="O1139" s="37"/>
      <c r="P1139" s="37"/>
      <c r="Q1139" s="37"/>
      <c r="R1139" s="37"/>
      <c r="S1139" s="37"/>
      <c r="T1139" s="37"/>
      <c r="U1139" s="37"/>
      <c r="V1139" s="37"/>
      <c r="W1139" s="37"/>
      <c r="X1139" s="37"/>
      <c r="Y1139" s="37"/>
      <c r="Z1139" s="37"/>
      <c r="AA1139" s="37"/>
      <c r="AB1139" s="37"/>
      <c r="AC1139" s="37"/>
      <c r="AD1139" s="37"/>
      <c r="AE1139" s="37"/>
    </row>
  </sheetData>
  <autoFilter ref="C133:K1138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hyperlinks>
    <hyperlink ref="F138" r:id="rId1" display="https://podminky.urs.cz/item/CS_URS_2024_02/310237251"/>
    <hyperlink ref="F168" r:id="rId2" display="https://podminky.urs.cz/item/CS_URS_2024_02/612315222"/>
    <hyperlink ref="F173" r:id="rId3" display="https://podminky.urs.cz/item/CS_URS_2024_02/612315302"/>
    <hyperlink ref="F182" r:id="rId4" display="https://podminky.urs.cz/item/CS_URS_2024_02/619995001"/>
    <hyperlink ref="F191" r:id="rId5" display="https://podminky.urs.cz/item/CS_URS_2024_02/621131121"/>
    <hyperlink ref="F200" r:id="rId6" display="https://podminky.urs.cz/item/CS_URS_2024_02/621142001"/>
    <hyperlink ref="F205" r:id="rId7" display="https://podminky.urs.cz/item/CS_URS_2024_02/621151031"/>
    <hyperlink ref="F214" r:id="rId8" display="https://podminky.urs.cz/item/CS_URS_2024_02/621221011"/>
    <hyperlink ref="F220" r:id="rId9" display="https://podminky.urs.cz/item/CS_URS_2024_02/621221031"/>
    <hyperlink ref="F226" r:id="rId10" display="https://podminky.urs.cz/item/CS_URS_2024_02/621531022"/>
    <hyperlink ref="F235" r:id="rId11" display="https://podminky.urs.cz/item/CS_URS_2024_02/622131121"/>
    <hyperlink ref="F289" r:id="rId12" display="https://podminky.urs.cz/item/CS_URS_2024_02/622135011"/>
    <hyperlink ref="F331" r:id="rId13" display="https://podminky.urs.cz/item/CS_URS_2024_02/622135095"/>
    <hyperlink ref="F375" r:id="rId14" display="https://podminky.urs.cz/item/CS_URS_2024_02/622142001"/>
    <hyperlink ref="F380" r:id="rId15" display="https://podminky.urs.cz/item/CS_URS_2024_02/622143004"/>
    <hyperlink ref="F429" r:id="rId16" display="https://podminky.urs.cz/item/CS_URS_2024_02/622151021"/>
    <hyperlink ref="F445" r:id="rId17" display="https://podminky.urs.cz/item/CS_URS_2024_02/622151031"/>
    <hyperlink ref="F463" r:id="rId18" display="https://podminky.urs.cz/item/CS_URS_2024_02/622211021"/>
    <hyperlink ref="F477" r:id="rId19" display="https://podminky.urs.cz/item/CS_URS_2024_02/713131141"/>
    <hyperlink ref="F490" r:id="rId20" display="https://podminky.urs.cz/item/CS_URS_2024_02/622211031"/>
    <hyperlink ref="F511" r:id="rId21" display="https://podminky.urs.cz/item/CS_URS_2024_02/622211031"/>
    <hyperlink ref="F521" r:id="rId22" display="https://podminky.urs.cz/item/CS_URS_2024_02/622212051"/>
    <hyperlink ref="F553" r:id="rId23" display="https://podminky.urs.cz/item/CS_URS_2024_02/622212051"/>
    <hyperlink ref="F570" r:id="rId24" display="https://podminky.urs.cz/item/CS_URS_2024_02/622221031"/>
    <hyperlink ref="F579" r:id="rId25" display="https://podminky.urs.cz/item/CS_URS_2024_02/622222051"/>
    <hyperlink ref="F585" r:id="rId26" display="https://podminky.urs.cz/item/CS_URS_2024_02/622251101"/>
    <hyperlink ref="F603" r:id="rId27" display="https://podminky.urs.cz/item/CS_URS_2024_02/622251105"/>
    <hyperlink ref="F609" r:id="rId28" display="https://podminky.urs.cz/item/CS_URS_2024_02/622252001"/>
    <hyperlink ref="F621" r:id="rId29" display="https://podminky.urs.cz/item/CS_URS_2024_02/622252002"/>
    <hyperlink ref="F648" r:id="rId30" display="https://podminky.urs.cz/item/CS_URS_2024_02/622311121"/>
    <hyperlink ref="F653" r:id="rId31" display="https://podminky.urs.cz/item/CS_URS_2024_02/622325112"/>
    <hyperlink ref="F671" r:id="rId32" display="https://podminky.urs.cz/item/CS_URS_2024_02/622511112"/>
    <hyperlink ref="F687" r:id="rId33" display="https://podminky.urs.cz/item/CS_URS_2024_02/622531022"/>
    <hyperlink ref="F712" r:id="rId34" display="https://podminky.urs.cz/item/CS_URS_2024_02/629135102"/>
    <hyperlink ref="F722" r:id="rId35" display="https://podminky.urs.cz/item/CS_URS_2024_02/629991011"/>
    <hyperlink ref="F742" r:id="rId36" display="https://podminky.urs.cz/item/CS_URS_2024_02/629995101"/>
    <hyperlink ref="F797" r:id="rId37" display="https://podminky.urs.cz/item/CS_URS_2024_02/952901111"/>
    <hyperlink ref="F804" r:id="rId38" display="https://podminky.urs.cz/item/CS_URS_2024_02/968072455"/>
    <hyperlink ref="F810" r:id="rId39" display="https://podminky.urs.cz/item/CS_URS_2024_02/978015341"/>
    <hyperlink ref="F831" r:id="rId40" display="https://podminky.urs.cz/item/CS_URS_2024_02/997013213"/>
    <hyperlink ref="F833" r:id="rId41" display="https://podminky.urs.cz/item/CS_URS_2024_02/997013501"/>
    <hyperlink ref="F835" r:id="rId42" display="https://podminky.urs.cz/item/CS_URS_2024_02/997013509"/>
    <hyperlink ref="F839" r:id="rId43" display="https://podminky.urs.cz/item/CS_URS_2024_02/997013631"/>
    <hyperlink ref="F842" r:id="rId44" display="https://podminky.urs.cz/item/CS_URS_2024_02/998018002"/>
    <hyperlink ref="F845" r:id="rId45" display="https://podminky.urs.cz/item/CS_URS_2024_02/621131121"/>
    <hyperlink ref="F847" r:id="rId46" display="https://podminky.urs.cz/item/CS_URS_2024_02/621221011"/>
    <hyperlink ref="F855" r:id="rId47" display="https://podminky.urs.cz/item/CS_URS_2024_02/621221021"/>
    <hyperlink ref="F864" r:id="rId48" display="https://podminky.urs.cz/item/CS_URS_2024_02/632450122"/>
    <hyperlink ref="F869" r:id="rId49" display="https://podminky.urs.cz/item/CS_URS_2024_02/632459175"/>
    <hyperlink ref="F872" r:id="rId50" display="https://podminky.urs.cz/item/CS_URS_2024_02/941211111"/>
    <hyperlink ref="F879" r:id="rId51" display="https://podminky.urs.cz/item/CS_URS_2024_02/941211211"/>
    <hyperlink ref="F888" r:id="rId52" display="https://podminky.urs.cz/item/CS_URS_2024_02/941211811"/>
    <hyperlink ref="F895" r:id="rId53" display="https://podminky.urs.cz/item/CS_URS_2024_02/944511111"/>
    <hyperlink ref="F902" r:id="rId54" display="https://podminky.urs.cz/item/CS_URS_2024_02/944511211"/>
    <hyperlink ref="F911" r:id="rId55" display="https://podminky.urs.cz/item/CS_URS_2024_02/944511811"/>
    <hyperlink ref="F918" r:id="rId56" display="https://podminky.urs.cz/item/CS_URS_2024_02/944711113"/>
    <hyperlink ref="F923" r:id="rId57" display="https://podminky.urs.cz/item/CS_URS_2024_02/944711213"/>
    <hyperlink ref="F925" r:id="rId58" display="https://podminky.urs.cz/item/CS_URS_2024_02/944711813"/>
    <hyperlink ref="F931" r:id="rId59" display="https://podminky.urs.cz/item/CS_URS_2024_02/762841812"/>
    <hyperlink ref="F938" r:id="rId60" display="https://podminky.urs.cz/item/CS_URS_2024_02/713121121"/>
    <hyperlink ref="F948" r:id="rId61" display="https://podminky.urs.cz/item/CS_URS_2024_02/713122111"/>
    <hyperlink ref="F955" r:id="rId62" display="https://podminky.urs.cz/item/CS_URS_2024_02/713122123"/>
    <hyperlink ref="F959" r:id="rId63" display="https://podminky.urs.cz/item/CS_URS_2024_02/713122141"/>
    <hyperlink ref="F961" r:id="rId64" display="https://podminky.urs.cz/item/CS_URS_2024_02/713151111"/>
    <hyperlink ref="F967" r:id="rId65" display="https://podminky.urs.cz/item/CS_URS_2024_02/713151111"/>
    <hyperlink ref="F974" r:id="rId66" display="https://podminky.urs.cz/item/CS_URS_2024_02/998713202"/>
    <hyperlink ref="F977" r:id="rId67" display="https://podminky.urs.cz/item/CS_URS_2024_02/763131751"/>
    <hyperlink ref="F985" r:id="rId68" display="https://podminky.urs.cz/item/CS_URS_2024_02/763161710"/>
    <hyperlink ref="F990" r:id="rId69" display="https://podminky.urs.cz/item/CS_URS_2024_02/763182411"/>
    <hyperlink ref="F994" r:id="rId70" display="https://podminky.urs.cz/item/CS_URS_2024_02/998763512"/>
    <hyperlink ref="F997" r:id="rId71" display="https://podminky.urs.cz/item/CS_URS_2024_02/764002851"/>
    <hyperlink ref="F1010" r:id="rId72" display="https://podminky.urs.cz/item/CS_URS_2024_02/764216605"/>
    <hyperlink ref="F1023" r:id="rId73" display="https://podminky.urs.cz/item/CS_URS_2024_02/764216665"/>
    <hyperlink ref="F1038" r:id="rId74" display="https://podminky.urs.cz/item/CS_URS_2024_02/998764202"/>
    <hyperlink ref="F1041" r:id="rId75" display="https://podminky.urs.cz/item/CS_URS_2024_02/766660022"/>
    <hyperlink ref="F1047" r:id="rId76" display="https://podminky.urs.cz/item/CS_URS_2024_02/766660411"/>
    <hyperlink ref="F1060" r:id="rId77" display="https://podminky.urs.cz/item/CS_URS_2024_02/766660729"/>
    <hyperlink ref="F1066" r:id="rId78" display="https://podminky.urs.cz/item/CS_URS_2024_02/766660717"/>
    <hyperlink ref="F1076" r:id="rId79" display="https://podminky.urs.cz/item/CS_URS_2024_02/766660734"/>
    <hyperlink ref="F1082" r:id="rId80" display="https://podminky.urs.cz/item/CS_URS_2024_02/998766202"/>
    <hyperlink ref="F1085" r:id="rId81" display="https://podminky.urs.cz/item/CS_URS_2024_02/767821112"/>
    <hyperlink ref="F1088" r:id="rId82" display="https://podminky.urs.cz/item/CS_URS_2024_02/767893115"/>
    <hyperlink ref="F1097" r:id="rId83" display="https://podminky.urs.cz/item/CS_URS_2024_02/998767312"/>
    <hyperlink ref="F1100" r:id="rId84" display="https://podminky.urs.cz/item/CS_URS_2024_02/783301303"/>
    <hyperlink ref="F1109" r:id="rId85" display="https://podminky.urs.cz/item/CS_URS_2024_02/783301313"/>
    <hyperlink ref="F1111" r:id="rId86" display="https://podminky.urs.cz/item/CS_URS_2024_02/783317101"/>
    <hyperlink ref="F1113" r:id="rId87" display="https://podminky.urs.cz/item/CS_URS_2024_02/783322101"/>
    <hyperlink ref="F1115" r:id="rId88" display="https://podminky.urs.cz/item/CS_URS_2024_02/783334201"/>
    <hyperlink ref="F1118" r:id="rId89" display="https://podminky.urs.cz/item/CS_URS_2024_02/784121007"/>
    <hyperlink ref="F1124" r:id="rId90" display="https://podminky.urs.cz/item/CS_URS_2024_02/784181101"/>
    <hyperlink ref="F1126" r:id="rId91" display="https://podminky.urs.cz/item/CS_URS_2024_02/784181107"/>
    <hyperlink ref="F1132" r:id="rId92" display="https://podminky.urs.cz/item/CS_URS_2024_02/784221111"/>
    <hyperlink ref="F1134" r:id="rId93" display="https://podminky.urs.cz/item/CS_URS_2024_02/784221117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04 -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873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ROUND((SUM(BE129:BE332)),  2)</f>
        <v>0</v>
      </c>
      <c r="G33" s="37"/>
      <c r="H33" s="37"/>
      <c r="I33" s="127">
        <v>0.20999999999999999</v>
      </c>
      <c r="J33" s="126">
        <f>ROUND(((SUM(BE129:BE332))*I33),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ROUND((SUM(BF129:BF332)),  2)</f>
        <v>0</v>
      </c>
      <c r="G34" s="37"/>
      <c r="H34" s="37"/>
      <c r="I34" s="127">
        <v>0.12</v>
      </c>
      <c r="J34" s="126">
        <f>ROUND(((SUM(BF129:BF332))*I34),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ROUND((SUM(BG129:BG332)),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ROUND((SUM(BH129:BH332)),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ROUND((SUM(BI129:BI332)),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04 -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02 - sanace suterénu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114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874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875</v>
      </c>
      <c r="E99" s="145"/>
      <c r="F99" s="145"/>
      <c r="G99" s="145"/>
      <c r="H99" s="145"/>
      <c r="I99" s="145"/>
      <c r="J99" s="146">
        <f>J172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115</v>
      </c>
      <c r="E100" s="145"/>
      <c r="F100" s="145"/>
      <c r="G100" s="145"/>
      <c r="H100" s="145"/>
      <c r="I100" s="145"/>
      <c r="J100" s="146">
        <f>J178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876</v>
      </c>
      <c r="E101" s="145"/>
      <c r="F101" s="145"/>
      <c r="G101" s="145"/>
      <c r="H101" s="145"/>
      <c r="I101" s="145"/>
      <c r="J101" s="146">
        <f>J183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116</v>
      </c>
      <c r="E102" s="145"/>
      <c r="F102" s="145"/>
      <c r="G102" s="145"/>
      <c r="H102" s="145"/>
      <c r="I102" s="145"/>
      <c r="J102" s="146">
        <f>J194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877</v>
      </c>
      <c r="E103" s="145"/>
      <c r="F103" s="145"/>
      <c r="G103" s="145"/>
      <c r="H103" s="145"/>
      <c r="I103" s="145"/>
      <c r="J103" s="146">
        <f>J219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117</v>
      </c>
      <c r="E104" s="145"/>
      <c r="F104" s="145"/>
      <c r="G104" s="145"/>
      <c r="H104" s="145"/>
      <c r="I104" s="145"/>
      <c r="J104" s="146">
        <f>J252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118</v>
      </c>
      <c r="E105" s="145"/>
      <c r="F105" s="145"/>
      <c r="G105" s="145"/>
      <c r="H105" s="145"/>
      <c r="I105" s="145"/>
      <c r="J105" s="146">
        <f>J263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119</v>
      </c>
      <c r="E106" s="145"/>
      <c r="F106" s="145"/>
      <c r="G106" s="145"/>
      <c r="H106" s="145"/>
      <c r="I106" s="145"/>
      <c r="J106" s="146">
        <f>J274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39"/>
      <c r="C107" s="9"/>
      <c r="D107" s="140" t="s">
        <v>124</v>
      </c>
      <c r="E107" s="141"/>
      <c r="F107" s="141"/>
      <c r="G107" s="141"/>
      <c r="H107" s="141"/>
      <c r="I107" s="141"/>
      <c r="J107" s="142">
        <f>J277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3"/>
      <c r="C108" s="10"/>
      <c r="D108" s="144" t="s">
        <v>878</v>
      </c>
      <c r="E108" s="145"/>
      <c r="F108" s="145"/>
      <c r="G108" s="145"/>
      <c r="H108" s="145"/>
      <c r="I108" s="145"/>
      <c r="J108" s="146">
        <f>J278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131</v>
      </c>
      <c r="E109" s="145"/>
      <c r="F109" s="145"/>
      <c r="G109" s="145"/>
      <c r="H109" s="145"/>
      <c r="I109" s="145"/>
      <c r="J109" s="146">
        <f>J318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132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25" customHeight="1">
      <c r="A119" s="37"/>
      <c r="B119" s="38"/>
      <c r="C119" s="37"/>
      <c r="D119" s="37"/>
      <c r="E119" s="120" t="str">
        <f>E7</f>
        <v>04 - Regenerace bytového fondu Mírová Osada – V. etapa, ul. Koněvova 22, 24, 26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107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02 - sanace suterénu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7"/>
      <c r="E123" s="37"/>
      <c r="F123" s="26" t="str">
        <f>F12</f>
        <v xml:space="preserve"> </v>
      </c>
      <c r="G123" s="37"/>
      <c r="H123" s="37"/>
      <c r="I123" s="31" t="s">
        <v>22</v>
      </c>
      <c r="J123" s="68" t="str">
        <f>IF(J12="","",J12)</f>
        <v>28. 1. 2025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7"/>
      <c r="E125" s="37"/>
      <c r="F125" s="26" t="str">
        <f>E15</f>
        <v xml:space="preserve"> 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31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133</v>
      </c>
      <c r="D128" s="150" t="s">
        <v>58</v>
      </c>
      <c r="E128" s="150" t="s">
        <v>54</v>
      </c>
      <c r="F128" s="150" t="s">
        <v>55</v>
      </c>
      <c r="G128" s="150" t="s">
        <v>134</v>
      </c>
      <c r="H128" s="150" t="s">
        <v>135</v>
      </c>
      <c r="I128" s="150" t="s">
        <v>136</v>
      </c>
      <c r="J128" s="151" t="s">
        <v>111</v>
      </c>
      <c r="K128" s="152" t="s">
        <v>137</v>
      </c>
      <c r="L128" s="153"/>
      <c r="M128" s="85" t="s">
        <v>1</v>
      </c>
      <c r="N128" s="86" t="s">
        <v>37</v>
      </c>
      <c r="O128" s="86" t="s">
        <v>138</v>
      </c>
      <c r="P128" s="86" t="s">
        <v>139</v>
      </c>
      <c r="Q128" s="86" t="s">
        <v>140</v>
      </c>
      <c r="R128" s="86" t="s">
        <v>141</v>
      </c>
      <c r="S128" s="86" t="s">
        <v>142</v>
      </c>
      <c r="T128" s="87" t="s">
        <v>143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144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P130+P277</f>
        <v>0</v>
      </c>
      <c r="Q129" s="89"/>
      <c r="R129" s="155">
        <f>R130+R277</f>
        <v>0</v>
      </c>
      <c r="S129" s="89"/>
      <c r="T129" s="156">
        <f>T130+T277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72</v>
      </c>
      <c r="AU129" s="18" t="s">
        <v>113</v>
      </c>
      <c r="BK129" s="157">
        <f>BK130+BK277</f>
        <v>0</v>
      </c>
    </row>
    <row r="130" s="12" customFormat="1" ht="25.92" customHeight="1">
      <c r="A130" s="12"/>
      <c r="B130" s="158"/>
      <c r="C130" s="12"/>
      <c r="D130" s="159" t="s">
        <v>72</v>
      </c>
      <c r="E130" s="160" t="s">
        <v>145</v>
      </c>
      <c r="F130" s="160" t="s">
        <v>146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P131+P172+P178+P183+P194+P219+P252+P263+P274</f>
        <v>0</v>
      </c>
      <c r="Q130" s="164"/>
      <c r="R130" s="165">
        <f>R131+R172+R178+R183+R194+R219+R252+R263+R274</f>
        <v>0</v>
      </c>
      <c r="S130" s="164"/>
      <c r="T130" s="166">
        <f>T131+T172+T178+T183+T194+T219+T252+T263+T274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80</v>
      </c>
      <c r="AT130" s="167" t="s">
        <v>72</v>
      </c>
      <c r="AU130" s="167" t="s">
        <v>73</v>
      </c>
      <c r="AY130" s="159" t="s">
        <v>147</v>
      </c>
      <c r="BK130" s="168">
        <f>BK131+BK172+BK178+BK183+BK194+BK219+BK252+BK263+BK274</f>
        <v>0</v>
      </c>
    </row>
    <row r="131" s="12" customFormat="1" ht="22.8" customHeight="1">
      <c r="A131" s="12"/>
      <c r="B131" s="158"/>
      <c r="C131" s="12"/>
      <c r="D131" s="159" t="s">
        <v>72</v>
      </c>
      <c r="E131" s="169" t="s">
        <v>80</v>
      </c>
      <c r="F131" s="169" t="s">
        <v>879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SUM(P132:P171)</f>
        <v>0</v>
      </c>
      <c r="Q131" s="164"/>
      <c r="R131" s="165">
        <f>SUM(R132:R171)</f>
        <v>0</v>
      </c>
      <c r="S131" s="164"/>
      <c r="T131" s="166">
        <f>SUM(T132:T171)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80</v>
      </c>
      <c r="AT131" s="167" t="s">
        <v>72</v>
      </c>
      <c r="AU131" s="167" t="s">
        <v>80</v>
      </c>
      <c r="AY131" s="159" t="s">
        <v>147</v>
      </c>
      <c r="BK131" s="168">
        <f>SUM(BK132:BK171)</f>
        <v>0</v>
      </c>
    </row>
    <row r="132" s="2" customFormat="1" ht="76.35" customHeight="1">
      <c r="A132" s="37"/>
      <c r="B132" s="171"/>
      <c r="C132" s="172" t="s">
        <v>80</v>
      </c>
      <c r="D132" s="172" t="s">
        <v>150</v>
      </c>
      <c r="E132" s="173" t="s">
        <v>880</v>
      </c>
      <c r="F132" s="174" t="s">
        <v>881</v>
      </c>
      <c r="G132" s="175" t="s">
        <v>164</v>
      </c>
      <c r="H132" s="176">
        <v>24.25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154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154</v>
      </c>
      <c r="BM132" s="184" t="s">
        <v>82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882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14" customFormat="1">
      <c r="A134" s="14"/>
      <c r="B134" s="199"/>
      <c r="C134" s="14"/>
      <c r="D134" s="192" t="s">
        <v>157</v>
      </c>
      <c r="E134" s="200" t="s">
        <v>1</v>
      </c>
      <c r="F134" s="201" t="s">
        <v>883</v>
      </c>
      <c r="G134" s="14"/>
      <c r="H134" s="202">
        <v>18.5</v>
      </c>
      <c r="I134" s="203"/>
      <c r="J134" s="14"/>
      <c r="K134" s="14"/>
      <c r="L134" s="199"/>
      <c r="M134" s="204"/>
      <c r="N134" s="205"/>
      <c r="O134" s="205"/>
      <c r="P134" s="205"/>
      <c r="Q134" s="205"/>
      <c r="R134" s="205"/>
      <c r="S134" s="205"/>
      <c r="T134" s="20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0" t="s">
        <v>157</v>
      </c>
      <c r="AU134" s="200" t="s">
        <v>82</v>
      </c>
      <c r="AV134" s="14" t="s">
        <v>82</v>
      </c>
      <c r="AW134" s="14" t="s">
        <v>30</v>
      </c>
      <c r="AX134" s="14" t="s">
        <v>73</v>
      </c>
      <c r="AY134" s="200" t="s">
        <v>147</v>
      </c>
    </row>
    <row r="135" s="14" customFormat="1">
      <c r="A135" s="14"/>
      <c r="B135" s="199"/>
      <c r="C135" s="14"/>
      <c r="D135" s="192" t="s">
        <v>157</v>
      </c>
      <c r="E135" s="200" t="s">
        <v>1</v>
      </c>
      <c r="F135" s="201" t="s">
        <v>884</v>
      </c>
      <c r="G135" s="14"/>
      <c r="H135" s="202">
        <v>5.75</v>
      </c>
      <c r="I135" s="203"/>
      <c r="J135" s="14"/>
      <c r="K135" s="14"/>
      <c r="L135" s="199"/>
      <c r="M135" s="204"/>
      <c r="N135" s="205"/>
      <c r="O135" s="205"/>
      <c r="P135" s="205"/>
      <c r="Q135" s="205"/>
      <c r="R135" s="205"/>
      <c r="S135" s="205"/>
      <c r="T135" s="20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0" t="s">
        <v>157</v>
      </c>
      <c r="AU135" s="200" t="s">
        <v>82</v>
      </c>
      <c r="AV135" s="14" t="s">
        <v>82</v>
      </c>
      <c r="AW135" s="14" t="s">
        <v>30</v>
      </c>
      <c r="AX135" s="14" t="s">
        <v>73</v>
      </c>
      <c r="AY135" s="200" t="s">
        <v>147</v>
      </c>
    </row>
    <row r="136" s="15" customFormat="1">
      <c r="A136" s="15"/>
      <c r="B136" s="207"/>
      <c r="C136" s="15"/>
      <c r="D136" s="192" t="s">
        <v>157</v>
      </c>
      <c r="E136" s="208" t="s">
        <v>1</v>
      </c>
      <c r="F136" s="209" t="s">
        <v>160</v>
      </c>
      <c r="G136" s="15"/>
      <c r="H136" s="210">
        <v>24.25</v>
      </c>
      <c r="I136" s="211"/>
      <c r="J136" s="15"/>
      <c r="K136" s="15"/>
      <c r="L136" s="207"/>
      <c r="M136" s="212"/>
      <c r="N136" s="213"/>
      <c r="O136" s="213"/>
      <c r="P136" s="213"/>
      <c r="Q136" s="213"/>
      <c r="R136" s="213"/>
      <c r="S136" s="213"/>
      <c r="T136" s="21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8" t="s">
        <v>157</v>
      </c>
      <c r="AU136" s="208" t="s">
        <v>82</v>
      </c>
      <c r="AV136" s="15" t="s">
        <v>154</v>
      </c>
      <c r="AW136" s="15" t="s">
        <v>30</v>
      </c>
      <c r="AX136" s="15" t="s">
        <v>80</v>
      </c>
      <c r="AY136" s="208" t="s">
        <v>147</v>
      </c>
    </row>
    <row r="137" s="2" customFormat="1" ht="55.5" customHeight="1">
      <c r="A137" s="37"/>
      <c r="B137" s="171"/>
      <c r="C137" s="172" t="s">
        <v>82</v>
      </c>
      <c r="D137" s="172" t="s">
        <v>150</v>
      </c>
      <c r="E137" s="173" t="s">
        <v>885</v>
      </c>
      <c r="F137" s="174" t="s">
        <v>886</v>
      </c>
      <c r="G137" s="175" t="s">
        <v>887</v>
      </c>
      <c r="H137" s="176">
        <v>62.399999999999999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154</v>
      </c>
      <c r="AT137" s="184" t="s">
        <v>150</v>
      </c>
      <c r="AU137" s="184" t="s">
        <v>82</v>
      </c>
      <c r="AY137" s="18" t="s">
        <v>147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80</v>
      </c>
      <c r="BK137" s="185">
        <f>ROUND(I137*H137,2)</f>
        <v>0</v>
      </c>
      <c r="BL137" s="18" t="s">
        <v>154</v>
      </c>
      <c r="BM137" s="184" t="s">
        <v>154</v>
      </c>
    </row>
    <row r="138" s="2" customFormat="1">
      <c r="A138" s="37"/>
      <c r="B138" s="38"/>
      <c r="C138" s="37"/>
      <c r="D138" s="186" t="s">
        <v>155</v>
      </c>
      <c r="E138" s="37"/>
      <c r="F138" s="187" t="s">
        <v>888</v>
      </c>
      <c r="G138" s="37"/>
      <c r="H138" s="37"/>
      <c r="I138" s="188"/>
      <c r="J138" s="37"/>
      <c r="K138" s="37"/>
      <c r="L138" s="38"/>
      <c r="M138" s="189"/>
      <c r="N138" s="190"/>
      <c r="O138" s="76"/>
      <c r="P138" s="76"/>
      <c r="Q138" s="76"/>
      <c r="R138" s="76"/>
      <c r="S138" s="76"/>
      <c r="T138" s="7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155</v>
      </c>
      <c r="AU138" s="18" t="s">
        <v>82</v>
      </c>
    </row>
    <row r="139" s="14" customFormat="1">
      <c r="A139" s="14"/>
      <c r="B139" s="199"/>
      <c r="C139" s="14"/>
      <c r="D139" s="192" t="s">
        <v>157</v>
      </c>
      <c r="E139" s="200" t="s">
        <v>1</v>
      </c>
      <c r="F139" s="201" t="s">
        <v>889</v>
      </c>
      <c r="G139" s="14"/>
      <c r="H139" s="202">
        <v>62.399999999999999</v>
      </c>
      <c r="I139" s="203"/>
      <c r="J139" s="14"/>
      <c r="K139" s="14"/>
      <c r="L139" s="199"/>
      <c r="M139" s="204"/>
      <c r="N139" s="205"/>
      <c r="O139" s="205"/>
      <c r="P139" s="205"/>
      <c r="Q139" s="205"/>
      <c r="R139" s="205"/>
      <c r="S139" s="205"/>
      <c r="T139" s="20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0" t="s">
        <v>157</v>
      </c>
      <c r="AU139" s="200" t="s">
        <v>82</v>
      </c>
      <c r="AV139" s="14" t="s">
        <v>82</v>
      </c>
      <c r="AW139" s="14" t="s">
        <v>30</v>
      </c>
      <c r="AX139" s="14" t="s">
        <v>73</v>
      </c>
      <c r="AY139" s="200" t="s">
        <v>147</v>
      </c>
    </row>
    <row r="140" s="15" customFormat="1">
      <c r="A140" s="15"/>
      <c r="B140" s="207"/>
      <c r="C140" s="15"/>
      <c r="D140" s="192" t="s">
        <v>157</v>
      </c>
      <c r="E140" s="208" t="s">
        <v>1</v>
      </c>
      <c r="F140" s="209" t="s">
        <v>160</v>
      </c>
      <c r="G140" s="15"/>
      <c r="H140" s="210">
        <v>62.399999999999999</v>
      </c>
      <c r="I140" s="211"/>
      <c r="J140" s="15"/>
      <c r="K140" s="15"/>
      <c r="L140" s="207"/>
      <c r="M140" s="212"/>
      <c r="N140" s="213"/>
      <c r="O140" s="213"/>
      <c r="P140" s="213"/>
      <c r="Q140" s="213"/>
      <c r="R140" s="213"/>
      <c r="S140" s="213"/>
      <c r="T140" s="21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8" t="s">
        <v>157</v>
      </c>
      <c r="AU140" s="208" t="s">
        <v>82</v>
      </c>
      <c r="AV140" s="15" t="s">
        <v>154</v>
      </c>
      <c r="AW140" s="15" t="s">
        <v>30</v>
      </c>
      <c r="AX140" s="15" t="s">
        <v>80</v>
      </c>
      <c r="AY140" s="208" t="s">
        <v>147</v>
      </c>
    </row>
    <row r="141" s="2" customFormat="1" ht="37.8" customHeight="1">
      <c r="A141" s="37"/>
      <c r="B141" s="171"/>
      <c r="C141" s="172" t="s">
        <v>148</v>
      </c>
      <c r="D141" s="172" t="s">
        <v>150</v>
      </c>
      <c r="E141" s="173" t="s">
        <v>890</v>
      </c>
      <c r="F141" s="174" t="s">
        <v>891</v>
      </c>
      <c r="G141" s="175" t="s">
        <v>164</v>
      </c>
      <c r="H141" s="176">
        <v>93.599999999999994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38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154</v>
      </c>
      <c r="AT141" s="184" t="s">
        <v>150</v>
      </c>
      <c r="AU141" s="184" t="s">
        <v>82</v>
      </c>
      <c r="AY141" s="18" t="s">
        <v>147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80</v>
      </c>
      <c r="BK141" s="185">
        <f>ROUND(I141*H141,2)</f>
        <v>0</v>
      </c>
      <c r="BL141" s="18" t="s">
        <v>154</v>
      </c>
      <c r="BM141" s="184" t="s">
        <v>159</v>
      </c>
    </row>
    <row r="142" s="2" customFormat="1">
      <c r="A142" s="37"/>
      <c r="B142" s="38"/>
      <c r="C142" s="37"/>
      <c r="D142" s="186" t="s">
        <v>155</v>
      </c>
      <c r="E142" s="37"/>
      <c r="F142" s="187" t="s">
        <v>892</v>
      </c>
      <c r="G142" s="37"/>
      <c r="H142" s="37"/>
      <c r="I142" s="188"/>
      <c r="J142" s="37"/>
      <c r="K142" s="37"/>
      <c r="L142" s="38"/>
      <c r="M142" s="189"/>
      <c r="N142" s="190"/>
      <c r="O142" s="76"/>
      <c r="P142" s="76"/>
      <c r="Q142" s="76"/>
      <c r="R142" s="76"/>
      <c r="S142" s="76"/>
      <c r="T142" s="7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8" t="s">
        <v>155</v>
      </c>
      <c r="AU142" s="18" t="s">
        <v>82</v>
      </c>
    </row>
    <row r="143" s="14" customFormat="1">
      <c r="A143" s="14"/>
      <c r="B143" s="199"/>
      <c r="C143" s="14"/>
      <c r="D143" s="192" t="s">
        <v>157</v>
      </c>
      <c r="E143" s="200" t="s">
        <v>1</v>
      </c>
      <c r="F143" s="201" t="s">
        <v>893</v>
      </c>
      <c r="G143" s="14"/>
      <c r="H143" s="202">
        <v>93.599999999999994</v>
      </c>
      <c r="I143" s="203"/>
      <c r="J143" s="14"/>
      <c r="K143" s="14"/>
      <c r="L143" s="199"/>
      <c r="M143" s="204"/>
      <c r="N143" s="205"/>
      <c r="O143" s="205"/>
      <c r="P143" s="205"/>
      <c r="Q143" s="205"/>
      <c r="R143" s="205"/>
      <c r="S143" s="205"/>
      <c r="T143" s="20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0" t="s">
        <v>157</v>
      </c>
      <c r="AU143" s="200" t="s">
        <v>82</v>
      </c>
      <c r="AV143" s="14" t="s">
        <v>82</v>
      </c>
      <c r="AW143" s="14" t="s">
        <v>30</v>
      </c>
      <c r="AX143" s="14" t="s">
        <v>73</v>
      </c>
      <c r="AY143" s="200" t="s">
        <v>147</v>
      </c>
    </row>
    <row r="144" s="15" customFormat="1">
      <c r="A144" s="15"/>
      <c r="B144" s="207"/>
      <c r="C144" s="15"/>
      <c r="D144" s="192" t="s">
        <v>157</v>
      </c>
      <c r="E144" s="208" t="s">
        <v>1</v>
      </c>
      <c r="F144" s="209" t="s">
        <v>160</v>
      </c>
      <c r="G144" s="15"/>
      <c r="H144" s="210">
        <v>93.599999999999994</v>
      </c>
      <c r="I144" s="211"/>
      <c r="J144" s="15"/>
      <c r="K144" s="15"/>
      <c r="L144" s="207"/>
      <c r="M144" s="212"/>
      <c r="N144" s="213"/>
      <c r="O144" s="213"/>
      <c r="P144" s="213"/>
      <c r="Q144" s="213"/>
      <c r="R144" s="213"/>
      <c r="S144" s="213"/>
      <c r="T144" s="21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08" t="s">
        <v>157</v>
      </c>
      <c r="AU144" s="208" t="s">
        <v>82</v>
      </c>
      <c r="AV144" s="15" t="s">
        <v>154</v>
      </c>
      <c r="AW144" s="15" t="s">
        <v>30</v>
      </c>
      <c r="AX144" s="15" t="s">
        <v>80</v>
      </c>
      <c r="AY144" s="208" t="s">
        <v>147</v>
      </c>
    </row>
    <row r="145" s="2" customFormat="1" ht="44.25" customHeight="1">
      <c r="A145" s="37"/>
      <c r="B145" s="171"/>
      <c r="C145" s="172" t="s">
        <v>154</v>
      </c>
      <c r="D145" s="172" t="s">
        <v>150</v>
      </c>
      <c r="E145" s="173" t="s">
        <v>894</v>
      </c>
      <c r="F145" s="174" t="s">
        <v>895</v>
      </c>
      <c r="G145" s="175" t="s">
        <v>164</v>
      </c>
      <c r="H145" s="176">
        <v>93.599999999999994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154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154</v>
      </c>
      <c r="BM145" s="184" t="s">
        <v>190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896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14" customFormat="1">
      <c r="A147" s="14"/>
      <c r="B147" s="199"/>
      <c r="C147" s="14"/>
      <c r="D147" s="192" t="s">
        <v>157</v>
      </c>
      <c r="E147" s="200" t="s">
        <v>1</v>
      </c>
      <c r="F147" s="201" t="s">
        <v>893</v>
      </c>
      <c r="G147" s="14"/>
      <c r="H147" s="202">
        <v>93.599999999999994</v>
      </c>
      <c r="I147" s="203"/>
      <c r="J147" s="14"/>
      <c r="K147" s="14"/>
      <c r="L147" s="199"/>
      <c r="M147" s="204"/>
      <c r="N147" s="205"/>
      <c r="O147" s="205"/>
      <c r="P147" s="205"/>
      <c r="Q147" s="205"/>
      <c r="R147" s="205"/>
      <c r="S147" s="205"/>
      <c r="T147" s="20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0" t="s">
        <v>157</v>
      </c>
      <c r="AU147" s="200" t="s">
        <v>82</v>
      </c>
      <c r="AV147" s="14" t="s">
        <v>82</v>
      </c>
      <c r="AW147" s="14" t="s">
        <v>30</v>
      </c>
      <c r="AX147" s="14" t="s">
        <v>73</v>
      </c>
      <c r="AY147" s="200" t="s">
        <v>147</v>
      </c>
    </row>
    <row r="148" s="15" customFormat="1">
      <c r="A148" s="15"/>
      <c r="B148" s="207"/>
      <c r="C148" s="15"/>
      <c r="D148" s="192" t="s">
        <v>157</v>
      </c>
      <c r="E148" s="208" t="s">
        <v>1</v>
      </c>
      <c r="F148" s="209" t="s">
        <v>160</v>
      </c>
      <c r="G148" s="15"/>
      <c r="H148" s="210">
        <v>93.599999999999994</v>
      </c>
      <c r="I148" s="211"/>
      <c r="J148" s="15"/>
      <c r="K148" s="15"/>
      <c r="L148" s="207"/>
      <c r="M148" s="212"/>
      <c r="N148" s="213"/>
      <c r="O148" s="213"/>
      <c r="P148" s="213"/>
      <c r="Q148" s="213"/>
      <c r="R148" s="213"/>
      <c r="S148" s="213"/>
      <c r="T148" s="21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8" t="s">
        <v>157</v>
      </c>
      <c r="AU148" s="208" t="s">
        <v>82</v>
      </c>
      <c r="AV148" s="15" t="s">
        <v>154</v>
      </c>
      <c r="AW148" s="15" t="s">
        <v>30</v>
      </c>
      <c r="AX148" s="15" t="s">
        <v>80</v>
      </c>
      <c r="AY148" s="208" t="s">
        <v>147</v>
      </c>
    </row>
    <row r="149" s="2" customFormat="1" ht="62.7" customHeight="1">
      <c r="A149" s="37"/>
      <c r="B149" s="171"/>
      <c r="C149" s="172" t="s">
        <v>198</v>
      </c>
      <c r="D149" s="172" t="s">
        <v>150</v>
      </c>
      <c r="E149" s="173" t="s">
        <v>897</v>
      </c>
      <c r="F149" s="174" t="s">
        <v>898</v>
      </c>
      <c r="G149" s="175" t="s">
        <v>887</v>
      </c>
      <c r="H149" s="176">
        <v>24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154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154</v>
      </c>
      <c r="BM149" s="184" t="s">
        <v>202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899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14" customFormat="1">
      <c r="A151" s="14"/>
      <c r="B151" s="199"/>
      <c r="C151" s="14"/>
      <c r="D151" s="192" t="s">
        <v>157</v>
      </c>
      <c r="E151" s="200" t="s">
        <v>1</v>
      </c>
      <c r="F151" s="201" t="s">
        <v>900</v>
      </c>
      <c r="G151" s="14"/>
      <c r="H151" s="202">
        <v>24</v>
      </c>
      <c r="I151" s="203"/>
      <c r="J151" s="14"/>
      <c r="K151" s="14"/>
      <c r="L151" s="199"/>
      <c r="M151" s="204"/>
      <c r="N151" s="205"/>
      <c r="O151" s="205"/>
      <c r="P151" s="205"/>
      <c r="Q151" s="205"/>
      <c r="R151" s="205"/>
      <c r="S151" s="205"/>
      <c r="T151" s="20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0" t="s">
        <v>157</v>
      </c>
      <c r="AU151" s="200" t="s">
        <v>82</v>
      </c>
      <c r="AV151" s="14" t="s">
        <v>82</v>
      </c>
      <c r="AW151" s="14" t="s">
        <v>30</v>
      </c>
      <c r="AX151" s="14" t="s">
        <v>73</v>
      </c>
      <c r="AY151" s="200" t="s">
        <v>147</v>
      </c>
    </row>
    <row r="152" s="15" customFormat="1">
      <c r="A152" s="15"/>
      <c r="B152" s="207"/>
      <c r="C152" s="15"/>
      <c r="D152" s="192" t="s">
        <v>157</v>
      </c>
      <c r="E152" s="208" t="s">
        <v>1</v>
      </c>
      <c r="F152" s="209" t="s">
        <v>160</v>
      </c>
      <c r="G152" s="15"/>
      <c r="H152" s="210">
        <v>24</v>
      </c>
      <c r="I152" s="211"/>
      <c r="J152" s="15"/>
      <c r="K152" s="15"/>
      <c r="L152" s="207"/>
      <c r="M152" s="212"/>
      <c r="N152" s="213"/>
      <c r="O152" s="213"/>
      <c r="P152" s="213"/>
      <c r="Q152" s="213"/>
      <c r="R152" s="213"/>
      <c r="S152" s="213"/>
      <c r="T152" s="21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08" t="s">
        <v>157</v>
      </c>
      <c r="AU152" s="208" t="s">
        <v>82</v>
      </c>
      <c r="AV152" s="15" t="s">
        <v>154</v>
      </c>
      <c r="AW152" s="15" t="s">
        <v>30</v>
      </c>
      <c r="AX152" s="15" t="s">
        <v>80</v>
      </c>
      <c r="AY152" s="208" t="s">
        <v>147</v>
      </c>
    </row>
    <row r="153" s="2" customFormat="1" ht="66.75" customHeight="1">
      <c r="A153" s="37"/>
      <c r="B153" s="171"/>
      <c r="C153" s="172" t="s">
        <v>159</v>
      </c>
      <c r="D153" s="172" t="s">
        <v>150</v>
      </c>
      <c r="E153" s="173" t="s">
        <v>901</v>
      </c>
      <c r="F153" s="174" t="s">
        <v>902</v>
      </c>
      <c r="G153" s="175" t="s">
        <v>887</v>
      </c>
      <c r="H153" s="176">
        <v>120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38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154</v>
      </c>
      <c r="AT153" s="184" t="s">
        <v>150</v>
      </c>
      <c r="AU153" s="184" t="s">
        <v>82</v>
      </c>
      <c r="AY153" s="18" t="s">
        <v>147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80</v>
      </c>
      <c r="BK153" s="185">
        <f>ROUND(I153*H153,2)</f>
        <v>0</v>
      </c>
      <c r="BL153" s="18" t="s">
        <v>154</v>
      </c>
      <c r="BM153" s="184" t="s">
        <v>8</v>
      </c>
    </row>
    <row r="154" s="2" customFormat="1">
      <c r="A154" s="37"/>
      <c r="B154" s="38"/>
      <c r="C154" s="37"/>
      <c r="D154" s="186" t="s">
        <v>155</v>
      </c>
      <c r="E154" s="37"/>
      <c r="F154" s="187" t="s">
        <v>903</v>
      </c>
      <c r="G154" s="37"/>
      <c r="H154" s="37"/>
      <c r="I154" s="188"/>
      <c r="J154" s="37"/>
      <c r="K154" s="37"/>
      <c r="L154" s="38"/>
      <c r="M154" s="189"/>
      <c r="N154" s="190"/>
      <c r="O154" s="76"/>
      <c r="P154" s="76"/>
      <c r="Q154" s="76"/>
      <c r="R154" s="76"/>
      <c r="S154" s="76"/>
      <c r="T154" s="7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8" t="s">
        <v>155</v>
      </c>
      <c r="AU154" s="18" t="s">
        <v>82</v>
      </c>
    </row>
    <row r="155" s="2" customFormat="1" ht="44.25" customHeight="1">
      <c r="A155" s="37"/>
      <c r="B155" s="171"/>
      <c r="C155" s="172" t="s">
        <v>215</v>
      </c>
      <c r="D155" s="172" t="s">
        <v>150</v>
      </c>
      <c r="E155" s="173" t="s">
        <v>904</v>
      </c>
      <c r="F155" s="174" t="s">
        <v>905</v>
      </c>
      <c r="G155" s="175" t="s">
        <v>519</v>
      </c>
      <c r="H155" s="176">
        <v>24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154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154</v>
      </c>
      <c r="BM155" s="184" t="s">
        <v>218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906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14" customFormat="1">
      <c r="A157" s="14"/>
      <c r="B157" s="199"/>
      <c r="C157" s="14"/>
      <c r="D157" s="192" t="s">
        <v>157</v>
      </c>
      <c r="E157" s="200" t="s">
        <v>1</v>
      </c>
      <c r="F157" s="201" t="s">
        <v>900</v>
      </c>
      <c r="G157" s="14"/>
      <c r="H157" s="202">
        <v>24</v>
      </c>
      <c r="I157" s="203"/>
      <c r="J157" s="14"/>
      <c r="K157" s="14"/>
      <c r="L157" s="199"/>
      <c r="M157" s="204"/>
      <c r="N157" s="205"/>
      <c r="O157" s="205"/>
      <c r="P157" s="205"/>
      <c r="Q157" s="205"/>
      <c r="R157" s="205"/>
      <c r="S157" s="205"/>
      <c r="T157" s="20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0" t="s">
        <v>157</v>
      </c>
      <c r="AU157" s="200" t="s">
        <v>82</v>
      </c>
      <c r="AV157" s="14" t="s">
        <v>82</v>
      </c>
      <c r="AW157" s="14" t="s">
        <v>30</v>
      </c>
      <c r="AX157" s="14" t="s">
        <v>73</v>
      </c>
      <c r="AY157" s="200" t="s">
        <v>147</v>
      </c>
    </row>
    <row r="158" s="15" customFormat="1">
      <c r="A158" s="15"/>
      <c r="B158" s="207"/>
      <c r="C158" s="15"/>
      <c r="D158" s="192" t="s">
        <v>157</v>
      </c>
      <c r="E158" s="208" t="s">
        <v>1</v>
      </c>
      <c r="F158" s="209" t="s">
        <v>160</v>
      </c>
      <c r="G158" s="15"/>
      <c r="H158" s="210">
        <v>24</v>
      </c>
      <c r="I158" s="211"/>
      <c r="J158" s="15"/>
      <c r="K158" s="15"/>
      <c r="L158" s="207"/>
      <c r="M158" s="212"/>
      <c r="N158" s="213"/>
      <c r="O158" s="213"/>
      <c r="P158" s="213"/>
      <c r="Q158" s="213"/>
      <c r="R158" s="213"/>
      <c r="S158" s="213"/>
      <c r="T158" s="21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08" t="s">
        <v>157</v>
      </c>
      <c r="AU158" s="208" t="s">
        <v>82</v>
      </c>
      <c r="AV158" s="15" t="s">
        <v>154</v>
      </c>
      <c r="AW158" s="15" t="s">
        <v>30</v>
      </c>
      <c r="AX158" s="15" t="s">
        <v>80</v>
      </c>
      <c r="AY158" s="208" t="s">
        <v>147</v>
      </c>
    </row>
    <row r="159" s="2" customFormat="1" ht="44.25" customHeight="1">
      <c r="A159" s="37"/>
      <c r="B159" s="171"/>
      <c r="C159" s="172" t="s">
        <v>190</v>
      </c>
      <c r="D159" s="172" t="s">
        <v>150</v>
      </c>
      <c r="E159" s="173" t="s">
        <v>907</v>
      </c>
      <c r="F159" s="174" t="s">
        <v>908</v>
      </c>
      <c r="G159" s="175" t="s">
        <v>887</v>
      </c>
      <c r="H159" s="176">
        <v>38.399999999999999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154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154</v>
      </c>
      <c r="BM159" s="184" t="s">
        <v>222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909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14" customFormat="1">
      <c r="A161" s="14"/>
      <c r="B161" s="199"/>
      <c r="C161" s="14"/>
      <c r="D161" s="192" t="s">
        <v>157</v>
      </c>
      <c r="E161" s="200" t="s">
        <v>1</v>
      </c>
      <c r="F161" s="201" t="s">
        <v>910</v>
      </c>
      <c r="G161" s="14"/>
      <c r="H161" s="202">
        <v>38.399999999999999</v>
      </c>
      <c r="I161" s="203"/>
      <c r="J161" s="14"/>
      <c r="K161" s="14"/>
      <c r="L161" s="199"/>
      <c r="M161" s="204"/>
      <c r="N161" s="205"/>
      <c r="O161" s="205"/>
      <c r="P161" s="205"/>
      <c r="Q161" s="205"/>
      <c r="R161" s="205"/>
      <c r="S161" s="205"/>
      <c r="T161" s="20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0" t="s">
        <v>157</v>
      </c>
      <c r="AU161" s="200" t="s">
        <v>82</v>
      </c>
      <c r="AV161" s="14" t="s">
        <v>82</v>
      </c>
      <c r="AW161" s="14" t="s">
        <v>30</v>
      </c>
      <c r="AX161" s="14" t="s">
        <v>73</v>
      </c>
      <c r="AY161" s="200" t="s">
        <v>147</v>
      </c>
    </row>
    <row r="162" s="15" customFormat="1">
      <c r="A162" s="15"/>
      <c r="B162" s="207"/>
      <c r="C162" s="15"/>
      <c r="D162" s="192" t="s">
        <v>157</v>
      </c>
      <c r="E162" s="208" t="s">
        <v>1</v>
      </c>
      <c r="F162" s="209" t="s">
        <v>160</v>
      </c>
      <c r="G162" s="15"/>
      <c r="H162" s="210">
        <v>38.399999999999999</v>
      </c>
      <c r="I162" s="211"/>
      <c r="J162" s="15"/>
      <c r="K162" s="15"/>
      <c r="L162" s="207"/>
      <c r="M162" s="212"/>
      <c r="N162" s="213"/>
      <c r="O162" s="213"/>
      <c r="P162" s="213"/>
      <c r="Q162" s="213"/>
      <c r="R162" s="213"/>
      <c r="S162" s="213"/>
      <c r="T162" s="21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08" t="s">
        <v>157</v>
      </c>
      <c r="AU162" s="208" t="s">
        <v>82</v>
      </c>
      <c r="AV162" s="15" t="s">
        <v>154</v>
      </c>
      <c r="AW162" s="15" t="s">
        <v>30</v>
      </c>
      <c r="AX162" s="15" t="s">
        <v>80</v>
      </c>
      <c r="AY162" s="208" t="s">
        <v>147</v>
      </c>
    </row>
    <row r="163" s="2" customFormat="1" ht="37.8" customHeight="1">
      <c r="A163" s="37"/>
      <c r="B163" s="171"/>
      <c r="C163" s="172" t="s">
        <v>224</v>
      </c>
      <c r="D163" s="172" t="s">
        <v>150</v>
      </c>
      <c r="E163" s="173" t="s">
        <v>911</v>
      </c>
      <c r="F163" s="174" t="s">
        <v>912</v>
      </c>
      <c r="G163" s="175" t="s">
        <v>164</v>
      </c>
      <c r="H163" s="176">
        <v>300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154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154</v>
      </c>
      <c r="BM163" s="184" t="s">
        <v>227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913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14" customFormat="1">
      <c r="A165" s="14"/>
      <c r="B165" s="199"/>
      <c r="C165" s="14"/>
      <c r="D165" s="192" t="s">
        <v>157</v>
      </c>
      <c r="E165" s="200" t="s">
        <v>1</v>
      </c>
      <c r="F165" s="201" t="s">
        <v>914</v>
      </c>
      <c r="G165" s="14"/>
      <c r="H165" s="202">
        <v>300</v>
      </c>
      <c r="I165" s="203"/>
      <c r="J165" s="14"/>
      <c r="K165" s="14"/>
      <c r="L165" s="199"/>
      <c r="M165" s="204"/>
      <c r="N165" s="205"/>
      <c r="O165" s="205"/>
      <c r="P165" s="205"/>
      <c r="Q165" s="205"/>
      <c r="R165" s="205"/>
      <c r="S165" s="205"/>
      <c r="T165" s="20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0" t="s">
        <v>157</v>
      </c>
      <c r="AU165" s="200" t="s">
        <v>82</v>
      </c>
      <c r="AV165" s="14" t="s">
        <v>82</v>
      </c>
      <c r="AW165" s="14" t="s">
        <v>30</v>
      </c>
      <c r="AX165" s="14" t="s">
        <v>73</v>
      </c>
      <c r="AY165" s="200" t="s">
        <v>147</v>
      </c>
    </row>
    <row r="166" s="15" customFormat="1">
      <c r="A166" s="15"/>
      <c r="B166" s="207"/>
      <c r="C166" s="15"/>
      <c r="D166" s="192" t="s">
        <v>157</v>
      </c>
      <c r="E166" s="208" t="s">
        <v>1</v>
      </c>
      <c r="F166" s="209" t="s">
        <v>160</v>
      </c>
      <c r="G166" s="15"/>
      <c r="H166" s="210">
        <v>300</v>
      </c>
      <c r="I166" s="211"/>
      <c r="J166" s="15"/>
      <c r="K166" s="15"/>
      <c r="L166" s="207"/>
      <c r="M166" s="212"/>
      <c r="N166" s="213"/>
      <c r="O166" s="213"/>
      <c r="P166" s="213"/>
      <c r="Q166" s="213"/>
      <c r="R166" s="213"/>
      <c r="S166" s="213"/>
      <c r="T166" s="21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8" t="s">
        <v>157</v>
      </c>
      <c r="AU166" s="208" t="s">
        <v>82</v>
      </c>
      <c r="AV166" s="15" t="s">
        <v>154</v>
      </c>
      <c r="AW166" s="15" t="s">
        <v>30</v>
      </c>
      <c r="AX166" s="15" t="s">
        <v>80</v>
      </c>
      <c r="AY166" s="208" t="s">
        <v>147</v>
      </c>
    </row>
    <row r="167" s="2" customFormat="1" ht="16.5" customHeight="1">
      <c r="A167" s="37"/>
      <c r="B167" s="171"/>
      <c r="C167" s="215" t="s">
        <v>202</v>
      </c>
      <c r="D167" s="215" t="s">
        <v>229</v>
      </c>
      <c r="E167" s="216" t="s">
        <v>915</v>
      </c>
      <c r="F167" s="217" t="s">
        <v>916</v>
      </c>
      <c r="G167" s="218" t="s">
        <v>917</v>
      </c>
      <c r="H167" s="219">
        <v>15</v>
      </c>
      <c r="I167" s="220"/>
      <c r="J167" s="221">
        <f>ROUND(I167*H167,2)</f>
        <v>0</v>
      </c>
      <c r="K167" s="222"/>
      <c r="L167" s="223"/>
      <c r="M167" s="224" t="s">
        <v>1</v>
      </c>
      <c r="N167" s="225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190</v>
      </c>
      <c r="AT167" s="184" t="s">
        <v>229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154</v>
      </c>
      <c r="BM167" s="184" t="s">
        <v>232</v>
      </c>
    </row>
    <row r="168" s="14" customFormat="1">
      <c r="A168" s="14"/>
      <c r="B168" s="199"/>
      <c r="C168" s="14"/>
      <c r="D168" s="192" t="s">
        <v>157</v>
      </c>
      <c r="E168" s="200" t="s">
        <v>1</v>
      </c>
      <c r="F168" s="201" t="s">
        <v>918</v>
      </c>
      <c r="G168" s="14"/>
      <c r="H168" s="202">
        <v>15</v>
      </c>
      <c r="I168" s="203"/>
      <c r="J168" s="14"/>
      <c r="K168" s="14"/>
      <c r="L168" s="199"/>
      <c r="M168" s="204"/>
      <c r="N168" s="205"/>
      <c r="O168" s="205"/>
      <c r="P168" s="205"/>
      <c r="Q168" s="205"/>
      <c r="R168" s="205"/>
      <c r="S168" s="205"/>
      <c r="T168" s="20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0" t="s">
        <v>157</v>
      </c>
      <c r="AU168" s="200" t="s">
        <v>82</v>
      </c>
      <c r="AV168" s="14" t="s">
        <v>82</v>
      </c>
      <c r="AW168" s="14" t="s">
        <v>30</v>
      </c>
      <c r="AX168" s="14" t="s">
        <v>73</v>
      </c>
      <c r="AY168" s="200" t="s">
        <v>147</v>
      </c>
    </row>
    <row r="169" s="15" customFormat="1">
      <c r="A169" s="15"/>
      <c r="B169" s="207"/>
      <c r="C169" s="15"/>
      <c r="D169" s="192" t="s">
        <v>157</v>
      </c>
      <c r="E169" s="208" t="s">
        <v>1</v>
      </c>
      <c r="F169" s="209" t="s">
        <v>160</v>
      </c>
      <c r="G169" s="15"/>
      <c r="H169" s="210">
        <v>15</v>
      </c>
      <c r="I169" s="211"/>
      <c r="J169" s="15"/>
      <c r="K169" s="15"/>
      <c r="L169" s="207"/>
      <c r="M169" s="212"/>
      <c r="N169" s="213"/>
      <c r="O169" s="213"/>
      <c r="P169" s="213"/>
      <c r="Q169" s="213"/>
      <c r="R169" s="213"/>
      <c r="S169" s="213"/>
      <c r="T169" s="21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8" t="s">
        <v>157</v>
      </c>
      <c r="AU169" s="208" t="s">
        <v>82</v>
      </c>
      <c r="AV169" s="15" t="s">
        <v>154</v>
      </c>
      <c r="AW169" s="15" t="s">
        <v>30</v>
      </c>
      <c r="AX169" s="15" t="s">
        <v>80</v>
      </c>
      <c r="AY169" s="208" t="s">
        <v>147</v>
      </c>
    </row>
    <row r="170" s="2" customFormat="1" ht="33" customHeight="1">
      <c r="A170" s="37"/>
      <c r="B170" s="171"/>
      <c r="C170" s="172" t="s">
        <v>233</v>
      </c>
      <c r="D170" s="172" t="s">
        <v>150</v>
      </c>
      <c r="E170" s="173" t="s">
        <v>919</v>
      </c>
      <c r="F170" s="174" t="s">
        <v>920</v>
      </c>
      <c r="G170" s="175" t="s">
        <v>164</v>
      </c>
      <c r="H170" s="176">
        <v>300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38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154</v>
      </c>
      <c r="AT170" s="184" t="s">
        <v>150</v>
      </c>
      <c r="AU170" s="184" t="s">
        <v>82</v>
      </c>
      <c r="AY170" s="18" t="s">
        <v>147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80</v>
      </c>
      <c r="BK170" s="185">
        <f>ROUND(I170*H170,2)</f>
        <v>0</v>
      </c>
      <c r="BL170" s="18" t="s">
        <v>154</v>
      </c>
      <c r="BM170" s="184" t="s">
        <v>235</v>
      </c>
    </row>
    <row r="171" s="2" customFormat="1">
      <c r="A171" s="37"/>
      <c r="B171" s="38"/>
      <c r="C171" s="37"/>
      <c r="D171" s="186" t="s">
        <v>155</v>
      </c>
      <c r="E171" s="37"/>
      <c r="F171" s="187" t="s">
        <v>921</v>
      </c>
      <c r="G171" s="37"/>
      <c r="H171" s="37"/>
      <c r="I171" s="188"/>
      <c r="J171" s="37"/>
      <c r="K171" s="37"/>
      <c r="L171" s="38"/>
      <c r="M171" s="189"/>
      <c r="N171" s="190"/>
      <c r="O171" s="76"/>
      <c r="P171" s="76"/>
      <c r="Q171" s="76"/>
      <c r="R171" s="76"/>
      <c r="S171" s="76"/>
      <c r="T171" s="7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8" t="s">
        <v>155</v>
      </c>
      <c r="AU171" s="18" t="s">
        <v>82</v>
      </c>
    </row>
    <row r="172" s="12" customFormat="1" ht="22.8" customHeight="1">
      <c r="A172" s="12"/>
      <c r="B172" s="158"/>
      <c r="C172" s="12"/>
      <c r="D172" s="159" t="s">
        <v>72</v>
      </c>
      <c r="E172" s="169" t="s">
        <v>233</v>
      </c>
      <c r="F172" s="169" t="s">
        <v>922</v>
      </c>
      <c r="G172" s="12"/>
      <c r="H172" s="12"/>
      <c r="I172" s="161"/>
      <c r="J172" s="170">
        <f>BK172</f>
        <v>0</v>
      </c>
      <c r="K172" s="12"/>
      <c r="L172" s="158"/>
      <c r="M172" s="163"/>
      <c r="N172" s="164"/>
      <c r="O172" s="164"/>
      <c r="P172" s="165">
        <f>SUM(P173:P177)</f>
        <v>0</v>
      </c>
      <c r="Q172" s="164"/>
      <c r="R172" s="165">
        <f>SUM(R173:R177)</f>
        <v>0</v>
      </c>
      <c r="S172" s="164"/>
      <c r="T172" s="166">
        <f>SUM(T173:T177)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9" t="s">
        <v>80</v>
      </c>
      <c r="AT172" s="167" t="s">
        <v>72</v>
      </c>
      <c r="AU172" s="167" t="s">
        <v>80</v>
      </c>
      <c r="AY172" s="159" t="s">
        <v>147</v>
      </c>
      <c r="BK172" s="168">
        <f>SUM(BK173:BK177)</f>
        <v>0</v>
      </c>
    </row>
    <row r="173" s="2" customFormat="1" ht="66.75" customHeight="1">
      <c r="A173" s="37"/>
      <c r="B173" s="171"/>
      <c r="C173" s="172" t="s">
        <v>8</v>
      </c>
      <c r="D173" s="172" t="s">
        <v>150</v>
      </c>
      <c r="E173" s="173" t="s">
        <v>923</v>
      </c>
      <c r="F173" s="174" t="s">
        <v>924</v>
      </c>
      <c r="G173" s="175" t="s">
        <v>164</v>
      </c>
      <c r="H173" s="176">
        <v>24.25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154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154</v>
      </c>
      <c r="BM173" s="184" t="s">
        <v>239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925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14" customFormat="1">
      <c r="A175" s="14"/>
      <c r="B175" s="199"/>
      <c r="C175" s="14"/>
      <c r="D175" s="192" t="s">
        <v>157</v>
      </c>
      <c r="E175" s="200" t="s">
        <v>1</v>
      </c>
      <c r="F175" s="201" t="s">
        <v>883</v>
      </c>
      <c r="G175" s="14"/>
      <c r="H175" s="202">
        <v>18.5</v>
      </c>
      <c r="I175" s="203"/>
      <c r="J175" s="14"/>
      <c r="K175" s="14"/>
      <c r="L175" s="199"/>
      <c r="M175" s="204"/>
      <c r="N175" s="205"/>
      <c r="O175" s="205"/>
      <c r="P175" s="205"/>
      <c r="Q175" s="205"/>
      <c r="R175" s="205"/>
      <c r="S175" s="205"/>
      <c r="T175" s="20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00" t="s">
        <v>157</v>
      </c>
      <c r="AU175" s="200" t="s">
        <v>82</v>
      </c>
      <c r="AV175" s="14" t="s">
        <v>82</v>
      </c>
      <c r="AW175" s="14" t="s">
        <v>30</v>
      </c>
      <c r="AX175" s="14" t="s">
        <v>73</v>
      </c>
      <c r="AY175" s="200" t="s">
        <v>147</v>
      </c>
    </row>
    <row r="176" s="14" customFormat="1">
      <c r="A176" s="14"/>
      <c r="B176" s="199"/>
      <c r="C176" s="14"/>
      <c r="D176" s="192" t="s">
        <v>157</v>
      </c>
      <c r="E176" s="200" t="s">
        <v>1</v>
      </c>
      <c r="F176" s="201" t="s">
        <v>884</v>
      </c>
      <c r="G176" s="14"/>
      <c r="H176" s="202">
        <v>5.75</v>
      </c>
      <c r="I176" s="203"/>
      <c r="J176" s="14"/>
      <c r="K176" s="14"/>
      <c r="L176" s="199"/>
      <c r="M176" s="204"/>
      <c r="N176" s="205"/>
      <c r="O176" s="205"/>
      <c r="P176" s="205"/>
      <c r="Q176" s="205"/>
      <c r="R176" s="205"/>
      <c r="S176" s="205"/>
      <c r="T176" s="20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0" t="s">
        <v>157</v>
      </c>
      <c r="AU176" s="200" t="s">
        <v>82</v>
      </c>
      <c r="AV176" s="14" t="s">
        <v>82</v>
      </c>
      <c r="AW176" s="14" t="s">
        <v>30</v>
      </c>
      <c r="AX176" s="14" t="s">
        <v>73</v>
      </c>
      <c r="AY176" s="200" t="s">
        <v>147</v>
      </c>
    </row>
    <row r="177" s="15" customFormat="1">
      <c r="A177" s="15"/>
      <c r="B177" s="207"/>
      <c r="C177" s="15"/>
      <c r="D177" s="192" t="s">
        <v>157</v>
      </c>
      <c r="E177" s="208" t="s">
        <v>1</v>
      </c>
      <c r="F177" s="209" t="s">
        <v>160</v>
      </c>
      <c r="G177" s="15"/>
      <c r="H177" s="210">
        <v>24.25</v>
      </c>
      <c r="I177" s="211"/>
      <c r="J177" s="15"/>
      <c r="K177" s="15"/>
      <c r="L177" s="207"/>
      <c r="M177" s="212"/>
      <c r="N177" s="213"/>
      <c r="O177" s="213"/>
      <c r="P177" s="213"/>
      <c r="Q177" s="213"/>
      <c r="R177" s="213"/>
      <c r="S177" s="213"/>
      <c r="T177" s="21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8" t="s">
        <v>157</v>
      </c>
      <c r="AU177" s="208" t="s">
        <v>82</v>
      </c>
      <c r="AV177" s="15" t="s">
        <v>154</v>
      </c>
      <c r="AW177" s="15" t="s">
        <v>30</v>
      </c>
      <c r="AX177" s="15" t="s">
        <v>80</v>
      </c>
      <c r="AY177" s="208" t="s">
        <v>147</v>
      </c>
    </row>
    <row r="178" s="12" customFormat="1" ht="22.8" customHeight="1">
      <c r="A178" s="12"/>
      <c r="B178" s="158"/>
      <c r="C178" s="12"/>
      <c r="D178" s="159" t="s">
        <v>72</v>
      </c>
      <c r="E178" s="169" t="s">
        <v>148</v>
      </c>
      <c r="F178" s="169" t="s">
        <v>149</v>
      </c>
      <c r="G178" s="12"/>
      <c r="H178" s="12"/>
      <c r="I178" s="161"/>
      <c r="J178" s="170">
        <f>BK178</f>
        <v>0</v>
      </c>
      <c r="K178" s="12"/>
      <c r="L178" s="158"/>
      <c r="M178" s="163"/>
      <c r="N178" s="164"/>
      <c r="O178" s="164"/>
      <c r="P178" s="165">
        <f>SUM(P179:P182)</f>
        <v>0</v>
      </c>
      <c r="Q178" s="164"/>
      <c r="R178" s="165">
        <f>SUM(R179:R182)</f>
        <v>0</v>
      </c>
      <c r="S178" s="164"/>
      <c r="T178" s="166">
        <f>SUM(T179:T182)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9" t="s">
        <v>80</v>
      </c>
      <c r="AT178" s="167" t="s">
        <v>72</v>
      </c>
      <c r="AU178" s="167" t="s">
        <v>80</v>
      </c>
      <c r="AY178" s="159" t="s">
        <v>147</v>
      </c>
      <c r="BK178" s="168">
        <f>SUM(BK179:BK182)</f>
        <v>0</v>
      </c>
    </row>
    <row r="179" s="2" customFormat="1" ht="37.8" customHeight="1">
      <c r="A179" s="37"/>
      <c r="B179" s="171"/>
      <c r="C179" s="172" t="s">
        <v>240</v>
      </c>
      <c r="D179" s="172" t="s">
        <v>150</v>
      </c>
      <c r="E179" s="173" t="s">
        <v>926</v>
      </c>
      <c r="F179" s="174" t="s">
        <v>927</v>
      </c>
      <c r="G179" s="175" t="s">
        <v>201</v>
      </c>
      <c r="H179" s="176">
        <v>105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154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154</v>
      </c>
      <c r="BM179" s="184" t="s">
        <v>243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928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14" customFormat="1">
      <c r="A181" s="14"/>
      <c r="B181" s="199"/>
      <c r="C181" s="14"/>
      <c r="D181" s="192" t="s">
        <v>157</v>
      </c>
      <c r="E181" s="200" t="s">
        <v>1</v>
      </c>
      <c r="F181" s="201" t="s">
        <v>929</v>
      </c>
      <c r="G181" s="14"/>
      <c r="H181" s="202">
        <v>105</v>
      </c>
      <c r="I181" s="203"/>
      <c r="J181" s="14"/>
      <c r="K181" s="14"/>
      <c r="L181" s="199"/>
      <c r="M181" s="204"/>
      <c r="N181" s="205"/>
      <c r="O181" s="205"/>
      <c r="P181" s="205"/>
      <c r="Q181" s="205"/>
      <c r="R181" s="205"/>
      <c r="S181" s="205"/>
      <c r="T181" s="20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0" t="s">
        <v>157</v>
      </c>
      <c r="AU181" s="200" t="s">
        <v>82</v>
      </c>
      <c r="AV181" s="14" t="s">
        <v>82</v>
      </c>
      <c r="AW181" s="14" t="s">
        <v>30</v>
      </c>
      <c r="AX181" s="14" t="s">
        <v>73</v>
      </c>
      <c r="AY181" s="200" t="s">
        <v>147</v>
      </c>
    </row>
    <row r="182" s="15" customFormat="1">
      <c r="A182" s="15"/>
      <c r="B182" s="207"/>
      <c r="C182" s="15"/>
      <c r="D182" s="192" t="s">
        <v>157</v>
      </c>
      <c r="E182" s="208" t="s">
        <v>1</v>
      </c>
      <c r="F182" s="209" t="s">
        <v>160</v>
      </c>
      <c r="G182" s="15"/>
      <c r="H182" s="210">
        <v>105</v>
      </c>
      <c r="I182" s="211"/>
      <c r="J182" s="15"/>
      <c r="K182" s="15"/>
      <c r="L182" s="207"/>
      <c r="M182" s="212"/>
      <c r="N182" s="213"/>
      <c r="O182" s="213"/>
      <c r="P182" s="213"/>
      <c r="Q182" s="213"/>
      <c r="R182" s="213"/>
      <c r="S182" s="213"/>
      <c r="T182" s="21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08" t="s">
        <v>157</v>
      </c>
      <c r="AU182" s="208" t="s">
        <v>82</v>
      </c>
      <c r="AV182" s="15" t="s">
        <v>154</v>
      </c>
      <c r="AW182" s="15" t="s">
        <v>30</v>
      </c>
      <c r="AX182" s="15" t="s">
        <v>80</v>
      </c>
      <c r="AY182" s="208" t="s">
        <v>147</v>
      </c>
    </row>
    <row r="183" s="12" customFormat="1" ht="22.8" customHeight="1">
      <c r="A183" s="12"/>
      <c r="B183" s="158"/>
      <c r="C183" s="12"/>
      <c r="D183" s="159" t="s">
        <v>72</v>
      </c>
      <c r="E183" s="169" t="s">
        <v>198</v>
      </c>
      <c r="F183" s="169" t="s">
        <v>930</v>
      </c>
      <c r="G183" s="12"/>
      <c r="H183" s="12"/>
      <c r="I183" s="161"/>
      <c r="J183" s="170">
        <f>BK183</f>
        <v>0</v>
      </c>
      <c r="K183" s="12"/>
      <c r="L183" s="158"/>
      <c r="M183" s="163"/>
      <c r="N183" s="164"/>
      <c r="O183" s="164"/>
      <c r="P183" s="165">
        <f>SUM(P184:P193)</f>
        <v>0</v>
      </c>
      <c r="Q183" s="164"/>
      <c r="R183" s="165">
        <f>SUM(R184:R193)</f>
        <v>0</v>
      </c>
      <c r="S183" s="164"/>
      <c r="T183" s="166">
        <f>SUM(T184:T193)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59" t="s">
        <v>80</v>
      </c>
      <c r="AT183" s="167" t="s">
        <v>72</v>
      </c>
      <c r="AU183" s="167" t="s">
        <v>80</v>
      </c>
      <c r="AY183" s="159" t="s">
        <v>147</v>
      </c>
      <c r="BK183" s="168">
        <f>SUM(BK184:BK193)</f>
        <v>0</v>
      </c>
    </row>
    <row r="184" s="2" customFormat="1" ht="37.8" customHeight="1">
      <c r="A184" s="37"/>
      <c r="B184" s="171"/>
      <c r="C184" s="172" t="s">
        <v>218</v>
      </c>
      <c r="D184" s="172" t="s">
        <v>150</v>
      </c>
      <c r="E184" s="173" t="s">
        <v>931</v>
      </c>
      <c r="F184" s="174" t="s">
        <v>932</v>
      </c>
      <c r="G184" s="175" t="s">
        <v>164</v>
      </c>
      <c r="H184" s="176">
        <v>24.25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38</v>
      </c>
      <c r="O184" s="76"/>
      <c r="P184" s="182">
        <f>O184*H184</f>
        <v>0</v>
      </c>
      <c r="Q184" s="182">
        <v>0</v>
      </c>
      <c r="R184" s="182">
        <f>Q184*H184</f>
        <v>0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154</v>
      </c>
      <c r="AT184" s="184" t="s">
        <v>150</v>
      </c>
      <c r="AU184" s="184" t="s">
        <v>82</v>
      </c>
      <c r="AY184" s="18" t="s">
        <v>147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80</v>
      </c>
      <c r="BK184" s="185">
        <f>ROUND(I184*H184,2)</f>
        <v>0</v>
      </c>
      <c r="BL184" s="18" t="s">
        <v>154</v>
      </c>
      <c r="BM184" s="184" t="s">
        <v>247</v>
      </c>
    </row>
    <row r="185" s="2" customFormat="1">
      <c r="A185" s="37"/>
      <c r="B185" s="38"/>
      <c r="C185" s="37"/>
      <c r="D185" s="186" t="s">
        <v>155</v>
      </c>
      <c r="E185" s="37"/>
      <c r="F185" s="187" t="s">
        <v>933</v>
      </c>
      <c r="G185" s="37"/>
      <c r="H185" s="37"/>
      <c r="I185" s="188"/>
      <c r="J185" s="37"/>
      <c r="K185" s="37"/>
      <c r="L185" s="38"/>
      <c r="M185" s="189"/>
      <c r="N185" s="190"/>
      <c r="O185" s="76"/>
      <c r="P185" s="76"/>
      <c r="Q185" s="76"/>
      <c r="R185" s="76"/>
      <c r="S185" s="76"/>
      <c r="T185" s="7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8" t="s">
        <v>155</v>
      </c>
      <c r="AU185" s="18" t="s">
        <v>82</v>
      </c>
    </row>
    <row r="186" s="14" customFormat="1">
      <c r="A186" s="14"/>
      <c r="B186" s="199"/>
      <c r="C186" s="14"/>
      <c r="D186" s="192" t="s">
        <v>157</v>
      </c>
      <c r="E186" s="200" t="s">
        <v>1</v>
      </c>
      <c r="F186" s="201" t="s">
        <v>883</v>
      </c>
      <c r="G186" s="14"/>
      <c r="H186" s="202">
        <v>18.5</v>
      </c>
      <c r="I186" s="203"/>
      <c r="J186" s="14"/>
      <c r="K186" s="14"/>
      <c r="L186" s="199"/>
      <c r="M186" s="204"/>
      <c r="N186" s="205"/>
      <c r="O186" s="205"/>
      <c r="P186" s="205"/>
      <c r="Q186" s="205"/>
      <c r="R186" s="205"/>
      <c r="S186" s="205"/>
      <c r="T186" s="20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0" t="s">
        <v>157</v>
      </c>
      <c r="AU186" s="200" t="s">
        <v>82</v>
      </c>
      <c r="AV186" s="14" t="s">
        <v>82</v>
      </c>
      <c r="AW186" s="14" t="s">
        <v>30</v>
      </c>
      <c r="AX186" s="14" t="s">
        <v>73</v>
      </c>
      <c r="AY186" s="200" t="s">
        <v>147</v>
      </c>
    </row>
    <row r="187" s="14" customFormat="1">
      <c r="A187" s="14"/>
      <c r="B187" s="199"/>
      <c r="C187" s="14"/>
      <c r="D187" s="192" t="s">
        <v>157</v>
      </c>
      <c r="E187" s="200" t="s">
        <v>1</v>
      </c>
      <c r="F187" s="201" t="s">
        <v>884</v>
      </c>
      <c r="G187" s="14"/>
      <c r="H187" s="202">
        <v>5.75</v>
      </c>
      <c r="I187" s="203"/>
      <c r="J187" s="14"/>
      <c r="K187" s="14"/>
      <c r="L187" s="199"/>
      <c r="M187" s="204"/>
      <c r="N187" s="205"/>
      <c r="O187" s="205"/>
      <c r="P187" s="205"/>
      <c r="Q187" s="205"/>
      <c r="R187" s="205"/>
      <c r="S187" s="205"/>
      <c r="T187" s="20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0" t="s">
        <v>157</v>
      </c>
      <c r="AU187" s="200" t="s">
        <v>82</v>
      </c>
      <c r="AV187" s="14" t="s">
        <v>82</v>
      </c>
      <c r="AW187" s="14" t="s">
        <v>30</v>
      </c>
      <c r="AX187" s="14" t="s">
        <v>73</v>
      </c>
      <c r="AY187" s="200" t="s">
        <v>147</v>
      </c>
    </row>
    <row r="188" s="15" customFormat="1">
      <c r="A188" s="15"/>
      <c r="B188" s="207"/>
      <c r="C188" s="15"/>
      <c r="D188" s="192" t="s">
        <v>157</v>
      </c>
      <c r="E188" s="208" t="s">
        <v>1</v>
      </c>
      <c r="F188" s="209" t="s">
        <v>160</v>
      </c>
      <c r="G188" s="15"/>
      <c r="H188" s="210">
        <v>24.25</v>
      </c>
      <c r="I188" s="211"/>
      <c r="J188" s="15"/>
      <c r="K188" s="15"/>
      <c r="L188" s="207"/>
      <c r="M188" s="212"/>
      <c r="N188" s="213"/>
      <c r="O188" s="213"/>
      <c r="P188" s="213"/>
      <c r="Q188" s="213"/>
      <c r="R188" s="213"/>
      <c r="S188" s="213"/>
      <c r="T188" s="21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08" t="s">
        <v>157</v>
      </c>
      <c r="AU188" s="208" t="s">
        <v>82</v>
      </c>
      <c r="AV188" s="15" t="s">
        <v>154</v>
      </c>
      <c r="AW188" s="15" t="s">
        <v>30</v>
      </c>
      <c r="AX188" s="15" t="s">
        <v>80</v>
      </c>
      <c r="AY188" s="208" t="s">
        <v>147</v>
      </c>
    </row>
    <row r="189" s="2" customFormat="1" ht="33" customHeight="1">
      <c r="A189" s="37"/>
      <c r="B189" s="171"/>
      <c r="C189" s="172" t="s">
        <v>269</v>
      </c>
      <c r="D189" s="172" t="s">
        <v>150</v>
      </c>
      <c r="E189" s="173" t="s">
        <v>934</v>
      </c>
      <c r="F189" s="174" t="s">
        <v>935</v>
      </c>
      <c r="G189" s="175" t="s">
        <v>164</v>
      </c>
      <c r="H189" s="176">
        <v>24.25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38</v>
      </c>
      <c r="O189" s="76"/>
      <c r="P189" s="182">
        <f>O189*H189</f>
        <v>0</v>
      </c>
      <c r="Q189" s="182">
        <v>0</v>
      </c>
      <c r="R189" s="182">
        <f>Q189*H189</f>
        <v>0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154</v>
      </c>
      <c r="AT189" s="184" t="s">
        <v>150</v>
      </c>
      <c r="AU189" s="184" t="s">
        <v>82</v>
      </c>
      <c r="AY189" s="18" t="s">
        <v>147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80</v>
      </c>
      <c r="BK189" s="185">
        <f>ROUND(I189*H189,2)</f>
        <v>0</v>
      </c>
      <c r="BL189" s="18" t="s">
        <v>154</v>
      </c>
      <c r="BM189" s="184" t="s">
        <v>103</v>
      </c>
    </row>
    <row r="190" s="2" customFormat="1">
      <c r="A190" s="37"/>
      <c r="B190" s="38"/>
      <c r="C190" s="37"/>
      <c r="D190" s="186" t="s">
        <v>155</v>
      </c>
      <c r="E190" s="37"/>
      <c r="F190" s="187" t="s">
        <v>936</v>
      </c>
      <c r="G190" s="37"/>
      <c r="H190" s="37"/>
      <c r="I190" s="188"/>
      <c r="J190" s="37"/>
      <c r="K190" s="37"/>
      <c r="L190" s="38"/>
      <c r="M190" s="189"/>
      <c r="N190" s="190"/>
      <c r="O190" s="76"/>
      <c r="P190" s="76"/>
      <c r="Q190" s="76"/>
      <c r="R190" s="76"/>
      <c r="S190" s="76"/>
      <c r="T190" s="7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8" t="s">
        <v>155</v>
      </c>
      <c r="AU190" s="18" t="s">
        <v>82</v>
      </c>
    </row>
    <row r="191" s="14" customFormat="1">
      <c r="A191" s="14"/>
      <c r="B191" s="199"/>
      <c r="C191" s="14"/>
      <c r="D191" s="192" t="s">
        <v>157</v>
      </c>
      <c r="E191" s="200" t="s">
        <v>1</v>
      </c>
      <c r="F191" s="201" t="s">
        <v>883</v>
      </c>
      <c r="G191" s="14"/>
      <c r="H191" s="202">
        <v>18.5</v>
      </c>
      <c r="I191" s="203"/>
      <c r="J191" s="14"/>
      <c r="K191" s="14"/>
      <c r="L191" s="199"/>
      <c r="M191" s="204"/>
      <c r="N191" s="205"/>
      <c r="O191" s="205"/>
      <c r="P191" s="205"/>
      <c r="Q191" s="205"/>
      <c r="R191" s="205"/>
      <c r="S191" s="205"/>
      <c r="T191" s="20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00" t="s">
        <v>157</v>
      </c>
      <c r="AU191" s="200" t="s">
        <v>82</v>
      </c>
      <c r="AV191" s="14" t="s">
        <v>82</v>
      </c>
      <c r="AW191" s="14" t="s">
        <v>30</v>
      </c>
      <c r="AX191" s="14" t="s">
        <v>73</v>
      </c>
      <c r="AY191" s="200" t="s">
        <v>147</v>
      </c>
    </row>
    <row r="192" s="14" customFormat="1">
      <c r="A192" s="14"/>
      <c r="B192" s="199"/>
      <c r="C192" s="14"/>
      <c r="D192" s="192" t="s">
        <v>157</v>
      </c>
      <c r="E192" s="200" t="s">
        <v>1</v>
      </c>
      <c r="F192" s="201" t="s">
        <v>884</v>
      </c>
      <c r="G192" s="14"/>
      <c r="H192" s="202">
        <v>5.75</v>
      </c>
      <c r="I192" s="203"/>
      <c r="J192" s="14"/>
      <c r="K192" s="14"/>
      <c r="L192" s="199"/>
      <c r="M192" s="204"/>
      <c r="N192" s="205"/>
      <c r="O192" s="205"/>
      <c r="P192" s="205"/>
      <c r="Q192" s="205"/>
      <c r="R192" s="205"/>
      <c r="S192" s="205"/>
      <c r="T192" s="20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0" t="s">
        <v>157</v>
      </c>
      <c r="AU192" s="200" t="s">
        <v>82</v>
      </c>
      <c r="AV192" s="14" t="s">
        <v>82</v>
      </c>
      <c r="AW192" s="14" t="s">
        <v>30</v>
      </c>
      <c r="AX192" s="14" t="s">
        <v>73</v>
      </c>
      <c r="AY192" s="200" t="s">
        <v>147</v>
      </c>
    </row>
    <row r="193" s="15" customFormat="1">
      <c r="A193" s="15"/>
      <c r="B193" s="207"/>
      <c r="C193" s="15"/>
      <c r="D193" s="192" t="s">
        <v>157</v>
      </c>
      <c r="E193" s="208" t="s">
        <v>1</v>
      </c>
      <c r="F193" s="209" t="s">
        <v>160</v>
      </c>
      <c r="G193" s="15"/>
      <c r="H193" s="210">
        <v>24.25</v>
      </c>
      <c r="I193" s="211"/>
      <c r="J193" s="15"/>
      <c r="K193" s="15"/>
      <c r="L193" s="207"/>
      <c r="M193" s="212"/>
      <c r="N193" s="213"/>
      <c r="O193" s="213"/>
      <c r="P193" s="213"/>
      <c r="Q193" s="213"/>
      <c r="R193" s="213"/>
      <c r="S193" s="213"/>
      <c r="T193" s="21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08" t="s">
        <v>157</v>
      </c>
      <c r="AU193" s="208" t="s">
        <v>82</v>
      </c>
      <c r="AV193" s="15" t="s">
        <v>154</v>
      </c>
      <c r="AW193" s="15" t="s">
        <v>30</v>
      </c>
      <c r="AX193" s="15" t="s">
        <v>80</v>
      </c>
      <c r="AY193" s="208" t="s">
        <v>147</v>
      </c>
    </row>
    <row r="194" s="12" customFormat="1" ht="22.8" customHeight="1">
      <c r="A194" s="12"/>
      <c r="B194" s="158"/>
      <c r="C194" s="12"/>
      <c r="D194" s="159" t="s">
        <v>72</v>
      </c>
      <c r="E194" s="169" t="s">
        <v>159</v>
      </c>
      <c r="F194" s="169" t="s">
        <v>161</v>
      </c>
      <c r="G194" s="12"/>
      <c r="H194" s="12"/>
      <c r="I194" s="161"/>
      <c r="J194" s="170">
        <f>BK194</f>
        <v>0</v>
      </c>
      <c r="K194" s="12"/>
      <c r="L194" s="158"/>
      <c r="M194" s="163"/>
      <c r="N194" s="164"/>
      <c r="O194" s="164"/>
      <c r="P194" s="165">
        <f>SUM(P195:P218)</f>
        <v>0</v>
      </c>
      <c r="Q194" s="164"/>
      <c r="R194" s="165">
        <f>SUM(R195:R218)</f>
        <v>0</v>
      </c>
      <c r="S194" s="164"/>
      <c r="T194" s="166">
        <f>SUM(T195:T218)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9" t="s">
        <v>80</v>
      </c>
      <c r="AT194" s="167" t="s">
        <v>72</v>
      </c>
      <c r="AU194" s="167" t="s">
        <v>80</v>
      </c>
      <c r="AY194" s="159" t="s">
        <v>147</v>
      </c>
      <c r="BK194" s="168">
        <f>SUM(BK195:BK218)</f>
        <v>0</v>
      </c>
    </row>
    <row r="195" s="2" customFormat="1" ht="37.8" customHeight="1">
      <c r="A195" s="37"/>
      <c r="B195" s="171"/>
      <c r="C195" s="172" t="s">
        <v>222</v>
      </c>
      <c r="D195" s="172" t="s">
        <v>150</v>
      </c>
      <c r="E195" s="173" t="s">
        <v>937</v>
      </c>
      <c r="F195" s="174" t="s">
        <v>938</v>
      </c>
      <c r="G195" s="175" t="s">
        <v>201</v>
      </c>
      <c r="H195" s="176">
        <v>50.600000000000001</v>
      </c>
      <c r="I195" s="177"/>
      <c r="J195" s="178">
        <f>ROUND(I195*H195,2)</f>
        <v>0</v>
      </c>
      <c r="K195" s="179"/>
      <c r="L195" s="38"/>
      <c r="M195" s="180" t="s">
        <v>1</v>
      </c>
      <c r="N195" s="181" t="s">
        <v>38</v>
      </c>
      <c r="O195" s="76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4" t="s">
        <v>154</v>
      </c>
      <c r="AT195" s="184" t="s">
        <v>150</v>
      </c>
      <c r="AU195" s="184" t="s">
        <v>82</v>
      </c>
      <c r="AY195" s="18" t="s">
        <v>147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8" t="s">
        <v>80</v>
      </c>
      <c r="BK195" s="185">
        <f>ROUND(I195*H195,2)</f>
        <v>0</v>
      </c>
      <c r="BL195" s="18" t="s">
        <v>154</v>
      </c>
      <c r="BM195" s="184" t="s">
        <v>277</v>
      </c>
    </row>
    <row r="196" s="2" customFormat="1">
      <c r="A196" s="37"/>
      <c r="B196" s="38"/>
      <c r="C196" s="37"/>
      <c r="D196" s="186" t="s">
        <v>155</v>
      </c>
      <c r="E196" s="37"/>
      <c r="F196" s="187" t="s">
        <v>939</v>
      </c>
      <c r="G196" s="37"/>
      <c r="H196" s="37"/>
      <c r="I196" s="188"/>
      <c r="J196" s="37"/>
      <c r="K196" s="37"/>
      <c r="L196" s="38"/>
      <c r="M196" s="189"/>
      <c r="N196" s="190"/>
      <c r="O196" s="76"/>
      <c r="P196" s="76"/>
      <c r="Q196" s="76"/>
      <c r="R196" s="76"/>
      <c r="S196" s="76"/>
      <c r="T196" s="7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8" t="s">
        <v>155</v>
      </c>
      <c r="AU196" s="18" t="s">
        <v>82</v>
      </c>
    </row>
    <row r="197" s="13" customFormat="1">
      <c r="A197" s="13"/>
      <c r="B197" s="191"/>
      <c r="C197" s="13"/>
      <c r="D197" s="192" t="s">
        <v>157</v>
      </c>
      <c r="E197" s="193" t="s">
        <v>1</v>
      </c>
      <c r="F197" s="194" t="s">
        <v>940</v>
      </c>
      <c r="G197" s="13"/>
      <c r="H197" s="193" t="s">
        <v>1</v>
      </c>
      <c r="I197" s="195"/>
      <c r="J197" s="13"/>
      <c r="K197" s="13"/>
      <c r="L197" s="191"/>
      <c r="M197" s="196"/>
      <c r="N197" s="197"/>
      <c r="O197" s="197"/>
      <c r="P197" s="197"/>
      <c r="Q197" s="197"/>
      <c r="R197" s="197"/>
      <c r="S197" s="197"/>
      <c r="T197" s="19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3" t="s">
        <v>157</v>
      </c>
      <c r="AU197" s="193" t="s">
        <v>82</v>
      </c>
      <c r="AV197" s="13" t="s">
        <v>80</v>
      </c>
      <c r="AW197" s="13" t="s">
        <v>30</v>
      </c>
      <c r="AX197" s="13" t="s">
        <v>73</v>
      </c>
      <c r="AY197" s="193" t="s">
        <v>147</v>
      </c>
    </row>
    <row r="198" s="14" customFormat="1">
      <c r="A198" s="14"/>
      <c r="B198" s="199"/>
      <c r="C198" s="14"/>
      <c r="D198" s="192" t="s">
        <v>157</v>
      </c>
      <c r="E198" s="200" t="s">
        <v>1</v>
      </c>
      <c r="F198" s="201" t="s">
        <v>941</v>
      </c>
      <c r="G198" s="14"/>
      <c r="H198" s="202">
        <v>50.600000000000001</v>
      </c>
      <c r="I198" s="203"/>
      <c r="J198" s="14"/>
      <c r="K198" s="14"/>
      <c r="L198" s="199"/>
      <c r="M198" s="204"/>
      <c r="N198" s="205"/>
      <c r="O198" s="205"/>
      <c r="P198" s="205"/>
      <c r="Q198" s="205"/>
      <c r="R198" s="205"/>
      <c r="S198" s="205"/>
      <c r="T198" s="20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0" t="s">
        <v>157</v>
      </c>
      <c r="AU198" s="200" t="s">
        <v>82</v>
      </c>
      <c r="AV198" s="14" t="s">
        <v>82</v>
      </c>
      <c r="AW198" s="14" t="s">
        <v>30</v>
      </c>
      <c r="AX198" s="14" t="s">
        <v>73</v>
      </c>
      <c r="AY198" s="200" t="s">
        <v>147</v>
      </c>
    </row>
    <row r="199" s="15" customFormat="1">
      <c r="A199" s="15"/>
      <c r="B199" s="207"/>
      <c r="C199" s="15"/>
      <c r="D199" s="192" t="s">
        <v>157</v>
      </c>
      <c r="E199" s="208" t="s">
        <v>1</v>
      </c>
      <c r="F199" s="209" t="s">
        <v>160</v>
      </c>
      <c r="G199" s="15"/>
      <c r="H199" s="210">
        <v>50.600000000000001</v>
      </c>
      <c r="I199" s="211"/>
      <c r="J199" s="15"/>
      <c r="K199" s="15"/>
      <c r="L199" s="207"/>
      <c r="M199" s="212"/>
      <c r="N199" s="213"/>
      <c r="O199" s="213"/>
      <c r="P199" s="213"/>
      <c r="Q199" s="213"/>
      <c r="R199" s="213"/>
      <c r="S199" s="213"/>
      <c r="T199" s="21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8" t="s">
        <v>157</v>
      </c>
      <c r="AU199" s="208" t="s">
        <v>82</v>
      </c>
      <c r="AV199" s="15" t="s">
        <v>154</v>
      </c>
      <c r="AW199" s="15" t="s">
        <v>30</v>
      </c>
      <c r="AX199" s="15" t="s">
        <v>80</v>
      </c>
      <c r="AY199" s="208" t="s">
        <v>147</v>
      </c>
    </row>
    <row r="200" s="2" customFormat="1" ht="24.15" customHeight="1">
      <c r="A200" s="37"/>
      <c r="B200" s="171"/>
      <c r="C200" s="172" t="s">
        <v>280</v>
      </c>
      <c r="D200" s="172" t="s">
        <v>150</v>
      </c>
      <c r="E200" s="173" t="s">
        <v>245</v>
      </c>
      <c r="F200" s="174" t="s">
        <v>246</v>
      </c>
      <c r="G200" s="175" t="s">
        <v>164</v>
      </c>
      <c r="H200" s="176">
        <v>127.59999999999999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154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154</v>
      </c>
      <c r="BM200" s="184" t="s">
        <v>283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248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24.15" customHeight="1">
      <c r="A202" s="37"/>
      <c r="B202" s="171"/>
      <c r="C202" s="172" t="s">
        <v>227</v>
      </c>
      <c r="D202" s="172" t="s">
        <v>150</v>
      </c>
      <c r="E202" s="173" t="s">
        <v>441</v>
      </c>
      <c r="F202" s="174" t="s">
        <v>442</v>
      </c>
      <c r="G202" s="175" t="s">
        <v>164</v>
      </c>
      <c r="H202" s="176">
        <v>91.079999999999998</v>
      </c>
      <c r="I202" s="177"/>
      <c r="J202" s="178">
        <f>ROUND(I202*H202,2)</f>
        <v>0</v>
      </c>
      <c r="K202" s="179"/>
      <c r="L202" s="38"/>
      <c r="M202" s="180" t="s">
        <v>1</v>
      </c>
      <c r="N202" s="181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154</v>
      </c>
      <c r="AT202" s="184" t="s">
        <v>150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154</v>
      </c>
      <c r="BM202" s="184" t="s">
        <v>170</v>
      </c>
    </row>
    <row r="203" s="2" customFormat="1">
      <c r="A203" s="37"/>
      <c r="B203" s="38"/>
      <c r="C203" s="37"/>
      <c r="D203" s="186" t="s">
        <v>155</v>
      </c>
      <c r="E203" s="37"/>
      <c r="F203" s="187" t="s">
        <v>444</v>
      </c>
      <c r="G203" s="37"/>
      <c r="H203" s="37"/>
      <c r="I203" s="188"/>
      <c r="J203" s="37"/>
      <c r="K203" s="37"/>
      <c r="L203" s="38"/>
      <c r="M203" s="189"/>
      <c r="N203" s="190"/>
      <c r="O203" s="76"/>
      <c r="P203" s="76"/>
      <c r="Q203" s="76"/>
      <c r="R203" s="76"/>
      <c r="S203" s="76"/>
      <c r="T203" s="7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8" t="s">
        <v>155</v>
      </c>
      <c r="AU203" s="18" t="s">
        <v>82</v>
      </c>
    </row>
    <row r="204" s="13" customFormat="1">
      <c r="A204" s="13"/>
      <c r="B204" s="191"/>
      <c r="C204" s="13"/>
      <c r="D204" s="192" t="s">
        <v>157</v>
      </c>
      <c r="E204" s="193" t="s">
        <v>1</v>
      </c>
      <c r="F204" s="194" t="s">
        <v>942</v>
      </c>
      <c r="G204" s="13"/>
      <c r="H204" s="193" t="s">
        <v>1</v>
      </c>
      <c r="I204" s="195"/>
      <c r="J204" s="13"/>
      <c r="K204" s="13"/>
      <c r="L204" s="191"/>
      <c r="M204" s="196"/>
      <c r="N204" s="197"/>
      <c r="O204" s="197"/>
      <c r="P204" s="197"/>
      <c r="Q204" s="197"/>
      <c r="R204" s="197"/>
      <c r="S204" s="197"/>
      <c r="T204" s="19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93" t="s">
        <v>157</v>
      </c>
      <c r="AU204" s="193" t="s">
        <v>82</v>
      </c>
      <c r="AV204" s="13" t="s">
        <v>80</v>
      </c>
      <c r="AW204" s="13" t="s">
        <v>30</v>
      </c>
      <c r="AX204" s="13" t="s">
        <v>73</v>
      </c>
      <c r="AY204" s="193" t="s">
        <v>147</v>
      </c>
    </row>
    <row r="205" s="14" customFormat="1">
      <c r="A205" s="14"/>
      <c r="B205" s="199"/>
      <c r="C205" s="14"/>
      <c r="D205" s="192" t="s">
        <v>157</v>
      </c>
      <c r="E205" s="200" t="s">
        <v>1</v>
      </c>
      <c r="F205" s="201" t="s">
        <v>943</v>
      </c>
      <c r="G205" s="14"/>
      <c r="H205" s="202">
        <v>91.079999999999998</v>
      </c>
      <c r="I205" s="203"/>
      <c r="J205" s="14"/>
      <c r="K205" s="14"/>
      <c r="L205" s="199"/>
      <c r="M205" s="204"/>
      <c r="N205" s="205"/>
      <c r="O205" s="205"/>
      <c r="P205" s="205"/>
      <c r="Q205" s="205"/>
      <c r="R205" s="205"/>
      <c r="S205" s="205"/>
      <c r="T205" s="20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00" t="s">
        <v>157</v>
      </c>
      <c r="AU205" s="200" t="s">
        <v>82</v>
      </c>
      <c r="AV205" s="14" t="s">
        <v>82</v>
      </c>
      <c r="AW205" s="14" t="s">
        <v>30</v>
      </c>
      <c r="AX205" s="14" t="s">
        <v>73</v>
      </c>
      <c r="AY205" s="200" t="s">
        <v>147</v>
      </c>
    </row>
    <row r="206" s="15" customFormat="1">
      <c r="A206" s="15"/>
      <c r="B206" s="207"/>
      <c r="C206" s="15"/>
      <c r="D206" s="192" t="s">
        <v>157</v>
      </c>
      <c r="E206" s="208" t="s">
        <v>1</v>
      </c>
      <c r="F206" s="209" t="s">
        <v>160</v>
      </c>
      <c r="G206" s="15"/>
      <c r="H206" s="210">
        <v>91.079999999999998</v>
      </c>
      <c r="I206" s="211"/>
      <c r="J206" s="15"/>
      <c r="K206" s="15"/>
      <c r="L206" s="207"/>
      <c r="M206" s="212"/>
      <c r="N206" s="213"/>
      <c r="O206" s="213"/>
      <c r="P206" s="213"/>
      <c r="Q206" s="213"/>
      <c r="R206" s="213"/>
      <c r="S206" s="213"/>
      <c r="T206" s="21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08" t="s">
        <v>157</v>
      </c>
      <c r="AU206" s="208" t="s">
        <v>82</v>
      </c>
      <c r="AV206" s="15" t="s">
        <v>154</v>
      </c>
      <c r="AW206" s="15" t="s">
        <v>30</v>
      </c>
      <c r="AX206" s="15" t="s">
        <v>80</v>
      </c>
      <c r="AY206" s="208" t="s">
        <v>147</v>
      </c>
    </row>
    <row r="207" s="2" customFormat="1" ht="24.15" customHeight="1">
      <c r="A207" s="37"/>
      <c r="B207" s="171"/>
      <c r="C207" s="172" t="s">
        <v>301</v>
      </c>
      <c r="D207" s="172" t="s">
        <v>150</v>
      </c>
      <c r="E207" s="173" t="s">
        <v>481</v>
      </c>
      <c r="F207" s="174" t="s">
        <v>482</v>
      </c>
      <c r="G207" s="175" t="s">
        <v>164</v>
      </c>
      <c r="H207" s="176">
        <v>91.079999999999998</v>
      </c>
      <c r="I207" s="177"/>
      <c r="J207" s="178">
        <f>ROUND(I207*H207,2)</f>
        <v>0</v>
      </c>
      <c r="K207" s="179"/>
      <c r="L207" s="38"/>
      <c r="M207" s="180" t="s">
        <v>1</v>
      </c>
      <c r="N207" s="181" t="s">
        <v>38</v>
      </c>
      <c r="O207" s="76"/>
      <c r="P207" s="182">
        <f>O207*H207</f>
        <v>0</v>
      </c>
      <c r="Q207" s="182">
        <v>0</v>
      </c>
      <c r="R207" s="182">
        <f>Q207*H207</f>
        <v>0</v>
      </c>
      <c r="S207" s="182">
        <v>0</v>
      </c>
      <c r="T207" s="18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4" t="s">
        <v>154</v>
      </c>
      <c r="AT207" s="184" t="s">
        <v>150</v>
      </c>
      <c r="AU207" s="184" t="s">
        <v>82</v>
      </c>
      <c r="AY207" s="18" t="s">
        <v>147</v>
      </c>
      <c r="BE207" s="185">
        <f>IF(N207="základní",J207,0)</f>
        <v>0</v>
      </c>
      <c r="BF207" s="185">
        <f>IF(N207="snížená",J207,0)</f>
        <v>0</v>
      </c>
      <c r="BG207" s="185">
        <f>IF(N207="zákl. přenesená",J207,0)</f>
        <v>0</v>
      </c>
      <c r="BH207" s="185">
        <f>IF(N207="sníž. přenesená",J207,0)</f>
        <v>0</v>
      </c>
      <c r="BI207" s="185">
        <f>IF(N207="nulová",J207,0)</f>
        <v>0</v>
      </c>
      <c r="BJ207" s="18" t="s">
        <v>80</v>
      </c>
      <c r="BK207" s="185">
        <f>ROUND(I207*H207,2)</f>
        <v>0</v>
      </c>
      <c r="BL207" s="18" t="s">
        <v>154</v>
      </c>
      <c r="BM207" s="184" t="s">
        <v>304</v>
      </c>
    </row>
    <row r="208" s="2" customFormat="1">
      <c r="A208" s="37"/>
      <c r="B208" s="38"/>
      <c r="C208" s="37"/>
      <c r="D208" s="186" t="s">
        <v>155</v>
      </c>
      <c r="E208" s="37"/>
      <c r="F208" s="187" t="s">
        <v>484</v>
      </c>
      <c r="G208" s="37"/>
      <c r="H208" s="37"/>
      <c r="I208" s="188"/>
      <c r="J208" s="37"/>
      <c r="K208" s="37"/>
      <c r="L208" s="38"/>
      <c r="M208" s="189"/>
      <c r="N208" s="190"/>
      <c r="O208" s="76"/>
      <c r="P208" s="76"/>
      <c r="Q208" s="76"/>
      <c r="R208" s="76"/>
      <c r="S208" s="76"/>
      <c r="T208" s="7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8" t="s">
        <v>155</v>
      </c>
      <c r="AU208" s="18" t="s">
        <v>82</v>
      </c>
    </row>
    <row r="209" s="14" customFormat="1">
      <c r="A209" s="14"/>
      <c r="B209" s="199"/>
      <c r="C209" s="14"/>
      <c r="D209" s="192" t="s">
        <v>157</v>
      </c>
      <c r="E209" s="200" t="s">
        <v>1</v>
      </c>
      <c r="F209" s="201" t="s">
        <v>943</v>
      </c>
      <c r="G209" s="14"/>
      <c r="H209" s="202">
        <v>91.079999999999998</v>
      </c>
      <c r="I209" s="203"/>
      <c r="J209" s="14"/>
      <c r="K209" s="14"/>
      <c r="L209" s="199"/>
      <c r="M209" s="204"/>
      <c r="N209" s="205"/>
      <c r="O209" s="205"/>
      <c r="P209" s="205"/>
      <c r="Q209" s="205"/>
      <c r="R209" s="205"/>
      <c r="S209" s="205"/>
      <c r="T209" s="20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0" t="s">
        <v>157</v>
      </c>
      <c r="AU209" s="200" t="s">
        <v>82</v>
      </c>
      <c r="AV209" s="14" t="s">
        <v>82</v>
      </c>
      <c r="AW209" s="14" t="s">
        <v>30</v>
      </c>
      <c r="AX209" s="14" t="s">
        <v>73</v>
      </c>
      <c r="AY209" s="200" t="s">
        <v>147</v>
      </c>
    </row>
    <row r="210" s="15" customFormat="1">
      <c r="A210" s="15"/>
      <c r="B210" s="207"/>
      <c r="C210" s="15"/>
      <c r="D210" s="192" t="s">
        <v>157</v>
      </c>
      <c r="E210" s="208" t="s">
        <v>1</v>
      </c>
      <c r="F210" s="209" t="s">
        <v>160</v>
      </c>
      <c r="G210" s="15"/>
      <c r="H210" s="210">
        <v>91.079999999999998</v>
      </c>
      <c r="I210" s="211"/>
      <c r="J210" s="15"/>
      <c r="K210" s="15"/>
      <c r="L210" s="207"/>
      <c r="M210" s="212"/>
      <c r="N210" s="213"/>
      <c r="O210" s="213"/>
      <c r="P210" s="213"/>
      <c r="Q210" s="213"/>
      <c r="R210" s="213"/>
      <c r="S210" s="213"/>
      <c r="T210" s="214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08" t="s">
        <v>157</v>
      </c>
      <c r="AU210" s="208" t="s">
        <v>82</v>
      </c>
      <c r="AV210" s="15" t="s">
        <v>154</v>
      </c>
      <c r="AW210" s="15" t="s">
        <v>30</v>
      </c>
      <c r="AX210" s="15" t="s">
        <v>80</v>
      </c>
      <c r="AY210" s="208" t="s">
        <v>147</v>
      </c>
    </row>
    <row r="211" s="2" customFormat="1" ht="37.8" customHeight="1">
      <c r="A211" s="37"/>
      <c r="B211" s="171"/>
      <c r="C211" s="172" t="s">
        <v>232</v>
      </c>
      <c r="D211" s="172" t="s">
        <v>150</v>
      </c>
      <c r="E211" s="173" t="s">
        <v>944</v>
      </c>
      <c r="F211" s="174" t="s">
        <v>945</v>
      </c>
      <c r="G211" s="175" t="s">
        <v>164</v>
      </c>
      <c r="H211" s="176">
        <v>91.079999999999998</v>
      </c>
      <c r="I211" s="177"/>
      <c r="J211" s="178">
        <f>ROUND(I211*H211,2)</f>
        <v>0</v>
      </c>
      <c r="K211" s="179"/>
      <c r="L211" s="38"/>
      <c r="M211" s="180" t="s">
        <v>1</v>
      </c>
      <c r="N211" s="181" t="s">
        <v>38</v>
      </c>
      <c r="O211" s="76"/>
      <c r="P211" s="182">
        <f>O211*H211</f>
        <v>0</v>
      </c>
      <c r="Q211" s="182">
        <v>0</v>
      </c>
      <c r="R211" s="182">
        <f>Q211*H211</f>
        <v>0</v>
      </c>
      <c r="S211" s="182">
        <v>0</v>
      </c>
      <c r="T211" s="18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4" t="s">
        <v>154</v>
      </c>
      <c r="AT211" s="184" t="s">
        <v>150</v>
      </c>
      <c r="AU211" s="184" t="s">
        <v>82</v>
      </c>
      <c r="AY211" s="18" t="s">
        <v>147</v>
      </c>
      <c r="BE211" s="185">
        <f>IF(N211="základní",J211,0)</f>
        <v>0</v>
      </c>
      <c r="BF211" s="185">
        <f>IF(N211="snížená",J211,0)</f>
        <v>0</v>
      </c>
      <c r="BG211" s="185">
        <f>IF(N211="zákl. přenesená",J211,0)</f>
        <v>0</v>
      </c>
      <c r="BH211" s="185">
        <f>IF(N211="sníž. přenesená",J211,0)</f>
        <v>0</v>
      </c>
      <c r="BI211" s="185">
        <f>IF(N211="nulová",J211,0)</f>
        <v>0</v>
      </c>
      <c r="BJ211" s="18" t="s">
        <v>80</v>
      </c>
      <c r="BK211" s="185">
        <f>ROUND(I211*H211,2)</f>
        <v>0</v>
      </c>
      <c r="BL211" s="18" t="s">
        <v>154</v>
      </c>
      <c r="BM211" s="184" t="s">
        <v>308</v>
      </c>
    </row>
    <row r="212" s="2" customFormat="1">
      <c r="A212" s="37"/>
      <c r="B212" s="38"/>
      <c r="C212" s="37"/>
      <c r="D212" s="186" t="s">
        <v>155</v>
      </c>
      <c r="E212" s="37"/>
      <c r="F212" s="187" t="s">
        <v>946</v>
      </c>
      <c r="G212" s="37"/>
      <c r="H212" s="37"/>
      <c r="I212" s="188"/>
      <c r="J212" s="37"/>
      <c r="K212" s="37"/>
      <c r="L212" s="38"/>
      <c r="M212" s="189"/>
      <c r="N212" s="190"/>
      <c r="O212" s="76"/>
      <c r="P212" s="76"/>
      <c r="Q212" s="76"/>
      <c r="R212" s="76"/>
      <c r="S212" s="76"/>
      <c r="T212" s="7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8" t="s">
        <v>155</v>
      </c>
      <c r="AU212" s="18" t="s">
        <v>82</v>
      </c>
    </row>
    <row r="213" s="14" customFormat="1">
      <c r="A213" s="14"/>
      <c r="B213" s="199"/>
      <c r="C213" s="14"/>
      <c r="D213" s="192" t="s">
        <v>157</v>
      </c>
      <c r="E213" s="200" t="s">
        <v>1</v>
      </c>
      <c r="F213" s="201" t="s">
        <v>943</v>
      </c>
      <c r="G213" s="14"/>
      <c r="H213" s="202">
        <v>91.079999999999998</v>
      </c>
      <c r="I213" s="203"/>
      <c r="J213" s="14"/>
      <c r="K213" s="14"/>
      <c r="L213" s="199"/>
      <c r="M213" s="204"/>
      <c r="N213" s="205"/>
      <c r="O213" s="205"/>
      <c r="P213" s="205"/>
      <c r="Q213" s="205"/>
      <c r="R213" s="205"/>
      <c r="S213" s="205"/>
      <c r="T213" s="20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0" t="s">
        <v>157</v>
      </c>
      <c r="AU213" s="200" t="s">
        <v>82</v>
      </c>
      <c r="AV213" s="14" t="s">
        <v>82</v>
      </c>
      <c r="AW213" s="14" t="s">
        <v>30</v>
      </c>
      <c r="AX213" s="14" t="s">
        <v>73</v>
      </c>
      <c r="AY213" s="200" t="s">
        <v>147</v>
      </c>
    </row>
    <row r="214" s="15" customFormat="1">
      <c r="A214" s="15"/>
      <c r="B214" s="207"/>
      <c r="C214" s="15"/>
      <c r="D214" s="192" t="s">
        <v>157</v>
      </c>
      <c r="E214" s="208" t="s">
        <v>1</v>
      </c>
      <c r="F214" s="209" t="s">
        <v>160</v>
      </c>
      <c r="G214" s="15"/>
      <c r="H214" s="210">
        <v>91.079999999999998</v>
      </c>
      <c r="I214" s="211"/>
      <c r="J214" s="15"/>
      <c r="K214" s="15"/>
      <c r="L214" s="207"/>
      <c r="M214" s="212"/>
      <c r="N214" s="213"/>
      <c r="O214" s="213"/>
      <c r="P214" s="213"/>
      <c r="Q214" s="213"/>
      <c r="R214" s="213"/>
      <c r="S214" s="213"/>
      <c r="T214" s="21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8" t="s">
        <v>157</v>
      </c>
      <c r="AU214" s="208" t="s">
        <v>82</v>
      </c>
      <c r="AV214" s="15" t="s">
        <v>154</v>
      </c>
      <c r="AW214" s="15" t="s">
        <v>30</v>
      </c>
      <c r="AX214" s="15" t="s">
        <v>80</v>
      </c>
      <c r="AY214" s="208" t="s">
        <v>147</v>
      </c>
    </row>
    <row r="215" s="2" customFormat="1" ht="24.15" customHeight="1">
      <c r="A215" s="37"/>
      <c r="B215" s="171"/>
      <c r="C215" s="172" t="s">
        <v>7</v>
      </c>
      <c r="D215" s="172" t="s">
        <v>150</v>
      </c>
      <c r="E215" s="173" t="s">
        <v>947</v>
      </c>
      <c r="F215" s="174" t="s">
        <v>948</v>
      </c>
      <c r="G215" s="175" t="s">
        <v>164</v>
      </c>
      <c r="H215" s="176">
        <v>91.079999999999998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38</v>
      </c>
      <c r="O215" s="76"/>
      <c r="P215" s="182">
        <f>O215*H215</f>
        <v>0</v>
      </c>
      <c r="Q215" s="182">
        <v>0</v>
      </c>
      <c r="R215" s="182">
        <f>Q215*H215</f>
        <v>0</v>
      </c>
      <c r="S215" s="182">
        <v>0</v>
      </c>
      <c r="T215" s="18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154</v>
      </c>
      <c r="AT215" s="184" t="s">
        <v>150</v>
      </c>
      <c r="AU215" s="184" t="s">
        <v>82</v>
      </c>
      <c r="AY215" s="18" t="s">
        <v>147</v>
      </c>
      <c r="BE215" s="185">
        <f>IF(N215="základní",J215,0)</f>
        <v>0</v>
      </c>
      <c r="BF215" s="185">
        <f>IF(N215="snížená",J215,0)</f>
        <v>0</v>
      </c>
      <c r="BG215" s="185">
        <f>IF(N215="zákl. přenesená",J215,0)</f>
        <v>0</v>
      </c>
      <c r="BH215" s="185">
        <f>IF(N215="sníž. přenesená",J215,0)</f>
        <v>0</v>
      </c>
      <c r="BI215" s="185">
        <f>IF(N215="nulová",J215,0)</f>
        <v>0</v>
      </c>
      <c r="BJ215" s="18" t="s">
        <v>80</v>
      </c>
      <c r="BK215" s="185">
        <f>ROUND(I215*H215,2)</f>
        <v>0</v>
      </c>
      <c r="BL215" s="18" t="s">
        <v>154</v>
      </c>
      <c r="BM215" s="184" t="s">
        <v>312</v>
      </c>
    </row>
    <row r="216" s="2" customFormat="1">
      <c r="A216" s="37"/>
      <c r="B216" s="38"/>
      <c r="C216" s="37"/>
      <c r="D216" s="186" t="s">
        <v>155</v>
      </c>
      <c r="E216" s="37"/>
      <c r="F216" s="187" t="s">
        <v>949</v>
      </c>
      <c r="G216" s="37"/>
      <c r="H216" s="37"/>
      <c r="I216" s="188"/>
      <c r="J216" s="37"/>
      <c r="K216" s="37"/>
      <c r="L216" s="38"/>
      <c r="M216" s="189"/>
      <c r="N216" s="190"/>
      <c r="O216" s="76"/>
      <c r="P216" s="76"/>
      <c r="Q216" s="76"/>
      <c r="R216" s="76"/>
      <c r="S216" s="76"/>
      <c r="T216" s="7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8" t="s">
        <v>155</v>
      </c>
      <c r="AU216" s="18" t="s">
        <v>82</v>
      </c>
    </row>
    <row r="217" s="14" customFormat="1">
      <c r="A217" s="14"/>
      <c r="B217" s="199"/>
      <c r="C217" s="14"/>
      <c r="D217" s="192" t="s">
        <v>157</v>
      </c>
      <c r="E217" s="200" t="s">
        <v>1</v>
      </c>
      <c r="F217" s="201" t="s">
        <v>943</v>
      </c>
      <c r="G217" s="14"/>
      <c r="H217" s="202">
        <v>91.079999999999998</v>
      </c>
      <c r="I217" s="203"/>
      <c r="J217" s="14"/>
      <c r="K217" s="14"/>
      <c r="L217" s="199"/>
      <c r="M217" s="204"/>
      <c r="N217" s="205"/>
      <c r="O217" s="205"/>
      <c r="P217" s="205"/>
      <c r="Q217" s="205"/>
      <c r="R217" s="205"/>
      <c r="S217" s="205"/>
      <c r="T217" s="20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00" t="s">
        <v>157</v>
      </c>
      <c r="AU217" s="200" t="s">
        <v>82</v>
      </c>
      <c r="AV217" s="14" t="s">
        <v>82</v>
      </c>
      <c r="AW217" s="14" t="s">
        <v>30</v>
      </c>
      <c r="AX217" s="14" t="s">
        <v>73</v>
      </c>
      <c r="AY217" s="200" t="s">
        <v>147</v>
      </c>
    </row>
    <row r="218" s="15" customFormat="1">
      <c r="A218" s="15"/>
      <c r="B218" s="207"/>
      <c r="C218" s="15"/>
      <c r="D218" s="192" t="s">
        <v>157</v>
      </c>
      <c r="E218" s="208" t="s">
        <v>1</v>
      </c>
      <c r="F218" s="209" t="s">
        <v>160</v>
      </c>
      <c r="G218" s="15"/>
      <c r="H218" s="210">
        <v>91.079999999999998</v>
      </c>
      <c r="I218" s="211"/>
      <c r="J218" s="15"/>
      <c r="K218" s="15"/>
      <c r="L218" s="207"/>
      <c r="M218" s="212"/>
      <c r="N218" s="213"/>
      <c r="O218" s="213"/>
      <c r="P218" s="213"/>
      <c r="Q218" s="213"/>
      <c r="R218" s="213"/>
      <c r="S218" s="213"/>
      <c r="T218" s="21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08" t="s">
        <v>157</v>
      </c>
      <c r="AU218" s="208" t="s">
        <v>82</v>
      </c>
      <c r="AV218" s="15" t="s">
        <v>154</v>
      </c>
      <c r="AW218" s="15" t="s">
        <v>30</v>
      </c>
      <c r="AX218" s="15" t="s">
        <v>80</v>
      </c>
      <c r="AY218" s="208" t="s">
        <v>147</v>
      </c>
    </row>
    <row r="219" s="12" customFormat="1" ht="22.8" customHeight="1">
      <c r="A219" s="12"/>
      <c r="B219" s="158"/>
      <c r="C219" s="12"/>
      <c r="D219" s="159" t="s">
        <v>72</v>
      </c>
      <c r="E219" s="169" t="s">
        <v>190</v>
      </c>
      <c r="F219" s="169" t="s">
        <v>950</v>
      </c>
      <c r="G219" s="12"/>
      <c r="H219" s="12"/>
      <c r="I219" s="161"/>
      <c r="J219" s="170">
        <f>BK219</f>
        <v>0</v>
      </c>
      <c r="K219" s="12"/>
      <c r="L219" s="158"/>
      <c r="M219" s="163"/>
      <c r="N219" s="164"/>
      <c r="O219" s="164"/>
      <c r="P219" s="165">
        <f>SUM(P220:P251)</f>
        <v>0</v>
      </c>
      <c r="Q219" s="164"/>
      <c r="R219" s="165">
        <f>SUM(R220:R251)</f>
        <v>0</v>
      </c>
      <c r="S219" s="164"/>
      <c r="T219" s="166">
        <f>SUM(T220:T251)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59" t="s">
        <v>80</v>
      </c>
      <c r="AT219" s="167" t="s">
        <v>72</v>
      </c>
      <c r="AU219" s="167" t="s">
        <v>80</v>
      </c>
      <c r="AY219" s="159" t="s">
        <v>147</v>
      </c>
      <c r="BK219" s="168">
        <f>SUM(BK220:BK251)</f>
        <v>0</v>
      </c>
    </row>
    <row r="220" s="2" customFormat="1" ht="16.5" customHeight="1">
      <c r="A220" s="37"/>
      <c r="B220" s="171"/>
      <c r="C220" s="172" t="s">
        <v>235</v>
      </c>
      <c r="D220" s="172" t="s">
        <v>150</v>
      </c>
      <c r="E220" s="173" t="s">
        <v>951</v>
      </c>
      <c r="F220" s="174" t="s">
        <v>952</v>
      </c>
      <c r="G220" s="175" t="s">
        <v>887</v>
      </c>
      <c r="H220" s="176">
        <v>4.7999999999999998</v>
      </c>
      <c r="I220" s="177"/>
      <c r="J220" s="178">
        <f>ROUND(I220*H220,2)</f>
        <v>0</v>
      </c>
      <c r="K220" s="179"/>
      <c r="L220" s="38"/>
      <c r="M220" s="180" t="s">
        <v>1</v>
      </c>
      <c r="N220" s="181" t="s">
        <v>38</v>
      </c>
      <c r="O220" s="76"/>
      <c r="P220" s="182">
        <f>O220*H220</f>
        <v>0</v>
      </c>
      <c r="Q220" s="182">
        <v>0</v>
      </c>
      <c r="R220" s="182">
        <f>Q220*H220</f>
        <v>0</v>
      </c>
      <c r="S220" s="182">
        <v>0</v>
      </c>
      <c r="T220" s="18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4" t="s">
        <v>154</v>
      </c>
      <c r="AT220" s="184" t="s">
        <v>150</v>
      </c>
      <c r="AU220" s="184" t="s">
        <v>82</v>
      </c>
      <c r="AY220" s="18" t="s">
        <v>147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8" t="s">
        <v>80</v>
      </c>
      <c r="BK220" s="185">
        <f>ROUND(I220*H220,2)</f>
        <v>0</v>
      </c>
      <c r="BL220" s="18" t="s">
        <v>154</v>
      </c>
      <c r="BM220" s="184" t="s">
        <v>316</v>
      </c>
    </row>
    <row r="221" s="2" customFormat="1">
      <c r="A221" s="37"/>
      <c r="B221" s="38"/>
      <c r="C221" s="37"/>
      <c r="D221" s="186" t="s">
        <v>155</v>
      </c>
      <c r="E221" s="37"/>
      <c r="F221" s="187" t="s">
        <v>953</v>
      </c>
      <c r="G221" s="37"/>
      <c r="H221" s="37"/>
      <c r="I221" s="188"/>
      <c r="J221" s="37"/>
      <c r="K221" s="37"/>
      <c r="L221" s="38"/>
      <c r="M221" s="189"/>
      <c r="N221" s="190"/>
      <c r="O221" s="76"/>
      <c r="P221" s="76"/>
      <c r="Q221" s="76"/>
      <c r="R221" s="76"/>
      <c r="S221" s="76"/>
      <c r="T221" s="7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8" t="s">
        <v>155</v>
      </c>
      <c r="AU221" s="18" t="s">
        <v>82</v>
      </c>
    </row>
    <row r="222" s="14" customFormat="1">
      <c r="A222" s="14"/>
      <c r="B222" s="199"/>
      <c r="C222" s="14"/>
      <c r="D222" s="192" t="s">
        <v>157</v>
      </c>
      <c r="E222" s="200" t="s">
        <v>1</v>
      </c>
      <c r="F222" s="201" t="s">
        <v>954</v>
      </c>
      <c r="G222" s="14"/>
      <c r="H222" s="202">
        <v>4.7999999999999998</v>
      </c>
      <c r="I222" s="203"/>
      <c r="J222" s="14"/>
      <c r="K222" s="14"/>
      <c r="L222" s="199"/>
      <c r="M222" s="204"/>
      <c r="N222" s="205"/>
      <c r="O222" s="205"/>
      <c r="P222" s="205"/>
      <c r="Q222" s="205"/>
      <c r="R222" s="205"/>
      <c r="S222" s="205"/>
      <c r="T222" s="20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0" t="s">
        <v>157</v>
      </c>
      <c r="AU222" s="200" t="s">
        <v>82</v>
      </c>
      <c r="AV222" s="14" t="s">
        <v>82</v>
      </c>
      <c r="AW222" s="14" t="s">
        <v>30</v>
      </c>
      <c r="AX222" s="14" t="s">
        <v>73</v>
      </c>
      <c r="AY222" s="200" t="s">
        <v>147</v>
      </c>
    </row>
    <row r="223" s="15" customFormat="1">
      <c r="A223" s="15"/>
      <c r="B223" s="207"/>
      <c r="C223" s="15"/>
      <c r="D223" s="192" t="s">
        <v>157</v>
      </c>
      <c r="E223" s="208" t="s">
        <v>1</v>
      </c>
      <c r="F223" s="209" t="s">
        <v>160</v>
      </c>
      <c r="G223" s="15"/>
      <c r="H223" s="210">
        <v>4.7999999999999998</v>
      </c>
      <c r="I223" s="211"/>
      <c r="J223" s="15"/>
      <c r="K223" s="15"/>
      <c r="L223" s="207"/>
      <c r="M223" s="212"/>
      <c r="N223" s="213"/>
      <c r="O223" s="213"/>
      <c r="P223" s="213"/>
      <c r="Q223" s="213"/>
      <c r="R223" s="213"/>
      <c r="S223" s="213"/>
      <c r="T223" s="21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8" t="s">
        <v>157</v>
      </c>
      <c r="AU223" s="208" t="s">
        <v>82</v>
      </c>
      <c r="AV223" s="15" t="s">
        <v>154</v>
      </c>
      <c r="AW223" s="15" t="s">
        <v>30</v>
      </c>
      <c r="AX223" s="15" t="s">
        <v>80</v>
      </c>
      <c r="AY223" s="208" t="s">
        <v>147</v>
      </c>
    </row>
    <row r="224" s="2" customFormat="1" ht="62.7" customHeight="1">
      <c r="A224" s="37"/>
      <c r="B224" s="171"/>
      <c r="C224" s="172" t="s">
        <v>318</v>
      </c>
      <c r="D224" s="172" t="s">
        <v>150</v>
      </c>
      <c r="E224" s="173" t="s">
        <v>955</v>
      </c>
      <c r="F224" s="174" t="s">
        <v>956</v>
      </c>
      <c r="G224" s="175" t="s">
        <v>201</v>
      </c>
      <c r="H224" s="176">
        <v>63</v>
      </c>
      <c r="I224" s="177"/>
      <c r="J224" s="178">
        <f>ROUND(I224*H224,2)</f>
        <v>0</v>
      </c>
      <c r="K224" s="179"/>
      <c r="L224" s="38"/>
      <c r="M224" s="180" t="s">
        <v>1</v>
      </c>
      <c r="N224" s="181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154</v>
      </c>
      <c r="AT224" s="184" t="s">
        <v>150</v>
      </c>
      <c r="AU224" s="184" t="s">
        <v>82</v>
      </c>
      <c r="AY224" s="18" t="s">
        <v>147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80</v>
      </c>
      <c r="BK224" s="185">
        <f>ROUND(I224*H224,2)</f>
        <v>0</v>
      </c>
      <c r="BL224" s="18" t="s">
        <v>154</v>
      </c>
      <c r="BM224" s="184" t="s">
        <v>321</v>
      </c>
    </row>
    <row r="225" s="2" customFormat="1">
      <c r="A225" s="37"/>
      <c r="B225" s="38"/>
      <c r="C225" s="37"/>
      <c r="D225" s="186" t="s">
        <v>155</v>
      </c>
      <c r="E225" s="37"/>
      <c r="F225" s="187" t="s">
        <v>957</v>
      </c>
      <c r="G225" s="37"/>
      <c r="H225" s="37"/>
      <c r="I225" s="188"/>
      <c r="J225" s="37"/>
      <c r="K225" s="37"/>
      <c r="L225" s="38"/>
      <c r="M225" s="189"/>
      <c r="N225" s="190"/>
      <c r="O225" s="76"/>
      <c r="P225" s="76"/>
      <c r="Q225" s="76"/>
      <c r="R225" s="76"/>
      <c r="S225" s="76"/>
      <c r="T225" s="7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8" t="s">
        <v>155</v>
      </c>
      <c r="AU225" s="18" t="s">
        <v>82</v>
      </c>
    </row>
    <row r="226" s="13" customFormat="1">
      <c r="A226" s="13"/>
      <c r="B226" s="191"/>
      <c r="C226" s="13"/>
      <c r="D226" s="192" t="s">
        <v>157</v>
      </c>
      <c r="E226" s="193" t="s">
        <v>1</v>
      </c>
      <c r="F226" s="194" t="s">
        <v>958</v>
      </c>
      <c r="G226" s="13"/>
      <c r="H226" s="193" t="s">
        <v>1</v>
      </c>
      <c r="I226" s="195"/>
      <c r="J226" s="13"/>
      <c r="K226" s="13"/>
      <c r="L226" s="191"/>
      <c r="M226" s="196"/>
      <c r="N226" s="197"/>
      <c r="O226" s="197"/>
      <c r="P226" s="197"/>
      <c r="Q226" s="197"/>
      <c r="R226" s="197"/>
      <c r="S226" s="197"/>
      <c r="T226" s="19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3" t="s">
        <v>157</v>
      </c>
      <c r="AU226" s="193" t="s">
        <v>82</v>
      </c>
      <c r="AV226" s="13" t="s">
        <v>80</v>
      </c>
      <c r="AW226" s="13" t="s">
        <v>30</v>
      </c>
      <c r="AX226" s="13" t="s">
        <v>73</v>
      </c>
      <c r="AY226" s="193" t="s">
        <v>147</v>
      </c>
    </row>
    <row r="227" s="14" customFormat="1">
      <c r="A227" s="14"/>
      <c r="B227" s="199"/>
      <c r="C227" s="14"/>
      <c r="D227" s="192" t="s">
        <v>157</v>
      </c>
      <c r="E227" s="200" t="s">
        <v>1</v>
      </c>
      <c r="F227" s="201" t="s">
        <v>325</v>
      </c>
      <c r="G227" s="14"/>
      <c r="H227" s="202">
        <v>48</v>
      </c>
      <c r="I227" s="203"/>
      <c r="J227" s="14"/>
      <c r="K227" s="14"/>
      <c r="L227" s="199"/>
      <c r="M227" s="204"/>
      <c r="N227" s="205"/>
      <c r="O227" s="205"/>
      <c r="P227" s="205"/>
      <c r="Q227" s="205"/>
      <c r="R227" s="205"/>
      <c r="S227" s="205"/>
      <c r="T227" s="20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0" t="s">
        <v>157</v>
      </c>
      <c r="AU227" s="200" t="s">
        <v>82</v>
      </c>
      <c r="AV227" s="14" t="s">
        <v>82</v>
      </c>
      <c r="AW227" s="14" t="s">
        <v>30</v>
      </c>
      <c r="AX227" s="14" t="s">
        <v>73</v>
      </c>
      <c r="AY227" s="200" t="s">
        <v>147</v>
      </c>
    </row>
    <row r="228" s="13" customFormat="1">
      <c r="A228" s="13"/>
      <c r="B228" s="191"/>
      <c r="C228" s="13"/>
      <c r="D228" s="192" t="s">
        <v>157</v>
      </c>
      <c r="E228" s="193" t="s">
        <v>1</v>
      </c>
      <c r="F228" s="194" t="s">
        <v>959</v>
      </c>
      <c r="G228" s="13"/>
      <c r="H228" s="193" t="s">
        <v>1</v>
      </c>
      <c r="I228" s="195"/>
      <c r="J228" s="13"/>
      <c r="K228" s="13"/>
      <c r="L228" s="191"/>
      <c r="M228" s="196"/>
      <c r="N228" s="197"/>
      <c r="O228" s="197"/>
      <c r="P228" s="197"/>
      <c r="Q228" s="197"/>
      <c r="R228" s="197"/>
      <c r="S228" s="197"/>
      <c r="T228" s="19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3" t="s">
        <v>157</v>
      </c>
      <c r="AU228" s="193" t="s">
        <v>82</v>
      </c>
      <c r="AV228" s="13" t="s">
        <v>80</v>
      </c>
      <c r="AW228" s="13" t="s">
        <v>30</v>
      </c>
      <c r="AX228" s="13" t="s">
        <v>73</v>
      </c>
      <c r="AY228" s="193" t="s">
        <v>147</v>
      </c>
    </row>
    <row r="229" s="14" customFormat="1">
      <c r="A229" s="14"/>
      <c r="B229" s="199"/>
      <c r="C229" s="14"/>
      <c r="D229" s="192" t="s">
        <v>157</v>
      </c>
      <c r="E229" s="200" t="s">
        <v>1</v>
      </c>
      <c r="F229" s="201" t="s">
        <v>269</v>
      </c>
      <c r="G229" s="14"/>
      <c r="H229" s="202">
        <v>15</v>
      </c>
      <c r="I229" s="203"/>
      <c r="J229" s="14"/>
      <c r="K229" s="14"/>
      <c r="L229" s="199"/>
      <c r="M229" s="204"/>
      <c r="N229" s="205"/>
      <c r="O229" s="205"/>
      <c r="P229" s="205"/>
      <c r="Q229" s="205"/>
      <c r="R229" s="205"/>
      <c r="S229" s="205"/>
      <c r="T229" s="20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0" t="s">
        <v>157</v>
      </c>
      <c r="AU229" s="200" t="s">
        <v>82</v>
      </c>
      <c r="AV229" s="14" t="s">
        <v>82</v>
      </c>
      <c r="AW229" s="14" t="s">
        <v>30</v>
      </c>
      <c r="AX229" s="14" t="s">
        <v>73</v>
      </c>
      <c r="AY229" s="200" t="s">
        <v>147</v>
      </c>
    </row>
    <row r="230" s="15" customFormat="1">
      <c r="A230" s="15"/>
      <c r="B230" s="207"/>
      <c r="C230" s="15"/>
      <c r="D230" s="192" t="s">
        <v>157</v>
      </c>
      <c r="E230" s="208" t="s">
        <v>1</v>
      </c>
      <c r="F230" s="209" t="s">
        <v>160</v>
      </c>
      <c r="G230" s="15"/>
      <c r="H230" s="210">
        <v>63</v>
      </c>
      <c r="I230" s="211"/>
      <c r="J230" s="15"/>
      <c r="K230" s="15"/>
      <c r="L230" s="207"/>
      <c r="M230" s="212"/>
      <c r="N230" s="213"/>
      <c r="O230" s="213"/>
      <c r="P230" s="213"/>
      <c r="Q230" s="213"/>
      <c r="R230" s="213"/>
      <c r="S230" s="213"/>
      <c r="T230" s="214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08" t="s">
        <v>157</v>
      </c>
      <c r="AU230" s="208" t="s">
        <v>82</v>
      </c>
      <c r="AV230" s="15" t="s">
        <v>154</v>
      </c>
      <c r="AW230" s="15" t="s">
        <v>30</v>
      </c>
      <c r="AX230" s="15" t="s">
        <v>80</v>
      </c>
      <c r="AY230" s="208" t="s">
        <v>147</v>
      </c>
    </row>
    <row r="231" s="2" customFormat="1" ht="37.8" customHeight="1">
      <c r="A231" s="37"/>
      <c r="B231" s="171"/>
      <c r="C231" s="172" t="s">
        <v>239</v>
      </c>
      <c r="D231" s="172" t="s">
        <v>150</v>
      </c>
      <c r="E231" s="173" t="s">
        <v>960</v>
      </c>
      <c r="F231" s="174" t="s">
        <v>961</v>
      </c>
      <c r="G231" s="175" t="s">
        <v>153</v>
      </c>
      <c r="H231" s="176">
        <v>2</v>
      </c>
      <c r="I231" s="177"/>
      <c r="J231" s="178">
        <f>ROUND(I231*H231,2)</f>
        <v>0</v>
      </c>
      <c r="K231" s="179"/>
      <c r="L231" s="38"/>
      <c r="M231" s="180" t="s">
        <v>1</v>
      </c>
      <c r="N231" s="181" t="s">
        <v>38</v>
      </c>
      <c r="O231" s="76"/>
      <c r="P231" s="182">
        <f>O231*H231</f>
        <v>0</v>
      </c>
      <c r="Q231" s="182">
        <v>0</v>
      </c>
      <c r="R231" s="182">
        <f>Q231*H231</f>
        <v>0</v>
      </c>
      <c r="S231" s="182">
        <v>0</v>
      </c>
      <c r="T231" s="18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4" t="s">
        <v>154</v>
      </c>
      <c r="AT231" s="184" t="s">
        <v>150</v>
      </c>
      <c r="AU231" s="184" t="s">
        <v>82</v>
      </c>
      <c r="AY231" s="18" t="s">
        <v>147</v>
      </c>
      <c r="BE231" s="185">
        <f>IF(N231="základní",J231,0)</f>
        <v>0</v>
      </c>
      <c r="BF231" s="185">
        <f>IF(N231="snížená",J231,0)</f>
        <v>0</v>
      </c>
      <c r="BG231" s="185">
        <f>IF(N231="zákl. přenesená",J231,0)</f>
        <v>0</v>
      </c>
      <c r="BH231" s="185">
        <f>IF(N231="sníž. přenesená",J231,0)</f>
        <v>0</v>
      </c>
      <c r="BI231" s="185">
        <f>IF(N231="nulová",J231,0)</f>
        <v>0</v>
      </c>
      <c r="BJ231" s="18" t="s">
        <v>80</v>
      </c>
      <c r="BK231" s="185">
        <f>ROUND(I231*H231,2)</f>
        <v>0</v>
      </c>
      <c r="BL231" s="18" t="s">
        <v>154</v>
      </c>
      <c r="BM231" s="184" t="s">
        <v>325</v>
      </c>
    </row>
    <row r="232" s="2" customFormat="1">
      <c r="A232" s="37"/>
      <c r="B232" s="38"/>
      <c r="C232" s="37"/>
      <c r="D232" s="186" t="s">
        <v>155</v>
      </c>
      <c r="E232" s="37"/>
      <c r="F232" s="187" t="s">
        <v>962</v>
      </c>
      <c r="G232" s="37"/>
      <c r="H232" s="37"/>
      <c r="I232" s="188"/>
      <c r="J232" s="37"/>
      <c r="K232" s="37"/>
      <c r="L232" s="38"/>
      <c r="M232" s="189"/>
      <c r="N232" s="190"/>
      <c r="O232" s="76"/>
      <c r="P232" s="76"/>
      <c r="Q232" s="76"/>
      <c r="R232" s="76"/>
      <c r="S232" s="76"/>
      <c r="T232" s="7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8" t="s">
        <v>155</v>
      </c>
      <c r="AU232" s="18" t="s">
        <v>82</v>
      </c>
    </row>
    <row r="233" s="2" customFormat="1" ht="37.8" customHeight="1">
      <c r="A233" s="37"/>
      <c r="B233" s="171"/>
      <c r="C233" s="172" t="s">
        <v>327</v>
      </c>
      <c r="D233" s="172" t="s">
        <v>150</v>
      </c>
      <c r="E233" s="173" t="s">
        <v>963</v>
      </c>
      <c r="F233" s="174" t="s">
        <v>964</v>
      </c>
      <c r="G233" s="175" t="s">
        <v>153</v>
      </c>
      <c r="H233" s="176">
        <v>2</v>
      </c>
      <c r="I233" s="177"/>
      <c r="J233" s="178">
        <f>ROUND(I233*H233,2)</f>
        <v>0</v>
      </c>
      <c r="K233" s="179"/>
      <c r="L233" s="38"/>
      <c r="M233" s="180" t="s">
        <v>1</v>
      </c>
      <c r="N233" s="181" t="s">
        <v>38</v>
      </c>
      <c r="O233" s="76"/>
      <c r="P233" s="182">
        <f>O233*H233</f>
        <v>0</v>
      </c>
      <c r="Q233" s="182">
        <v>0</v>
      </c>
      <c r="R233" s="182">
        <f>Q233*H233</f>
        <v>0</v>
      </c>
      <c r="S233" s="182">
        <v>0</v>
      </c>
      <c r="T233" s="18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4" t="s">
        <v>154</v>
      </c>
      <c r="AT233" s="184" t="s">
        <v>150</v>
      </c>
      <c r="AU233" s="184" t="s">
        <v>82</v>
      </c>
      <c r="AY233" s="18" t="s">
        <v>147</v>
      </c>
      <c r="BE233" s="185">
        <f>IF(N233="základní",J233,0)</f>
        <v>0</v>
      </c>
      <c r="BF233" s="185">
        <f>IF(N233="snížená",J233,0)</f>
        <v>0</v>
      </c>
      <c r="BG233" s="185">
        <f>IF(N233="zákl. přenesená",J233,0)</f>
        <v>0</v>
      </c>
      <c r="BH233" s="185">
        <f>IF(N233="sníž. přenesená",J233,0)</f>
        <v>0</v>
      </c>
      <c r="BI233" s="185">
        <f>IF(N233="nulová",J233,0)</f>
        <v>0</v>
      </c>
      <c r="BJ233" s="18" t="s">
        <v>80</v>
      </c>
      <c r="BK233" s="185">
        <f>ROUND(I233*H233,2)</f>
        <v>0</v>
      </c>
      <c r="BL233" s="18" t="s">
        <v>154</v>
      </c>
      <c r="BM233" s="184" t="s">
        <v>330</v>
      </c>
    </row>
    <row r="234" s="2" customFormat="1">
      <c r="A234" s="37"/>
      <c r="B234" s="38"/>
      <c r="C234" s="37"/>
      <c r="D234" s="186" t="s">
        <v>155</v>
      </c>
      <c r="E234" s="37"/>
      <c r="F234" s="187" t="s">
        <v>965</v>
      </c>
      <c r="G234" s="37"/>
      <c r="H234" s="37"/>
      <c r="I234" s="188"/>
      <c r="J234" s="37"/>
      <c r="K234" s="37"/>
      <c r="L234" s="38"/>
      <c r="M234" s="189"/>
      <c r="N234" s="190"/>
      <c r="O234" s="76"/>
      <c r="P234" s="76"/>
      <c r="Q234" s="76"/>
      <c r="R234" s="76"/>
      <c r="S234" s="76"/>
      <c r="T234" s="7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8" t="s">
        <v>155</v>
      </c>
      <c r="AU234" s="18" t="s">
        <v>82</v>
      </c>
    </row>
    <row r="235" s="2" customFormat="1" ht="37.8" customHeight="1">
      <c r="A235" s="37"/>
      <c r="B235" s="171"/>
      <c r="C235" s="172" t="s">
        <v>243</v>
      </c>
      <c r="D235" s="172" t="s">
        <v>150</v>
      </c>
      <c r="E235" s="173" t="s">
        <v>966</v>
      </c>
      <c r="F235" s="174" t="s">
        <v>967</v>
      </c>
      <c r="G235" s="175" t="s">
        <v>153</v>
      </c>
      <c r="H235" s="176">
        <v>2</v>
      </c>
      <c r="I235" s="177"/>
      <c r="J235" s="178">
        <f>ROUND(I235*H235,2)</f>
        <v>0</v>
      </c>
      <c r="K235" s="179"/>
      <c r="L235" s="38"/>
      <c r="M235" s="180" t="s">
        <v>1</v>
      </c>
      <c r="N235" s="181" t="s">
        <v>38</v>
      </c>
      <c r="O235" s="76"/>
      <c r="P235" s="182">
        <f>O235*H235</f>
        <v>0</v>
      </c>
      <c r="Q235" s="182">
        <v>0</v>
      </c>
      <c r="R235" s="182">
        <f>Q235*H235</f>
        <v>0</v>
      </c>
      <c r="S235" s="182">
        <v>0</v>
      </c>
      <c r="T235" s="18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4" t="s">
        <v>154</v>
      </c>
      <c r="AT235" s="184" t="s">
        <v>150</v>
      </c>
      <c r="AU235" s="184" t="s">
        <v>82</v>
      </c>
      <c r="AY235" s="18" t="s">
        <v>147</v>
      </c>
      <c r="BE235" s="185">
        <f>IF(N235="základní",J235,0)</f>
        <v>0</v>
      </c>
      <c r="BF235" s="185">
        <f>IF(N235="snížená",J235,0)</f>
        <v>0</v>
      </c>
      <c r="BG235" s="185">
        <f>IF(N235="zákl. přenesená",J235,0)</f>
        <v>0</v>
      </c>
      <c r="BH235" s="185">
        <f>IF(N235="sníž. přenesená",J235,0)</f>
        <v>0</v>
      </c>
      <c r="BI235" s="185">
        <f>IF(N235="nulová",J235,0)</f>
        <v>0</v>
      </c>
      <c r="BJ235" s="18" t="s">
        <v>80</v>
      </c>
      <c r="BK235" s="185">
        <f>ROUND(I235*H235,2)</f>
        <v>0</v>
      </c>
      <c r="BL235" s="18" t="s">
        <v>154</v>
      </c>
      <c r="BM235" s="184" t="s">
        <v>334</v>
      </c>
    </row>
    <row r="236" s="2" customFormat="1">
      <c r="A236" s="37"/>
      <c r="B236" s="38"/>
      <c r="C236" s="37"/>
      <c r="D236" s="186" t="s">
        <v>155</v>
      </c>
      <c r="E236" s="37"/>
      <c r="F236" s="187" t="s">
        <v>968</v>
      </c>
      <c r="G236" s="37"/>
      <c r="H236" s="37"/>
      <c r="I236" s="188"/>
      <c r="J236" s="37"/>
      <c r="K236" s="37"/>
      <c r="L236" s="38"/>
      <c r="M236" s="189"/>
      <c r="N236" s="190"/>
      <c r="O236" s="76"/>
      <c r="P236" s="76"/>
      <c r="Q236" s="76"/>
      <c r="R236" s="76"/>
      <c r="S236" s="76"/>
      <c r="T236" s="7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8" t="s">
        <v>155</v>
      </c>
      <c r="AU236" s="18" t="s">
        <v>82</v>
      </c>
    </row>
    <row r="237" s="2" customFormat="1" ht="49.05" customHeight="1">
      <c r="A237" s="37"/>
      <c r="B237" s="171"/>
      <c r="C237" s="172" t="s">
        <v>336</v>
      </c>
      <c r="D237" s="172" t="s">
        <v>150</v>
      </c>
      <c r="E237" s="173" t="s">
        <v>969</v>
      </c>
      <c r="F237" s="174" t="s">
        <v>970</v>
      </c>
      <c r="G237" s="175" t="s">
        <v>201</v>
      </c>
      <c r="H237" s="176">
        <v>63</v>
      </c>
      <c r="I237" s="177"/>
      <c r="J237" s="178">
        <f>ROUND(I237*H237,2)</f>
        <v>0</v>
      </c>
      <c r="K237" s="179"/>
      <c r="L237" s="38"/>
      <c r="M237" s="180" t="s">
        <v>1</v>
      </c>
      <c r="N237" s="181" t="s">
        <v>38</v>
      </c>
      <c r="O237" s="76"/>
      <c r="P237" s="182">
        <f>O237*H237</f>
        <v>0</v>
      </c>
      <c r="Q237" s="182">
        <v>0</v>
      </c>
      <c r="R237" s="182">
        <f>Q237*H237</f>
        <v>0</v>
      </c>
      <c r="S237" s="182">
        <v>0</v>
      </c>
      <c r="T237" s="18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4" t="s">
        <v>154</v>
      </c>
      <c r="AT237" s="184" t="s">
        <v>150</v>
      </c>
      <c r="AU237" s="184" t="s">
        <v>82</v>
      </c>
      <c r="AY237" s="18" t="s">
        <v>147</v>
      </c>
      <c r="BE237" s="185">
        <f>IF(N237="základní",J237,0)</f>
        <v>0</v>
      </c>
      <c r="BF237" s="185">
        <f>IF(N237="snížená",J237,0)</f>
        <v>0</v>
      </c>
      <c r="BG237" s="185">
        <f>IF(N237="zákl. přenesená",J237,0)</f>
        <v>0</v>
      </c>
      <c r="BH237" s="185">
        <f>IF(N237="sníž. přenesená",J237,0)</f>
        <v>0</v>
      </c>
      <c r="BI237" s="185">
        <f>IF(N237="nulová",J237,0)</f>
        <v>0</v>
      </c>
      <c r="BJ237" s="18" t="s">
        <v>80</v>
      </c>
      <c r="BK237" s="185">
        <f>ROUND(I237*H237,2)</f>
        <v>0</v>
      </c>
      <c r="BL237" s="18" t="s">
        <v>154</v>
      </c>
      <c r="BM237" s="184" t="s">
        <v>339</v>
      </c>
    </row>
    <row r="238" s="2" customFormat="1">
      <c r="A238" s="37"/>
      <c r="B238" s="38"/>
      <c r="C238" s="37"/>
      <c r="D238" s="186" t="s">
        <v>155</v>
      </c>
      <c r="E238" s="37"/>
      <c r="F238" s="187" t="s">
        <v>971</v>
      </c>
      <c r="G238" s="37"/>
      <c r="H238" s="37"/>
      <c r="I238" s="188"/>
      <c r="J238" s="37"/>
      <c r="K238" s="37"/>
      <c r="L238" s="38"/>
      <c r="M238" s="189"/>
      <c r="N238" s="190"/>
      <c r="O238" s="76"/>
      <c r="P238" s="76"/>
      <c r="Q238" s="76"/>
      <c r="R238" s="76"/>
      <c r="S238" s="76"/>
      <c r="T238" s="7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8" t="s">
        <v>155</v>
      </c>
      <c r="AU238" s="18" t="s">
        <v>82</v>
      </c>
    </row>
    <row r="239" s="13" customFormat="1">
      <c r="A239" s="13"/>
      <c r="B239" s="191"/>
      <c r="C239" s="13"/>
      <c r="D239" s="192" t="s">
        <v>157</v>
      </c>
      <c r="E239" s="193" t="s">
        <v>1</v>
      </c>
      <c r="F239" s="194" t="s">
        <v>958</v>
      </c>
      <c r="G239" s="13"/>
      <c r="H239" s="193" t="s">
        <v>1</v>
      </c>
      <c r="I239" s="195"/>
      <c r="J239" s="13"/>
      <c r="K239" s="13"/>
      <c r="L239" s="191"/>
      <c r="M239" s="196"/>
      <c r="N239" s="197"/>
      <c r="O239" s="197"/>
      <c r="P239" s="197"/>
      <c r="Q239" s="197"/>
      <c r="R239" s="197"/>
      <c r="S239" s="197"/>
      <c r="T239" s="19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3" t="s">
        <v>157</v>
      </c>
      <c r="AU239" s="193" t="s">
        <v>82</v>
      </c>
      <c r="AV239" s="13" t="s">
        <v>80</v>
      </c>
      <c r="AW239" s="13" t="s">
        <v>30</v>
      </c>
      <c r="AX239" s="13" t="s">
        <v>73</v>
      </c>
      <c r="AY239" s="193" t="s">
        <v>147</v>
      </c>
    </row>
    <row r="240" s="14" customFormat="1">
      <c r="A240" s="14"/>
      <c r="B240" s="199"/>
      <c r="C240" s="14"/>
      <c r="D240" s="192" t="s">
        <v>157</v>
      </c>
      <c r="E240" s="200" t="s">
        <v>1</v>
      </c>
      <c r="F240" s="201" t="s">
        <v>325</v>
      </c>
      <c r="G240" s="14"/>
      <c r="H240" s="202">
        <v>48</v>
      </c>
      <c r="I240" s="203"/>
      <c r="J240" s="14"/>
      <c r="K240" s="14"/>
      <c r="L240" s="199"/>
      <c r="M240" s="204"/>
      <c r="N240" s="205"/>
      <c r="O240" s="205"/>
      <c r="P240" s="205"/>
      <c r="Q240" s="205"/>
      <c r="R240" s="205"/>
      <c r="S240" s="205"/>
      <c r="T240" s="20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0" t="s">
        <v>157</v>
      </c>
      <c r="AU240" s="200" t="s">
        <v>82</v>
      </c>
      <c r="AV240" s="14" t="s">
        <v>82</v>
      </c>
      <c r="AW240" s="14" t="s">
        <v>30</v>
      </c>
      <c r="AX240" s="14" t="s">
        <v>73</v>
      </c>
      <c r="AY240" s="200" t="s">
        <v>147</v>
      </c>
    </row>
    <row r="241" s="13" customFormat="1">
      <c r="A241" s="13"/>
      <c r="B241" s="191"/>
      <c r="C241" s="13"/>
      <c r="D241" s="192" t="s">
        <v>157</v>
      </c>
      <c r="E241" s="193" t="s">
        <v>1</v>
      </c>
      <c r="F241" s="194" t="s">
        <v>959</v>
      </c>
      <c r="G241" s="13"/>
      <c r="H241" s="193" t="s">
        <v>1</v>
      </c>
      <c r="I241" s="195"/>
      <c r="J241" s="13"/>
      <c r="K241" s="13"/>
      <c r="L241" s="191"/>
      <c r="M241" s="196"/>
      <c r="N241" s="197"/>
      <c r="O241" s="197"/>
      <c r="P241" s="197"/>
      <c r="Q241" s="197"/>
      <c r="R241" s="197"/>
      <c r="S241" s="197"/>
      <c r="T241" s="19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3" t="s">
        <v>157</v>
      </c>
      <c r="AU241" s="193" t="s">
        <v>82</v>
      </c>
      <c r="AV241" s="13" t="s">
        <v>80</v>
      </c>
      <c r="AW241" s="13" t="s">
        <v>30</v>
      </c>
      <c r="AX241" s="13" t="s">
        <v>73</v>
      </c>
      <c r="AY241" s="193" t="s">
        <v>147</v>
      </c>
    </row>
    <row r="242" s="14" customFormat="1">
      <c r="A242" s="14"/>
      <c r="B242" s="199"/>
      <c r="C242" s="14"/>
      <c r="D242" s="192" t="s">
        <v>157</v>
      </c>
      <c r="E242" s="200" t="s">
        <v>1</v>
      </c>
      <c r="F242" s="201" t="s">
        <v>269</v>
      </c>
      <c r="G242" s="14"/>
      <c r="H242" s="202">
        <v>15</v>
      </c>
      <c r="I242" s="203"/>
      <c r="J242" s="14"/>
      <c r="K242" s="14"/>
      <c r="L242" s="199"/>
      <c r="M242" s="204"/>
      <c r="N242" s="205"/>
      <c r="O242" s="205"/>
      <c r="P242" s="205"/>
      <c r="Q242" s="205"/>
      <c r="R242" s="205"/>
      <c r="S242" s="205"/>
      <c r="T242" s="20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0" t="s">
        <v>157</v>
      </c>
      <c r="AU242" s="200" t="s">
        <v>82</v>
      </c>
      <c r="AV242" s="14" t="s">
        <v>82</v>
      </c>
      <c r="AW242" s="14" t="s">
        <v>30</v>
      </c>
      <c r="AX242" s="14" t="s">
        <v>73</v>
      </c>
      <c r="AY242" s="200" t="s">
        <v>147</v>
      </c>
    </row>
    <row r="243" s="15" customFormat="1">
      <c r="A243" s="15"/>
      <c r="B243" s="207"/>
      <c r="C243" s="15"/>
      <c r="D243" s="192" t="s">
        <v>157</v>
      </c>
      <c r="E243" s="208" t="s">
        <v>1</v>
      </c>
      <c r="F243" s="209" t="s">
        <v>160</v>
      </c>
      <c r="G243" s="15"/>
      <c r="H243" s="210">
        <v>63</v>
      </c>
      <c r="I243" s="211"/>
      <c r="J243" s="15"/>
      <c r="K243" s="15"/>
      <c r="L243" s="207"/>
      <c r="M243" s="212"/>
      <c r="N243" s="213"/>
      <c r="O243" s="213"/>
      <c r="P243" s="213"/>
      <c r="Q243" s="213"/>
      <c r="R243" s="213"/>
      <c r="S243" s="213"/>
      <c r="T243" s="21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08" t="s">
        <v>157</v>
      </c>
      <c r="AU243" s="208" t="s">
        <v>82</v>
      </c>
      <c r="AV243" s="15" t="s">
        <v>154</v>
      </c>
      <c r="AW243" s="15" t="s">
        <v>30</v>
      </c>
      <c r="AX243" s="15" t="s">
        <v>80</v>
      </c>
      <c r="AY243" s="208" t="s">
        <v>147</v>
      </c>
    </row>
    <row r="244" s="2" customFormat="1" ht="24.15" customHeight="1">
      <c r="A244" s="37"/>
      <c r="B244" s="171"/>
      <c r="C244" s="215" t="s">
        <v>247</v>
      </c>
      <c r="D244" s="215" t="s">
        <v>229</v>
      </c>
      <c r="E244" s="216" t="s">
        <v>972</v>
      </c>
      <c r="F244" s="217" t="s">
        <v>973</v>
      </c>
      <c r="G244" s="218" t="s">
        <v>164</v>
      </c>
      <c r="H244" s="219">
        <v>136.08000000000001</v>
      </c>
      <c r="I244" s="220"/>
      <c r="J244" s="221">
        <f>ROUND(I244*H244,2)</f>
        <v>0</v>
      </c>
      <c r="K244" s="222"/>
      <c r="L244" s="223"/>
      <c r="M244" s="224" t="s">
        <v>1</v>
      </c>
      <c r="N244" s="225" t="s">
        <v>38</v>
      </c>
      <c r="O244" s="76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190</v>
      </c>
      <c r="AT244" s="184" t="s">
        <v>229</v>
      </c>
      <c r="AU244" s="184" t="s">
        <v>82</v>
      </c>
      <c r="AY244" s="18" t="s">
        <v>147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80</v>
      </c>
      <c r="BK244" s="185">
        <f>ROUND(I244*H244,2)</f>
        <v>0</v>
      </c>
      <c r="BL244" s="18" t="s">
        <v>154</v>
      </c>
      <c r="BM244" s="184" t="s">
        <v>343</v>
      </c>
    </row>
    <row r="245" s="13" customFormat="1">
      <c r="A245" s="13"/>
      <c r="B245" s="191"/>
      <c r="C245" s="13"/>
      <c r="D245" s="192" t="s">
        <v>157</v>
      </c>
      <c r="E245" s="193" t="s">
        <v>1</v>
      </c>
      <c r="F245" s="194" t="s">
        <v>958</v>
      </c>
      <c r="G245" s="13"/>
      <c r="H245" s="193" t="s">
        <v>1</v>
      </c>
      <c r="I245" s="195"/>
      <c r="J245" s="13"/>
      <c r="K245" s="13"/>
      <c r="L245" s="191"/>
      <c r="M245" s="196"/>
      <c r="N245" s="197"/>
      <c r="O245" s="197"/>
      <c r="P245" s="197"/>
      <c r="Q245" s="197"/>
      <c r="R245" s="197"/>
      <c r="S245" s="197"/>
      <c r="T245" s="19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93" t="s">
        <v>157</v>
      </c>
      <c r="AU245" s="193" t="s">
        <v>82</v>
      </c>
      <c r="AV245" s="13" t="s">
        <v>80</v>
      </c>
      <c r="AW245" s="13" t="s">
        <v>30</v>
      </c>
      <c r="AX245" s="13" t="s">
        <v>73</v>
      </c>
      <c r="AY245" s="193" t="s">
        <v>147</v>
      </c>
    </row>
    <row r="246" s="14" customFormat="1">
      <c r="A246" s="14"/>
      <c r="B246" s="199"/>
      <c r="C246" s="14"/>
      <c r="D246" s="192" t="s">
        <v>157</v>
      </c>
      <c r="E246" s="200" t="s">
        <v>1</v>
      </c>
      <c r="F246" s="201" t="s">
        <v>974</v>
      </c>
      <c r="G246" s="14"/>
      <c r="H246" s="202">
        <v>86.400000000000006</v>
      </c>
      <c r="I246" s="203"/>
      <c r="J246" s="14"/>
      <c r="K246" s="14"/>
      <c r="L246" s="199"/>
      <c r="M246" s="204"/>
      <c r="N246" s="205"/>
      <c r="O246" s="205"/>
      <c r="P246" s="205"/>
      <c r="Q246" s="205"/>
      <c r="R246" s="205"/>
      <c r="S246" s="205"/>
      <c r="T246" s="20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0" t="s">
        <v>157</v>
      </c>
      <c r="AU246" s="200" t="s">
        <v>82</v>
      </c>
      <c r="AV246" s="14" t="s">
        <v>82</v>
      </c>
      <c r="AW246" s="14" t="s">
        <v>30</v>
      </c>
      <c r="AX246" s="14" t="s">
        <v>73</v>
      </c>
      <c r="AY246" s="200" t="s">
        <v>147</v>
      </c>
    </row>
    <row r="247" s="13" customFormat="1">
      <c r="A247" s="13"/>
      <c r="B247" s="191"/>
      <c r="C247" s="13"/>
      <c r="D247" s="192" t="s">
        <v>157</v>
      </c>
      <c r="E247" s="193" t="s">
        <v>1</v>
      </c>
      <c r="F247" s="194" t="s">
        <v>959</v>
      </c>
      <c r="G247" s="13"/>
      <c r="H247" s="193" t="s">
        <v>1</v>
      </c>
      <c r="I247" s="195"/>
      <c r="J247" s="13"/>
      <c r="K247" s="13"/>
      <c r="L247" s="191"/>
      <c r="M247" s="196"/>
      <c r="N247" s="197"/>
      <c r="O247" s="197"/>
      <c r="P247" s="197"/>
      <c r="Q247" s="197"/>
      <c r="R247" s="197"/>
      <c r="S247" s="197"/>
      <c r="T247" s="19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3" t="s">
        <v>157</v>
      </c>
      <c r="AU247" s="193" t="s">
        <v>82</v>
      </c>
      <c r="AV247" s="13" t="s">
        <v>80</v>
      </c>
      <c r="AW247" s="13" t="s">
        <v>30</v>
      </c>
      <c r="AX247" s="13" t="s">
        <v>73</v>
      </c>
      <c r="AY247" s="193" t="s">
        <v>147</v>
      </c>
    </row>
    <row r="248" s="14" customFormat="1">
      <c r="A248" s="14"/>
      <c r="B248" s="199"/>
      <c r="C248" s="14"/>
      <c r="D248" s="192" t="s">
        <v>157</v>
      </c>
      <c r="E248" s="200" t="s">
        <v>1</v>
      </c>
      <c r="F248" s="201" t="s">
        <v>975</v>
      </c>
      <c r="G248" s="14"/>
      <c r="H248" s="202">
        <v>27</v>
      </c>
      <c r="I248" s="203"/>
      <c r="J248" s="14"/>
      <c r="K248" s="14"/>
      <c r="L248" s="199"/>
      <c r="M248" s="204"/>
      <c r="N248" s="205"/>
      <c r="O248" s="205"/>
      <c r="P248" s="205"/>
      <c r="Q248" s="205"/>
      <c r="R248" s="205"/>
      <c r="S248" s="205"/>
      <c r="T248" s="20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0" t="s">
        <v>157</v>
      </c>
      <c r="AU248" s="200" t="s">
        <v>82</v>
      </c>
      <c r="AV248" s="14" t="s">
        <v>82</v>
      </c>
      <c r="AW248" s="14" t="s">
        <v>30</v>
      </c>
      <c r="AX248" s="14" t="s">
        <v>73</v>
      </c>
      <c r="AY248" s="200" t="s">
        <v>147</v>
      </c>
    </row>
    <row r="249" s="15" customFormat="1">
      <c r="A249" s="15"/>
      <c r="B249" s="207"/>
      <c r="C249" s="15"/>
      <c r="D249" s="192" t="s">
        <v>157</v>
      </c>
      <c r="E249" s="208" t="s">
        <v>1</v>
      </c>
      <c r="F249" s="209" t="s">
        <v>160</v>
      </c>
      <c r="G249" s="15"/>
      <c r="H249" s="210">
        <v>113.40000000000001</v>
      </c>
      <c r="I249" s="211"/>
      <c r="J249" s="15"/>
      <c r="K249" s="15"/>
      <c r="L249" s="207"/>
      <c r="M249" s="212"/>
      <c r="N249" s="213"/>
      <c r="O249" s="213"/>
      <c r="P249" s="213"/>
      <c r="Q249" s="213"/>
      <c r="R249" s="213"/>
      <c r="S249" s="213"/>
      <c r="T249" s="21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08" t="s">
        <v>157</v>
      </c>
      <c r="AU249" s="208" t="s">
        <v>82</v>
      </c>
      <c r="AV249" s="15" t="s">
        <v>154</v>
      </c>
      <c r="AW249" s="15" t="s">
        <v>30</v>
      </c>
      <c r="AX249" s="15" t="s">
        <v>73</v>
      </c>
      <c r="AY249" s="208" t="s">
        <v>147</v>
      </c>
    </row>
    <row r="250" s="14" customFormat="1">
      <c r="A250" s="14"/>
      <c r="B250" s="199"/>
      <c r="C250" s="14"/>
      <c r="D250" s="192" t="s">
        <v>157</v>
      </c>
      <c r="E250" s="200" t="s">
        <v>1</v>
      </c>
      <c r="F250" s="201" t="s">
        <v>976</v>
      </c>
      <c r="G250" s="14"/>
      <c r="H250" s="202">
        <v>136.08000000000001</v>
      </c>
      <c r="I250" s="203"/>
      <c r="J250" s="14"/>
      <c r="K250" s="14"/>
      <c r="L250" s="199"/>
      <c r="M250" s="204"/>
      <c r="N250" s="205"/>
      <c r="O250" s="205"/>
      <c r="P250" s="205"/>
      <c r="Q250" s="205"/>
      <c r="R250" s="205"/>
      <c r="S250" s="205"/>
      <c r="T250" s="20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0" t="s">
        <v>157</v>
      </c>
      <c r="AU250" s="200" t="s">
        <v>82</v>
      </c>
      <c r="AV250" s="14" t="s">
        <v>82</v>
      </c>
      <c r="AW250" s="14" t="s">
        <v>30</v>
      </c>
      <c r="AX250" s="14" t="s">
        <v>73</v>
      </c>
      <c r="AY250" s="200" t="s">
        <v>147</v>
      </c>
    </row>
    <row r="251" s="15" customFormat="1">
      <c r="A251" s="15"/>
      <c r="B251" s="207"/>
      <c r="C251" s="15"/>
      <c r="D251" s="192" t="s">
        <v>157</v>
      </c>
      <c r="E251" s="208" t="s">
        <v>1</v>
      </c>
      <c r="F251" s="209" t="s">
        <v>160</v>
      </c>
      <c r="G251" s="15"/>
      <c r="H251" s="210">
        <v>136.08000000000001</v>
      </c>
      <c r="I251" s="211"/>
      <c r="J251" s="15"/>
      <c r="K251" s="15"/>
      <c r="L251" s="207"/>
      <c r="M251" s="212"/>
      <c r="N251" s="213"/>
      <c r="O251" s="213"/>
      <c r="P251" s="213"/>
      <c r="Q251" s="213"/>
      <c r="R251" s="213"/>
      <c r="S251" s="213"/>
      <c r="T251" s="21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08" t="s">
        <v>157</v>
      </c>
      <c r="AU251" s="208" t="s">
        <v>82</v>
      </c>
      <c r="AV251" s="15" t="s">
        <v>154</v>
      </c>
      <c r="AW251" s="15" t="s">
        <v>30</v>
      </c>
      <c r="AX251" s="15" t="s">
        <v>80</v>
      </c>
      <c r="AY251" s="208" t="s">
        <v>147</v>
      </c>
    </row>
    <row r="252" s="12" customFormat="1" ht="22.8" customHeight="1">
      <c r="A252" s="12"/>
      <c r="B252" s="158"/>
      <c r="C252" s="12"/>
      <c r="D252" s="159" t="s">
        <v>72</v>
      </c>
      <c r="E252" s="169" t="s">
        <v>224</v>
      </c>
      <c r="F252" s="169" t="s">
        <v>485</v>
      </c>
      <c r="G252" s="12"/>
      <c r="H252" s="12"/>
      <c r="I252" s="161"/>
      <c r="J252" s="170">
        <f>BK252</f>
        <v>0</v>
      </c>
      <c r="K252" s="12"/>
      <c r="L252" s="158"/>
      <c r="M252" s="163"/>
      <c r="N252" s="164"/>
      <c r="O252" s="164"/>
      <c r="P252" s="165">
        <f>SUM(P253:P262)</f>
        <v>0</v>
      </c>
      <c r="Q252" s="164"/>
      <c r="R252" s="165">
        <f>SUM(R253:R262)</f>
        <v>0</v>
      </c>
      <c r="S252" s="164"/>
      <c r="T252" s="166">
        <f>SUM(T253:T262)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59" t="s">
        <v>80</v>
      </c>
      <c r="AT252" s="167" t="s">
        <v>72</v>
      </c>
      <c r="AU252" s="167" t="s">
        <v>80</v>
      </c>
      <c r="AY252" s="159" t="s">
        <v>147</v>
      </c>
      <c r="BK252" s="168">
        <f>SUM(BK253:BK262)</f>
        <v>0</v>
      </c>
    </row>
    <row r="253" s="2" customFormat="1" ht="37.8" customHeight="1">
      <c r="A253" s="37"/>
      <c r="B253" s="171"/>
      <c r="C253" s="172" t="s">
        <v>345</v>
      </c>
      <c r="D253" s="172" t="s">
        <v>150</v>
      </c>
      <c r="E253" s="173" t="s">
        <v>486</v>
      </c>
      <c r="F253" s="174" t="s">
        <v>487</v>
      </c>
      <c r="G253" s="175" t="s">
        <v>164</v>
      </c>
      <c r="H253" s="176">
        <v>134.77000000000001</v>
      </c>
      <c r="I253" s="177"/>
      <c r="J253" s="178">
        <f>ROUND(I253*H253,2)</f>
        <v>0</v>
      </c>
      <c r="K253" s="179"/>
      <c r="L253" s="38"/>
      <c r="M253" s="180" t="s">
        <v>1</v>
      </c>
      <c r="N253" s="181" t="s">
        <v>38</v>
      </c>
      <c r="O253" s="76"/>
      <c r="P253" s="182">
        <f>O253*H253</f>
        <v>0</v>
      </c>
      <c r="Q253" s="182">
        <v>0</v>
      </c>
      <c r="R253" s="182">
        <f>Q253*H253</f>
        <v>0</v>
      </c>
      <c r="S253" s="182">
        <v>0</v>
      </c>
      <c r="T253" s="18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4" t="s">
        <v>154</v>
      </c>
      <c r="AT253" s="184" t="s">
        <v>150</v>
      </c>
      <c r="AU253" s="184" t="s">
        <v>82</v>
      </c>
      <c r="AY253" s="18" t="s">
        <v>147</v>
      </c>
      <c r="BE253" s="185">
        <f>IF(N253="základní",J253,0)</f>
        <v>0</v>
      </c>
      <c r="BF253" s="185">
        <f>IF(N253="snížená",J253,0)</f>
        <v>0</v>
      </c>
      <c r="BG253" s="185">
        <f>IF(N253="zákl. přenesená",J253,0)</f>
        <v>0</v>
      </c>
      <c r="BH253" s="185">
        <f>IF(N253="sníž. přenesená",J253,0)</f>
        <v>0</v>
      </c>
      <c r="BI253" s="185">
        <f>IF(N253="nulová",J253,0)</f>
        <v>0</v>
      </c>
      <c r="BJ253" s="18" t="s">
        <v>80</v>
      </c>
      <c r="BK253" s="185">
        <f>ROUND(I253*H253,2)</f>
        <v>0</v>
      </c>
      <c r="BL253" s="18" t="s">
        <v>154</v>
      </c>
      <c r="BM253" s="184" t="s">
        <v>346</v>
      </c>
    </row>
    <row r="254" s="2" customFormat="1">
      <c r="A254" s="37"/>
      <c r="B254" s="38"/>
      <c r="C254" s="37"/>
      <c r="D254" s="186" t="s">
        <v>155</v>
      </c>
      <c r="E254" s="37"/>
      <c r="F254" s="187" t="s">
        <v>489</v>
      </c>
      <c r="G254" s="37"/>
      <c r="H254" s="37"/>
      <c r="I254" s="188"/>
      <c r="J254" s="37"/>
      <c r="K254" s="37"/>
      <c r="L254" s="38"/>
      <c r="M254" s="189"/>
      <c r="N254" s="190"/>
      <c r="O254" s="76"/>
      <c r="P254" s="76"/>
      <c r="Q254" s="76"/>
      <c r="R254" s="76"/>
      <c r="S254" s="76"/>
      <c r="T254" s="7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8" t="s">
        <v>155</v>
      </c>
      <c r="AU254" s="18" t="s">
        <v>82</v>
      </c>
    </row>
    <row r="255" s="13" customFormat="1">
      <c r="A255" s="13"/>
      <c r="B255" s="191"/>
      <c r="C255" s="13"/>
      <c r="D255" s="192" t="s">
        <v>157</v>
      </c>
      <c r="E255" s="193" t="s">
        <v>1</v>
      </c>
      <c r="F255" s="194" t="s">
        <v>977</v>
      </c>
      <c r="G255" s="13"/>
      <c r="H255" s="193" t="s">
        <v>1</v>
      </c>
      <c r="I255" s="195"/>
      <c r="J255" s="13"/>
      <c r="K255" s="13"/>
      <c r="L255" s="191"/>
      <c r="M255" s="196"/>
      <c r="N255" s="197"/>
      <c r="O255" s="197"/>
      <c r="P255" s="197"/>
      <c r="Q255" s="197"/>
      <c r="R255" s="197"/>
      <c r="S255" s="197"/>
      <c r="T255" s="19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3" t="s">
        <v>157</v>
      </c>
      <c r="AU255" s="193" t="s">
        <v>82</v>
      </c>
      <c r="AV255" s="13" t="s">
        <v>80</v>
      </c>
      <c r="AW255" s="13" t="s">
        <v>30</v>
      </c>
      <c r="AX255" s="13" t="s">
        <v>73</v>
      </c>
      <c r="AY255" s="193" t="s">
        <v>147</v>
      </c>
    </row>
    <row r="256" s="14" customFormat="1">
      <c r="A256" s="14"/>
      <c r="B256" s="199"/>
      <c r="C256" s="14"/>
      <c r="D256" s="192" t="s">
        <v>157</v>
      </c>
      <c r="E256" s="200" t="s">
        <v>1</v>
      </c>
      <c r="F256" s="201" t="s">
        <v>978</v>
      </c>
      <c r="G256" s="14"/>
      <c r="H256" s="202">
        <v>134.77000000000001</v>
      </c>
      <c r="I256" s="203"/>
      <c r="J256" s="14"/>
      <c r="K256" s="14"/>
      <c r="L256" s="199"/>
      <c r="M256" s="204"/>
      <c r="N256" s="205"/>
      <c r="O256" s="205"/>
      <c r="P256" s="205"/>
      <c r="Q256" s="205"/>
      <c r="R256" s="205"/>
      <c r="S256" s="205"/>
      <c r="T256" s="20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0" t="s">
        <v>157</v>
      </c>
      <c r="AU256" s="200" t="s">
        <v>82</v>
      </c>
      <c r="AV256" s="14" t="s">
        <v>82</v>
      </c>
      <c r="AW256" s="14" t="s">
        <v>30</v>
      </c>
      <c r="AX256" s="14" t="s">
        <v>73</v>
      </c>
      <c r="AY256" s="200" t="s">
        <v>147</v>
      </c>
    </row>
    <row r="257" s="15" customFormat="1">
      <c r="A257" s="15"/>
      <c r="B257" s="207"/>
      <c r="C257" s="15"/>
      <c r="D257" s="192" t="s">
        <v>157</v>
      </c>
      <c r="E257" s="208" t="s">
        <v>1</v>
      </c>
      <c r="F257" s="209" t="s">
        <v>160</v>
      </c>
      <c r="G257" s="15"/>
      <c r="H257" s="210">
        <v>134.77000000000001</v>
      </c>
      <c r="I257" s="211"/>
      <c r="J257" s="15"/>
      <c r="K257" s="15"/>
      <c r="L257" s="207"/>
      <c r="M257" s="212"/>
      <c r="N257" s="213"/>
      <c r="O257" s="213"/>
      <c r="P257" s="213"/>
      <c r="Q257" s="213"/>
      <c r="R257" s="213"/>
      <c r="S257" s="213"/>
      <c r="T257" s="214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08" t="s">
        <v>157</v>
      </c>
      <c r="AU257" s="208" t="s">
        <v>82</v>
      </c>
      <c r="AV257" s="15" t="s">
        <v>154</v>
      </c>
      <c r="AW257" s="15" t="s">
        <v>30</v>
      </c>
      <c r="AX257" s="15" t="s">
        <v>80</v>
      </c>
      <c r="AY257" s="208" t="s">
        <v>147</v>
      </c>
    </row>
    <row r="258" s="2" customFormat="1" ht="44.25" customHeight="1">
      <c r="A258" s="37"/>
      <c r="B258" s="171"/>
      <c r="C258" s="172" t="s">
        <v>103</v>
      </c>
      <c r="D258" s="172" t="s">
        <v>150</v>
      </c>
      <c r="E258" s="173" t="s">
        <v>979</v>
      </c>
      <c r="F258" s="174" t="s">
        <v>980</v>
      </c>
      <c r="G258" s="175" t="s">
        <v>164</v>
      </c>
      <c r="H258" s="176">
        <v>404.80000000000001</v>
      </c>
      <c r="I258" s="177"/>
      <c r="J258" s="178">
        <f>ROUND(I258*H258,2)</f>
        <v>0</v>
      </c>
      <c r="K258" s="179"/>
      <c r="L258" s="38"/>
      <c r="M258" s="180" t="s">
        <v>1</v>
      </c>
      <c r="N258" s="181" t="s">
        <v>38</v>
      </c>
      <c r="O258" s="76"/>
      <c r="P258" s="182">
        <f>O258*H258</f>
        <v>0</v>
      </c>
      <c r="Q258" s="182">
        <v>0</v>
      </c>
      <c r="R258" s="182">
        <f>Q258*H258</f>
        <v>0</v>
      </c>
      <c r="S258" s="182">
        <v>0</v>
      </c>
      <c r="T258" s="18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4" t="s">
        <v>154</v>
      </c>
      <c r="AT258" s="184" t="s">
        <v>150</v>
      </c>
      <c r="AU258" s="184" t="s">
        <v>82</v>
      </c>
      <c r="AY258" s="18" t="s">
        <v>147</v>
      </c>
      <c r="BE258" s="185">
        <f>IF(N258="základní",J258,0)</f>
        <v>0</v>
      </c>
      <c r="BF258" s="185">
        <f>IF(N258="snížená",J258,0)</f>
        <v>0</v>
      </c>
      <c r="BG258" s="185">
        <f>IF(N258="zákl. přenesená",J258,0)</f>
        <v>0</v>
      </c>
      <c r="BH258" s="185">
        <f>IF(N258="sníž. přenesená",J258,0)</f>
        <v>0</v>
      </c>
      <c r="BI258" s="185">
        <f>IF(N258="nulová",J258,0)</f>
        <v>0</v>
      </c>
      <c r="BJ258" s="18" t="s">
        <v>80</v>
      </c>
      <c r="BK258" s="185">
        <f>ROUND(I258*H258,2)</f>
        <v>0</v>
      </c>
      <c r="BL258" s="18" t="s">
        <v>154</v>
      </c>
      <c r="BM258" s="184" t="s">
        <v>353</v>
      </c>
    </row>
    <row r="259" s="2" customFormat="1">
      <c r="A259" s="37"/>
      <c r="B259" s="38"/>
      <c r="C259" s="37"/>
      <c r="D259" s="186" t="s">
        <v>155</v>
      </c>
      <c r="E259" s="37"/>
      <c r="F259" s="187" t="s">
        <v>981</v>
      </c>
      <c r="G259" s="37"/>
      <c r="H259" s="37"/>
      <c r="I259" s="188"/>
      <c r="J259" s="37"/>
      <c r="K259" s="37"/>
      <c r="L259" s="38"/>
      <c r="M259" s="189"/>
      <c r="N259" s="190"/>
      <c r="O259" s="76"/>
      <c r="P259" s="76"/>
      <c r="Q259" s="76"/>
      <c r="R259" s="76"/>
      <c r="S259" s="76"/>
      <c r="T259" s="7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8" t="s">
        <v>155</v>
      </c>
      <c r="AU259" s="18" t="s">
        <v>82</v>
      </c>
    </row>
    <row r="260" s="13" customFormat="1">
      <c r="A260" s="13"/>
      <c r="B260" s="191"/>
      <c r="C260" s="13"/>
      <c r="D260" s="192" t="s">
        <v>157</v>
      </c>
      <c r="E260" s="193" t="s">
        <v>1</v>
      </c>
      <c r="F260" s="194" t="s">
        <v>982</v>
      </c>
      <c r="G260" s="13"/>
      <c r="H260" s="193" t="s">
        <v>1</v>
      </c>
      <c r="I260" s="195"/>
      <c r="J260" s="13"/>
      <c r="K260" s="13"/>
      <c r="L260" s="191"/>
      <c r="M260" s="196"/>
      <c r="N260" s="197"/>
      <c r="O260" s="197"/>
      <c r="P260" s="197"/>
      <c r="Q260" s="197"/>
      <c r="R260" s="197"/>
      <c r="S260" s="197"/>
      <c r="T260" s="19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93" t="s">
        <v>157</v>
      </c>
      <c r="AU260" s="193" t="s">
        <v>82</v>
      </c>
      <c r="AV260" s="13" t="s">
        <v>80</v>
      </c>
      <c r="AW260" s="13" t="s">
        <v>30</v>
      </c>
      <c r="AX260" s="13" t="s">
        <v>73</v>
      </c>
      <c r="AY260" s="193" t="s">
        <v>147</v>
      </c>
    </row>
    <row r="261" s="14" customFormat="1">
      <c r="A261" s="14"/>
      <c r="B261" s="199"/>
      <c r="C261" s="14"/>
      <c r="D261" s="192" t="s">
        <v>157</v>
      </c>
      <c r="E261" s="200" t="s">
        <v>1</v>
      </c>
      <c r="F261" s="201" t="s">
        <v>983</v>
      </c>
      <c r="G261" s="14"/>
      <c r="H261" s="202">
        <v>404.80000000000001</v>
      </c>
      <c r="I261" s="203"/>
      <c r="J261" s="14"/>
      <c r="K261" s="14"/>
      <c r="L261" s="199"/>
      <c r="M261" s="204"/>
      <c r="N261" s="205"/>
      <c r="O261" s="205"/>
      <c r="P261" s="205"/>
      <c r="Q261" s="205"/>
      <c r="R261" s="205"/>
      <c r="S261" s="205"/>
      <c r="T261" s="20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0" t="s">
        <v>157</v>
      </c>
      <c r="AU261" s="200" t="s">
        <v>82</v>
      </c>
      <c r="AV261" s="14" t="s">
        <v>82</v>
      </c>
      <c r="AW261" s="14" t="s">
        <v>30</v>
      </c>
      <c r="AX261" s="14" t="s">
        <v>73</v>
      </c>
      <c r="AY261" s="200" t="s">
        <v>147</v>
      </c>
    </row>
    <row r="262" s="15" customFormat="1">
      <c r="A262" s="15"/>
      <c r="B262" s="207"/>
      <c r="C262" s="15"/>
      <c r="D262" s="192" t="s">
        <v>157</v>
      </c>
      <c r="E262" s="208" t="s">
        <v>1</v>
      </c>
      <c r="F262" s="209" t="s">
        <v>160</v>
      </c>
      <c r="G262" s="15"/>
      <c r="H262" s="210">
        <v>404.80000000000001</v>
      </c>
      <c r="I262" s="211"/>
      <c r="J262" s="15"/>
      <c r="K262" s="15"/>
      <c r="L262" s="207"/>
      <c r="M262" s="212"/>
      <c r="N262" s="213"/>
      <c r="O262" s="213"/>
      <c r="P262" s="213"/>
      <c r="Q262" s="213"/>
      <c r="R262" s="213"/>
      <c r="S262" s="213"/>
      <c r="T262" s="21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08" t="s">
        <v>157</v>
      </c>
      <c r="AU262" s="208" t="s">
        <v>82</v>
      </c>
      <c r="AV262" s="15" t="s">
        <v>154</v>
      </c>
      <c r="AW262" s="15" t="s">
        <v>30</v>
      </c>
      <c r="AX262" s="15" t="s">
        <v>80</v>
      </c>
      <c r="AY262" s="208" t="s">
        <v>147</v>
      </c>
    </row>
    <row r="263" s="12" customFormat="1" ht="22.8" customHeight="1">
      <c r="A263" s="12"/>
      <c r="B263" s="158"/>
      <c r="C263" s="12"/>
      <c r="D263" s="159" t="s">
        <v>72</v>
      </c>
      <c r="E263" s="169" t="s">
        <v>514</v>
      </c>
      <c r="F263" s="169" t="s">
        <v>515</v>
      </c>
      <c r="G263" s="12"/>
      <c r="H263" s="12"/>
      <c r="I263" s="161"/>
      <c r="J263" s="170">
        <f>BK263</f>
        <v>0</v>
      </c>
      <c r="K263" s="12"/>
      <c r="L263" s="158"/>
      <c r="M263" s="163"/>
      <c r="N263" s="164"/>
      <c r="O263" s="164"/>
      <c r="P263" s="165">
        <f>SUM(P264:P273)</f>
        <v>0</v>
      </c>
      <c r="Q263" s="164"/>
      <c r="R263" s="165">
        <f>SUM(R264:R273)</f>
        <v>0</v>
      </c>
      <c r="S263" s="164"/>
      <c r="T263" s="166">
        <f>SUM(T264:T273)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59" t="s">
        <v>80</v>
      </c>
      <c r="AT263" s="167" t="s">
        <v>72</v>
      </c>
      <c r="AU263" s="167" t="s">
        <v>80</v>
      </c>
      <c r="AY263" s="159" t="s">
        <v>147</v>
      </c>
      <c r="BK263" s="168">
        <f>SUM(BK264:BK273)</f>
        <v>0</v>
      </c>
    </row>
    <row r="264" s="2" customFormat="1" ht="37.8" customHeight="1">
      <c r="A264" s="37"/>
      <c r="B264" s="171"/>
      <c r="C264" s="172" t="s">
        <v>355</v>
      </c>
      <c r="D264" s="172" t="s">
        <v>150</v>
      </c>
      <c r="E264" s="173" t="s">
        <v>984</v>
      </c>
      <c r="F264" s="174" t="s">
        <v>985</v>
      </c>
      <c r="G264" s="175" t="s">
        <v>519</v>
      </c>
      <c r="H264" s="176">
        <v>42.933</v>
      </c>
      <c r="I264" s="177"/>
      <c r="J264" s="178">
        <f>ROUND(I264*H264,2)</f>
        <v>0</v>
      </c>
      <c r="K264" s="179"/>
      <c r="L264" s="38"/>
      <c r="M264" s="180" t="s">
        <v>1</v>
      </c>
      <c r="N264" s="181" t="s">
        <v>38</v>
      </c>
      <c r="O264" s="76"/>
      <c r="P264" s="182">
        <f>O264*H264</f>
        <v>0</v>
      </c>
      <c r="Q264" s="182">
        <v>0</v>
      </c>
      <c r="R264" s="182">
        <f>Q264*H264</f>
        <v>0</v>
      </c>
      <c r="S264" s="182">
        <v>0</v>
      </c>
      <c r="T264" s="18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4" t="s">
        <v>154</v>
      </c>
      <c r="AT264" s="184" t="s">
        <v>150</v>
      </c>
      <c r="AU264" s="184" t="s">
        <v>82</v>
      </c>
      <c r="AY264" s="18" t="s">
        <v>147</v>
      </c>
      <c r="BE264" s="185">
        <f>IF(N264="základní",J264,0)</f>
        <v>0</v>
      </c>
      <c r="BF264" s="185">
        <f>IF(N264="snížená",J264,0)</f>
        <v>0</v>
      </c>
      <c r="BG264" s="185">
        <f>IF(N264="zákl. přenesená",J264,0)</f>
        <v>0</v>
      </c>
      <c r="BH264" s="185">
        <f>IF(N264="sníž. přenesená",J264,0)</f>
        <v>0</v>
      </c>
      <c r="BI264" s="185">
        <f>IF(N264="nulová",J264,0)</f>
        <v>0</v>
      </c>
      <c r="BJ264" s="18" t="s">
        <v>80</v>
      </c>
      <c r="BK264" s="185">
        <f>ROUND(I264*H264,2)</f>
        <v>0</v>
      </c>
      <c r="BL264" s="18" t="s">
        <v>154</v>
      </c>
      <c r="BM264" s="184" t="s">
        <v>358</v>
      </c>
    </row>
    <row r="265" s="2" customFormat="1">
      <c r="A265" s="37"/>
      <c r="B265" s="38"/>
      <c r="C265" s="37"/>
      <c r="D265" s="186" t="s">
        <v>155</v>
      </c>
      <c r="E265" s="37"/>
      <c r="F265" s="187" t="s">
        <v>986</v>
      </c>
      <c r="G265" s="37"/>
      <c r="H265" s="37"/>
      <c r="I265" s="188"/>
      <c r="J265" s="37"/>
      <c r="K265" s="37"/>
      <c r="L265" s="38"/>
      <c r="M265" s="189"/>
      <c r="N265" s="190"/>
      <c r="O265" s="76"/>
      <c r="P265" s="76"/>
      <c r="Q265" s="76"/>
      <c r="R265" s="76"/>
      <c r="S265" s="76"/>
      <c r="T265" s="7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8" t="s">
        <v>155</v>
      </c>
      <c r="AU265" s="18" t="s">
        <v>82</v>
      </c>
    </row>
    <row r="266" s="2" customFormat="1" ht="33" customHeight="1">
      <c r="A266" s="37"/>
      <c r="B266" s="171"/>
      <c r="C266" s="172" t="s">
        <v>277</v>
      </c>
      <c r="D266" s="172" t="s">
        <v>150</v>
      </c>
      <c r="E266" s="173" t="s">
        <v>522</v>
      </c>
      <c r="F266" s="174" t="s">
        <v>523</v>
      </c>
      <c r="G266" s="175" t="s">
        <v>519</v>
      </c>
      <c r="H266" s="176">
        <v>42.933</v>
      </c>
      <c r="I266" s="177"/>
      <c r="J266" s="178">
        <f>ROUND(I266*H266,2)</f>
        <v>0</v>
      </c>
      <c r="K266" s="179"/>
      <c r="L266" s="38"/>
      <c r="M266" s="180" t="s">
        <v>1</v>
      </c>
      <c r="N266" s="181" t="s">
        <v>38</v>
      </c>
      <c r="O266" s="76"/>
      <c r="P266" s="182">
        <f>O266*H266</f>
        <v>0</v>
      </c>
      <c r="Q266" s="182">
        <v>0</v>
      </c>
      <c r="R266" s="182">
        <f>Q266*H266</f>
        <v>0</v>
      </c>
      <c r="S266" s="182">
        <v>0</v>
      </c>
      <c r="T266" s="18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4" t="s">
        <v>154</v>
      </c>
      <c r="AT266" s="184" t="s">
        <v>150</v>
      </c>
      <c r="AU266" s="184" t="s">
        <v>82</v>
      </c>
      <c r="AY266" s="18" t="s">
        <v>147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8" t="s">
        <v>80</v>
      </c>
      <c r="BK266" s="185">
        <f>ROUND(I266*H266,2)</f>
        <v>0</v>
      </c>
      <c r="BL266" s="18" t="s">
        <v>154</v>
      </c>
      <c r="BM266" s="184" t="s">
        <v>367</v>
      </c>
    </row>
    <row r="267" s="2" customFormat="1">
      <c r="A267" s="37"/>
      <c r="B267" s="38"/>
      <c r="C267" s="37"/>
      <c r="D267" s="186" t="s">
        <v>155</v>
      </c>
      <c r="E267" s="37"/>
      <c r="F267" s="187" t="s">
        <v>525</v>
      </c>
      <c r="G267" s="37"/>
      <c r="H267" s="37"/>
      <c r="I267" s="188"/>
      <c r="J267" s="37"/>
      <c r="K267" s="37"/>
      <c r="L267" s="38"/>
      <c r="M267" s="189"/>
      <c r="N267" s="190"/>
      <c r="O267" s="76"/>
      <c r="P267" s="76"/>
      <c r="Q267" s="76"/>
      <c r="R267" s="76"/>
      <c r="S267" s="76"/>
      <c r="T267" s="7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8" t="s">
        <v>155</v>
      </c>
      <c r="AU267" s="18" t="s">
        <v>82</v>
      </c>
    </row>
    <row r="268" s="2" customFormat="1" ht="44.25" customHeight="1">
      <c r="A268" s="37"/>
      <c r="B268" s="171"/>
      <c r="C268" s="172" t="s">
        <v>369</v>
      </c>
      <c r="D268" s="172" t="s">
        <v>150</v>
      </c>
      <c r="E268" s="173" t="s">
        <v>527</v>
      </c>
      <c r="F268" s="174" t="s">
        <v>528</v>
      </c>
      <c r="G268" s="175" t="s">
        <v>519</v>
      </c>
      <c r="H268" s="176">
        <v>601.06200000000001</v>
      </c>
      <c r="I268" s="177"/>
      <c r="J268" s="178">
        <f>ROUND(I268*H268,2)</f>
        <v>0</v>
      </c>
      <c r="K268" s="179"/>
      <c r="L268" s="38"/>
      <c r="M268" s="180" t="s">
        <v>1</v>
      </c>
      <c r="N268" s="181" t="s">
        <v>38</v>
      </c>
      <c r="O268" s="76"/>
      <c r="P268" s="182">
        <f>O268*H268</f>
        <v>0</v>
      </c>
      <c r="Q268" s="182">
        <v>0</v>
      </c>
      <c r="R268" s="182">
        <f>Q268*H268</f>
        <v>0</v>
      </c>
      <c r="S268" s="182">
        <v>0</v>
      </c>
      <c r="T268" s="18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4" t="s">
        <v>154</v>
      </c>
      <c r="AT268" s="184" t="s">
        <v>150</v>
      </c>
      <c r="AU268" s="184" t="s">
        <v>82</v>
      </c>
      <c r="AY268" s="18" t="s">
        <v>147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18" t="s">
        <v>80</v>
      </c>
      <c r="BK268" s="185">
        <f>ROUND(I268*H268,2)</f>
        <v>0</v>
      </c>
      <c r="BL268" s="18" t="s">
        <v>154</v>
      </c>
      <c r="BM268" s="184" t="s">
        <v>372</v>
      </c>
    </row>
    <row r="269" s="2" customFormat="1">
      <c r="A269" s="37"/>
      <c r="B269" s="38"/>
      <c r="C269" s="37"/>
      <c r="D269" s="186" t="s">
        <v>155</v>
      </c>
      <c r="E269" s="37"/>
      <c r="F269" s="187" t="s">
        <v>530</v>
      </c>
      <c r="G269" s="37"/>
      <c r="H269" s="37"/>
      <c r="I269" s="188"/>
      <c r="J269" s="37"/>
      <c r="K269" s="37"/>
      <c r="L269" s="38"/>
      <c r="M269" s="189"/>
      <c r="N269" s="190"/>
      <c r="O269" s="76"/>
      <c r="P269" s="76"/>
      <c r="Q269" s="76"/>
      <c r="R269" s="76"/>
      <c r="S269" s="76"/>
      <c r="T269" s="7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8" t="s">
        <v>155</v>
      </c>
      <c r="AU269" s="18" t="s">
        <v>82</v>
      </c>
    </row>
    <row r="270" s="14" customFormat="1">
      <c r="A270" s="14"/>
      <c r="B270" s="199"/>
      <c r="C270" s="14"/>
      <c r="D270" s="192" t="s">
        <v>157</v>
      </c>
      <c r="E270" s="200" t="s">
        <v>1</v>
      </c>
      <c r="F270" s="201" t="s">
        <v>987</v>
      </c>
      <c r="G270" s="14"/>
      <c r="H270" s="202">
        <v>601.06200000000001</v>
      </c>
      <c r="I270" s="203"/>
      <c r="J270" s="14"/>
      <c r="K270" s="14"/>
      <c r="L270" s="199"/>
      <c r="M270" s="204"/>
      <c r="N270" s="205"/>
      <c r="O270" s="205"/>
      <c r="P270" s="205"/>
      <c r="Q270" s="205"/>
      <c r="R270" s="205"/>
      <c r="S270" s="205"/>
      <c r="T270" s="20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0" t="s">
        <v>157</v>
      </c>
      <c r="AU270" s="200" t="s">
        <v>82</v>
      </c>
      <c r="AV270" s="14" t="s">
        <v>82</v>
      </c>
      <c r="AW270" s="14" t="s">
        <v>30</v>
      </c>
      <c r="AX270" s="14" t="s">
        <v>73</v>
      </c>
      <c r="AY270" s="200" t="s">
        <v>147</v>
      </c>
    </row>
    <row r="271" s="15" customFormat="1">
      <c r="A271" s="15"/>
      <c r="B271" s="207"/>
      <c r="C271" s="15"/>
      <c r="D271" s="192" t="s">
        <v>157</v>
      </c>
      <c r="E271" s="208" t="s">
        <v>1</v>
      </c>
      <c r="F271" s="209" t="s">
        <v>160</v>
      </c>
      <c r="G271" s="15"/>
      <c r="H271" s="210">
        <v>601.06200000000001</v>
      </c>
      <c r="I271" s="211"/>
      <c r="J271" s="15"/>
      <c r="K271" s="15"/>
      <c r="L271" s="207"/>
      <c r="M271" s="212"/>
      <c r="N271" s="213"/>
      <c r="O271" s="213"/>
      <c r="P271" s="213"/>
      <c r="Q271" s="213"/>
      <c r="R271" s="213"/>
      <c r="S271" s="213"/>
      <c r="T271" s="21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08" t="s">
        <v>157</v>
      </c>
      <c r="AU271" s="208" t="s">
        <v>82</v>
      </c>
      <c r="AV271" s="15" t="s">
        <v>154</v>
      </c>
      <c r="AW271" s="15" t="s">
        <v>30</v>
      </c>
      <c r="AX271" s="15" t="s">
        <v>80</v>
      </c>
      <c r="AY271" s="208" t="s">
        <v>147</v>
      </c>
    </row>
    <row r="272" s="2" customFormat="1" ht="44.25" customHeight="1">
      <c r="A272" s="37"/>
      <c r="B272" s="171"/>
      <c r="C272" s="172" t="s">
        <v>283</v>
      </c>
      <c r="D272" s="172" t="s">
        <v>150</v>
      </c>
      <c r="E272" s="173" t="s">
        <v>532</v>
      </c>
      <c r="F272" s="174" t="s">
        <v>533</v>
      </c>
      <c r="G272" s="175" t="s">
        <v>519</v>
      </c>
      <c r="H272" s="176">
        <v>42.933</v>
      </c>
      <c r="I272" s="177"/>
      <c r="J272" s="178">
        <f>ROUND(I272*H272,2)</f>
        <v>0</v>
      </c>
      <c r="K272" s="179"/>
      <c r="L272" s="38"/>
      <c r="M272" s="180" t="s">
        <v>1</v>
      </c>
      <c r="N272" s="181" t="s">
        <v>38</v>
      </c>
      <c r="O272" s="76"/>
      <c r="P272" s="182">
        <f>O272*H272</f>
        <v>0</v>
      </c>
      <c r="Q272" s="182">
        <v>0</v>
      </c>
      <c r="R272" s="182">
        <f>Q272*H272</f>
        <v>0</v>
      </c>
      <c r="S272" s="182">
        <v>0</v>
      </c>
      <c r="T272" s="18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4" t="s">
        <v>154</v>
      </c>
      <c r="AT272" s="184" t="s">
        <v>150</v>
      </c>
      <c r="AU272" s="184" t="s">
        <v>82</v>
      </c>
      <c r="AY272" s="18" t="s">
        <v>147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8" t="s">
        <v>80</v>
      </c>
      <c r="BK272" s="185">
        <f>ROUND(I272*H272,2)</f>
        <v>0</v>
      </c>
      <c r="BL272" s="18" t="s">
        <v>154</v>
      </c>
      <c r="BM272" s="184" t="s">
        <v>374</v>
      </c>
    </row>
    <row r="273" s="2" customFormat="1">
      <c r="A273" s="37"/>
      <c r="B273" s="38"/>
      <c r="C273" s="37"/>
      <c r="D273" s="186" t="s">
        <v>155</v>
      </c>
      <c r="E273" s="37"/>
      <c r="F273" s="187" t="s">
        <v>535</v>
      </c>
      <c r="G273" s="37"/>
      <c r="H273" s="37"/>
      <c r="I273" s="188"/>
      <c r="J273" s="37"/>
      <c r="K273" s="37"/>
      <c r="L273" s="38"/>
      <c r="M273" s="189"/>
      <c r="N273" s="190"/>
      <c r="O273" s="76"/>
      <c r="P273" s="76"/>
      <c r="Q273" s="76"/>
      <c r="R273" s="76"/>
      <c r="S273" s="76"/>
      <c r="T273" s="7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8" t="s">
        <v>155</v>
      </c>
      <c r="AU273" s="18" t="s">
        <v>82</v>
      </c>
    </row>
    <row r="274" s="12" customFormat="1" ht="22.8" customHeight="1">
      <c r="A274" s="12"/>
      <c r="B274" s="158"/>
      <c r="C274" s="12"/>
      <c r="D274" s="159" t="s">
        <v>72</v>
      </c>
      <c r="E274" s="169" t="s">
        <v>536</v>
      </c>
      <c r="F274" s="169" t="s">
        <v>537</v>
      </c>
      <c r="G274" s="12"/>
      <c r="H274" s="12"/>
      <c r="I274" s="161"/>
      <c r="J274" s="170">
        <f>BK274</f>
        <v>0</v>
      </c>
      <c r="K274" s="12"/>
      <c r="L274" s="158"/>
      <c r="M274" s="163"/>
      <c r="N274" s="164"/>
      <c r="O274" s="164"/>
      <c r="P274" s="165">
        <f>SUM(P275:P276)</f>
        <v>0</v>
      </c>
      <c r="Q274" s="164"/>
      <c r="R274" s="165">
        <f>SUM(R275:R276)</f>
        <v>0</v>
      </c>
      <c r="S274" s="164"/>
      <c r="T274" s="166">
        <f>SUM(T275:T276)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59" t="s">
        <v>80</v>
      </c>
      <c r="AT274" s="167" t="s">
        <v>72</v>
      </c>
      <c r="AU274" s="167" t="s">
        <v>80</v>
      </c>
      <c r="AY274" s="159" t="s">
        <v>147</v>
      </c>
      <c r="BK274" s="168">
        <f>SUM(BK275:BK276)</f>
        <v>0</v>
      </c>
    </row>
    <row r="275" s="2" customFormat="1" ht="55.5" customHeight="1">
      <c r="A275" s="37"/>
      <c r="B275" s="171"/>
      <c r="C275" s="172" t="s">
        <v>375</v>
      </c>
      <c r="D275" s="172" t="s">
        <v>150</v>
      </c>
      <c r="E275" s="173" t="s">
        <v>988</v>
      </c>
      <c r="F275" s="174" t="s">
        <v>989</v>
      </c>
      <c r="G275" s="175" t="s">
        <v>519</v>
      </c>
      <c r="H275" s="176">
        <v>42.933</v>
      </c>
      <c r="I275" s="177"/>
      <c r="J275" s="178">
        <f>ROUND(I275*H275,2)</f>
        <v>0</v>
      </c>
      <c r="K275" s="179"/>
      <c r="L275" s="38"/>
      <c r="M275" s="180" t="s">
        <v>1</v>
      </c>
      <c r="N275" s="181" t="s">
        <v>38</v>
      </c>
      <c r="O275" s="76"/>
      <c r="P275" s="182">
        <f>O275*H275</f>
        <v>0</v>
      </c>
      <c r="Q275" s="182">
        <v>0</v>
      </c>
      <c r="R275" s="182">
        <f>Q275*H275</f>
        <v>0</v>
      </c>
      <c r="S275" s="182">
        <v>0</v>
      </c>
      <c r="T275" s="183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4" t="s">
        <v>154</v>
      </c>
      <c r="AT275" s="184" t="s">
        <v>150</v>
      </c>
      <c r="AU275" s="184" t="s">
        <v>82</v>
      </c>
      <c r="AY275" s="18" t="s">
        <v>147</v>
      </c>
      <c r="BE275" s="185">
        <f>IF(N275="základní",J275,0)</f>
        <v>0</v>
      </c>
      <c r="BF275" s="185">
        <f>IF(N275="snížená",J275,0)</f>
        <v>0</v>
      </c>
      <c r="BG275" s="185">
        <f>IF(N275="zákl. přenesená",J275,0)</f>
        <v>0</v>
      </c>
      <c r="BH275" s="185">
        <f>IF(N275="sníž. přenesená",J275,0)</f>
        <v>0</v>
      </c>
      <c r="BI275" s="185">
        <f>IF(N275="nulová",J275,0)</f>
        <v>0</v>
      </c>
      <c r="BJ275" s="18" t="s">
        <v>80</v>
      </c>
      <c r="BK275" s="185">
        <f>ROUND(I275*H275,2)</f>
        <v>0</v>
      </c>
      <c r="BL275" s="18" t="s">
        <v>154</v>
      </c>
      <c r="BM275" s="184" t="s">
        <v>376</v>
      </c>
    </row>
    <row r="276" s="2" customFormat="1">
      <c r="A276" s="37"/>
      <c r="B276" s="38"/>
      <c r="C276" s="37"/>
      <c r="D276" s="186" t="s">
        <v>155</v>
      </c>
      <c r="E276" s="37"/>
      <c r="F276" s="187" t="s">
        <v>990</v>
      </c>
      <c r="G276" s="37"/>
      <c r="H276" s="37"/>
      <c r="I276" s="188"/>
      <c r="J276" s="37"/>
      <c r="K276" s="37"/>
      <c r="L276" s="38"/>
      <c r="M276" s="189"/>
      <c r="N276" s="190"/>
      <c r="O276" s="76"/>
      <c r="P276" s="76"/>
      <c r="Q276" s="76"/>
      <c r="R276" s="76"/>
      <c r="S276" s="76"/>
      <c r="T276" s="7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8" t="s">
        <v>155</v>
      </c>
      <c r="AU276" s="18" t="s">
        <v>82</v>
      </c>
    </row>
    <row r="277" s="12" customFormat="1" ht="25.92" customHeight="1">
      <c r="A277" s="12"/>
      <c r="B277" s="158"/>
      <c r="C277" s="12"/>
      <c r="D277" s="159" t="s">
        <v>72</v>
      </c>
      <c r="E277" s="160" t="s">
        <v>629</v>
      </c>
      <c r="F277" s="160" t="s">
        <v>630</v>
      </c>
      <c r="G277" s="12"/>
      <c r="H277" s="12"/>
      <c r="I277" s="161"/>
      <c r="J277" s="162">
        <f>BK277</f>
        <v>0</v>
      </c>
      <c r="K277" s="12"/>
      <c r="L277" s="158"/>
      <c r="M277" s="163"/>
      <c r="N277" s="164"/>
      <c r="O277" s="164"/>
      <c r="P277" s="165">
        <f>P278+P318</f>
        <v>0</v>
      </c>
      <c r="Q277" s="164"/>
      <c r="R277" s="165">
        <f>R278+R318</f>
        <v>0</v>
      </c>
      <c r="S277" s="164"/>
      <c r="T277" s="166">
        <f>T278+T318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59" t="s">
        <v>82</v>
      </c>
      <c r="AT277" s="167" t="s">
        <v>72</v>
      </c>
      <c r="AU277" s="167" t="s">
        <v>73</v>
      </c>
      <c r="AY277" s="159" t="s">
        <v>147</v>
      </c>
      <c r="BK277" s="168">
        <f>BK278+BK318</f>
        <v>0</v>
      </c>
    </row>
    <row r="278" s="12" customFormat="1" ht="22.8" customHeight="1">
      <c r="A278" s="12"/>
      <c r="B278" s="158"/>
      <c r="C278" s="12"/>
      <c r="D278" s="159" t="s">
        <v>72</v>
      </c>
      <c r="E278" s="169" t="s">
        <v>991</v>
      </c>
      <c r="F278" s="169" t="s">
        <v>992</v>
      </c>
      <c r="G278" s="12"/>
      <c r="H278" s="12"/>
      <c r="I278" s="161"/>
      <c r="J278" s="170">
        <f>BK278</f>
        <v>0</v>
      </c>
      <c r="K278" s="12"/>
      <c r="L278" s="158"/>
      <c r="M278" s="163"/>
      <c r="N278" s="164"/>
      <c r="O278" s="164"/>
      <c r="P278" s="165">
        <f>SUM(P279:P317)</f>
        <v>0</v>
      </c>
      <c r="Q278" s="164"/>
      <c r="R278" s="165">
        <f>SUM(R279:R317)</f>
        <v>0</v>
      </c>
      <c r="S278" s="164"/>
      <c r="T278" s="166">
        <f>SUM(T279:T317)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59" t="s">
        <v>82</v>
      </c>
      <c r="AT278" s="167" t="s">
        <v>72</v>
      </c>
      <c r="AU278" s="167" t="s">
        <v>80</v>
      </c>
      <c r="AY278" s="159" t="s">
        <v>147</v>
      </c>
      <c r="BK278" s="168">
        <f>SUM(BK279:BK317)</f>
        <v>0</v>
      </c>
    </row>
    <row r="279" s="2" customFormat="1" ht="33" customHeight="1">
      <c r="A279" s="37"/>
      <c r="B279" s="171"/>
      <c r="C279" s="172" t="s">
        <v>170</v>
      </c>
      <c r="D279" s="172" t="s">
        <v>150</v>
      </c>
      <c r="E279" s="173" t="s">
        <v>993</v>
      </c>
      <c r="F279" s="174" t="s">
        <v>994</v>
      </c>
      <c r="G279" s="175" t="s">
        <v>164</v>
      </c>
      <c r="H279" s="176">
        <v>91.079999999999998</v>
      </c>
      <c r="I279" s="177"/>
      <c r="J279" s="178">
        <f>ROUND(I279*H279,2)</f>
        <v>0</v>
      </c>
      <c r="K279" s="179"/>
      <c r="L279" s="38"/>
      <c r="M279" s="180" t="s">
        <v>1</v>
      </c>
      <c r="N279" s="181" t="s">
        <v>38</v>
      </c>
      <c r="O279" s="76"/>
      <c r="P279" s="182">
        <f>O279*H279</f>
        <v>0</v>
      </c>
      <c r="Q279" s="182">
        <v>0</v>
      </c>
      <c r="R279" s="182">
        <f>Q279*H279</f>
        <v>0</v>
      </c>
      <c r="S279" s="182">
        <v>0</v>
      </c>
      <c r="T279" s="183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4" t="s">
        <v>222</v>
      </c>
      <c r="AT279" s="184" t="s">
        <v>150</v>
      </c>
      <c r="AU279" s="184" t="s">
        <v>82</v>
      </c>
      <c r="AY279" s="18" t="s">
        <v>147</v>
      </c>
      <c r="BE279" s="185">
        <f>IF(N279="základní",J279,0)</f>
        <v>0</v>
      </c>
      <c r="BF279" s="185">
        <f>IF(N279="snížená",J279,0)</f>
        <v>0</v>
      </c>
      <c r="BG279" s="185">
        <f>IF(N279="zákl. přenesená",J279,0)</f>
        <v>0</v>
      </c>
      <c r="BH279" s="185">
        <f>IF(N279="sníž. přenesená",J279,0)</f>
        <v>0</v>
      </c>
      <c r="BI279" s="185">
        <f>IF(N279="nulová",J279,0)</f>
        <v>0</v>
      </c>
      <c r="BJ279" s="18" t="s">
        <v>80</v>
      </c>
      <c r="BK279" s="185">
        <f>ROUND(I279*H279,2)</f>
        <v>0</v>
      </c>
      <c r="BL279" s="18" t="s">
        <v>222</v>
      </c>
      <c r="BM279" s="184" t="s">
        <v>380</v>
      </c>
    </row>
    <row r="280" s="2" customFormat="1">
      <c r="A280" s="37"/>
      <c r="B280" s="38"/>
      <c r="C280" s="37"/>
      <c r="D280" s="186" t="s">
        <v>155</v>
      </c>
      <c r="E280" s="37"/>
      <c r="F280" s="187" t="s">
        <v>995</v>
      </c>
      <c r="G280" s="37"/>
      <c r="H280" s="37"/>
      <c r="I280" s="188"/>
      <c r="J280" s="37"/>
      <c r="K280" s="37"/>
      <c r="L280" s="38"/>
      <c r="M280" s="189"/>
      <c r="N280" s="190"/>
      <c r="O280" s="76"/>
      <c r="P280" s="76"/>
      <c r="Q280" s="76"/>
      <c r="R280" s="76"/>
      <c r="S280" s="76"/>
      <c r="T280" s="7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8" t="s">
        <v>155</v>
      </c>
      <c r="AU280" s="18" t="s">
        <v>82</v>
      </c>
    </row>
    <row r="281" s="14" customFormat="1">
      <c r="A281" s="14"/>
      <c r="B281" s="199"/>
      <c r="C281" s="14"/>
      <c r="D281" s="192" t="s">
        <v>157</v>
      </c>
      <c r="E281" s="200" t="s">
        <v>1</v>
      </c>
      <c r="F281" s="201" t="s">
        <v>943</v>
      </c>
      <c r="G281" s="14"/>
      <c r="H281" s="202">
        <v>91.079999999999998</v>
      </c>
      <c r="I281" s="203"/>
      <c r="J281" s="14"/>
      <c r="K281" s="14"/>
      <c r="L281" s="199"/>
      <c r="M281" s="204"/>
      <c r="N281" s="205"/>
      <c r="O281" s="205"/>
      <c r="P281" s="205"/>
      <c r="Q281" s="205"/>
      <c r="R281" s="205"/>
      <c r="S281" s="205"/>
      <c r="T281" s="20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00" t="s">
        <v>157</v>
      </c>
      <c r="AU281" s="200" t="s">
        <v>82</v>
      </c>
      <c r="AV281" s="14" t="s">
        <v>82</v>
      </c>
      <c r="AW281" s="14" t="s">
        <v>30</v>
      </c>
      <c r="AX281" s="14" t="s">
        <v>73</v>
      </c>
      <c r="AY281" s="200" t="s">
        <v>147</v>
      </c>
    </row>
    <row r="282" s="15" customFormat="1">
      <c r="A282" s="15"/>
      <c r="B282" s="207"/>
      <c r="C282" s="15"/>
      <c r="D282" s="192" t="s">
        <v>157</v>
      </c>
      <c r="E282" s="208" t="s">
        <v>1</v>
      </c>
      <c r="F282" s="209" t="s">
        <v>160</v>
      </c>
      <c r="G282" s="15"/>
      <c r="H282" s="210">
        <v>91.079999999999998</v>
      </c>
      <c r="I282" s="211"/>
      <c r="J282" s="15"/>
      <c r="K282" s="15"/>
      <c r="L282" s="207"/>
      <c r="M282" s="212"/>
      <c r="N282" s="213"/>
      <c r="O282" s="213"/>
      <c r="P282" s="213"/>
      <c r="Q282" s="213"/>
      <c r="R282" s="213"/>
      <c r="S282" s="213"/>
      <c r="T282" s="214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08" t="s">
        <v>157</v>
      </c>
      <c r="AU282" s="208" t="s">
        <v>82</v>
      </c>
      <c r="AV282" s="15" t="s">
        <v>154</v>
      </c>
      <c r="AW282" s="15" t="s">
        <v>30</v>
      </c>
      <c r="AX282" s="15" t="s">
        <v>80</v>
      </c>
      <c r="AY282" s="208" t="s">
        <v>147</v>
      </c>
    </row>
    <row r="283" s="2" customFormat="1" ht="16.5" customHeight="1">
      <c r="A283" s="37"/>
      <c r="B283" s="171"/>
      <c r="C283" s="215" t="s">
        <v>385</v>
      </c>
      <c r="D283" s="215" t="s">
        <v>229</v>
      </c>
      <c r="E283" s="216" t="s">
        <v>996</v>
      </c>
      <c r="F283" s="217" t="s">
        <v>997</v>
      </c>
      <c r="G283" s="218" t="s">
        <v>519</v>
      </c>
      <c r="H283" s="219">
        <v>0.032000000000000001</v>
      </c>
      <c r="I283" s="220"/>
      <c r="J283" s="221">
        <f>ROUND(I283*H283,2)</f>
        <v>0</v>
      </c>
      <c r="K283" s="222"/>
      <c r="L283" s="223"/>
      <c r="M283" s="224" t="s">
        <v>1</v>
      </c>
      <c r="N283" s="225" t="s">
        <v>38</v>
      </c>
      <c r="O283" s="76"/>
      <c r="P283" s="182">
        <f>O283*H283</f>
        <v>0</v>
      </c>
      <c r="Q283" s="182">
        <v>0</v>
      </c>
      <c r="R283" s="182">
        <f>Q283*H283</f>
        <v>0</v>
      </c>
      <c r="S283" s="182">
        <v>0</v>
      </c>
      <c r="T283" s="18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4" t="s">
        <v>277</v>
      </c>
      <c r="AT283" s="184" t="s">
        <v>229</v>
      </c>
      <c r="AU283" s="184" t="s">
        <v>82</v>
      </c>
      <c r="AY283" s="18" t="s">
        <v>147</v>
      </c>
      <c r="BE283" s="185">
        <f>IF(N283="základní",J283,0)</f>
        <v>0</v>
      </c>
      <c r="BF283" s="185">
        <f>IF(N283="snížená",J283,0)</f>
        <v>0</v>
      </c>
      <c r="BG283" s="185">
        <f>IF(N283="zákl. přenesená",J283,0)</f>
        <v>0</v>
      </c>
      <c r="BH283" s="185">
        <f>IF(N283="sníž. přenesená",J283,0)</f>
        <v>0</v>
      </c>
      <c r="BI283" s="185">
        <f>IF(N283="nulová",J283,0)</f>
        <v>0</v>
      </c>
      <c r="BJ283" s="18" t="s">
        <v>80</v>
      </c>
      <c r="BK283" s="185">
        <f>ROUND(I283*H283,2)</f>
        <v>0</v>
      </c>
      <c r="BL283" s="18" t="s">
        <v>222</v>
      </c>
      <c r="BM283" s="184" t="s">
        <v>386</v>
      </c>
    </row>
    <row r="284" s="14" customFormat="1">
      <c r="A284" s="14"/>
      <c r="B284" s="199"/>
      <c r="C284" s="14"/>
      <c r="D284" s="192" t="s">
        <v>157</v>
      </c>
      <c r="E284" s="200" t="s">
        <v>1</v>
      </c>
      <c r="F284" s="201" t="s">
        <v>998</v>
      </c>
      <c r="G284" s="14"/>
      <c r="H284" s="202">
        <v>0.032000000000000001</v>
      </c>
      <c r="I284" s="203"/>
      <c r="J284" s="14"/>
      <c r="K284" s="14"/>
      <c r="L284" s="199"/>
      <c r="M284" s="204"/>
      <c r="N284" s="205"/>
      <c r="O284" s="205"/>
      <c r="P284" s="205"/>
      <c r="Q284" s="205"/>
      <c r="R284" s="205"/>
      <c r="S284" s="205"/>
      <c r="T284" s="20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0" t="s">
        <v>157</v>
      </c>
      <c r="AU284" s="200" t="s">
        <v>82</v>
      </c>
      <c r="AV284" s="14" t="s">
        <v>82</v>
      </c>
      <c r="AW284" s="14" t="s">
        <v>30</v>
      </c>
      <c r="AX284" s="14" t="s">
        <v>73</v>
      </c>
      <c r="AY284" s="200" t="s">
        <v>147</v>
      </c>
    </row>
    <row r="285" s="15" customFormat="1">
      <c r="A285" s="15"/>
      <c r="B285" s="207"/>
      <c r="C285" s="15"/>
      <c r="D285" s="192" t="s">
        <v>157</v>
      </c>
      <c r="E285" s="208" t="s">
        <v>1</v>
      </c>
      <c r="F285" s="209" t="s">
        <v>160</v>
      </c>
      <c r="G285" s="15"/>
      <c r="H285" s="210">
        <v>0.032000000000000001</v>
      </c>
      <c r="I285" s="211"/>
      <c r="J285" s="15"/>
      <c r="K285" s="15"/>
      <c r="L285" s="207"/>
      <c r="M285" s="212"/>
      <c r="N285" s="213"/>
      <c r="O285" s="213"/>
      <c r="P285" s="213"/>
      <c r="Q285" s="213"/>
      <c r="R285" s="213"/>
      <c r="S285" s="213"/>
      <c r="T285" s="214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8" t="s">
        <v>157</v>
      </c>
      <c r="AU285" s="208" t="s">
        <v>82</v>
      </c>
      <c r="AV285" s="15" t="s">
        <v>154</v>
      </c>
      <c r="AW285" s="15" t="s">
        <v>30</v>
      </c>
      <c r="AX285" s="15" t="s">
        <v>80</v>
      </c>
      <c r="AY285" s="208" t="s">
        <v>147</v>
      </c>
    </row>
    <row r="286" s="2" customFormat="1" ht="24.15" customHeight="1">
      <c r="A286" s="37"/>
      <c r="B286" s="171"/>
      <c r="C286" s="172" t="s">
        <v>304</v>
      </c>
      <c r="D286" s="172" t="s">
        <v>150</v>
      </c>
      <c r="E286" s="173" t="s">
        <v>999</v>
      </c>
      <c r="F286" s="174" t="s">
        <v>1000</v>
      </c>
      <c r="G286" s="175" t="s">
        <v>164</v>
      </c>
      <c r="H286" s="176">
        <v>91.079999999999998</v>
      </c>
      <c r="I286" s="177"/>
      <c r="J286" s="178">
        <f>ROUND(I286*H286,2)</f>
        <v>0</v>
      </c>
      <c r="K286" s="179"/>
      <c r="L286" s="38"/>
      <c r="M286" s="180" t="s">
        <v>1</v>
      </c>
      <c r="N286" s="181" t="s">
        <v>38</v>
      </c>
      <c r="O286" s="76"/>
      <c r="P286" s="182">
        <f>O286*H286</f>
        <v>0</v>
      </c>
      <c r="Q286" s="182">
        <v>0</v>
      </c>
      <c r="R286" s="182">
        <f>Q286*H286</f>
        <v>0</v>
      </c>
      <c r="S286" s="182">
        <v>0</v>
      </c>
      <c r="T286" s="183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4" t="s">
        <v>222</v>
      </c>
      <c r="AT286" s="184" t="s">
        <v>150</v>
      </c>
      <c r="AU286" s="184" t="s">
        <v>82</v>
      </c>
      <c r="AY286" s="18" t="s">
        <v>147</v>
      </c>
      <c r="BE286" s="185">
        <f>IF(N286="základní",J286,0)</f>
        <v>0</v>
      </c>
      <c r="BF286" s="185">
        <f>IF(N286="snížená",J286,0)</f>
        <v>0</v>
      </c>
      <c r="BG286" s="185">
        <f>IF(N286="zákl. přenesená",J286,0)</f>
        <v>0</v>
      </c>
      <c r="BH286" s="185">
        <f>IF(N286="sníž. přenesená",J286,0)</f>
        <v>0</v>
      </c>
      <c r="BI286" s="185">
        <f>IF(N286="nulová",J286,0)</f>
        <v>0</v>
      </c>
      <c r="BJ286" s="18" t="s">
        <v>80</v>
      </c>
      <c r="BK286" s="185">
        <f>ROUND(I286*H286,2)</f>
        <v>0</v>
      </c>
      <c r="BL286" s="18" t="s">
        <v>222</v>
      </c>
      <c r="BM286" s="184" t="s">
        <v>390</v>
      </c>
    </row>
    <row r="287" s="2" customFormat="1">
      <c r="A287" s="37"/>
      <c r="B287" s="38"/>
      <c r="C287" s="37"/>
      <c r="D287" s="186" t="s">
        <v>155</v>
      </c>
      <c r="E287" s="37"/>
      <c r="F287" s="187" t="s">
        <v>1001</v>
      </c>
      <c r="G287" s="37"/>
      <c r="H287" s="37"/>
      <c r="I287" s="188"/>
      <c r="J287" s="37"/>
      <c r="K287" s="37"/>
      <c r="L287" s="38"/>
      <c r="M287" s="189"/>
      <c r="N287" s="190"/>
      <c r="O287" s="76"/>
      <c r="P287" s="76"/>
      <c r="Q287" s="76"/>
      <c r="R287" s="76"/>
      <c r="S287" s="76"/>
      <c r="T287" s="7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8" t="s">
        <v>155</v>
      </c>
      <c r="AU287" s="18" t="s">
        <v>82</v>
      </c>
    </row>
    <row r="288" s="14" customFormat="1">
      <c r="A288" s="14"/>
      <c r="B288" s="199"/>
      <c r="C288" s="14"/>
      <c r="D288" s="192" t="s">
        <v>157</v>
      </c>
      <c r="E288" s="200" t="s">
        <v>1</v>
      </c>
      <c r="F288" s="201" t="s">
        <v>943</v>
      </c>
      <c r="G288" s="14"/>
      <c r="H288" s="202">
        <v>91.079999999999998</v>
      </c>
      <c r="I288" s="203"/>
      <c r="J288" s="14"/>
      <c r="K288" s="14"/>
      <c r="L288" s="199"/>
      <c r="M288" s="204"/>
      <c r="N288" s="205"/>
      <c r="O288" s="205"/>
      <c r="P288" s="205"/>
      <c r="Q288" s="205"/>
      <c r="R288" s="205"/>
      <c r="S288" s="205"/>
      <c r="T288" s="20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0" t="s">
        <v>157</v>
      </c>
      <c r="AU288" s="200" t="s">
        <v>82</v>
      </c>
      <c r="AV288" s="14" t="s">
        <v>82</v>
      </c>
      <c r="AW288" s="14" t="s">
        <v>30</v>
      </c>
      <c r="AX288" s="14" t="s">
        <v>73</v>
      </c>
      <c r="AY288" s="200" t="s">
        <v>147</v>
      </c>
    </row>
    <row r="289" s="15" customFormat="1">
      <c r="A289" s="15"/>
      <c r="B289" s="207"/>
      <c r="C289" s="15"/>
      <c r="D289" s="192" t="s">
        <v>157</v>
      </c>
      <c r="E289" s="208" t="s">
        <v>1</v>
      </c>
      <c r="F289" s="209" t="s">
        <v>160</v>
      </c>
      <c r="G289" s="15"/>
      <c r="H289" s="210">
        <v>91.079999999999998</v>
      </c>
      <c r="I289" s="211"/>
      <c r="J289" s="15"/>
      <c r="K289" s="15"/>
      <c r="L289" s="207"/>
      <c r="M289" s="212"/>
      <c r="N289" s="213"/>
      <c r="O289" s="213"/>
      <c r="P289" s="213"/>
      <c r="Q289" s="213"/>
      <c r="R289" s="213"/>
      <c r="S289" s="213"/>
      <c r="T289" s="214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08" t="s">
        <v>157</v>
      </c>
      <c r="AU289" s="208" t="s">
        <v>82</v>
      </c>
      <c r="AV289" s="15" t="s">
        <v>154</v>
      </c>
      <c r="AW289" s="15" t="s">
        <v>30</v>
      </c>
      <c r="AX289" s="15" t="s">
        <v>80</v>
      </c>
      <c r="AY289" s="208" t="s">
        <v>147</v>
      </c>
    </row>
    <row r="290" s="2" customFormat="1" ht="49.05" customHeight="1">
      <c r="A290" s="37"/>
      <c r="B290" s="171"/>
      <c r="C290" s="215" t="s">
        <v>393</v>
      </c>
      <c r="D290" s="215" t="s">
        <v>229</v>
      </c>
      <c r="E290" s="216" t="s">
        <v>1002</v>
      </c>
      <c r="F290" s="217" t="s">
        <v>1003</v>
      </c>
      <c r="G290" s="218" t="s">
        <v>164</v>
      </c>
      <c r="H290" s="219">
        <v>109.29600000000001</v>
      </c>
      <c r="I290" s="220"/>
      <c r="J290" s="221">
        <f>ROUND(I290*H290,2)</f>
        <v>0</v>
      </c>
      <c r="K290" s="222"/>
      <c r="L290" s="223"/>
      <c r="M290" s="224" t="s">
        <v>1</v>
      </c>
      <c r="N290" s="225" t="s">
        <v>38</v>
      </c>
      <c r="O290" s="76"/>
      <c r="P290" s="182">
        <f>O290*H290</f>
        <v>0</v>
      </c>
      <c r="Q290" s="182">
        <v>0</v>
      </c>
      <c r="R290" s="182">
        <f>Q290*H290</f>
        <v>0</v>
      </c>
      <c r="S290" s="182">
        <v>0</v>
      </c>
      <c r="T290" s="18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4" t="s">
        <v>277</v>
      </c>
      <c r="AT290" s="184" t="s">
        <v>229</v>
      </c>
      <c r="AU290" s="184" t="s">
        <v>82</v>
      </c>
      <c r="AY290" s="18" t="s">
        <v>147</v>
      </c>
      <c r="BE290" s="185">
        <f>IF(N290="základní",J290,0)</f>
        <v>0</v>
      </c>
      <c r="BF290" s="185">
        <f>IF(N290="snížená",J290,0)</f>
        <v>0</v>
      </c>
      <c r="BG290" s="185">
        <f>IF(N290="zákl. přenesená",J290,0)</f>
        <v>0</v>
      </c>
      <c r="BH290" s="185">
        <f>IF(N290="sníž. přenesená",J290,0)</f>
        <v>0</v>
      </c>
      <c r="BI290" s="185">
        <f>IF(N290="nulová",J290,0)</f>
        <v>0</v>
      </c>
      <c r="BJ290" s="18" t="s">
        <v>80</v>
      </c>
      <c r="BK290" s="185">
        <f>ROUND(I290*H290,2)</f>
        <v>0</v>
      </c>
      <c r="BL290" s="18" t="s">
        <v>222</v>
      </c>
      <c r="BM290" s="184" t="s">
        <v>396</v>
      </c>
    </row>
    <row r="291" s="14" customFormat="1">
      <c r="A291" s="14"/>
      <c r="B291" s="199"/>
      <c r="C291" s="14"/>
      <c r="D291" s="192" t="s">
        <v>157</v>
      </c>
      <c r="E291" s="200" t="s">
        <v>1</v>
      </c>
      <c r="F291" s="201" t="s">
        <v>1004</v>
      </c>
      <c r="G291" s="14"/>
      <c r="H291" s="202">
        <v>109.29600000000001</v>
      </c>
      <c r="I291" s="203"/>
      <c r="J291" s="14"/>
      <c r="K291" s="14"/>
      <c r="L291" s="199"/>
      <c r="M291" s="204"/>
      <c r="N291" s="205"/>
      <c r="O291" s="205"/>
      <c r="P291" s="205"/>
      <c r="Q291" s="205"/>
      <c r="R291" s="205"/>
      <c r="S291" s="205"/>
      <c r="T291" s="20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00" t="s">
        <v>157</v>
      </c>
      <c r="AU291" s="200" t="s">
        <v>82</v>
      </c>
      <c r="AV291" s="14" t="s">
        <v>82</v>
      </c>
      <c r="AW291" s="14" t="s">
        <v>30</v>
      </c>
      <c r="AX291" s="14" t="s">
        <v>73</v>
      </c>
      <c r="AY291" s="200" t="s">
        <v>147</v>
      </c>
    </row>
    <row r="292" s="15" customFormat="1">
      <c r="A292" s="15"/>
      <c r="B292" s="207"/>
      <c r="C292" s="15"/>
      <c r="D292" s="192" t="s">
        <v>157</v>
      </c>
      <c r="E292" s="208" t="s">
        <v>1</v>
      </c>
      <c r="F292" s="209" t="s">
        <v>160</v>
      </c>
      <c r="G292" s="15"/>
      <c r="H292" s="210">
        <v>109.29600000000001</v>
      </c>
      <c r="I292" s="211"/>
      <c r="J292" s="15"/>
      <c r="K292" s="15"/>
      <c r="L292" s="207"/>
      <c r="M292" s="212"/>
      <c r="N292" s="213"/>
      <c r="O292" s="213"/>
      <c r="P292" s="213"/>
      <c r="Q292" s="213"/>
      <c r="R292" s="213"/>
      <c r="S292" s="213"/>
      <c r="T292" s="214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08" t="s">
        <v>157</v>
      </c>
      <c r="AU292" s="208" t="s">
        <v>82</v>
      </c>
      <c r="AV292" s="15" t="s">
        <v>154</v>
      </c>
      <c r="AW292" s="15" t="s">
        <v>30</v>
      </c>
      <c r="AX292" s="15" t="s">
        <v>80</v>
      </c>
      <c r="AY292" s="208" t="s">
        <v>147</v>
      </c>
    </row>
    <row r="293" s="2" customFormat="1" ht="24.15" customHeight="1">
      <c r="A293" s="37"/>
      <c r="B293" s="171"/>
      <c r="C293" s="172" t="s">
        <v>308</v>
      </c>
      <c r="D293" s="172" t="s">
        <v>150</v>
      </c>
      <c r="E293" s="173" t="s">
        <v>999</v>
      </c>
      <c r="F293" s="174" t="s">
        <v>1000</v>
      </c>
      <c r="G293" s="175" t="s">
        <v>164</v>
      </c>
      <c r="H293" s="176">
        <v>91.079999999999998</v>
      </c>
      <c r="I293" s="177"/>
      <c r="J293" s="178">
        <f>ROUND(I293*H293,2)</f>
        <v>0</v>
      </c>
      <c r="K293" s="179"/>
      <c r="L293" s="38"/>
      <c r="M293" s="180" t="s">
        <v>1</v>
      </c>
      <c r="N293" s="181" t="s">
        <v>38</v>
      </c>
      <c r="O293" s="76"/>
      <c r="P293" s="182">
        <f>O293*H293</f>
        <v>0</v>
      </c>
      <c r="Q293" s="182">
        <v>0</v>
      </c>
      <c r="R293" s="182">
        <f>Q293*H293</f>
        <v>0</v>
      </c>
      <c r="S293" s="182">
        <v>0</v>
      </c>
      <c r="T293" s="18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84" t="s">
        <v>222</v>
      </c>
      <c r="AT293" s="184" t="s">
        <v>150</v>
      </c>
      <c r="AU293" s="184" t="s">
        <v>82</v>
      </c>
      <c r="AY293" s="18" t="s">
        <v>147</v>
      </c>
      <c r="BE293" s="185">
        <f>IF(N293="základní",J293,0)</f>
        <v>0</v>
      </c>
      <c r="BF293" s="185">
        <f>IF(N293="snížená",J293,0)</f>
        <v>0</v>
      </c>
      <c r="BG293" s="185">
        <f>IF(N293="zákl. přenesená",J293,0)</f>
        <v>0</v>
      </c>
      <c r="BH293" s="185">
        <f>IF(N293="sníž. přenesená",J293,0)</f>
        <v>0</v>
      </c>
      <c r="BI293" s="185">
        <f>IF(N293="nulová",J293,0)</f>
        <v>0</v>
      </c>
      <c r="BJ293" s="18" t="s">
        <v>80</v>
      </c>
      <c r="BK293" s="185">
        <f>ROUND(I293*H293,2)</f>
        <v>0</v>
      </c>
      <c r="BL293" s="18" t="s">
        <v>222</v>
      </c>
      <c r="BM293" s="184" t="s">
        <v>399</v>
      </c>
    </row>
    <row r="294" s="2" customFormat="1">
      <c r="A294" s="37"/>
      <c r="B294" s="38"/>
      <c r="C294" s="37"/>
      <c r="D294" s="186" t="s">
        <v>155</v>
      </c>
      <c r="E294" s="37"/>
      <c r="F294" s="187" t="s">
        <v>1001</v>
      </c>
      <c r="G294" s="37"/>
      <c r="H294" s="37"/>
      <c r="I294" s="188"/>
      <c r="J294" s="37"/>
      <c r="K294" s="37"/>
      <c r="L294" s="38"/>
      <c r="M294" s="189"/>
      <c r="N294" s="190"/>
      <c r="O294" s="76"/>
      <c r="P294" s="76"/>
      <c r="Q294" s="76"/>
      <c r="R294" s="76"/>
      <c r="S294" s="76"/>
      <c r="T294" s="7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8" t="s">
        <v>155</v>
      </c>
      <c r="AU294" s="18" t="s">
        <v>82</v>
      </c>
    </row>
    <row r="295" s="14" customFormat="1">
      <c r="A295" s="14"/>
      <c r="B295" s="199"/>
      <c r="C295" s="14"/>
      <c r="D295" s="192" t="s">
        <v>157</v>
      </c>
      <c r="E295" s="200" t="s">
        <v>1</v>
      </c>
      <c r="F295" s="201" t="s">
        <v>943</v>
      </c>
      <c r="G295" s="14"/>
      <c r="H295" s="202">
        <v>91.079999999999998</v>
      </c>
      <c r="I295" s="203"/>
      <c r="J295" s="14"/>
      <c r="K295" s="14"/>
      <c r="L295" s="199"/>
      <c r="M295" s="204"/>
      <c r="N295" s="205"/>
      <c r="O295" s="205"/>
      <c r="P295" s="205"/>
      <c r="Q295" s="205"/>
      <c r="R295" s="205"/>
      <c r="S295" s="205"/>
      <c r="T295" s="20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00" t="s">
        <v>157</v>
      </c>
      <c r="AU295" s="200" t="s">
        <v>82</v>
      </c>
      <c r="AV295" s="14" t="s">
        <v>82</v>
      </c>
      <c r="AW295" s="14" t="s">
        <v>30</v>
      </c>
      <c r="AX295" s="14" t="s">
        <v>73</v>
      </c>
      <c r="AY295" s="200" t="s">
        <v>147</v>
      </c>
    </row>
    <row r="296" s="15" customFormat="1">
      <c r="A296" s="15"/>
      <c r="B296" s="207"/>
      <c r="C296" s="15"/>
      <c r="D296" s="192" t="s">
        <v>157</v>
      </c>
      <c r="E296" s="208" t="s">
        <v>1</v>
      </c>
      <c r="F296" s="209" t="s">
        <v>160</v>
      </c>
      <c r="G296" s="15"/>
      <c r="H296" s="210">
        <v>91.079999999999998</v>
      </c>
      <c r="I296" s="211"/>
      <c r="J296" s="15"/>
      <c r="K296" s="15"/>
      <c r="L296" s="207"/>
      <c r="M296" s="212"/>
      <c r="N296" s="213"/>
      <c r="O296" s="213"/>
      <c r="P296" s="213"/>
      <c r="Q296" s="213"/>
      <c r="R296" s="213"/>
      <c r="S296" s="213"/>
      <c r="T296" s="214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08" t="s">
        <v>157</v>
      </c>
      <c r="AU296" s="208" t="s">
        <v>82</v>
      </c>
      <c r="AV296" s="15" t="s">
        <v>154</v>
      </c>
      <c r="AW296" s="15" t="s">
        <v>30</v>
      </c>
      <c r="AX296" s="15" t="s">
        <v>80</v>
      </c>
      <c r="AY296" s="208" t="s">
        <v>147</v>
      </c>
    </row>
    <row r="297" s="2" customFormat="1" ht="49.05" customHeight="1">
      <c r="A297" s="37"/>
      <c r="B297" s="171"/>
      <c r="C297" s="215" t="s">
        <v>401</v>
      </c>
      <c r="D297" s="215" t="s">
        <v>229</v>
      </c>
      <c r="E297" s="216" t="s">
        <v>1005</v>
      </c>
      <c r="F297" s="217" t="s">
        <v>1006</v>
      </c>
      <c r="G297" s="218" t="s">
        <v>164</v>
      </c>
      <c r="H297" s="219">
        <v>109.29600000000001</v>
      </c>
      <c r="I297" s="220"/>
      <c r="J297" s="221">
        <f>ROUND(I297*H297,2)</f>
        <v>0</v>
      </c>
      <c r="K297" s="222"/>
      <c r="L297" s="223"/>
      <c r="M297" s="224" t="s">
        <v>1</v>
      </c>
      <c r="N297" s="225" t="s">
        <v>38</v>
      </c>
      <c r="O297" s="76"/>
      <c r="P297" s="182">
        <f>O297*H297</f>
        <v>0</v>
      </c>
      <c r="Q297" s="182">
        <v>0</v>
      </c>
      <c r="R297" s="182">
        <f>Q297*H297</f>
        <v>0</v>
      </c>
      <c r="S297" s="182">
        <v>0</v>
      </c>
      <c r="T297" s="183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4" t="s">
        <v>277</v>
      </c>
      <c r="AT297" s="184" t="s">
        <v>229</v>
      </c>
      <c r="AU297" s="184" t="s">
        <v>82</v>
      </c>
      <c r="AY297" s="18" t="s">
        <v>147</v>
      </c>
      <c r="BE297" s="185">
        <f>IF(N297="základní",J297,0)</f>
        <v>0</v>
      </c>
      <c r="BF297" s="185">
        <f>IF(N297="snížená",J297,0)</f>
        <v>0</v>
      </c>
      <c r="BG297" s="185">
        <f>IF(N297="zákl. přenesená",J297,0)</f>
        <v>0</v>
      </c>
      <c r="BH297" s="185">
        <f>IF(N297="sníž. přenesená",J297,0)</f>
        <v>0</v>
      </c>
      <c r="BI297" s="185">
        <f>IF(N297="nulová",J297,0)</f>
        <v>0</v>
      </c>
      <c r="BJ297" s="18" t="s">
        <v>80</v>
      </c>
      <c r="BK297" s="185">
        <f>ROUND(I297*H297,2)</f>
        <v>0</v>
      </c>
      <c r="BL297" s="18" t="s">
        <v>222</v>
      </c>
      <c r="BM297" s="184" t="s">
        <v>404</v>
      </c>
    </row>
    <row r="298" s="14" customFormat="1">
      <c r="A298" s="14"/>
      <c r="B298" s="199"/>
      <c r="C298" s="14"/>
      <c r="D298" s="192" t="s">
        <v>157</v>
      </c>
      <c r="E298" s="200" t="s">
        <v>1</v>
      </c>
      <c r="F298" s="201" t="s">
        <v>1004</v>
      </c>
      <c r="G298" s="14"/>
      <c r="H298" s="202">
        <v>109.29600000000001</v>
      </c>
      <c r="I298" s="203"/>
      <c r="J298" s="14"/>
      <c r="K298" s="14"/>
      <c r="L298" s="199"/>
      <c r="M298" s="204"/>
      <c r="N298" s="205"/>
      <c r="O298" s="205"/>
      <c r="P298" s="205"/>
      <c r="Q298" s="205"/>
      <c r="R298" s="205"/>
      <c r="S298" s="205"/>
      <c r="T298" s="20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00" t="s">
        <v>157</v>
      </c>
      <c r="AU298" s="200" t="s">
        <v>82</v>
      </c>
      <c r="AV298" s="14" t="s">
        <v>82</v>
      </c>
      <c r="AW298" s="14" t="s">
        <v>30</v>
      </c>
      <c r="AX298" s="14" t="s">
        <v>73</v>
      </c>
      <c r="AY298" s="200" t="s">
        <v>147</v>
      </c>
    </row>
    <row r="299" s="15" customFormat="1">
      <c r="A299" s="15"/>
      <c r="B299" s="207"/>
      <c r="C299" s="15"/>
      <c r="D299" s="192" t="s">
        <v>157</v>
      </c>
      <c r="E299" s="208" t="s">
        <v>1</v>
      </c>
      <c r="F299" s="209" t="s">
        <v>160</v>
      </c>
      <c r="G299" s="15"/>
      <c r="H299" s="210">
        <v>109.29600000000001</v>
      </c>
      <c r="I299" s="211"/>
      <c r="J299" s="15"/>
      <c r="K299" s="15"/>
      <c r="L299" s="207"/>
      <c r="M299" s="212"/>
      <c r="N299" s="213"/>
      <c r="O299" s="213"/>
      <c r="P299" s="213"/>
      <c r="Q299" s="213"/>
      <c r="R299" s="213"/>
      <c r="S299" s="213"/>
      <c r="T299" s="214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08" t="s">
        <v>157</v>
      </c>
      <c r="AU299" s="208" t="s">
        <v>82</v>
      </c>
      <c r="AV299" s="15" t="s">
        <v>154</v>
      </c>
      <c r="AW299" s="15" t="s">
        <v>30</v>
      </c>
      <c r="AX299" s="15" t="s">
        <v>80</v>
      </c>
      <c r="AY299" s="208" t="s">
        <v>147</v>
      </c>
    </row>
    <row r="300" s="2" customFormat="1" ht="33" customHeight="1">
      <c r="A300" s="37"/>
      <c r="B300" s="171"/>
      <c r="C300" s="172" t="s">
        <v>312</v>
      </c>
      <c r="D300" s="172" t="s">
        <v>150</v>
      </c>
      <c r="E300" s="173" t="s">
        <v>1007</v>
      </c>
      <c r="F300" s="174" t="s">
        <v>1008</v>
      </c>
      <c r="G300" s="175" t="s">
        <v>164</v>
      </c>
      <c r="H300" s="176">
        <v>91.079999999999998</v>
      </c>
      <c r="I300" s="177"/>
      <c r="J300" s="178">
        <f>ROUND(I300*H300,2)</f>
        <v>0</v>
      </c>
      <c r="K300" s="179"/>
      <c r="L300" s="38"/>
      <c r="M300" s="180" t="s">
        <v>1</v>
      </c>
      <c r="N300" s="181" t="s">
        <v>38</v>
      </c>
      <c r="O300" s="76"/>
      <c r="P300" s="182">
        <f>O300*H300</f>
        <v>0</v>
      </c>
      <c r="Q300" s="182">
        <v>0</v>
      </c>
      <c r="R300" s="182">
        <f>Q300*H300</f>
        <v>0</v>
      </c>
      <c r="S300" s="182">
        <v>0</v>
      </c>
      <c r="T300" s="183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4" t="s">
        <v>222</v>
      </c>
      <c r="AT300" s="184" t="s">
        <v>150</v>
      </c>
      <c r="AU300" s="184" t="s">
        <v>82</v>
      </c>
      <c r="AY300" s="18" t="s">
        <v>147</v>
      </c>
      <c r="BE300" s="185">
        <f>IF(N300="základní",J300,0)</f>
        <v>0</v>
      </c>
      <c r="BF300" s="185">
        <f>IF(N300="snížená",J300,0)</f>
        <v>0</v>
      </c>
      <c r="BG300" s="185">
        <f>IF(N300="zákl. přenesená",J300,0)</f>
        <v>0</v>
      </c>
      <c r="BH300" s="185">
        <f>IF(N300="sníž. přenesená",J300,0)</f>
        <v>0</v>
      </c>
      <c r="BI300" s="185">
        <f>IF(N300="nulová",J300,0)</f>
        <v>0</v>
      </c>
      <c r="BJ300" s="18" t="s">
        <v>80</v>
      </c>
      <c r="BK300" s="185">
        <f>ROUND(I300*H300,2)</f>
        <v>0</v>
      </c>
      <c r="BL300" s="18" t="s">
        <v>222</v>
      </c>
      <c r="BM300" s="184" t="s">
        <v>408</v>
      </c>
    </row>
    <row r="301" s="2" customFormat="1">
      <c r="A301" s="37"/>
      <c r="B301" s="38"/>
      <c r="C301" s="37"/>
      <c r="D301" s="186" t="s">
        <v>155</v>
      </c>
      <c r="E301" s="37"/>
      <c r="F301" s="187" t="s">
        <v>1009</v>
      </c>
      <c r="G301" s="37"/>
      <c r="H301" s="37"/>
      <c r="I301" s="188"/>
      <c r="J301" s="37"/>
      <c r="K301" s="37"/>
      <c r="L301" s="38"/>
      <c r="M301" s="189"/>
      <c r="N301" s="190"/>
      <c r="O301" s="76"/>
      <c r="P301" s="76"/>
      <c r="Q301" s="76"/>
      <c r="R301" s="76"/>
      <c r="S301" s="76"/>
      <c r="T301" s="7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8" t="s">
        <v>155</v>
      </c>
      <c r="AU301" s="18" t="s">
        <v>82</v>
      </c>
    </row>
    <row r="302" s="14" customFormat="1">
      <c r="A302" s="14"/>
      <c r="B302" s="199"/>
      <c r="C302" s="14"/>
      <c r="D302" s="192" t="s">
        <v>157</v>
      </c>
      <c r="E302" s="200" t="s">
        <v>1</v>
      </c>
      <c r="F302" s="201" t="s">
        <v>943</v>
      </c>
      <c r="G302" s="14"/>
      <c r="H302" s="202">
        <v>91.079999999999998</v>
      </c>
      <c r="I302" s="203"/>
      <c r="J302" s="14"/>
      <c r="K302" s="14"/>
      <c r="L302" s="199"/>
      <c r="M302" s="204"/>
      <c r="N302" s="205"/>
      <c r="O302" s="205"/>
      <c r="P302" s="205"/>
      <c r="Q302" s="205"/>
      <c r="R302" s="205"/>
      <c r="S302" s="205"/>
      <c r="T302" s="20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0" t="s">
        <v>157</v>
      </c>
      <c r="AU302" s="200" t="s">
        <v>82</v>
      </c>
      <c r="AV302" s="14" t="s">
        <v>82</v>
      </c>
      <c r="AW302" s="14" t="s">
        <v>30</v>
      </c>
      <c r="AX302" s="14" t="s">
        <v>73</v>
      </c>
      <c r="AY302" s="200" t="s">
        <v>147</v>
      </c>
    </row>
    <row r="303" s="15" customFormat="1">
      <c r="A303" s="15"/>
      <c r="B303" s="207"/>
      <c r="C303" s="15"/>
      <c r="D303" s="192" t="s">
        <v>157</v>
      </c>
      <c r="E303" s="208" t="s">
        <v>1</v>
      </c>
      <c r="F303" s="209" t="s">
        <v>160</v>
      </c>
      <c r="G303" s="15"/>
      <c r="H303" s="210">
        <v>91.079999999999998</v>
      </c>
      <c r="I303" s="211"/>
      <c r="J303" s="15"/>
      <c r="K303" s="15"/>
      <c r="L303" s="207"/>
      <c r="M303" s="212"/>
      <c r="N303" s="213"/>
      <c r="O303" s="213"/>
      <c r="P303" s="213"/>
      <c r="Q303" s="213"/>
      <c r="R303" s="213"/>
      <c r="S303" s="213"/>
      <c r="T303" s="214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08" t="s">
        <v>157</v>
      </c>
      <c r="AU303" s="208" t="s">
        <v>82</v>
      </c>
      <c r="AV303" s="15" t="s">
        <v>154</v>
      </c>
      <c r="AW303" s="15" t="s">
        <v>30</v>
      </c>
      <c r="AX303" s="15" t="s">
        <v>80</v>
      </c>
      <c r="AY303" s="208" t="s">
        <v>147</v>
      </c>
    </row>
    <row r="304" s="2" customFormat="1" ht="44.25" customHeight="1">
      <c r="A304" s="37"/>
      <c r="B304" s="171"/>
      <c r="C304" s="172" t="s">
        <v>413</v>
      </c>
      <c r="D304" s="172" t="s">
        <v>150</v>
      </c>
      <c r="E304" s="173" t="s">
        <v>1010</v>
      </c>
      <c r="F304" s="174" t="s">
        <v>1011</v>
      </c>
      <c r="G304" s="175" t="s">
        <v>164</v>
      </c>
      <c r="H304" s="176">
        <v>96.140000000000001</v>
      </c>
      <c r="I304" s="177"/>
      <c r="J304" s="178">
        <f>ROUND(I304*H304,2)</f>
        <v>0</v>
      </c>
      <c r="K304" s="179"/>
      <c r="L304" s="38"/>
      <c r="M304" s="180" t="s">
        <v>1</v>
      </c>
      <c r="N304" s="181" t="s">
        <v>38</v>
      </c>
      <c r="O304" s="76"/>
      <c r="P304" s="182">
        <f>O304*H304</f>
        <v>0</v>
      </c>
      <c r="Q304" s="182">
        <v>0</v>
      </c>
      <c r="R304" s="182">
        <f>Q304*H304</f>
        <v>0</v>
      </c>
      <c r="S304" s="182">
        <v>0</v>
      </c>
      <c r="T304" s="183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4" t="s">
        <v>222</v>
      </c>
      <c r="AT304" s="184" t="s">
        <v>150</v>
      </c>
      <c r="AU304" s="184" t="s">
        <v>82</v>
      </c>
      <c r="AY304" s="18" t="s">
        <v>147</v>
      </c>
      <c r="BE304" s="185">
        <f>IF(N304="základní",J304,0)</f>
        <v>0</v>
      </c>
      <c r="BF304" s="185">
        <f>IF(N304="snížená",J304,0)</f>
        <v>0</v>
      </c>
      <c r="BG304" s="185">
        <f>IF(N304="zákl. přenesená",J304,0)</f>
        <v>0</v>
      </c>
      <c r="BH304" s="185">
        <f>IF(N304="sníž. přenesená",J304,0)</f>
        <v>0</v>
      </c>
      <c r="BI304" s="185">
        <f>IF(N304="nulová",J304,0)</f>
        <v>0</v>
      </c>
      <c r="BJ304" s="18" t="s">
        <v>80</v>
      </c>
      <c r="BK304" s="185">
        <f>ROUND(I304*H304,2)</f>
        <v>0</v>
      </c>
      <c r="BL304" s="18" t="s">
        <v>222</v>
      </c>
      <c r="BM304" s="184" t="s">
        <v>416</v>
      </c>
    </row>
    <row r="305" s="2" customFormat="1">
      <c r="A305" s="37"/>
      <c r="B305" s="38"/>
      <c r="C305" s="37"/>
      <c r="D305" s="186" t="s">
        <v>155</v>
      </c>
      <c r="E305" s="37"/>
      <c r="F305" s="187" t="s">
        <v>1012</v>
      </c>
      <c r="G305" s="37"/>
      <c r="H305" s="37"/>
      <c r="I305" s="188"/>
      <c r="J305" s="37"/>
      <c r="K305" s="37"/>
      <c r="L305" s="38"/>
      <c r="M305" s="189"/>
      <c r="N305" s="190"/>
      <c r="O305" s="76"/>
      <c r="P305" s="76"/>
      <c r="Q305" s="76"/>
      <c r="R305" s="76"/>
      <c r="S305" s="76"/>
      <c r="T305" s="7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8" t="s">
        <v>155</v>
      </c>
      <c r="AU305" s="18" t="s">
        <v>82</v>
      </c>
    </row>
    <row r="306" s="14" customFormat="1">
      <c r="A306" s="14"/>
      <c r="B306" s="199"/>
      <c r="C306" s="14"/>
      <c r="D306" s="192" t="s">
        <v>157</v>
      </c>
      <c r="E306" s="200" t="s">
        <v>1</v>
      </c>
      <c r="F306" s="201" t="s">
        <v>1013</v>
      </c>
      <c r="G306" s="14"/>
      <c r="H306" s="202">
        <v>96.140000000000001</v>
      </c>
      <c r="I306" s="203"/>
      <c r="J306" s="14"/>
      <c r="K306" s="14"/>
      <c r="L306" s="199"/>
      <c r="M306" s="204"/>
      <c r="N306" s="205"/>
      <c r="O306" s="205"/>
      <c r="P306" s="205"/>
      <c r="Q306" s="205"/>
      <c r="R306" s="205"/>
      <c r="S306" s="205"/>
      <c r="T306" s="20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0" t="s">
        <v>157</v>
      </c>
      <c r="AU306" s="200" t="s">
        <v>82</v>
      </c>
      <c r="AV306" s="14" t="s">
        <v>82</v>
      </c>
      <c r="AW306" s="14" t="s">
        <v>30</v>
      </c>
      <c r="AX306" s="14" t="s">
        <v>73</v>
      </c>
      <c r="AY306" s="200" t="s">
        <v>147</v>
      </c>
    </row>
    <row r="307" s="15" customFormat="1">
      <c r="A307" s="15"/>
      <c r="B307" s="207"/>
      <c r="C307" s="15"/>
      <c r="D307" s="192" t="s">
        <v>157</v>
      </c>
      <c r="E307" s="208" t="s">
        <v>1</v>
      </c>
      <c r="F307" s="209" t="s">
        <v>160</v>
      </c>
      <c r="G307" s="15"/>
      <c r="H307" s="210">
        <v>96.140000000000001</v>
      </c>
      <c r="I307" s="211"/>
      <c r="J307" s="15"/>
      <c r="K307" s="15"/>
      <c r="L307" s="207"/>
      <c r="M307" s="212"/>
      <c r="N307" s="213"/>
      <c r="O307" s="213"/>
      <c r="P307" s="213"/>
      <c r="Q307" s="213"/>
      <c r="R307" s="213"/>
      <c r="S307" s="213"/>
      <c r="T307" s="21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8" t="s">
        <v>157</v>
      </c>
      <c r="AU307" s="208" t="s">
        <v>82</v>
      </c>
      <c r="AV307" s="15" t="s">
        <v>154</v>
      </c>
      <c r="AW307" s="15" t="s">
        <v>30</v>
      </c>
      <c r="AX307" s="15" t="s">
        <v>80</v>
      </c>
      <c r="AY307" s="208" t="s">
        <v>147</v>
      </c>
    </row>
    <row r="308" s="2" customFormat="1" ht="33" customHeight="1">
      <c r="A308" s="37"/>
      <c r="B308" s="171"/>
      <c r="C308" s="172" t="s">
        <v>316</v>
      </c>
      <c r="D308" s="172" t="s">
        <v>150</v>
      </c>
      <c r="E308" s="173" t="s">
        <v>1014</v>
      </c>
      <c r="F308" s="174" t="s">
        <v>1015</v>
      </c>
      <c r="G308" s="175" t="s">
        <v>201</v>
      </c>
      <c r="H308" s="176">
        <v>50.600000000000001</v>
      </c>
      <c r="I308" s="177"/>
      <c r="J308" s="178">
        <f>ROUND(I308*H308,2)</f>
        <v>0</v>
      </c>
      <c r="K308" s="179"/>
      <c r="L308" s="38"/>
      <c r="M308" s="180" t="s">
        <v>1</v>
      </c>
      <c r="N308" s="181" t="s">
        <v>38</v>
      </c>
      <c r="O308" s="76"/>
      <c r="P308" s="182">
        <f>O308*H308</f>
        <v>0</v>
      </c>
      <c r="Q308" s="182">
        <v>0</v>
      </c>
      <c r="R308" s="182">
        <f>Q308*H308</f>
        <v>0</v>
      </c>
      <c r="S308" s="182">
        <v>0</v>
      </c>
      <c r="T308" s="183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4" t="s">
        <v>222</v>
      </c>
      <c r="AT308" s="184" t="s">
        <v>150</v>
      </c>
      <c r="AU308" s="184" t="s">
        <v>82</v>
      </c>
      <c r="AY308" s="18" t="s">
        <v>147</v>
      </c>
      <c r="BE308" s="185">
        <f>IF(N308="základní",J308,0)</f>
        <v>0</v>
      </c>
      <c r="BF308" s="185">
        <f>IF(N308="snížená",J308,0)</f>
        <v>0</v>
      </c>
      <c r="BG308" s="185">
        <f>IF(N308="zákl. přenesená",J308,0)</f>
        <v>0</v>
      </c>
      <c r="BH308" s="185">
        <f>IF(N308="sníž. přenesená",J308,0)</f>
        <v>0</v>
      </c>
      <c r="BI308" s="185">
        <f>IF(N308="nulová",J308,0)</f>
        <v>0</v>
      </c>
      <c r="BJ308" s="18" t="s">
        <v>80</v>
      </c>
      <c r="BK308" s="185">
        <f>ROUND(I308*H308,2)</f>
        <v>0</v>
      </c>
      <c r="BL308" s="18" t="s">
        <v>222</v>
      </c>
      <c r="BM308" s="184" t="s">
        <v>420</v>
      </c>
    </row>
    <row r="309" s="2" customFormat="1">
      <c r="A309" s="37"/>
      <c r="B309" s="38"/>
      <c r="C309" s="37"/>
      <c r="D309" s="186" t="s">
        <v>155</v>
      </c>
      <c r="E309" s="37"/>
      <c r="F309" s="187" t="s">
        <v>1016</v>
      </c>
      <c r="G309" s="37"/>
      <c r="H309" s="37"/>
      <c r="I309" s="188"/>
      <c r="J309" s="37"/>
      <c r="K309" s="37"/>
      <c r="L309" s="38"/>
      <c r="M309" s="189"/>
      <c r="N309" s="190"/>
      <c r="O309" s="76"/>
      <c r="P309" s="76"/>
      <c r="Q309" s="76"/>
      <c r="R309" s="76"/>
      <c r="S309" s="76"/>
      <c r="T309" s="7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8" t="s">
        <v>155</v>
      </c>
      <c r="AU309" s="18" t="s">
        <v>82</v>
      </c>
    </row>
    <row r="310" s="14" customFormat="1">
      <c r="A310" s="14"/>
      <c r="B310" s="199"/>
      <c r="C310" s="14"/>
      <c r="D310" s="192" t="s">
        <v>157</v>
      </c>
      <c r="E310" s="200" t="s">
        <v>1</v>
      </c>
      <c r="F310" s="201" t="s">
        <v>941</v>
      </c>
      <c r="G310" s="14"/>
      <c r="H310" s="202">
        <v>50.600000000000001</v>
      </c>
      <c r="I310" s="203"/>
      <c r="J310" s="14"/>
      <c r="K310" s="14"/>
      <c r="L310" s="199"/>
      <c r="M310" s="204"/>
      <c r="N310" s="205"/>
      <c r="O310" s="205"/>
      <c r="P310" s="205"/>
      <c r="Q310" s="205"/>
      <c r="R310" s="205"/>
      <c r="S310" s="205"/>
      <c r="T310" s="20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0" t="s">
        <v>157</v>
      </c>
      <c r="AU310" s="200" t="s">
        <v>82</v>
      </c>
      <c r="AV310" s="14" t="s">
        <v>82</v>
      </c>
      <c r="AW310" s="14" t="s">
        <v>30</v>
      </c>
      <c r="AX310" s="14" t="s">
        <v>73</v>
      </c>
      <c r="AY310" s="200" t="s">
        <v>147</v>
      </c>
    </row>
    <row r="311" s="15" customFormat="1">
      <c r="A311" s="15"/>
      <c r="B311" s="207"/>
      <c r="C311" s="15"/>
      <c r="D311" s="192" t="s">
        <v>157</v>
      </c>
      <c r="E311" s="208" t="s">
        <v>1</v>
      </c>
      <c r="F311" s="209" t="s">
        <v>160</v>
      </c>
      <c r="G311" s="15"/>
      <c r="H311" s="210">
        <v>50.600000000000001</v>
      </c>
      <c r="I311" s="211"/>
      <c r="J311" s="15"/>
      <c r="K311" s="15"/>
      <c r="L311" s="207"/>
      <c r="M311" s="212"/>
      <c r="N311" s="213"/>
      <c r="O311" s="213"/>
      <c r="P311" s="213"/>
      <c r="Q311" s="213"/>
      <c r="R311" s="213"/>
      <c r="S311" s="213"/>
      <c r="T311" s="21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08" t="s">
        <v>157</v>
      </c>
      <c r="AU311" s="208" t="s">
        <v>82</v>
      </c>
      <c r="AV311" s="15" t="s">
        <v>154</v>
      </c>
      <c r="AW311" s="15" t="s">
        <v>30</v>
      </c>
      <c r="AX311" s="15" t="s">
        <v>80</v>
      </c>
      <c r="AY311" s="208" t="s">
        <v>147</v>
      </c>
    </row>
    <row r="312" s="2" customFormat="1" ht="24.15" customHeight="1">
      <c r="A312" s="37"/>
      <c r="B312" s="171"/>
      <c r="C312" s="172" t="s">
        <v>433</v>
      </c>
      <c r="D312" s="172" t="s">
        <v>150</v>
      </c>
      <c r="E312" s="173" t="s">
        <v>1017</v>
      </c>
      <c r="F312" s="174" t="s">
        <v>1018</v>
      </c>
      <c r="G312" s="175" t="s">
        <v>164</v>
      </c>
      <c r="H312" s="176">
        <v>96.140000000000001</v>
      </c>
      <c r="I312" s="177"/>
      <c r="J312" s="178">
        <f>ROUND(I312*H312,2)</f>
        <v>0</v>
      </c>
      <c r="K312" s="179"/>
      <c r="L312" s="38"/>
      <c r="M312" s="180" t="s">
        <v>1</v>
      </c>
      <c r="N312" s="181" t="s">
        <v>38</v>
      </c>
      <c r="O312" s="76"/>
      <c r="P312" s="182">
        <f>O312*H312</f>
        <v>0</v>
      </c>
      <c r="Q312" s="182">
        <v>0</v>
      </c>
      <c r="R312" s="182">
        <f>Q312*H312</f>
        <v>0</v>
      </c>
      <c r="S312" s="182">
        <v>0</v>
      </c>
      <c r="T312" s="18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4" t="s">
        <v>222</v>
      </c>
      <c r="AT312" s="184" t="s">
        <v>150</v>
      </c>
      <c r="AU312" s="184" t="s">
        <v>82</v>
      </c>
      <c r="AY312" s="18" t="s">
        <v>147</v>
      </c>
      <c r="BE312" s="185">
        <f>IF(N312="základní",J312,0)</f>
        <v>0</v>
      </c>
      <c r="BF312" s="185">
        <f>IF(N312="snížená",J312,0)</f>
        <v>0</v>
      </c>
      <c r="BG312" s="185">
        <f>IF(N312="zákl. přenesená",J312,0)</f>
        <v>0</v>
      </c>
      <c r="BH312" s="185">
        <f>IF(N312="sníž. přenesená",J312,0)</f>
        <v>0</v>
      </c>
      <c r="BI312" s="185">
        <f>IF(N312="nulová",J312,0)</f>
        <v>0</v>
      </c>
      <c r="BJ312" s="18" t="s">
        <v>80</v>
      </c>
      <c r="BK312" s="185">
        <f>ROUND(I312*H312,2)</f>
        <v>0</v>
      </c>
      <c r="BL312" s="18" t="s">
        <v>222</v>
      </c>
      <c r="BM312" s="184" t="s">
        <v>436</v>
      </c>
    </row>
    <row r="313" s="2" customFormat="1">
      <c r="A313" s="37"/>
      <c r="B313" s="38"/>
      <c r="C313" s="37"/>
      <c r="D313" s="186" t="s">
        <v>155</v>
      </c>
      <c r="E313" s="37"/>
      <c r="F313" s="187" t="s">
        <v>1019</v>
      </c>
      <c r="G313" s="37"/>
      <c r="H313" s="37"/>
      <c r="I313" s="188"/>
      <c r="J313" s="37"/>
      <c r="K313" s="37"/>
      <c r="L313" s="38"/>
      <c r="M313" s="189"/>
      <c r="N313" s="190"/>
      <c r="O313" s="76"/>
      <c r="P313" s="76"/>
      <c r="Q313" s="76"/>
      <c r="R313" s="76"/>
      <c r="S313" s="76"/>
      <c r="T313" s="7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8" t="s">
        <v>155</v>
      </c>
      <c r="AU313" s="18" t="s">
        <v>82</v>
      </c>
    </row>
    <row r="314" s="14" customFormat="1">
      <c r="A314" s="14"/>
      <c r="B314" s="199"/>
      <c r="C314" s="14"/>
      <c r="D314" s="192" t="s">
        <v>157</v>
      </c>
      <c r="E314" s="200" t="s">
        <v>1</v>
      </c>
      <c r="F314" s="201" t="s">
        <v>1013</v>
      </c>
      <c r="G314" s="14"/>
      <c r="H314" s="202">
        <v>96.140000000000001</v>
      </c>
      <c r="I314" s="203"/>
      <c r="J314" s="14"/>
      <c r="K314" s="14"/>
      <c r="L314" s="199"/>
      <c r="M314" s="204"/>
      <c r="N314" s="205"/>
      <c r="O314" s="205"/>
      <c r="P314" s="205"/>
      <c r="Q314" s="205"/>
      <c r="R314" s="205"/>
      <c r="S314" s="205"/>
      <c r="T314" s="20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0" t="s">
        <v>157</v>
      </c>
      <c r="AU314" s="200" t="s">
        <v>82</v>
      </c>
      <c r="AV314" s="14" t="s">
        <v>82</v>
      </c>
      <c r="AW314" s="14" t="s">
        <v>30</v>
      </c>
      <c r="AX314" s="14" t="s">
        <v>73</v>
      </c>
      <c r="AY314" s="200" t="s">
        <v>147</v>
      </c>
    </row>
    <row r="315" s="15" customFormat="1">
      <c r="A315" s="15"/>
      <c r="B315" s="207"/>
      <c r="C315" s="15"/>
      <c r="D315" s="192" t="s">
        <v>157</v>
      </c>
      <c r="E315" s="208" t="s">
        <v>1</v>
      </c>
      <c r="F315" s="209" t="s">
        <v>160</v>
      </c>
      <c r="G315" s="15"/>
      <c r="H315" s="210">
        <v>96.140000000000001</v>
      </c>
      <c r="I315" s="211"/>
      <c r="J315" s="15"/>
      <c r="K315" s="15"/>
      <c r="L315" s="207"/>
      <c r="M315" s="212"/>
      <c r="N315" s="213"/>
      <c r="O315" s="213"/>
      <c r="P315" s="213"/>
      <c r="Q315" s="213"/>
      <c r="R315" s="213"/>
      <c r="S315" s="213"/>
      <c r="T315" s="214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08" t="s">
        <v>157</v>
      </c>
      <c r="AU315" s="208" t="s">
        <v>82</v>
      </c>
      <c r="AV315" s="15" t="s">
        <v>154</v>
      </c>
      <c r="AW315" s="15" t="s">
        <v>30</v>
      </c>
      <c r="AX315" s="15" t="s">
        <v>80</v>
      </c>
      <c r="AY315" s="208" t="s">
        <v>147</v>
      </c>
    </row>
    <row r="316" s="2" customFormat="1" ht="49.05" customHeight="1">
      <c r="A316" s="37"/>
      <c r="B316" s="171"/>
      <c r="C316" s="172" t="s">
        <v>321</v>
      </c>
      <c r="D316" s="172" t="s">
        <v>150</v>
      </c>
      <c r="E316" s="173" t="s">
        <v>1020</v>
      </c>
      <c r="F316" s="174" t="s">
        <v>1021</v>
      </c>
      <c r="G316" s="175" t="s">
        <v>678</v>
      </c>
      <c r="H316" s="226"/>
      <c r="I316" s="177"/>
      <c r="J316" s="178">
        <f>ROUND(I316*H316,2)</f>
        <v>0</v>
      </c>
      <c r="K316" s="179"/>
      <c r="L316" s="38"/>
      <c r="M316" s="180" t="s">
        <v>1</v>
      </c>
      <c r="N316" s="181" t="s">
        <v>38</v>
      </c>
      <c r="O316" s="76"/>
      <c r="P316" s="182">
        <f>O316*H316</f>
        <v>0</v>
      </c>
      <c r="Q316" s="182">
        <v>0</v>
      </c>
      <c r="R316" s="182">
        <f>Q316*H316</f>
        <v>0</v>
      </c>
      <c r="S316" s="182">
        <v>0</v>
      </c>
      <c r="T316" s="183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4" t="s">
        <v>222</v>
      </c>
      <c r="AT316" s="184" t="s">
        <v>150</v>
      </c>
      <c r="AU316" s="184" t="s">
        <v>82</v>
      </c>
      <c r="AY316" s="18" t="s">
        <v>147</v>
      </c>
      <c r="BE316" s="185">
        <f>IF(N316="základní",J316,0)</f>
        <v>0</v>
      </c>
      <c r="BF316" s="185">
        <f>IF(N316="snížená",J316,0)</f>
        <v>0</v>
      </c>
      <c r="BG316" s="185">
        <f>IF(N316="zákl. přenesená",J316,0)</f>
        <v>0</v>
      </c>
      <c r="BH316" s="185">
        <f>IF(N316="sníž. přenesená",J316,0)</f>
        <v>0</v>
      </c>
      <c r="BI316" s="185">
        <f>IF(N316="nulová",J316,0)</f>
        <v>0</v>
      </c>
      <c r="BJ316" s="18" t="s">
        <v>80</v>
      </c>
      <c r="BK316" s="185">
        <f>ROUND(I316*H316,2)</f>
        <v>0</v>
      </c>
      <c r="BL316" s="18" t="s">
        <v>222</v>
      </c>
      <c r="BM316" s="184" t="s">
        <v>440</v>
      </c>
    </row>
    <row r="317" s="2" customFormat="1">
      <c r="A317" s="37"/>
      <c r="B317" s="38"/>
      <c r="C317" s="37"/>
      <c r="D317" s="186" t="s">
        <v>155</v>
      </c>
      <c r="E317" s="37"/>
      <c r="F317" s="187" t="s">
        <v>1022</v>
      </c>
      <c r="G317" s="37"/>
      <c r="H317" s="37"/>
      <c r="I317" s="188"/>
      <c r="J317" s="37"/>
      <c r="K317" s="37"/>
      <c r="L317" s="38"/>
      <c r="M317" s="189"/>
      <c r="N317" s="190"/>
      <c r="O317" s="76"/>
      <c r="P317" s="76"/>
      <c r="Q317" s="76"/>
      <c r="R317" s="76"/>
      <c r="S317" s="76"/>
      <c r="T317" s="7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8" t="s">
        <v>155</v>
      </c>
      <c r="AU317" s="18" t="s">
        <v>82</v>
      </c>
    </row>
    <row r="318" s="12" customFormat="1" ht="22.8" customHeight="1">
      <c r="A318" s="12"/>
      <c r="B318" s="158"/>
      <c r="C318" s="12"/>
      <c r="D318" s="159" t="s">
        <v>72</v>
      </c>
      <c r="E318" s="169" t="s">
        <v>845</v>
      </c>
      <c r="F318" s="169" t="s">
        <v>846</v>
      </c>
      <c r="G318" s="12"/>
      <c r="H318" s="12"/>
      <c r="I318" s="161"/>
      <c r="J318" s="170">
        <f>BK318</f>
        <v>0</v>
      </c>
      <c r="K318" s="12"/>
      <c r="L318" s="158"/>
      <c r="M318" s="163"/>
      <c r="N318" s="164"/>
      <c r="O318" s="164"/>
      <c r="P318" s="165">
        <f>SUM(P319:P332)</f>
        <v>0</v>
      </c>
      <c r="Q318" s="164"/>
      <c r="R318" s="165">
        <f>SUM(R319:R332)</f>
        <v>0</v>
      </c>
      <c r="S318" s="164"/>
      <c r="T318" s="166">
        <f>SUM(T319:T332)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159" t="s">
        <v>82</v>
      </c>
      <c r="AT318" s="167" t="s">
        <v>72</v>
      </c>
      <c r="AU318" s="167" t="s">
        <v>80</v>
      </c>
      <c r="AY318" s="159" t="s">
        <v>147</v>
      </c>
      <c r="BK318" s="168">
        <f>SUM(BK319:BK332)</f>
        <v>0</v>
      </c>
    </row>
    <row r="319" s="2" customFormat="1" ht="33" customHeight="1">
      <c r="A319" s="37"/>
      <c r="B319" s="171"/>
      <c r="C319" s="172" t="s">
        <v>425</v>
      </c>
      <c r="D319" s="172" t="s">
        <v>150</v>
      </c>
      <c r="E319" s="173" t="s">
        <v>855</v>
      </c>
      <c r="F319" s="174" t="s">
        <v>856</v>
      </c>
      <c r="G319" s="175" t="s">
        <v>164</v>
      </c>
      <c r="H319" s="176">
        <v>161.72399999999999</v>
      </c>
      <c r="I319" s="177"/>
      <c r="J319" s="178">
        <f>ROUND(I319*H319,2)</f>
        <v>0</v>
      </c>
      <c r="K319" s="179"/>
      <c r="L319" s="38"/>
      <c r="M319" s="180" t="s">
        <v>1</v>
      </c>
      <c r="N319" s="181" t="s">
        <v>38</v>
      </c>
      <c r="O319" s="76"/>
      <c r="P319" s="182">
        <f>O319*H319</f>
        <v>0</v>
      </c>
      <c r="Q319" s="182">
        <v>0</v>
      </c>
      <c r="R319" s="182">
        <f>Q319*H319</f>
        <v>0</v>
      </c>
      <c r="S319" s="182">
        <v>0</v>
      </c>
      <c r="T319" s="183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4" t="s">
        <v>222</v>
      </c>
      <c r="AT319" s="184" t="s">
        <v>150</v>
      </c>
      <c r="AU319" s="184" t="s">
        <v>82</v>
      </c>
      <c r="AY319" s="18" t="s">
        <v>147</v>
      </c>
      <c r="BE319" s="185">
        <f>IF(N319="základní",J319,0)</f>
        <v>0</v>
      </c>
      <c r="BF319" s="185">
        <f>IF(N319="snížená",J319,0)</f>
        <v>0</v>
      </c>
      <c r="BG319" s="185">
        <f>IF(N319="zákl. přenesená",J319,0)</f>
        <v>0</v>
      </c>
      <c r="BH319" s="185">
        <f>IF(N319="sníž. přenesená",J319,0)</f>
        <v>0</v>
      </c>
      <c r="BI319" s="185">
        <f>IF(N319="nulová",J319,0)</f>
        <v>0</v>
      </c>
      <c r="BJ319" s="18" t="s">
        <v>80</v>
      </c>
      <c r="BK319" s="185">
        <f>ROUND(I319*H319,2)</f>
        <v>0</v>
      </c>
      <c r="BL319" s="18" t="s">
        <v>222</v>
      </c>
      <c r="BM319" s="184" t="s">
        <v>443</v>
      </c>
    </row>
    <row r="320" s="2" customFormat="1">
      <c r="A320" s="37"/>
      <c r="B320" s="38"/>
      <c r="C320" s="37"/>
      <c r="D320" s="186" t="s">
        <v>155</v>
      </c>
      <c r="E320" s="37"/>
      <c r="F320" s="187" t="s">
        <v>858</v>
      </c>
      <c r="G320" s="37"/>
      <c r="H320" s="37"/>
      <c r="I320" s="188"/>
      <c r="J320" s="37"/>
      <c r="K320" s="37"/>
      <c r="L320" s="38"/>
      <c r="M320" s="189"/>
      <c r="N320" s="190"/>
      <c r="O320" s="76"/>
      <c r="P320" s="76"/>
      <c r="Q320" s="76"/>
      <c r="R320" s="76"/>
      <c r="S320" s="76"/>
      <c r="T320" s="7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8" t="s">
        <v>155</v>
      </c>
      <c r="AU320" s="18" t="s">
        <v>82</v>
      </c>
    </row>
    <row r="321" s="2" customFormat="1" ht="24.15" customHeight="1">
      <c r="A321" s="37"/>
      <c r="B321" s="171"/>
      <c r="C321" s="172" t="s">
        <v>325</v>
      </c>
      <c r="D321" s="172" t="s">
        <v>150</v>
      </c>
      <c r="E321" s="173" t="s">
        <v>1023</v>
      </c>
      <c r="F321" s="174" t="s">
        <v>1024</v>
      </c>
      <c r="G321" s="175" t="s">
        <v>164</v>
      </c>
      <c r="H321" s="176">
        <v>134.77000000000001</v>
      </c>
      <c r="I321" s="177"/>
      <c r="J321" s="178">
        <f>ROUND(I321*H321,2)</f>
        <v>0</v>
      </c>
      <c r="K321" s="179"/>
      <c r="L321" s="38"/>
      <c r="M321" s="180" t="s">
        <v>1</v>
      </c>
      <c r="N321" s="181" t="s">
        <v>38</v>
      </c>
      <c r="O321" s="76"/>
      <c r="P321" s="182">
        <f>O321*H321</f>
        <v>0</v>
      </c>
      <c r="Q321" s="182">
        <v>0</v>
      </c>
      <c r="R321" s="182">
        <f>Q321*H321</f>
        <v>0</v>
      </c>
      <c r="S321" s="182">
        <v>0</v>
      </c>
      <c r="T321" s="183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4" t="s">
        <v>222</v>
      </c>
      <c r="AT321" s="184" t="s">
        <v>150</v>
      </c>
      <c r="AU321" s="184" t="s">
        <v>82</v>
      </c>
      <c r="AY321" s="18" t="s">
        <v>147</v>
      </c>
      <c r="BE321" s="185">
        <f>IF(N321="základní",J321,0)</f>
        <v>0</v>
      </c>
      <c r="BF321" s="185">
        <f>IF(N321="snížená",J321,0)</f>
        <v>0</v>
      </c>
      <c r="BG321" s="185">
        <f>IF(N321="zákl. přenesená",J321,0)</f>
        <v>0</v>
      </c>
      <c r="BH321" s="185">
        <f>IF(N321="sníž. přenesená",J321,0)</f>
        <v>0</v>
      </c>
      <c r="BI321" s="185">
        <f>IF(N321="nulová",J321,0)</f>
        <v>0</v>
      </c>
      <c r="BJ321" s="18" t="s">
        <v>80</v>
      </c>
      <c r="BK321" s="185">
        <f>ROUND(I321*H321,2)</f>
        <v>0</v>
      </c>
      <c r="BL321" s="18" t="s">
        <v>222</v>
      </c>
      <c r="BM321" s="184" t="s">
        <v>447</v>
      </c>
    </row>
    <row r="322" s="2" customFormat="1">
      <c r="A322" s="37"/>
      <c r="B322" s="38"/>
      <c r="C322" s="37"/>
      <c r="D322" s="186" t="s">
        <v>155</v>
      </c>
      <c r="E322" s="37"/>
      <c r="F322" s="187" t="s">
        <v>1025</v>
      </c>
      <c r="G322" s="37"/>
      <c r="H322" s="37"/>
      <c r="I322" s="188"/>
      <c r="J322" s="37"/>
      <c r="K322" s="37"/>
      <c r="L322" s="38"/>
      <c r="M322" s="189"/>
      <c r="N322" s="190"/>
      <c r="O322" s="76"/>
      <c r="P322" s="76"/>
      <c r="Q322" s="76"/>
      <c r="R322" s="76"/>
      <c r="S322" s="76"/>
      <c r="T322" s="7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8" t="s">
        <v>155</v>
      </c>
      <c r="AU322" s="18" t="s">
        <v>82</v>
      </c>
    </row>
    <row r="323" s="13" customFormat="1">
      <c r="A323" s="13"/>
      <c r="B323" s="191"/>
      <c r="C323" s="13"/>
      <c r="D323" s="192" t="s">
        <v>157</v>
      </c>
      <c r="E323" s="193" t="s">
        <v>1</v>
      </c>
      <c r="F323" s="194" t="s">
        <v>1026</v>
      </c>
      <c r="G323" s="13"/>
      <c r="H323" s="193" t="s">
        <v>1</v>
      </c>
      <c r="I323" s="195"/>
      <c r="J323" s="13"/>
      <c r="K323" s="13"/>
      <c r="L323" s="191"/>
      <c r="M323" s="196"/>
      <c r="N323" s="197"/>
      <c r="O323" s="197"/>
      <c r="P323" s="197"/>
      <c r="Q323" s="197"/>
      <c r="R323" s="197"/>
      <c r="S323" s="197"/>
      <c r="T323" s="19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93" t="s">
        <v>157</v>
      </c>
      <c r="AU323" s="193" t="s">
        <v>82</v>
      </c>
      <c r="AV323" s="13" t="s">
        <v>80</v>
      </c>
      <c r="AW323" s="13" t="s">
        <v>30</v>
      </c>
      <c r="AX323" s="13" t="s">
        <v>73</v>
      </c>
      <c r="AY323" s="193" t="s">
        <v>147</v>
      </c>
    </row>
    <row r="324" s="14" customFormat="1">
      <c r="A324" s="14"/>
      <c r="B324" s="199"/>
      <c r="C324" s="14"/>
      <c r="D324" s="192" t="s">
        <v>157</v>
      </c>
      <c r="E324" s="200" t="s">
        <v>1</v>
      </c>
      <c r="F324" s="201" t="s">
        <v>978</v>
      </c>
      <c r="G324" s="14"/>
      <c r="H324" s="202">
        <v>134.77000000000001</v>
      </c>
      <c r="I324" s="203"/>
      <c r="J324" s="14"/>
      <c r="K324" s="14"/>
      <c r="L324" s="199"/>
      <c r="M324" s="204"/>
      <c r="N324" s="205"/>
      <c r="O324" s="205"/>
      <c r="P324" s="205"/>
      <c r="Q324" s="205"/>
      <c r="R324" s="205"/>
      <c r="S324" s="205"/>
      <c r="T324" s="20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0" t="s">
        <v>157</v>
      </c>
      <c r="AU324" s="200" t="s">
        <v>82</v>
      </c>
      <c r="AV324" s="14" t="s">
        <v>82</v>
      </c>
      <c r="AW324" s="14" t="s">
        <v>30</v>
      </c>
      <c r="AX324" s="14" t="s">
        <v>73</v>
      </c>
      <c r="AY324" s="200" t="s">
        <v>147</v>
      </c>
    </row>
    <row r="325" s="15" customFormat="1">
      <c r="A325" s="15"/>
      <c r="B325" s="207"/>
      <c r="C325" s="15"/>
      <c r="D325" s="192" t="s">
        <v>157</v>
      </c>
      <c r="E325" s="208" t="s">
        <v>1</v>
      </c>
      <c r="F325" s="209" t="s">
        <v>160</v>
      </c>
      <c r="G325" s="15"/>
      <c r="H325" s="210">
        <v>134.77000000000001</v>
      </c>
      <c r="I325" s="211"/>
      <c r="J325" s="15"/>
      <c r="K325" s="15"/>
      <c r="L325" s="207"/>
      <c r="M325" s="212"/>
      <c r="N325" s="213"/>
      <c r="O325" s="213"/>
      <c r="P325" s="213"/>
      <c r="Q325" s="213"/>
      <c r="R325" s="213"/>
      <c r="S325" s="213"/>
      <c r="T325" s="21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8" t="s">
        <v>157</v>
      </c>
      <c r="AU325" s="208" t="s">
        <v>82</v>
      </c>
      <c r="AV325" s="15" t="s">
        <v>154</v>
      </c>
      <c r="AW325" s="15" t="s">
        <v>30</v>
      </c>
      <c r="AX325" s="15" t="s">
        <v>80</v>
      </c>
      <c r="AY325" s="208" t="s">
        <v>147</v>
      </c>
    </row>
    <row r="326" s="2" customFormat="1" ht="37.8" customHeight="1">
      <c r="A326" s="37"/>
      <c r="B326" s="171"/>
      <c r="C326" s="172" t="s">
        <v>449</v>
      </c>
      <c r="D326" s="172" t="s">
        <v>150</v>
      </c>
      <c r="E326" s="173" t="s">
        <v>1027</v>
      </c>
      <c r="F326" s="174" t="s">
        <v>1028</v>
      </c>
      <c r="G326" s="175" t="s">
        <v>164</v>
      </c>
      <c r="H326" s="176">
        <v>161.72399999999999</v>
      </c>
      <c r="I326" s="177"/>
      <c r="J326" s="178">
        <f>ROUND(I326*H326,2)</f>
        <v>0</v>
      </c>
      <c r="K326" s="179"/>
      <c r="L326" s="38"/>
      <c r="M326" s="180" t="s">
        <v>1</v>
      </c>
      <c r="N326" s="181" t="s">
        <v>38</v>
      </c>
      <c r="O326" s="76"/>
      <c r="P326" s="182">
        <f>O326*H326</f>
        <v>0</v>
      </c>
      <c r="Q326" s="182">
        <v>0</v>
      </c>
      <c r="R326" s="182">
        <f>Q326*H326</f>
        <v>0</v>
      </c>
      <c r="S326" s="182">
        <v>0</v>
      </c>
      <c r="T326" s="183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4" t="s">
        <v>222</v>
      </c>
      <c r="AT326" s="184" t="s">
        <v>150</v>
      </c>
      <c r="AU326" s="184" t="s">
        <v>82</v>
      </c>
      <c r="AY326" s="18" t="s">
        <v>147</v>
      </c>
      <c r="BE326" s="185">
        <f>IF(N326="základní",J326,0)</f>
        <v>0</v>
      </c>
      <c r="BF326" s="185">
        <f>IF(N326="snížená",J326,0)</f>
        <v>0</v>
      </c>
      <c r="BG326" s="185">
        <f>IF(N326="zákl. přenesená",J326,0)</f>
        <v>0</v>
      </c>
      <c r="BH326" s="185">
        <f>IF(N326="sníž. přenesená",J326,0)</f>
        <v>0</v>
      </c>
      <c r="BI326" s="185">
        <f>IF(N326="nulová",J326,0)</f>
        <v>0</v>
      </c>
      <c r="BJ326" s="18" t="s">
        <v>80</v>
      </c>
      <c r="BK326" s="185">
        <f>ROUND(I326*H326,2)</f>
        <v>0</v>
      </c>
      <c r="BL326" s="18" t="s">
        <v>222</v>
      </c>
      <c r="BM326" s="184" t="s">
        <v>452</v>
      </c>
    </row>
    <row r="327" s="2" customFormat="1">
      <c r="A327" s="37"/>
      <c r="B327" s="38"/>
      <c r="C327" s="37"/>
      <c r="D327" s="186" t="s">
        <v>155</v>
      </c>
      <c r="E327" s="37"/>
      <c r="F327" s="187" t="s">
        <v>1029</v>
      </c>
      <c r="G327" s="37"/>
      <c r="H327" s="37"/>
      <c r="I327" s="188"/>
      <c r="J327" s="37"/>
      <c r="K327" s="37"/>
      <c r="L327" s="38"/>
      <c r="M327" s="189"/>
      <c r="N327" s="190"/>
      <c r="O327" s="76"/>
      <c r="P327" s="76"/>
      <c r="Q327" s="76"/>
      <c r="R327" s="76"/>
      <c r="S327" s="76"/>
      <c r="T327" s="7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8" t="s">
        <v>155</v>
      </c>
      <c r="AU327" s="18" t="s">
        <v>82</v>
      </c>
    </row>
    <row r="328" s="2" customFormat="1" ht="24.15" customHeight="1">
      <c r="A328" s="37"/>
      <c r="B328" s="171"/>
      <c r="C328" s="172" t="s">
        <v>330</v>
      </c>
      <c r="D328" s="172" t="s">
        <v>150</v>
      </c>
      <c r="E328" s="173" t="s">
        <v>1030</v>
      </c>
      <c r="F328" s="174" t="s">
        <v>1031</v>
      </c>
      <c r="G328" s="175" t="s">
        <v>164</v>
      </c>
      <c r="H328" s="176">
        <v>404.80000000000001</v>
      </c>
      <c r="I328" s="177"/>
      <c r="J328" s="178">
        <f>ROUND(I328*H328,2)</f>
        <v>0</v>
      </c>
      <c r="K328" s="179"/>
      <c r="L328" s="38"/>
      <c r="M328" s="180" t="s">
        <v>1</v>
      </c>
      <c r="N328" s="181" t="s">
        <v>38</v>
      </c>
      <c r="O328" s="76"/>
      <c r="P328" s="182">
        <f>O328*H328</f>
        <v>0</v>
      </c>
      <c r="Q328" s="182">
        <v>0</v>
      </c>
      <c r="R328" s="182">
        <f>Q328*H328</f>
        <v>0</v>
      </c>
      <c r="S328" s="182">
        <v>0</v>
      </c>
      <c r="T328" s="183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4" t="s">
        <v>222</v>
      </c>
      <c r="AT328" s="184" t="s">
        <v>150</v>
      </c>
      <c r="AU328" s="184" t="s">
        <v>82</v>
      </c>
      <c r="AY328" s="18" t="s">
        <v>147</v>
      </c>
      <c r="BE328" s="185">
        <f>IF(N328="základní",J328,0)</f>
        <v>0</v>
      </c>
      <c r="BF328" s="185">
        <f>IF(N328="snížená",J328,0)</f>
        <v>0</v>
      </c>
      <c r="BG328" s="185">
        <f>IF(N328="zákl. přenesená",J328,0)</f>
        <v>0</v>
      </c>
      <c r="BH328" s="185">
        <f>IF(N328="sníž. přenesená",J328,0)</f>
        <v>0</v>
      </c>
      <c r="BI328" s="185">
        <f>IF(N328="nulová",J328,0)</f>
        <v>0</v>
      </c>
      <c r="BJ328" s="18" t="s">
        <v>80</v>
      </c>
      <c r="BK328" s="185">
        <f>ROUND(I328*H328,2)</f>
        <v>0</v>
      </c>
      <c r="BL328" s="18" t="s">
        <v>222</v>
      </c>
      <c r="BM328" s="184" t="s">
        <v>456</v>
      </c>
    </row>
    <row r="329" s="2" customFormat="1">
      <c r="A329" s="37"/>
      <c r="B329" s="38"/>
      <c r="C329" s="37"/>
      <c r="D329" s="186" t="s">
        <v>155</v>
      </c>
      <c r="E329" s="37"/>
      <c r="F329" s="187" t="s">
        <v>1032</v>
      </c>
      <c r="G329" s="37"/>
      <c r="H329" s="37"/>
      <c r="I329" s="188"/>
      <c r="J329" s="37"/>
      <c r="K329" s="37"/>
      <c r="L329" s="38"/>
      <c r="M329" s="189"/>
      <c r="N329" s="190"/>
      <c r="O329" s="76"/>
      <c r="P329" s="76"/>
      <c r="Q329" s="76"/>
      <c r="R329" s="76"/>
      <c r="S329" s="76"/>
      <c r="T329" s="7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8" t="s">
        <v>155</v>
      </c>
      <c r="AU329" s="18" t="s">
        <v>82</v>
      </c>
    </row>
    <row r="330" s="13" customFormat="1">
      <c r="A330" s="13"/>
      <c r="B330" s="191"/>
      <c r="C330" s="13"/>
      <c r="D330" s="192" t="s">
        <v>157</v>
      </c>
      <c r="E330" s="193" t="s">
        <v>1</v>
      </c>
      <c r="F330" s="194" t="s">
        <v>982</v>
      </c>
      <c r="G330" s="13"/>
      <c r="H330" s="193" t="s">
        <v>1</v>
      </c>
      <c r="I330" s="195"/>
      <c r="J330" s="13"/>
      <c r="K330" s="13"/>
      <c r="L330" s="191"/>
      <c r="M330" s="196"/>
      <c r="N330" s="197"/>
      <c r="O330" s="197"/>
      <c r="P330" s="197"/>
      <c r="Q330" s="197"/>
      <c r="R330" s="197"/>
      <c r="S330" s="197"/>
      <c r="T330" s="19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93" t="s">
        <v>157</v>
      </c>
      <c r="AU330" s="193" t="s">
        <v>82</v>
      </c>
      <c r="AV330" s="13" t="s">
        <v>80</v>
      </c>
      <c r="AW330" s="13" t="s">
        <v>30</v>
      </c>
      <c r="AX330" s="13" t="s">
        <v>73</v>
      </c>
      <c r="AY330" s="193" t="s">
        <v>147</v>
      </c>
    </row>
    <row r="331" s="14" customFormat="1">
      <c r="A331" s="14"/>
      <c r="B331" s="199"/>
      <c r="C331" s="14"/>
      <c r="D331" s="192" t="s">
        <v>157</v>
      </c>
      <c r="E331" s="200" t="s">
        <v>1</v>
      </c>
      <c r="F331" s="201" t="s">
        <v>983</v>
      </c>
      <c r="G331" s="14"/>
      <c r="H331" s="202">
        <v>404.80000000000001</v>
      </c>
      <c r="I331" s="203"/>
      <c r="J331" s="14"/>
      <c r="K331" s="14"/>
      <c r="L331" s="199"/>
      <c r="M331" s="204"/>
      <c r="N331" s="205"/>
      <c r="O331" s="205"/>
      <c r="P331" s="205"/>
      <c r="Q331" s="205"/>
      <c r="R331" s="205"/>
      <c r="S331" s="205"/>
      <c r="T331" s="20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00" t="s">
        <v>157</v>
      </c>
      <c r="AU331" s="200" t="s">
        <v>82</v>
      </c>
      <c r="AV331" s="14" t="s">
        <v>82</v>
      </c>
      <c r="AW331" s="14" t="s">
        <v>30</v>
      </c>
      <c r="AX331" s="14" t="s">
        <v>73</v>
      </c>
      <c r="AY331" s="200" t="s">
        <v>147</v>
      </c>
    </row>
    <row r="332" s="15" customFormat="1">
      <c r="A332" s="15"/>
      <c r="B332" s="207"/>
      <c r="C332" s="15"/>
      <c r="D332" s="192" t="s">
        <v>157</v>
      </c>
      <c r="E332" s="208" t="s">
        <v>1</v>
      </c>
      <c r="F332" s="209" t="s">
        <v>160</v>
      </c>
      <c r="G332" s="15"/>
      <c r="H332" s="210">
        <v>404.80000000000001</v>
      </c>
      <c r="I332" s="211"/>
      <c r="J332" s="15"/>
      <c r="K332" s="15"/>
      <c r="L332" s="207"/>
      <c r="M332" s="227"/>
      <c r="N332" s="228"/>
      <c r="O332" s="228"/>
      <c r="P332" s="228"/>
      <c r="Q332" s="228"/>
      <c r="R332" s="228"/>
      <c r="S332" s="228"/>
      <c r="T332" s="229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08" t="s">
        <v>157</v>
      </c>
      <c r="AU332" s="208" t="s">
        <v>82</v>
      </c>
      <c r="AV332" s="15" t="s">
        <v>154</v>
      </c>
      <c r="AW332" s="15" t="s">
        <v>30</v>
      </c>
      <c r="AX332" s="15" t="s">
        <v>80</v>
      </c>
      <c r="AY332" s="208" t="s">
        <v>147</v>
      </c>
    </row>
    <row r="333" s="2" customFormat="1" ht="6.96" customHeight="1">
      <c r="A333" s="37"/>
      <c r="B333" s="59"/>
      <c r="C333" s="60"/>
      <c r="D333" s="60"/>
      <c r="E333" s="60"/>
      <c r="F333" s="60"/>
      <c r="G333" s="60"/>
      <c r="H333" s="60"/>
      <c r="I333" s="60"/>
      <c r="J333" s="60"/>
      <c r="K333" s="60"/>
      <c r="L333" s="38"/>
      <c r="M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</row>
  </sheetData>
  <autoFilter ref="C128:K332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3" r:id="rId1" display="https://podminky.urs.cz/item/CS_URS_2024_02/113106121"/>
    <hyperlink ref="F138" r:id="rId2" display="https://podminky.urs.cz/item/CS_URS_2024_02/132154203"/>
    <hyperlink ref="F142" r:id="rId3" display="https://podminky.urs.cz/item/CS_URS_2024_02/151101101"/>
    <hyperlink ref="F146" r:id="rId4" display="https://podminky.urs.cz/item/CS_URS_2024_02/151101111"/>
    <hyperlink ref="F150" r:id="rId5" display="https://podminky.urs.cz/item/CS_URS_2024_02/162751137"/>
    <hyperlink ref="F154" r:id="rId6" display="https://podminky.urs.cz/item/CS_URS_2024_02/162751119"/>
    <hyperlink ref="F156" r:id="rId7" display="https://podminky.urs.cz/item/CS_URS_2024_02/171201231"/>
    <hyperlink ref="F160" r:id="rId8" display="https://podminky.urs.cz/item/CS_URS_2024_02/174151101"/>
    <hyperlink ref="F164" r:id="rId9" display="https://podminky.urs.cz/item/CS_URS_2024_02/181411132"/>
    <hyperlink ref="F171" r:id="rId10" display="https://podminky.urs.cz/item/CS_URS_2024_02/181912111"/>
    <hyperlink ref="F174" r:id="rId11" display="https://podminky.urs.cz/item/CS_URS_2024_02/113106021"/>
    <hyperlink ref="F180" r:id="rId12" display="https://podminky.urs.cz/item/CS_URS_2024_02/319202213"/>
    <hyperlink ref="F185" r:id="rId13" display="https://podminky.urs.cz/item/CS_URS_2024_02/451577877"/>
    <hyperlink ref="F190" r:id="rId14" display="https://podminky.urs.cz/item/CS_URS_2024_02/637211121"/>
    <hyperlink ref="F196" r:id="rId15" display="https://podminky.urs.cz/item/CS_URS_2024_02/619999031"/>
    <hyperlink ref="F201" r:id="rId16" display="https://podminky.urs.cz/item/CS_URS_2024_02/622131121"/>
    <hyperlink ref="F203" r:id="rId17" display="https://podminky.urs.cz/item/CS_URS_2024_02/622311121"/>
    <hyperlink ref="F208" r:id="rId18" display="https://podminky.urs.cz/item/CS_URS_2024_02/629995101"/>
    <hyperlink ref="F212" r:id="rId19" display="https://podminky.urs.cz/item/CS_URS_2024_02/629995223"/>
    <hyperlink ref="F216" r:id="rId20" display="https://podminky.urs.cz/item/CS_URS_2024_02/985131311"/>
    <hyperlink ref="F221" r:id="rId21" display="https://podminky.urs.cz/item/CS_URS_2024_02/212312111"/>
    <hyperlink ref="F225" r:id="rId22" display="https://podminky.urs.cz/item/CS_URS_2024_02/212750103"/>
    <hyperlink ref="F232" r:id="rId23" display="https://podminky.urs.cz/item/CS_URS_2024_02/894812201"/>
    <hyperlink ref="F234" r:id="rId24" display="https://podminky.urs.cz/item/CS_URS_2024_02/894812232"/>
    <hyperlink ref="F236" r:id="rId25" display="https://podminky.urs.cz/item/CS_URS_2024_02/894812255"/>
    <hyperlink ref="F238" r:id="rId26" display="https://podminky.urs.cz/item/CS_URS_2024_02/899661312"/>
    <hyperlink ref="F254" r:id="rId27" display="https://podminky.urs.cz/item/CS_URS_2024_02/952901111"/>
    <hyperlink ref="F259" r:id="rId28" display="https://podminky.urs.cz/item/CS_URS_2024_02/978013191"/>
    <hyperlink ref="F265" r:id="rId29" display="https://podminky.urs.cz/item/CS_URS_2024_02/997013211"/>
    <hyperlink ref="F267" r:id="rId30" display="https://podminky.urs.cz/item/CS_URS_2024_02/997013501"/>
    <hyperlink ref="F269" r:id="rId31" display="https://podminky.urs.cz/item/CS_URS_2024_02/997013509"/>
    <hyperlink ref="F273" r:id="rId32" display="https://podminky.urs.cz/item/CS_URS_2024_02/997013631"/>
    <hyperlink ref="F276" r:id="rId33" display="https://podminky.urs.cz/item/CS_URS_2024_02/998018001"/>
    <hyperlink ref="F280" r:id="rId34" display="https://podminky.urs.cz/item/CS_URS_2024_02/711112001"/>
    <hyperlink ref="F287" r:id="rId35" display="https://podminky.urs.cz/item/CS_URS_2024_02/711142559"/>
    <hyperlink ref="F294" r:id="rId36" display="https://podminky.urs.cz/item/CS_URS_2024_02/711142559"/>
    <hyperlink ref="F301" r:id="rId37" display="https://podminky.urs.cz/item/CS_URS_2024_02/711142821"/>
    <hyperlink ref="F305" r:id="rId38" display="https://podminky.urs.cz/item/CS_URS_2024_02/711161215"/>
    <hyperlink ref="F309" r:id="rId39" display="https://podminky.urs.cz/item/CS_URS_2024_02/711161384"/>
    <hyperlink ref="F313" r:id="rId40" display="https://podminky.urs.cz/item/CS_URS_2024_02/711162811"/>
    <hyperlink ref="F317" r:id="rId41" display="https://podminky.urs.cz/item/CS_URS_2024_02/998711201"/>
    <hyperlink ref="F320" r:id="rId42" display="https://podminky.urs.cz/item/CS_URS_2024_02/784181101"/>
    <hyperlink ref="F322" r:id="rId43" display="https://podminky.urs.cz/item/CS_URS_2024_02/784191007"/>
    <hyperlink ref="F327" r:id="rId44" display="https://podminky.urs.cz/item/CS_URS_2024_02/784221121"/>
    <hyperlink ref="F329" r:id="rId45" display="https://podminky.urs.cz/item/CS_URS_2024_02/7843120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04 -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1033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ROUND(J129,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ROUND((SUM(BE129:BE367)),  2)</f>
        <v>0</v>
      </c>
      <c r="G33" s="37"/>
      <c r="H33" s="37"/>
      <c r="I33" s="127">
        <v>0.20999999999999999</v>
      </c>
      <c r="J33" s="126">
        <f>ROUND(((SUM(BE129:BE367))*I33),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ROUND((SUM(BF129:BF367)),  2)</f>
        <v>0</v>
      </c>
      <c r="G34" s="37"/>
      <c r="H34" s="37"/>
      <c r="I34" s="127">
        <v>0.12</v>
      </c>
      <c r="J34" s="126">
        <f>ROUND(((SUM(BF129:BF367))*I34),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ROUND((SUM(BG129:BG367)),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ROUND((SUM(BH129:BH367)),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ROUND((SUM(BI129:BI367)),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04 -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03 - výměna střešní krytiny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J129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114</v>
      </c>
      <c r="E97" s="141"/>
      <c r="F97" s="141"/>
      <c r="G97" s="141"/>
      <c r="H97" s="141"/>
      <c r="I97" s="141"/>
      <c r="J97" s="142">
        <f>J130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115</v>
      </c>
      <c r="E98" s="145"/>
      <c r="F98" s="145"/>
      <c r="G98" s="145"/>
      <c r="H98" s="145"/>
      <c r="I98" s="145"/>
      <c r="J98" s="146">
        <f>J131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116</v>
      </c>
      <c r="E99" s="145"/>
      <c r="F99" s="145"/>
      <c r="G99" s="145"/>
      <c r="H99" s="145"/>
      <c r="I99" s="145"/>
      <c r="J99" s="146">
        <f>J141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117</v>
      </c>
      <c r="E100" s="145"/>
      <c r="F100" s="145"/>
      <c r="G100" s="145"/>
      <c r="H100" s="145"/>
      <c r="I100" s="145"/>
      <c r="J100" s="146">
        <f>J147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118</v>
      </c>
      <c r="E101" s="145"/>
      <c r="F101" s="145"/>
      <c r="G101" s="145"/>
      <c r="H101" s="145"/>
      <c r="I101" s="145"/>
      <c r="J101" s="146">
        <f>J178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119</v>
      </c>
      <c r="E102" s="145"/>
      <c r="F102" s="145"/>
      <c r="G102" s="145"/>
      <c r="H102" s="145"/>
      <c r="I102" s="145"/>
      <c r="J102" s="146">
        <f>J191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9"/>
      <c r="C103" s="9"/>
      <c r="D103" s="140" t="s">
        <v>124</v>
      </c>
      <c r="E103" s="141"/>
      <c r="F103" s="141"/>
      <c r="G103" s="141"/>
      <c r="H103" s="141"/>
      <c r="I103" s="141"/>
      <c r="J103" s="142">
        <f>J194</f>
        <v>0</v>
      </c>
      <c r="K103" s="9"/>
      <c r="L103" s="13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43"/>
      <c r="C104" s="10"/>
      <c r="D104" s="144" t="s">
        <v>1034</v>
      </c>
      <c r="E104" s="145"/>
      <c r="F104" s="145"/>
      <c r="G104" s="145"/>
      <c r="H104" s="145"/>
      <c r="I104" s="145"/>
      <c r="J104" s="146">
        <f>J195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1035</v>
      </c>
      <c r="E105" s="145"/>
      <c r="F105" s="145"/>
      <c r="G105" s="145"/>
      <c r="H105" s="145"/>
      <c r="I105" s="145"/>
      <c r="J105" s="146">
        <f>J202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1036</v>
      </c>
      <c r="E106" s="145"/>
      <c r="F106" s="145"/>
      <c r="G106" s="145"/>
      <c r="H106" s="145"/>
      <c r="I106" s="145"/>
      <c r="J106" s="146">
        <f>J207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127</v>
      </c>
      <c r="E107" s="145"/>
      <c r="F107" s="145"/>
      <c r="G107" s="145"/>
      <c r="H107" s="145"/>
      <c r="I107" s="145"/>
      <c r="J107" s="146">
        <f>J255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1037</v>
      </c>
      <c r="E108" s="145"/>
      <c r="F108" s="145"/>
      <c r="G108" s="145"/>
      <c r="H108" s="145"/>
      <c r="I108" s="145"/>
      <c r="J108" s="146">
        <f>J334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129</v>
      </c>
      <c r="E109" s="145"/>
      <c r="F109" s="145"/>
      <c r="G109" s="145"/>
      <c r="H109" s="145"/>
      <c r="I109" s="145"/>
      <c r="J109" s="146">
        <f>J352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132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6.25" customHeight="1">
      <c r="A119" s="37"/>
      <c r="B119" s="38"/>
      <c r="C119" s="37"/>
      <c r="D119" s="37"/>
      <c r="E119" s="120" t="str">
        <f>E7</f>
        <v>04 - Regenerace bytového fondu Mírová Osada – V. etapa, ul. Koněvova 22, 24, 26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107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6.5" customHeight="1">
      <c r="A121" s="37"/>
      <c r="B121" s="38"/>
      <c r="C121" s="37"/>
      <c r="D121" s="37"/>
      <c r="E121" s="66" t="str">
        <f>E9</f>
        <v>03 - výměna střešní krytiny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20</v>
      </c>
      <c r="D123" s="37"/>
      <c r="E123" s="37"/>
      <c r="F123" s="26" t="str">
        <f>F12</f>
        <v xml:space="preserve"> </v>
      </c>
      <c r="G123" s="37"/>
      <c r="H123" s="37"/>
      <c r="I123" s="31" t="s">
        <v>22</v>
      </c>
      <c r="J123" s="68" t="str">
        <f>IF(J12="","",J12)</f>
        <v>28. 1. 2025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24</v>
      </c>
      <c r="D125" s="37"/>
      <c r="E125" s="37"/>
      <c r="F125" s="26" t="str">
        <f>E15</f>
        <v xml:space="preserve"> </v>
      </c>
      <c r="G125" s="37"/>
      <c r="H125" s="37"/>
      <c r="I125" s="31" t="s">
        <v>29</v>
      </c>
      <c r="J125" s="35" t="str">
        <f>E21</f>
        <v xml:space="preserve"> 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27</v>
      </c>
      <c r="D126" s="37"/>
      <c r="E126" s="37"/>
      <c r="F126" s="26" t="str">
        <f>IF(E18="","",E18)</f>
        <v>Vyplň údaj</v>
      </c>
      <c r="G126" s="37"/>
      <c r="H126" s="37"/>
      <c r="I126" s="31" t="s">
        <v>31</v>
      </c>
      <c r="J126" s="35" t="str">
        <f>E24</f>
        <v xml:space="preserve"> 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0.32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11" customFormat="1" ht="29.28" customHeight="1">
      <c r="A128" s="147"/>
      <c r="B128" s="148"/>
      <c r="C128" s="149" t="s">
        <v>133</v>
      </c>
      <c r="D128" s="150" t="s">
        <v>58</v>
      </c>
      <c r="E128" s="150" t="s">
        <v>54</v>
      </c>
      <c r="F128" s="150" t="s">
        <v>55</v>
      </c>
      <c r="G128" s="150" t="s">
        <v>134</v>
      </c>
      <c r="H128" s="150" t="s">
        <v>135</v>
      </c>
      <c r="I128" s="150" t="s">
        <v>136</v>
      </c>
      <c r="J128" s="151" t="s">
        <v>111</v>
      </c>
      <c r="K128" s="152" t="s">
        <v>137</v>
      </c>
      <c r="L128" s="153"/>
      <c r="M128" s="85" t="s">
        <v>1</v>
      </c>
      <c r="N128" s="86" t="s">
        <v>37</v>
      </c>
      <c r="O128" s="86" t="s">
        <v>138</v>
      </c>
      <c r="P128" s="86" t="s">
        <v>139</v>
      </c>
      <c r="Q128" s="86" t="s">
        <v>140</v>
      </c>
      <c r="R128" s="86" t="s">
        <v>141</v>
      </c>
      <c r="S128" s="86" t="s">
        <v>142</v>
      </c>
      <c r="T128" s="87" t="s">
        <v>143</v>
      </c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</row>
    <row r="129" s="2" customFormat="1" ht="22.8" customHeight="1">
      <c r="A129" s="37"/>
      <c r="B129" s="38"/>
      <c r="C129" s="92" t="s">
        <v>144</v>
      </c>
      <c r="D129" s="37"/>
      <c r="E129" s="37"/>
      <c r="F129" s="37"/>
      <c r="G129" s="37"/>
      <c r="H129" s="37"/>
      <c r="I129" s="37"/>
      <c r="J129" s="154">
        <f>BK129</f>
        <v>0</v>
      </c>
      <c r="K129" s="37"/>
      <c r="L129" s="38"/>
      <c r="M129" s="88"/>
      <c r="N129" s="72"/>
      <c r="O129" s="89"/>
      <c r="P129" s="155">
        <f>P130+P194</f>
        <v>0</v>
      </c>
      <c r="Q129" s="89"/>
      <c r="R129" s="155">
        <f>R130+R194</f>
        <v>0</v>
      </c>
      <c r="S129" s="89"/>
      <c r="T129" s="156">
        <f>T130+T194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72</v>
      </c>
      <c r="AU129" s="18" t="s">
        <v>113</v>
      </c>
      <c r="BK129" s="157">
        <f>BK130+BK194</f>
        <v>0</v>
      </c>
    </row>
    <row r="130" s="12" customFormat="1" ht="25.92" customHeight="1">
      <c r="A130" s="12"/>
      <c r="B130" s="158"/>
      <c r="C130" s="12"/>
      <c r="D130" s="159" t="s">
        <v>72</v>
      </c>
      <c r="E130" s="160" t="s">
        <v>145</v>
      </c>
      <c r="F130" s="160" t="s">
        <v>146</v>
      </c>
      <c r="G130" s="12"/>
      <c r="H130" s="12"/>
      <c r="I130" s="161"/>
      <c r="J130" s="162">
        <f>BK130</f>
        <v>0</v>
      </c>
      <c r="K130" s="12"/>
      <c r="L130" s="158"/>
      <c r="M130" s="163"/>
      <c r="N130" s="164"/>
      <c r="O130" s="164"/>
      <c r="P130" s="165">
        <f>P131+P141+P147+P178+P191</f>
        <v>0</v>
      </c>
      <c r="Q130" s="164"/>
      <c r="R130" s="165">
        <f>R131+R141+R147+R178+R191</f>
        <v>0</v>
      </c>
      <c r="S130" s="164"/>
      <c r="T130" s="166">
        <f>T131+T141+T147+T178+T191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59" t="s">
        <v>80</v>
      </c>
      <c r="AT130" s="167" t="s">
        <v>72</v>
      </c>
      <c r="AU130" s="167" t="s">
        <v>73</v>
      </c>
      <c r="AY130" s="159" t="s">
        <v>147</v>
      </c>
      <c r="BK130" s="168">
        <f>BK131+BK141+BK147+BK178+BK191</f>
        <v>0</v>
      </c>
    </row>
    <row r="131" s="12" customFormat="1" ht="22.8" customHeight="1">
      <c r="A131" s="12"/>
      <c r="B131" s="158"/>
      <c r="C131" s="12"/>
      <c r="D131" s="159" t="s">
        <v>72</v>
      </c>
      <c r="E131" s="169" t="s">
        <v>148</v>
      </c>
      <c r="F131" s="169" t="s">
        <v>149</v>
      </c>
      <c r="G131" s="12"/>
      <c r="H131" s="12"/>
      <c r="I131" s="161"/>
      <c r="J131" s="170">
        <f>BK131</f>
        <v>0</v>
      </c>
      <c r="K131" s="12"/>
      <c r="L131" s="158"/>
      <c r="M131" s="163"/>
      <c r="N131" s="164"/>
      <c r="O131" s="164"/>
      <c r="P131" s="165">
        <f>SUM(P132:P140)</f>
        <v>0</v>
      </c>
      <c r="Q131" s="164"/>
      <c r="R131" s="165">
        <f>SUM(R132:R140)</f>
        <v>0</v>
      </c>
      <c r="S131" s="164"/>
      <c r="T131" s="166">
        <f>SUM(T132:T140)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9" t="s">
        <v>80</v>
      </c>
      <c r="AT131" s="167" t="s">
        <v>72</v>
      </c>
      <c r="AU131" s="167" t="s">
        <v>80</v>
      </c>
      <c r="AY131" s="159" t="s">
        <v>147</v>
      </c>
      <c r="BK131" s="168">
        <f>SUM(BK132:BK140)</f>
        <v>0</v>
      </c>
    </row>
    <row r="132" s="2" customFormat="1" ht="49.05" customHeight="1">
      <c r="A132" s="37"/>
      <c r="B132" s="171"/>
      <c r="C132" s="172" t="s">
        <v>80</v>
      </c>
      <c r="D132" s="172" t="s">
        <v>150</v>
      </c>
      <c r="E132" s="173" t="s">
        <v>1038</v>
      </c>
      <c r="F132" s="174" t="s">
        <v>1039</v>
      </c>
      <c r="G132" s="175" t="s">
        <v>887</v>
      </c>
      <c r="H132" s="176">
        <v>5.1500000000000004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154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154</v>
      </c>
      <c r="BM132" s="184" t="s">
        <v>82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1040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13" customFormat="1">
      <c r="A134" s="13"/>
      <c r="B134" s="191"/>
      <c r="C134" s="13"/>
      <c r="D134" s="192" t="s">
        <v>157</v>
      </c>
      <c r="E134" s="193" t="s">
        <v>1</v>
      </c>
      <c r="F134" s="194" t="s">
        <v>1041</v>
      </c>
      <c r="G134" s="13"/>
      <c r="H134" s="193" t="s">
        <v>1</v>
      </c>
      <c r="I134" s="195"/>
      <c r="J134" s="13"/>
      <c r="K134" s="13"/>
      <c r="L134" s="191"/>
      <c r="M134" s="196"/>
      <c r="N134" s="197"/>
      <c r="O134" s="197"/>
      <c r="P134" s="197"/>
      <c r="Q134" s="197"/>
      <c r="R134" s="197"/>
      <c r="S134" s="197"/>
      <c r="T134" s="19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3" t="s">
        <v>157</v>
      </c>
      <c r="AU134" s="193" t="s">
        <v>82</v>
      </c>
      <c r="AV134" s="13" t="s">
        <v>80</v>
      </c>
      <c r="AW134" s="13" t="s">
        <v>30</v>
      </c>
      <c r="AX134" s="13" t="s">
        <v>73</v>
      </c>
      <c r="AY134" s="193" t="s">
        <v>147</v>
      </c>
    </row>
    <row r="135" s="14" customFormat="1">
      <c r="A135" s="14"/>
      <c r="B135" s="199"/>
      <c r="C135" s="14"/>
      <c r="D135" s="192" t="s">
        <v>157</v>
      </c>
      <c r="E135" s="200" t="s">
        <v>1</v>
      </c>
      <c r="F135" s="201" t="s">
        <v>1042</v>
      </c>
      <c r="G135" s="14"/>
      <c r="H135" s="202">
        <v>5.1500000000000004</v>
      </c>
      <c r="I135" s="203"/>
      <c r="J135" s="14"/>
      <c r="K135" s="14"/>
      <c r="L135" s="199"/>
      <c r="M135" s="204"/>
      <c r="N135" s="205"/>
      <c r="O135" s="205"/>
      <c r="P135" s="205"/>
      <c r="Q135" s="205"/>
      <c r="R135" s="205"/>
      <c r="S135" s="205"/>
      <c r="T135" s="20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00" t="s">
        <v>157</v>
      </c>
      <c r="AU135" s="200" t="s">
        <v>82</v>
      </c>
      <c r="AV135" s="14" t="s">
        <v>82</v>
      </c>
      <c r="AW135" s="14" t="s">
        <v>30</v>
      </c>
      <c r="AX135" s="14" t="s">
        <v>73</v>
      </c>
      <c r="AY135" s="200" t="s">
        <v>147</v>
      </c>
    </row>
    <row r="136" s="15" customFormat="1">
      <c r="A136" s="15"/>
      <c r="B136" s="207"/>
      <c r="C136" s="15"/>
      <c r="D136" s="192" t="s">
        <v>157</v>
      </c>
      <c r="E136" s="208" t="s">
        <v>1</v>
      </c>
      <c r="F136" s="209" t="s">
        <v>160</v>
      </c>
      <c r="G136" s="15"/>
      <c r="H136" s="210">
        <v>5.1500000000000004</v>
      </c>
      <c r="I136" s="211"/>
      <c r="J136" s="15"/>
      <c r="K136" s="15"/>
      <c r="L136" s="207"/>
      <c r="M136" s="212"/>
      <c r="N136" s="213"/>
      <c r="O136" s="213"/>
      <c r="P136" s="213"/>
      <c r="Q136" s="213"/>
      <c r="R136" s="213"/>
      <c r="S136" s="213"/>
      <c r="T136" s="21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08" t="s">
        <v>157</v>
      </c>
      <c r="AU136" s="208" t="s">
        <v>82</v>
      </c>
      <c r="AV136" s="15" t="s">
        <v>154</v>
      </c>
      <c r="AW136" s="15" t="s">
        <v>30</v>
      </c>
      <c r="AX136" s="15" t="s">
        <v>80</v>
      </c>
      <c r="AY136" s="208" t="s">
        <v>147</v>
      </c>
    </row>
    <row r="137" s="2" customFormat="1" ht="66.75" customHeight="1">
      <c r="A137" s="37"/>
      <c r="B137" s="171"/>
      <c r="C137" s="172" t="s">
        <v>82</v>
      </c>
      <c r="D137" s="172" t="s">
        <v>150</v>
      </c>
      <c r="E137" s="173" t="s">
        <v>1043</v>
      </c>
      <c r="F137" s="174" t="s">
        <v>1044</v>
      </c>
      <c r="G137" s="175" t="s">
        <v>164</v>
      </c>
      <c r="H137" s="176">
        <v>2.5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154</v>
      </c>
      <c r="AT137" s="184" t="s">
        <v>150</v>
      </c>
      <c r="AU137" s="184" t="s">
        <v>82</v>
      </c>
      <c r="AY137" s="18" t="s">
        <v>147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80</v>
      </c>
      <c r="BK137" s="185">
        <f>ROUND(I137*H137,2)</f>
        <v>0</v>
      </c>
      <c r="BL137" s="18" t="s">
        <v>154</v>
      </c>
      <c r="BM137" s="184" t="s">
        <v>154</v>
      </c>
    </row>
    <row r="138" s="2" customFormat="1">
      <c r="A138" s="37"/>
      <c r="B138" s="38"/>
      <c r="C138" s="37"/>
      <c r="D138" s="186" t="s">
        <v>155</v>
      </c>
      <c r="E138" s="37"/>
      <c r="F138" s="187" t="s">
        <v>1045</v>
      </c>
      <c r="G138" s="37"/>
      <c r="H138" s="37"/>
      <c r="I138" s="188"/>
      <c r="J138" s="37"/>
      <c r="K138" s="37"/>
      <c r="L138" s="38"/>
      <c r="M138" s="189"/>
      <c r="N138" s="190"/>
      <c r="O138" s="76"/>
      <c r="P138" s="76"/>
      <c r="Q138" s="76"/>
      <c r="R138" s="76"/>
      <c r="S138" s="76"/>
      <c r="T138" s="7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8" t="s">
        <v>155</v>
      </c>
      <c r="AU138" s="18" t="s">
        <v>82</v>
      </c>
    </row>
    <row r="139" s="14" customFormat="1">
      <c r="A139" s="14"/>
      <c r="B139" s="199"/>
      <c r="C139" s="14"/>
      <c r="D139" s="192" t="s">
        <v>157</v>
      </c>
      <c r="E139" s="200" t="s">
        <v>1</v>
      </c>
      <c r="F139" s="201" t="s">
        <v>1046</v>
      </c>
      <c r="G139" s="14"/>
      <c r="H139" s="202">
        <v>2.5</v>
      </c>
      <c r="I139" s="203"/>
      <c r="J139" s="14"/>
      <c r="K139" s="14"/>
      <c r="L139" s="199"/>
      <c r="M139" s="204"/>
      <c r="N139" s="205"/>
      <c r="O139" s="205"/>
      <c r="P139" s="205"/>
      <c r="Q139" s="205"/>
      <c r="R139" s="205"/>
      <c r="S139" s="205"/>
      <c r="T139" s="20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0" t="s">
        <v>157</v>
      </c>
      <c r="AU139" s="200" t="s">
        <v>82</v>
      </c>
      <c r="AV139" s="14" t="s">
        <v>82</v>
      </c>
      <c r="AW139" s="14" t="s">
        <v>30</v>
      </c>
      <c r="AX139" s="14" t="s">
        <v>73</v>
      </c>
      <c r="AY139" s="200" t="s">
        <v>147</v>
      </c>
    </row>
    <row r="140" s="15" customFormat="1">
      <c r="A140" s="15"/>
      <c r="B140" s="207"/>
      <c r="C140" s="15"/>
      <c r="D140" s="192" t="s">
        <v>157</v>
      </c>
      <c r="E140" s="208" t="s">
        <v>1</v>
      </c>
      <c r="F140" s="209" t="s">
        <v>160</v>
      </c>
      <c r="G140" s="15"/>
      <c r="H140" s="210">
        <v>2.5</v>
      </c>
      <c r="I140" s="211"/>
      <c r="J140" s="15"/>
      <c r="K140" s="15"/>
      <c r="L140" s="207"/>
      <c r="M140" s="212"/>
      <c r="N140" s="213"/>
      <c r="O140" s="213"/>
      <c r="P140" s="213"/>
      <c r="Q140" s="213"/>
      <c r="R140" s="213"/>
      <c r="S140" s="213"/>
      <c r="T140" s="21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8" t="s">
        <v>157</v>
      </c>
      <c r="AU140" s="208" t="s">
        <v>82</v>
      </c>
      <c r="AV140" s="15" t="s">
        <v>154</v>
      </c>
      <c r="AW140" s="15" t="s">
        <v>30</v>
      </c>
      <c r="AX140" s="15" t="s">
        <v>80</v>
      </c>
      <c r="AY140" s="208" t="s">
        <v>147</v>
      </c>
    </row>
    <row r="141" s="12" customFormat="1" ht="22.8" customHeight="1">
      <c r="A141" s="12"/>
      <c r="B141" s="158"/>
      <c r="C141" s="12"/>
      <c r="D141" s="159" t="s">
        <v>72</v>
      </c>
      <c r="E141" s="169" t="s">
        <v>159</v>
      </c>
      <c r="F141" s="169" t="s">
        <v>161</v>
      </c>
      <c r="G141" s="12"/>
      <c r="H141" s="12"/>
      <c r="I141" s="161"/>
      <c r="J141" s="170">
        <f>BK141</f>
        <v>0</v>
      </c>
      <c r="K141" s="12"/>
      <c r="L141" s="158"/>
      <c r="M141" s="163"/>
      <c r="N141" s="164"/>
      <c r="O141" s="164"/>
      <c r="P141" s="165">
        <f>SUM(P142:P146)</f>
        <v>0</v>
      </c>
      <c r="Q141" s="164"/>
      <c r="R141" s="165">
        <f>SUM(R142:R146)</f>
        <v>0</v>
      </c>
      <c r="S141" s="164"/>
      <c r="T141" s="166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9" t="s">
        <v>80</v>
      </c>
      <c r="AT141" s="167" t="s">
        <v>72</v>
      </c>
      <c r="AU141" s="167" t="s">
        <v>80</v>
      </c>
      <c r="AY141" s="159" t="s">
        <v>147</v>
      </c>
      <c r="BK141" s="168">
        <f>SUM(BK142:BK146)</f>
        <v>0</v>
      </c>
    </row>
    <row r="142" s="2" customFormat="1" ht="37.8" customHeight="1">
      <c r="A142" s="37"/>
      <c r="B142" s="171"/>
      <c r="C142" s="172" t="s">
        <v>148</v>
      </c>
      <c r="D142" s="172" t="s">
        <v>150</v>
      </c>
      <c r="E142" s="173" t="s">
        <v>1047</v>
      </c>
      <c r="F142" s="174" t="s">
        <v>1048</v>
      </c>
      <c r="G142" s="175" t="s">
        <v>164</v>
      </c>
      <c r="H142" s="176">
        <v>117</v>
      </c>
      <c r="I142" s="177"/>
      <c r="J142" s="178">
        <f>ROUND(I142*H142,2)</f>
        <v>0</v>
      </c>
      <c r="K142" s="179"/>
      <c r="L142" s="38"/>
      <c r="M142" s="180" t="s">
        <v>1</v>
      </c>
      <c r="N142" s="181" t="s">
        <v>38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154</v>
      </c>
      <c r="AT142" s="184" t="s">
        <v>150</v>
      </c>
      <c r="AU142" s="184" t="s">
        <v>82</v>
      </c>
      <c r="AY142" s="18" t="s">
        <v>147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80</v>
      </c>
      <c r="BK142" s="185">
        <f>ROUND(I142*H142,2)</f>
        <v>0</v>
      </c>
      <c r="BL142" s="18" t="s">
        <v>154</v>
      </c>
      <c r="BM142" s="184" t="s">
        <v>159</v>
      </c>
    </row>
    <row r="143" s="2" customFormat="1">
      <c r="A143" s="37"/>
      <c r="B143" s="38"/>
      <c r="C143" s="37"/>
      <c r="D143" s="186" t="s">
        <v>155</v>
      </c>
      <c r="E143" s="37"/>
      <c r="F143" s="187" t="s">
        <v>1049</v>
      </c>
      <c r="G143" s="37"/>
      <c r="H143" s="37"/>
      <c r="I143" s="188"/>
      <c r="J143" s="37"/>
      <c r="K143" s="37"/>
      <c r="L143" s="38"/>
      <c r="M143" s="189"/>
      <c r="N143" s="190"/>
      <c r="O143" s="76"/>
      <c r="P143" s="76"/>
      <c r="Q143" s="76"/>
      <c r="R143" s="76"/>
      <c r="S143" s="76"/>
      <c r="T143" s="7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8" t="s">
        <v>155</v>
      </c>
      <c r="AU143" s="18" t="s">
        <v>82</v>
      </c>
    </row>
    <row r="144" s="13" customFormat="1">
      <c r="A144" s="13"/>
      <c r="B144" s="191"/>
      <c r="C144" s="13"/>
      <c r="D144" s="192" t="s">
        <v>157</v>
      </c>
      <c r="E144" s="193" t="s">
        <v>1</v>
      </c>
      <c r="F144" s="194" t="s">
        <v>1050</v>
      </c>
      <c r="G144" s="13"/>
      <c r="H144" s="193" t="s">
        <v>1</v>
      </c>
      <c r="I144" s="195"/>
      <c r="J144" s="13"/>
      <c r="K144" s="13"/>
      <c r="L144" s="191"/>
      <c r="M144" s="196"/>
      <c r="N144" s="197"/>
      <c r="O144" s="197"/>
      <c r="P144" s="197"/>
      <c r="Q144" s="197"/>
      <c r="R144" s="197"/>
      <c r="S144" s="197"/>
      <c r="T144" s="19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3" t="s">
        <v>157</v>
      </c>
      <c r="AU144" s="193" t="s">
        <v>82</v>
      </c>
      <c r="AV144" s="13" t="s">
        <v>80</v>
      </c>
      <c r="AW144" s="13" t="s">
        <v>30</v>
      </c>
      <c r="AX144" s="13" t="s">
        <v>73</v>
      </c>
      <c r="AY144" s="193" t="s">
        <v>147</v>
      </c>
    </row>
    <row r="145" s="14" customFormat="1">
      <c r="A145" s="14"/>
      <c r="B145" s="199"/>
      <c r="C145" s="14"/>
      <c r="D145" s="192" t="s">
        <v>157</v>
      </c>
      <c r="E145" s="200" t="s">
        <v>1</v>
      </c>
      <c r="F145" s="201" t="s">
        <v>1051</v>
      </c>
      <c r="G145" s="14"/>
      <c r="H145" s="202">
        <v>117</v>
      </c>
      <c r="I145" s="203"/>
      <c r="J145" s="14"/>
      <c r="K145" s="14"/>
      <c r="L145" s="199"/>
      <c r="M145" s="204"/>
      <c r="N145" s="205"/>
      <c r="O145" s="205"/>
      <c r="P145" s="205"/>
      <c r="Q145" s="205"/>
      <c r="R145" s="205"/>
      <c r="S145" s="205"/>
      <c r="T145" s="20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0" t="s">
        <v>157</v>
      </c>
      <c r="AU145" s="200" t="s">
        <v>82</v>
      </c>
      <c r="AV145" s="14" t="s">
        <v>82</v>
      </c>
      <c r="AW145" s="14" t="s">
        <v>30</v>
      </c>
      <c r="AX145" s="14" t="s">
        <v>73</v>
      </c>
      <c r="AY145" s="200" t="s">
        <v>147</v>
      </c>
    </row>
    <row r="146" s="15" customFormat="1">
      <c r="A146" s="15"/>
      <c r="B146" s="207"/>
      <c r="C146" s="15"/>
      <c r="D146" s="192" t="s">
        <v>157</v>
      </c>
      <c r="E146" s="208" t="s">
        <v>1</v>
      </c>
      <c r="F146" s="209" t="s">
        <v>160</v>
      </c>
      <c r="G146" s="15"/>
      <c r="H146" s="210">
        <v>117</v>
      </c>
      <c r="I146" s="211"/>
      <c r="J146" s="15"/>
      <c r="K146" s="15"/>
      <c r="L146" s="207"/>
      <c r="M146" s="212"/>
      <c r="N146" s="213"/>
      <c r="O146" s="213"/>
      <c r="P146" s="213"/>
      <c r="Q146" s="213"/>
      <c r="R146" s="213"/>
      <c r="S146" s="213"/>
      <c r="T146" s="21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8" t="s">
        <v>157</v>
      </c>
      <c r="AU146" s="208" t="s">
        <v>82</v>
      </c>
      <c r="AV146" s="15" t="s">
        <v>154</v>
      </c>
      <c r="AW146" s="15" t="s">
        <v>30</v>
      </c>
      <c r="AX146" s="15" t="s">
        <v>80</v>
      </c>
      <c r="AY146" s="208" t="s">
        <v>147</v>
      </c>
    </row>
    <row r="147" s="12" customFormat="1" ht="22.8" customHeight="1">
      <c r="A147" s="12"/>
      <c r="B147" s="158"/>
      <c r="C147" s="12"/>
      <c r="D147" s="159" t="s">
        <v>72</v>
      </c>
      <c r="E147" s="169" t="s">
        <v>224</v>
      </c>
      <c r="F147" s="169" t="s">
        <v>485</v>
      </c>
      <c r="G147" s="12"/>
      <c r="H147" s="12"/>
      <c r="I147" s="161"/>
      <c r="J147" s="170">
        <f>BK147</f>
        <v>0</v>
      </c>
      <c r="K147" s="12"/>
      <c r="L147" s="158"/>
      <c r="M147" s="163"/>
      <c r="N147" s="164"/>
      <c r="O147" s="164"/>
      <c r="P147" s="165">
        <f>SUM(P148:P177)</f>
        <v>0</v>
      </c>
      <c r="Q147" s="164"/>
      <c r="R147" s="165">
        <f>SUM(R148:R177)</f>
        <v>0</v>
      </c>
      <c r="S147" s="164"/>
      <c r="T147" s="166">
        <f>SUM(T148:T177)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9" t="s">
        <v>80</v>
      </c>
      <c r="AT147" s="167" t="s">
        <v>72</v>
      </c>
      <c r="AU147" s="167" t="s">
        <v>80</v>
      </c>
      <c r="AY147" s="159" t="s">
        <v>147</v>
      </c>
      <c r="BK147" s="168">
        <f>SUM(BK148:BK177)</f>
        <v>0</v>
      </c>
    </row>
    <row r="148" s="2" customFormat="1" ht="37.8" customHeight="1">
      <c r="A148" s="37"/>
      <c r="B148" s="171"/>
      <c r="C148" s="172" t="s">
        <v>154</v>
      </c>
      <c r="D148" s="172" t="s">
        <v>150</v>
      </c>
      <c r="E148" s="173" t="s">
        <v>1052</v>
      </c>
      <c r="F148" s="174" t="s">
        <v>1053</v>
      </c>
      <c r="G148" s="175" t="s">
        <v>164</v>
      </c>
      <c r="H148" s="176">
        <v>160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38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154</v>
      </c>
      <c r="AT148" s="184" t="s">
        <v>150</v>
      </c>
      <c r="AU148" s="184" t="s">
        <v>82</v>
      </c>
      <c r="AY148" s="18" t="s">
        <v>147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80</v>
      </c>
      <c r="BK148" s="185">
        <f>ROUND(I148*H148,2)</f>
        <v>0</v>
      </c>
      <c r="BL148" s="18" t="s">
        <v>154</v>
      </c>
      <c r="BM148" s="184" t="s">
        <v>190</v>
      </c>
    </row>
    <row r="149" s="2" customFormat="1">
      <c r="A149" s="37"/>
      <c r="B149" s="38"/>
      <c r="C149" s="37"/>
      <c r="D149" s="186" t="s">
        <v>155</v>
      </c>
      <c r="E149" s="37"/>
      <c r="F149" s="187" t="s">
        <v>1054</v>
      </c>
      <c r="G149" s="37"/>
      <c r="H149" s="37"/>
      <c r="I149" s="188"/>
      <c r="J149" s="37"/>
      <c r="K149" s="37"/>
      <c r="L149" s="38"/>
      <c r="M149" s="189"/>
      <c r="N149" s="190"/>
      <c r="O149" s="76"/>
      <c r="P149" s="76"/>
      <c r="Q149" s="76"/>
      <c r="R149" s="76"/>
      <c r="S149" s="76"/>
      <c r="T149" s="7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8" t="s">
        <v>155</v>
      </c>
      <c r="AU149" s="18" t="s">
        <v>82</v>
      </c>
    </row>
    <row r="150" s="13" customFormat="1">
      <c r="A150" s="13"/>
      <c r="B150" s="191"/>
      <c r="C150" s="13"/>
      <c r="D150" s="192" t="s">
        <v>157</v>
      </c>
      <c r="E150" s="193" t="s">
        <v>1</v>
      </c>
      <c r="F150" s="194" t="s">
        <v>1055</v>
      </c>
      <c r="G150" s="13"/>
      <c r="H150" s="193" t="s">
        <v>1</v>
      </c>
      <c r="I150" s="195"/>
      <c r="J150" s="13"/>
      <c r="K150" s="13"/>
      <c r="L150" s="191"/>
      <c r="M150" s="196"/>
      <c r="N150" s="197"/>
      <c r="O150" s="197"/>
      <c r="P150" s="197"/>
      <c r="Q150" s="197"/>
      <c r="R150" s="197"/>
      <c r="S150" s="197"/>
      <c r="T150" s="19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3" t="s">
        <v>157</v>
      </c>
      <c r="AU150" s="193" t="s">
        <v>82</v>
      </c>
      <c r="AV150" s="13" t="s">
        <v>80</v>
      </c>
      <c r="AW150" s="13" t="s">
        <v>30</v>
      </c>
      <c r="AX150" s="13" t="s">
        <v>73</v>
      </c>
      <c r="AY150" s="193" t="s">
        <v>147</v>
      </c>
    </row>
    <row r="151" s="14" customFormat="1">
      <c r="A151" s="14"/>
      <c r="B151" s="199"/>
      <c r="C151" s="14"/>
      <c r="D151" s="192" t="s">
        <v>157</v>
      </c>
      <c r="E151" s="200" t="s">
        <v>1</v>
      </c>
      <c r="F151" s="201" t="s">
        <v>641</v>
      </c>
      <c r="G151" s="14"/>
      <c r="H151" s="202">
        <v>160</v>
      </c>
      <c r="I151" s="203"/>
      <c r="J151" s="14"/>
      <c r="K151" s="14"/>
      <c r="L151" s="199"/>
      <c r="M151" s="204"/>
      <c r="N151" s="205"/>
      <c r="O151" s="205"/>
      <c r="P151" s="205"/>
      <c r="Q151" s="205"/>
      <c r="R151" s="205"/>
      <c r="S151" s="205"/>
      <c r="T151" s="20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0" t="s">
        <v>157</v>
      </c>
      <c r="AU151" s="200" t="s">
        <v>82</v>
      </c>
      <c r="AV151" s="14" t="s">
        <v>82</v>
      </c>
      <c r="AW151" s="14" t="s">
        <v>30</v>
      </c>
      <c r="AX151" s="14" t="s">
        <v>73</v>
      </c>
      <c r="AY151" s="200" t="s">
        <v>147</v>
      </c>
    </row>
    <row r="152" s="15" customFormat="1">
      <c r="A152" s="15"/>
      <c r="B152" s="207"/>
      <c r="C152" s="15"/>
      <c r="D152" s="192" t="s">
        <v>157</v>
      </c>
      <c r="E152" s="208" t="s">
        <v>1</v>
      </c>
      <c r="F152" s="209" t="s">
        <v>160</v>
      </c>
      <c r="G152" s="15"/>
      <c r="H152" s="210">
        <v>160</v>
      </c>
      <c r="I152" s="211"/>
      <c r="J152" s="15"/>
      <c r="K152" s="15"/>
      <c r="L152" s="207"/>
      <c r="M152" s="212"/>
      <c r="N152" s="213"/>
      <c r="O152" s="213"/>
      <c r="P152" s="213"/>
      <c r="Q152" s="213"/>
      <c r="R152" s="213"/>
      <c r="S152" s="213"/>
      <c r="T152" s="21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08" t="s">
        <v>157</v>
      </c>
      <c r="AU152" s="208" t="s">
        <v>82</v>
      </c>
      <c r="AV152" s="15" t="s">
        <v>154</v>
      </c>
      <c r="AW152" s="15" t="s">
        <v>30</v>
      </c>
      <c r="AX152" s="15" t="s">
        <v>80</v>
      </c>
      <c r="AY152" s="208" t="s">
        <v>147</v>
      </c>
    </row>
    <row r="153" s="2" customFormat="1" ht="49.05" customHeight="1">
      <c r="A153" s="37"/>
      <c r="B153" s="171"/>
      <c r="C153" s="172" t="s">
        <v>198</v>
      </c>
      <c r="D153" s="172" t="s">
        <v>150</v>
      </c>
      <c r="E153" s="173" t="s">
        <v>1056</v>
      </c>
      <c r="F153" s="174" t="s">
        <v>1057</v>
      </c>
      <c r="G153" s="175" t="s">
        <v>1058</v>
      </c>
      <c r="H153" s="176">
        <v>4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38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154</v>
      </c>
      <c r="AT153" s="184" t="s">
        <v>150</v>
      </c>
      <c r="AU153" s="184" t="s">
        <v>82</v>
      </c>
      <c r="AY153" s="18" t="s">
        <v>147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80</v>
      </c>
      <c r="BK153" s="185">
        <f>ROUND(I153*H153,2)</f>
        <v>0</v>
      </c>
      <c r="BL153" s="18" t="s">
        <v>154</v>
      </c>
      <c r="BM153" s="184" t="s">
        <v>202</v>
      </c>
    </row>
    <row r="154" s="2" customFormat="1">
      <c r="A154" s="37"/>
      <c r="B154" s="38"/>
      <c r="C154" s="37"/>
      <c r="D154" s="186" t="s">
        <v>155</v>
      </c>
      <c r="E154" s="37"/>
      <c r="F154" s="187" t="s">
        <v>1059</v>
      </c>
      <c r="G154" s="37"/>
      <c r="H154" s="37"/>
      <c r="I154" s="188"/>
      <c r="J154" s="37"/>
      <c r="K154" s="37"/>
      <c r="L154" s="38"/>
      <c r="M154" s="189"/>
      <c r="N154" s="190"/>
      <c r="O154" s="76"/>
      <c r="P154" s="76"/>
      <c r="Q154" s="76"/>
      <c r="R154" s="76"/>
      <c r="S154" s="76"/>
      <c r="T154" s="7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8" t="s">
        <v>155</v>
      </c>
      <c r="AU154" s="18" t="s">
        <v>82</v>
      </c>
    </row>
    <row r="155" s="2" customFormat="1" ht="66.75" customHeight="1">
      <c r="A155" s="37"/>
      <c r="B155" s="171"/>
      <c r="C155" s="172" t="s">
        <v>159</v>
      </c>
      <c r="D155" s="172" t="s">
        <v>150</v>
      </c>
      <c r="E155" s="173" t="s">
        <v>1060</v>
      </c>
      <c r="F155" s="174" t="s">
        <v>1061</v>
      </c>
      <c r="G155" s="175" t="s">
        <v>201</v>
      </c>
      <c r="H155" s="176">
        <v>30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154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154</v>
      </c>
      <c r="BM155" s="184" t="s">
        <v>8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1062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13" customFormat="1">
      <c r="A157" s="13"/>
      <c r="B157" s="191"/>
      <c r="C157" s="13"/>
      <c r="D157" s="192" t="s">
        <v>157</v>
      </c>
      <c r="E157" s="193" t="s">
        <v>1</v>
      </c>
      <c r="F157" s="194" t="s">
        <v>1063</v>
      </c>
      <c r="G157" s="13"/>
      <c r="H157" s="193" t="s">
        <v>1</v>
      </c>
      <c r="I157" s="195"/>
      <c r="J157" s="13"/>
      <c r="K157" s="13"/>
      <c r="L157" s="191"/>
      <c r="M157" s="196"/>
      <c r="N157" s="197"/>
      <c r="O157" s="197"/>
      <c r="P157" s="197"/>
      <c r="Q157" s="197"/>
      <c r="R157" s="197"/>
      <c r="S157" s="197"/>
      <c r="T157" s="19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3" t="s">
        <v>157</v>
      </c>
      <c r="AU157" s="193" t="s">
        <v>82</v>
      </c>
      <c r="AV157" s="13" t="s">
        <v>80</v>
      </c>
      <c r="AW157" s="13" t="s">
        <v>30</v>
      </c>
      <c r="AX157" s="13" t="s">
        <v>73</v>
      </c>
      <c r="AY157" s="193" t="s">
        <v>147</v>
      </c>
    </row>
    <row r="158" s="14" customFormat="1">
      <c r="A158" s="14"/>
      <c r="B158" s="199"/>
      <c r="C158" s="14"/>
      <c r="D158" s="192" t="s">
        <v>157</v>
      </c>
      <c r="E158" s="200" t="s">
        <v>1</v>
      </c>
      <c r="F158" s="201" t="s">
        <v>1064</v>
      </c>
      <c r="G158" s="14"/>
      <c r="H158" s="202">
        <v>18</v>
      </c>
      <c r="I158" s="203"/>
      <c r="J158" s="14"/>
      <c r="K158" s="14"/>
      <c r="L158" s="199"/>
      <c r="M158" s="204"/>
      <c r="N158" s="205"/>
      <c r="O158" s="205"/>
      <c r="P158" s="205"/>
      <c r="Q158" s="205"/>
      <c r="R158" s="205"/>
      <c r="S158" s="205"/>
      <c r="T158" s="20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00" t="s">
        <v>157</v>
      </c>
      <c r="AU158" s="200" t="s">
        <v>82</v>
      </c>
      <c r="AV158" s="14" t="s">
        <v>82</v>
      </c>
      <c r="AW158" s="14" t="s">
        <v>30</v>
      </c>
      <c r="AX158" s="14" t="s">
        <v>73</v>
      </c>
      <c r="AY158" s="200" t="s">
        <v>147</v>
      </c>
    </row>
    <row r="159" s="13" customFormat="1">
      <c r="A159" s="13"/>
      <c r="B159" s="191"/>
      <c r="C159" s="13"/>
      <c r="D159" s="192" t="s">
        <v>157</v>
      </c>
      <c r="E159" s="193" t="s">
        <v>1</v>
      </c>
      <c r="F159" s="194" t="s">
        <v>1065</v>
      </c>
      <c r="G159" s="13"/>
      <c r="H159" s="193" t="s">
        <v>1</v>
      </c>
      <c r="I159" s="195"/>
      <c r="J159" s="13"/>
      <c r="K159" s="13"/>
      <c r="L159" s="191"/>
      <c r="M159" s="196"/>
      <c r="N159" s="197"/>
      <c r="O159" s="197"/>
      <c r="P159" s="197"/>
      <c r="Q159" s="197"/>
      <c r="R159" s="197"/>
      <c r="S159" s="197"/>
      <c r="T159" s="19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3" t="s">
        <v>157</v>
      </c>
      <c r="AU159" s="193" t="s">
        <v>82</v>
      </c>
      <c r="AV159" s="13" t="s">
        <v>80</v>
      </c>
      <c r="AW159" s="13" t="s">
        <v>30</v>
      </c>
      <c r="AX159" s="13" t="s">
        <v>73</v>
      </c>
      <c r="AY159" s="193" t="s">
        <v>147</v>
      </c>
    </row>
    <row r="160" s="14" customFormat="1">
      <c r="A160" s="14"/>
      <c r="B160" s="199"/>
      <c r="C160" s="14"/>
      <c r="D160" s="192" t="s">
        <v>157</v>
      </c>
      <c r="E160" s="200" t="s">
        <v>1</v>
      </c>
      <c r="F160" s="201" t="s">
        <v>1066</v>
      </c>
      <c r="G160" s="14"/>
      <c r="H160" s="202">
        <v>12</v>
      </c>
      <c r="I160" s="203"/>
      <c r="J160" s="14"/>
      <c r="K160" s="14"/>
      <c r="L160" s="199"/>
      <c r="M160" s="204"/>
      <c r="N160" s="205"/>
      <c r="O160" s="205"/>
      <c r="P160" s="205"/>
      <c r="Q160" s="205"/>
      <c r="R160" s="205"/>
      <c r="S160" s="205"/>
      <c r="T160" s="20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0" t="s">
        <v>157</v>
      </c>
      <c r="AU160" s="200" t="s">
        <v>82</v>
      </c>
      <c r="AV160" s="14" t="s">
        <v>82</v>
      </c>
      <c r="AW160" s="14" t="s">
        <v>30</v>
      </c>
      <c r="AX160" s="14" t="s">
        <v>73</v>
      </c>
      <c r="AY160" s="200" t="s">
        <v>147</v>
      </c>
    </row>
    <row r="161" s="15" customFormat="1">
      <c r="A161" s="15"/>
      <c r="B161" s="207"/>
      <c r="C161" s="15"/>
      <c r="D161" s="192" t="s">
        <v>157</v>
      </c>
      <c r="E161" s="208" t="s">
        <v>1</v>
      </c>
      <c r="F161" s="209" t="s">
        <v>160</v>
      </c>
      <c r="G161" s="15"/>
      <c r="H161" s="210">
        <v>30</v>
      </c>
      <c r="I161" s="211"/>
      <c r="J161" s="15"/>
      <c r="K161" s="15"/>
      <c r="L161" s="207"/>
      <c r="M161" s="212"/>
      <c r="N161" s="213"/>
      <c r="O161" s="213"/>
      <c r="P161" s="213"/>
      <c r="Q161" s="213"/>
      <c r="R161" s="213"/>
      <c r="S161" s="213"/>
      <c r="T161" s="21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08" t="s">
        <v>157</v>
      </c>
      <c r="AU161" s="208" t="s">
        <v>82</v>
      </c>
      <c r="AV161" s="15" t="s">
        <v>154</v>
      </c>
      <c r="AW161" s="15" t="s">
        <v>30</v>
      </c>
      <c r="AX161" s="15" t="s">
        <v>80</v>
      </c>
      <c r="AY161" s="208" t="s">
        <v>147</v>
      </c>
    </row>
    <row r="162" s="2" customFormat="1" ht="44.25" customHeight="1">
      <c r="A162" s="37"/>
      <c r="B162" s="171"/>
      <c r="C162" s="172" t="s">
        <v>215</v>
      </c>
      <c r="D162" s="172" t="s">
        <v>150</v>
      </c>
      <c r="E162" s="173" t="s">
        <v>1067</v>
      </c>
      <c r="F162" s="174" t="s">
        <v>1068</v>
      </c>
      <c r="G162" s="175" t="s">
        <v>887</v>
      </c>
      <c r="H162" s="176">
        <v>5.1500000000000004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38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154</v>
      </c>
      <c r="AT162" s="184" t="s">
        <v>150</v>
      </c>
      <c r="AU162" s="184" t="s">
        <v>82</v>
      </c>
      <c r="AY162" s="18" t="s">
        <v>147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80</v>
      </c>
      <c r="BK162" s="185">
        <f>ROUND(I162*H162,2)</f>
        <v>0</v>
      </c>
      <c r="BL162" s="18" t="s">
        <v>154</v>
      </c>
      <c r="BM162" s="184" t="s">
        <v>218</v>
      </c>
    </row>
    <row r="163" s="2" customFormat="1">
      <c r="A163" s="37"/>
      <c r="B163" s="38"/>
      <c r="C163" s="37"/>
      <c r="D163" s="186" t="s">
        <v>155</v>
      </c>
      <c r="E163" s="37"/>
      <c r="F163" s="187" t="s">
        <v>1069</v>
      </c>
      <c r="G163" s="37"/>
      <c r="H163" s="37"/>
      <c r="I163" s="188"/>
      <c r="J163" s="37"/>
      <c r="K163" s="37"/>
      <c r="L163" s="38"/>
      <c r="M163" s="189"/>
      <c r="N163" s="190"/>
      <c r="O163" s="76"/>
      <c r="P163" s="76"/>
      <c r="Q163" s="76"/>
      <c r="R163" s="76"/>
      <c r="S163" s="76"/>
      <c r="T163" s="7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8" t="s">
        <v>155</v>
      </c>
      <c r="AU163" s="18" t="s">
        <v>82</v>
      </c>
    </row>
    <row r="164" s="14" customFormat="1">
      <c r="A164" s="14"/>
      <c r="B164" s="199"/>
      <c r="C164" s="14"/>
      <c r="D164" s="192" t="s">
        <v>157</v>
      </c>
      <c r="E164" s="200" t="s">
        <v>1</v>
      </c>
      <c r="F164" s="201" t="s">
        <v>1042</v>
      </c>
      <c r="G164" s="14"/>
      <c r="H164" s="202">
        <v>5.1500000000000004</v>
      </c>
      <c r="I164" s="203"/>
      <c r="J164" s="14"/>
      <c r="K164" s="14"/>
      <c r="L164" s="199"/>
      <c r="M164" s="204"/>
      <c r="N164" s="205"/>
      <c r="O164" s="205"/>
      <c r="P164" s="205"/>
      <c r="Q164" s="205"/>
      <c r="R164" s="205"/>
      <c r="S164" s="205"/>
      <c r="T164" s="20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0" t="s">
        <v>157</v>
      </c>
      <c r="AU164" s="200" t="s">
        <v>82</v>
      </c>
      <c r="AV164" s="14" t="s">
        <v>82</v>
      </c>
      <c r="AW164" s="14" t="s">
        <v>30</v>
      </c>
      <c r="AX164" s="14" t="s">
        <v>73</v>
      </c>
      <c r="AY164" s="200" t="s">
        <v>147</v>
      </c>
    </row>
    <row r="165" s="15" customFormat="1">
      <c r="A165" s="15"/>
      <c r="B165" s="207"/>
      <c r="C165" s="15"/>
      <c r="D165" s="192" t="s">
        <v>157</v>
      </c>
      <c r="E165" s="208" t="s">
        <v>1</v>
      </c>
      <c r="F165" s="209" t="s">
        <v>160</v>
      </c>
      <c r="G165" s="15"/>
      <c r="H165" s="210">
        <v>5.1500000000000004</v>
      </c>
      <c r="I165" s="211"/>
      <c r="J165" s="15"/>
      <c r="K165" s="15"/>
      <c r="L165" s="207"/>
      <c r="M165" s="212"/>
      <c r="N165" s="213"/>
      <c r="O165" s="213"/>
      <c r="P165" s="213"/>
      <c r="Q165" s="213"/>
      <c r="R165" s="213"/>
      <c r="S165" s="213"/>
      <c r="T165" s="21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8" t="s">
        <v>157</v>
      </c>
      <c r="AU165" s="208" t="s">
        <v>82</v>
      </c>
      <c r="AV165" s="15" t="s">
        <v>154</v>
      </c>
      <c r="AW165" s="15" t="s">
        <v>30</v>
      </c>
      <c r="AX165" s="15" t="s">
        <v>80</v>
      </c>
      <c r="AY165" s="208" t="s">
        <v>147</v>
      </c>
    </row>
    <row r="166" s="2" customFormat="1" ht="37.8" customHeight="1">
      <c r="A166" s="37"/>
      <c r="B166" s="171"/>
      <c r="C166" s="172" t="s">
        <v>190</v>
      </c>
      <c r="D166" s="172" t="s">
        <v>150</v>
      </c>
      <c r="E166" s="173" t="s">
        <v>1070</v>
      </c>
      <c r="F166" s="174" t="s">
        <v>1071</v>
      </c>
      <c r="G166" s="175" t="s">
        <v>201</v>
      </c>
      <c r="H166" s="176">
        <v>42</v>
      </c>
      <c r="I166" s="177"/>
      <c r="J166" s="178">
        <f>ROUND(I166*H166,2)</f>
        <v>0</v>
      </c>
      <c r="K166" s="179"/>
      <c r="L166" s="38"/>
      <c r="M166" s="180" t="s">
        <v>1</v>
      </c>
      <c r="N166" s="181" t="s">
        <v>38</v>
      </c>
      <c r="O166" s="76"/>
      <c r="P166" s="182">
        <f>O166*H166</f>
        <v>0</v>
      </c>
      <c r="Q166" s="182">
        <v>0</v>
      </c>
      <c r="R166" s="182">
        <f>Q166*H166</f>
        <v>0</v>
      </c>
      <c r="S166" s="182">
        <v>0</v>
      </c>
      <c r="T166" s="18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4" t="s">
        <v>154</v>
      </c>
      <c r="AT166" s="184" t="s">
        <v>150</v>
      </c>
      <c r="AU166" s="184" t="s">
        <v>82</v>
      </c>
      <c r="AY166" s="18" t="s">
        <v>147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8" t="s">
        <v>80</v>
      </c>
      <c r="BK166" s="185">
        <f>ROUND(I166*H166,2)</f>
        <v>0</v>
      </c>
      <c r="BL166" s="18" t="s">
        <v>154</v>
      </c>
      <c r="BM166" s="184" t="s">
        <v>222</v>
      </c>
    </row>
    <row r="167" s="2" customFormat="1">
      <c r="A167" s="37"/>
      <c r="B167" s="38"/>
      <c r="C167" s="37"/>
      <c r="D167" s="186" t="s">
        <v>155</v>
      </c>
      <c r="E167" s="37"/>
      <c r="F167" s="187" t="s">
        <v>1072</v>
      </c>
      <c r="G167" s="37"/>
      <c r="H167" s="37"/>
      <c r="I167" s="188"/>
      <c r="J167" s="37"/>
      <c r="K167" s="37"/>
      <c r="L167" s="38"/>
      <c r="M167" s="189"/>
      <c r="N167" s="190"/>
      <c r="O167" s="76"/>
      <c r="P167" s="76"/>
      <c r="Q167" s="76"/>
      <c r="R167" s="76"/>
      <c r="S167" s="76"/>
      <c r="T167" s="7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155</v>
      </c>
      <c r="AU167" s="18" t="s">
        <v>82</v>
      </c>
    </row>
    <row r="168" s="13" customFormat="1">
      <c r="A168" s="13"/>
      <c r="B168" s="191"/>
      <c r="C168" s="13"/>
      <c r="D168" s="192" t="s">
        <v>157</v>
      </c>
      <c r="E168" s="193" t="s">
        <v>1</v>
      </c>
      <c r="F168" s="194" t="s">
        <v>1073</v>
      </c>
      <c r="G168" s="13"/>
      <c r="H168" s="193" t="s">
        <v>1</v>
      </c>
      <c r="I168" s="195"/>
      <c r="J168" s="13"/>
      <c r="K168" s="13"/>
      <c r="L168" s="191"/>
      <c r="M168" s="196"/>
      <c r="N168" s="197"/>
      <c r="O168" s="197"/>
      <c r="P168" s="197"/>
      <c r="Q168" s="197"/>
      <c r="R168" s="197"/>
      <c r="S168" s="197"/>
      <c r="T168" s="19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3" t="s">
        <v>157</v>
      </c>
      <c r="AU168" s="193" t="s">
        <v>82</v>
      </c>
      <c r="AV168" s="13" t="s">
        <v>80</v>
      </c>
      <c r="AW168" s="13" t="s">
        <v>30</v>
      </c>
      <c r="AX168" s="13" t="s">
        <v>73</v>
      </c>
      <c r="AY168" s="193" t="s">
        <v>147</v>
      </c>
    </row>
    <row r="169" s="14" customFormat="1">
      <c r="A169" s="14"/>
      <c r="B169" s="199"/>
      <c r="C169" s="14"/>
      <c r="D169" s="192" t="s">
        <v>157</v>
      </c>
      <c r="E169" s="200" t="s">
        <v>1</v>
      </c>
      <c r="F169" s="201" t="s">
        <v>1074</v>
      </c>
      <c r="G169" s="14"/>
      <c r="H169" s="202">
        <v>24</v>
      </c>
      <c r="I169" s="203"/>
      <c r="J169" s="14"/>
      <c r="K169" s="14"/>
      <c r="L169" s="199"/>
      <c r="M169" s="204"/>
      <c r="N169" s="205"/>
      <c r="O169" s="205"/>
      <c r="P169" s="205"/>
      <c r="Q169" s="205"/>
      <c r="R169" s="205"/>
      <c r="S169" s="205"/>
      <c r="T169" s="20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0" t="s">
        <v>157</v>
      </c>
      <c r="AU169" s="200" t="s">
        <v>82</v>
      </c>
      <c r="AV169" s="14" t="s">
        <v>82</v>
      </c>
      <c r="AW169" s="14" t="s">
        <v>30</v>
      </c>
      <c r="AX169" s="14" t="s">
        <v>73</v>
      </c>
      <c r="AY169" s="200" t="s">
        <v>147</v>
      </c>
    </row>
    <row r="170" s="13" customFormat="1">
      <c r="A170" s="13"/>
      <c r="B170" s="191"/>
      <c r="C170" s="13"/>
      <c r="D170" s="192" t="s">
        <v>157</v>
      </c>
      <c r="E170" s="193" t="s">
        <v>1</v>
      </c>
      <c r="F170" s="194" t="s">
        <v>1075</v>
      </c>
      <c r="G170" s="13"/>
      <c r="H170" s="193" t="s">
        <v>1</v>
      </c>
      <c r="I170" s="195"/>
      <c r="J170" s="13"/>
      <c r="K170" s="13"/>
      <c r="L170" s="191"/>
      <c r="M170" s="196"/>
      <c r="N170" s="197"/>
      <c r="O170" s="197"/>
      <c r="P170" s="197"/>
      <c r="Q170" s="197"/>
      <c r="R170" s="197"/>
      <c r="S170" s="197"/>
      <c r="T170" s="19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3" t="s">
        <v>157</v>
      </c>
      <c r="AU170" s="193" t="s">
        <v>82</v>
      </c>
      <c r="AV170" s="13" t="s">
        <v>80</v>
      </c>
      <c r="AW170" s="13" t="s">
        <v>30</v>
      </c>
      <c r="AX170" s="13" t="s">
        <v>73</v>
      </c>
      <c r="AY170" s="193" t="s">
        <v>147</v>
      </c>
    </row>
    <row r="171" s="14" customFormat="1">
      <c r="A171" s="14"/>
      <c r="B171" s="199"/>
      <c r="C171" s="14"/>
      <c r="D171" s="192" t="s">
        <v>157</v>
      </c>
      <c r="E171" s="200" t="s">
        <v>1</v>
      </c>
      <c r="F171" s="201" t="s">
        <v>1064</v>
      </c>
      <c r="G171" s="14"/>
      <c r="H171" s="202">
        <v>18</v>
      </c>
      <c r="I171" s="203"/>
      <c r="J171" s="14"/>
      <c r="K171" s="14"/>
      <c r="L171" s="199"/>
      <c r="M171" s="204"/>
      <c r="N171" s="205"/>
      <c r="O171" s="205"/>
      <c r="P171" s="205"/>
      <c r="Q171" s="205"/>
      <c r="R171" s="205"/>
      <c r="S171" s="205"/>
      <c r="T171" s="20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00" t="s">
        <v>157</v>
      </c>
      <c r="AU171" s="200" t="s">
        <v>82</v>
      </c>
      <c r="AV171" s="14" t="s">
        <v>82</v>
      </c>
      <c r="AW171" s="14" t="s">
        <v>30</v>
      </c>
      <c r="AX171" s="14" t="s">
        <v>73</v>
      </c>
      <c r="AY171" s="200" t="s">
        <v>147</v>
      </c>
    </row>
    <row r="172" s="15" customFormat="1">
      <c r="A172" s="15"/>
      <c r="B172" s="207"/>
      <c r="C172" s="15"/>
      <c r="D172" s="192" t="s">
        <v>157</v>
      </c>
      <c r="E172" s="208" t="s">
        <v>1</v>
      </c>
      <c r="F172" s="209" t="s">
        <v>160</v>
      </c>
      <c r="G172" s="15"/>
      <c r="H172" s="210">
        <v>42</v>
      </c>
      <c r="I172" s="211"/>
      <c r="J172" s="15"/>
      <c r="K172" s="15"/>
      <c r="L172" s="207"/>
      <c r="M172" s="212"/>
      <c r="N172" s="213"/>
      <c r="O172" s="213"/>
      <c r="P172" s="213"/>
      <c r="Q172" s="213"/>
      <c r="R172" s="213"/>
      <c r="S172" s="213"/>
      <c r="T172" s="21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08" t="s">
        <v>157</v>
      </c>
      <c r="AU172" s="208" t="s">
        <v>82</v>
      </c>
      <c r="AV172" s="15" t="s">
        <v>154</v>
      </c>
      <c r="AW172" s="15" t="s">
        <v>30</v>
      </c>
      <c r="AX172" s="15" t="s">
        <v>80</v>
      </c>
      <c r="AY172" s="208" t="s">
        <v>147</v>
      </c>
    </row>
    <row r="173" s="2" customFormat="1" ht="44.25" customHeight="1">
      <c r="A173" s="37"/>
      <c r="B173" s="171"/>
      <c r="C173" s="172" t="s">
        <v>224</v>
      </c>
      <c r="D173" s="172" t="s">
        <v>150</v>
      </c>
      <c r="E173" s="173" t="s">
        <v>1076</v>
      </c>
      <c r="F173" s="174" t="s">
        <v>1077</v>
      </c>
      <c r="G173" s="175" t="s">
        <v>164</v>
      </c>
      <c r="H173" s="176">
        <v>117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154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154</v>
      </c>
      <c r="BM173" s="184" t="s">
        <v>227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1078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13" customFormat="1">
      <c r="A175" s="13"/>
      <c r="B175" s="191"/>
      <c r="C175" s="13"/>
      <c r="D175" s="192" t="s">
        <v>157</v>
      </c>
      <c r="E175" s="193" t="s">
        <v>1</v>
      </c>
      <c r="F175" s="194" t="s">
        <v>1050</v>
      </c>
      <c r="G175" s="13"/>
      <c r="H175" s="193" t="s">
        <v>1</v>
      </c>
      <c r="I175" s="195"/>
      <c r="J175" s="13"/>
      <c r="K175" s="13"/>
      <c r="L175" s="191"/>
      <c r="M175" s="196"/>
      <c r="N175" s="197"/>
      <c r="O175" s="197"/>
      <c r="P175" s="197"/>
      <c r="Q175" s="197"/>
      <c r="R175" s="197"/>
      <c r="S175" s="197"/>
      <c r="T175" s="19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3" t="s">
        <v>157</v>
      </c>
      <c r="AU175" s="193" t="s">
        <v>82</v>
      </c>
      <c r="AV175" s="13" t="s">
        <v>80</v>
      </c>
      <c r="AW175" s="13" t="s">
        <v>30</v>
      </c>
      <c r="AX175" s="13" t="s">
        <v>73</v>
      </c>
      <c r="AY175" s="193" t="s">
        <v>147</v>
      </c>
    </row>
    <row r="176" s="14" customFormat="1">
      <c r="A176" s="14"/>
      <c r="B176" s="199"/>
      <c r="C176" s="14"/>
      <c r="D176" s="192" t="s">
        <v>157</v>
      </c>
      <c r="E176" s="200" t="s">
        <v>1</v>
      </c>
      <c r="F176" s="201" t="s">
        <v>1051</v>
      </c>
      <c r="G176" s="14"/>
      <c r="H176" s="202">
        <v>117</v>
      </c>
      <c r="I176" s="203"/>
      <c r="J176" s="14"/>
      <c r="K176" s="14"/>
      <c r="L176" s="199"/>
      <c r="M176" s="204"/>
      <c r="N176" s="205"/>
      <c r="O176" s="205"/>
      <c r="P176" s="205"/>
      <c r="Q176" s="205"/>
      <c r="R176" s="205"/>
      <c r="S176" s="205"/>
      <c r="T176" s="20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0" t="s">
        <v>157</v>
      </c>
      <c r="AU176" s="200" t="s">
        <v>82</v>
      </c>
      <c r="AV176" s="14" t="s">
        <v>82</v>
      </c>
      <c r="AW176" s="14" t="s">
        <v>30</v>
      </c>
      <c r="AX176" s="14" t="s">
        <v>73</v>
      </c>
      <c r="AY176" s="200" t="s">
        <v>147</v>
      </c>
    </row>
    <row r="177" s="15" customFormat="1">
      <c r="A177" s="15"/>
      <c r="B177" s="207"/>
      <c r="C177" s="15"/>
      <c r="D177" s="192" t="s">
        <v>157</v>
      </c>
      <c r="E177" s="208" t="s">
        <v>1</v>
      </c>
      <c r="F177" s="209" t="s">
        <v>160</v>
      </c>
      <c r="G177" s="15"/>
      <c r="H177" s="210">
        <v>117</v>
      </c>
      <c r="I177" s="211"/>
      <c r="J177" s="15"/>
      <c r="K177" s="15"/>
      <c r="L177" s="207"/>
      <c r="M177" s="212"/>
      <c r="N177" s="213"/>
      <c r="O177" s="213"/>
      <c r="P177" s="213"/>
      <c r="Q177" s="213"/>
      <c r="R177" s="213"/>
      <c r="S177" s="213"/>
      <c r="T177" s="21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8" t="s">
        <v>157</v>
      </c>
      <c r="AU177" s="208" t="s">
        <v>82</v>
      </c>
      <c r="AV177" s="15" t="s">
        <v>154</v>
      </c>
      <c r="AW177" s="15" t="s">
        <v>30</v>
      </c>
      <c r="AX177" s="15" t="s">
        <v>80</v>
      </c>
      <c r="AY177" s="208" t="s">
        <v>147</v>
      </c>
    </row>
    <row r="178" s="12" customFormat="1" ht="22.8" customHeight="1">
      <c r="A178" s="12"/>
      <c r="B178" s="158"/>
      <c r="C178" s="12"/>
      <c r="D178" s="159" t="s">
        <v>72</v>
      </c>
      <c r="E178" s="169" t="s">
        <v>514</v>
      </c>
      <c r="F178" s="169" t="s">
        <v>515</v>
      </c>
      <c r="G178" s="12"/>
      <c r="H178" s="12"/>
      <c r="I178" s="161"/>
      <c r="J178" s="170">
        <f>BK178</f>
        <v>0</v>
      </c>
      <c r="K178" s="12"/>
      <c r="L178" s="158"/>
      <c r="M178" s="163"/>
      <c r="N178" s="164"/>
      <c r="O178" s="164"/>
      <c r="P178" s="165">
        <f>SUM(P179:P190)</f>
        <v>0</v>
      </c>
      <c r="Q178" s="164"/>
      <c r="R178" s="165">
        <f>SUM(R179:R190)</f>
        <v>0</v>
      </c>
      <c r="S178" s="164"/>
      <c r="T178" s="166">
        <f>SUM(T179:T190)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9" t="s">
        <v>80</v>
      </c>
      <c r="AT178" s="167" t="s">
        <v>72</v>
      </c>
      <c r="AU178" s="167" t="s">
        <v>80</v>
      </c>
      <c r="AY178" s="159" t="s">
        <v>147</v>
      </c>
      <c r="BK178" s="168">
        <f>SUM(BK179:BK190)</f>
        <v>0</v>
      </c>
    </row>
    <row r="179" s="2" customFormat="1" ht="37.8" customHeight="1">
      <c r="A179" s="37"/>
      <c r="B179" s="171"/>
      <c r="C179" s="172" t="s">
        <v>202</v>
      </c>
      <c r="D179" s="172" t="s">
        <v>150</v>
      </c>
      <c r="E179" s="173" t="s">
        <v>517</v>
      </c>
      <c r="F179" s="174" t="s">
        <v>518</v>
      </c>
      <c r="G179" s="175" t="s">
        <v>519</v>
      </c>
      <c r="H179" s="176">
        <v>27.753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154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154</v>
      </c>
      <c r="BM179" s="184" t="s">
        <v>232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521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62.7" customHeight="1">
      <c r="A181" s="37"/>
      <c r="B181" s="171"/>
      <c r="C181" s="172" t="s">
        <v>233</v>
      </c>
      <c r="D181" s="172" t="s">
        <v>150</v>
      </c>
      <c r="E181" s="173" t="s">
        <v>1079</v>
      </c>
      <c r="F181" s="174" t="s">
        <v>1080</v>
      </c>
      <c r="G181" s="175" t="s">
        <v>519</v>
      </c>
      <c r="H181" s="176">
        <v>27.753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154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154</v>
      </c>
      <c r="BM181" s="184" t="s">
        <v>235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1081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33" customHeight="1">
      <c r="A183" s="37"/>
      <c r="B183" s="171"/>
      <c r="C183" s="172" t="s">
        <v>8</v>
      </c>
      <c r="D183" s="172" t="s">
        <v>150</v>
      </c>
      <c r="E183" s="173" t="s">
        <v>522</v>
      </c>
      <c r="F183" s="174" t="s">
        <v>523</v>
      </c>
      <c r="G183" s="175" t="s">
        <v>519</v>
      </c>
      <c r="H183" s="176">
        <v>27.753</v>
      </c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154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154</v>
      </c>
      <c r="BM183" s="184" t="s">
        <v>239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525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2" customFormat="1" ht="44.25" customHeight="1">
      <c r="A185" s="37"/>
      <c r="B185" s="171"/>
      <c r="C185" s="172" t="s">
        <v>240</v>
      </c>
      <c r="D185" s="172" t="s">
        <v>150</v>
      </c>
      <c r="E185" s="173" t="s">
        <v>527</v>
      </c>
      <c r="F185" s="174" t="s">
        <v>528</v>
      </c>
      <c r="G185" s="175" t="s">
        <v>519</v>
      </c>
      <c r="H185" s="176">
        <v>388.54199999999997</v>
      </c>
      <c r="I185" s="177"/>
      <c r="J185" s="178">
        <f>ROUND(I185*H185,2)</f>
        <v>0</v>
      </c>
      <c r="K185" s="179"/>
      <c r="L185" s="38"/>
      <c r="M185" s="180" t="s">
        <v>1</v>
      </c>
      <c r="N185" s="181" t="s">
        <v>38</v>
      </c>
      <c r="O185" s="76"/>
      <c r="P185" s="182">
        <f>O185*H185</f>
        <v>0</v>
      </c>
      <c r="Q185" s="182">
        <v>0</v>
      </c>
      <c r="R185" s="182">
        <f>Q185*H185</f>
        <v>0</v>
      </c>
      <c r="S185" s="182">
        <v>0</v>
      </c>
      <c r="T185" s="18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4" t="s">
        <v>154</v>
      </c>
      <c r="AT185" s="184" t="s">
        <v>150</v>
      </c>
      <c r="AU185" s="184" t="s">
        <v>82</v>
      </c>
      <c r="AY185" s="18" t="s">
        <v>147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8" t="s">
        <v>80</v>
      </c>
      <c r="BK185" s="185">
        <f>ROUND(I185*H185,2)</f>
        <v>0</v>
      </c>
      <c r="BL185" s="18" t="s">
        <v>154</v>
      </c>
      <c r="BM185" s="184" t="s">
        <v>243</v>
      </c>
    </row>
    <row r="186" s="2" customFormat="1">
      <c r="A186" s="37"/>
      <c r="B186" s="38"/>
      <c r="C186" s="37"/>
      <c r="D186" s="186" t="s">
        <v>155</v>
      </c>
      <c r="E186" s="37"/>
      <c r="F186" s="187" t="s">
        <v>530</v>
      </c>
      <c r="G186" s="37"/>
      <c r="H186" s="37"/>
      <c r="I186" s="188"/>
      <c r="J186" s="37"/>
      <c r="K186" s="37"/>
      <c r="L186" s="38"/>
      <c r="M186" s="189"/>
      <c r="N186" s="190"/>
      <c r="O186" s="76"/>
      <c r="P186" s="76"/>
      <c r="Q186" s="76"/>
      <c r="R186" s="76"/>
      <c r="S186" s="76"/>
      <c r="T186" s="7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8" t="s">
        <v>155</v>
      </c>
      <c r="AU186" s="18" t="s">
        <v>82</v>
      </c>
    </row>
    <row r="187" s="14" customFormat="1">
      <c r="A187" s="14"/>
      <c r="B187" s="199"/>
      <c r="C187" s="14"/>
      <c r="D187" s="192" t="s">
        <v>157</v>
      </c>
      <c r="E187" s="200" t="s">
        <v>1</v>
      </c>
      <c r="F187" s="201" t="s">
        <v>1082</v>
      </c>
      <c r="G187" s="14"/>
      <c r="H187" s="202">
        <v>388.54199999999997</v>
      </c>
      <c r="I187" s="203"/>
      <c r="J187" s="14"/>
      <c r="K187" s="14"/>
      <c r="L187" s="199"/>
      <c r="M187" s="204"/>
      <c r="N187" s="205"/>
      <c r="O187" s="205"/>
      <c r="P187" s="205"/>
      <c r="Q187" s="205"/>
      <c r="R187" s="205"/>
      <c r="S187" s="205"/>
      <c r="T187" s="20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0" t="s">
        <v>157</v>
      </c>
      <c r="AU187" s="200" t="s">
        <v>82</v>
      </c>
      <c r="AV187" s="14" t="s">
        <v>82</v>
      </c>
      <c r="AW187" s="14" t="s">
        <v>30</v>
      </c>
      <c r="AX187" s="14" t="s">
        <v>73</v>
      </c>
      <c r="AY187" s="200" t="s">
        <v>147</v>
      </c>
    </row>
    <row r="188" s="15" customFormat="1">
      <c r="A188" s="15"/>
      <c r="B188" s="207"/>
      <c r="C188" s="15"/>
      <c r="D188" s="192" t="s">
        <v>157</v>
      </c>
      <c r="E188" s="208" t="s">
        <v>1</v>
      </c>
      <c r="F188" s="209" t="s">
        <v>160</v>
      </c>
      <c r="G188" s="15"/>
      <c r="H188" s="210">
        <v>388.54199999999997</v>
      </c>
      <c r="I188" s="211"/>
      <c r="J188" s="15"/>
      <c r="K188" s="15"/>
      <c r="L188" s="207"/>
      <c r="M188" s="212"/>
      <c r="N188" s="213"/>
      <c r="O188" s="213"/>
      <c r="P188" s="213"/>
      <c r="Q188" s="213"/>
      <c r="R188" s="213"/>
      <c r="S188" s="213"/>
      <c r="T188" s="21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08" t="s">
        <v>157</v>
      </c>
      <c r="AU188" s="208" t="s">
        <v>82</v>
      </c>
      <c r="AV188" s="15" t="s">
        <v>154</v>
      </c>
      <c r="AW188" s="15" t="s">
        <v>30</v>
      </c>
      <c r="AX188" s="15" t="s">
        <v>80</v>
      </c>
      <c r="AY188" s="208" t="s">
        <v>147</v>
      </c>
    </row>
    <row r="189" s="2" customFormat="1" ht="44.25" customHeight="1">
      <c r="A189" s="37"/>
      <c r="B189" s="171"/>
      <c r="C189" s="172" t="s">
        <v>218</v>
      </c>
      <c r="D189" s="172" t="s">
        <v>150</v>
      </c>
      <c r="E189" s="173" t="s">
        <v>532</v>
      </c>
      <c r="F189" s="174" t="s">
        <v>533</v>
      </c>
      <c r="G189" s="175" t="s">
        <v>519</v>
      </c>
      <c r="H189" s="176">
        <v>27.753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38</v>
      </c>
      <c r="O189" s="76"/>
      <c r="P189" s="182">
        <f>O189*H189</f>
        <v>0</v>
      </c>
      <c r="Q189" s="182">
        <v>0</v>
      </c>
      <c r="R189" s="182">
        <f>Q189*H189</f>
        <v>0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154</v>
      </c>
      <c r="AT189" s="184" t="s">
        <v>150</v>
      </c>
      <c r="AU189" s="184" t="s">
        <v>82</v>
      </c>
      <c r="AY189" s="18" t="s">
        <v>147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80</v>
      </c>
      <c r="BK189" s="185">
        <f>ROUND(I189*H189,2)</f>
        <v>0</v>
      </c>
      <c r="BL189" s="18" t="s">
        <v>154</v>
      </c>
      <c r="BM189" s="184" t="s">
        <v>247</v>
      </c>
    </row>
    <row r="190" s="2" customFormat="1">
      <c r="A190" s="37"/>
      <c r="B190" s="38"/>
      <c r="C190" s="37"/>
      <c r="D190" s="186" t="s">
        <v>155</v>
      </c>
      <c r="E190" s="37"/>
      <c r="F190" s="187" t="s">
        <v>535</v>
      </c>
      <c r="G190" s="37"/>
      <c r="H190" s="37"/>
      <c r="I190" s="188"/>
      <c r="J190" s="37"/>
      <c r="K190" s="37"/>
      <c r="L190" s="38"/>
      <c r="M190" s="189"/>
      <c r="N190" s="190"/>
      <c r="O190" s="76"/>
      <c r="P190" s="76"/>
      <c r="Q190" s="76"/>
      <c r="R190" s="76"/>
      <c r="S190" s="76"/>
      <c r="T190" s="7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8" t="s">
        <v>155</v>
      </c>
      <c r="AU190" s="18" t="s">
        <v>82</v>
      </c>
    </row>
    <row r="191" s="12" customFormat="1" ht="22.8" customHeight="1">
      <c r="A191" s="12"/>
      <c r="B191" s="158"/>
      <c r="C191" s="12"/>
      <c r="D191" s="159" t="s">
        <v>72</v>
      </c>
      <c r="E191" s="169" t="s">
        <v>536</v>
      </c>
      <c r="F191" s="169" t="s">
        <v>537</v>
      </c>
      <c r="G191" s="12"/>
      <c r="H191" s="12"/>
      <c r="I191" s="161"/>
      <c r="J191" s="170">
        <f>BK191</f>
        <v>0</v>
      </c>
      <c r="K191" s="12"/>
      <c r="L191" s="158"/>
      <c r="M191" s="163"/>
      <c r="N191" s="164"/>
      <c r="O191" s="164"/>
      <c r="P191" s="165">
        <f>SUM(P192:P193)</f>
        <v>0</v>
      </c>
      <c r="Q191" s="164"/>
      <c r="R191" s="165">
        <f>SUM(R192:R193)</f>
        <v>0</v>
      </c>
      <c r="S191" s="164"/>
      <c r="T191" s="166">
        <f>SUM(T192:T193)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9" t="s">
        <v>80</v>
      </c>
      <c r="AT191" s="167" t="s">
        <v>72</v>
      </c>
      <c r="AU191" s="167" t="s">
        <v>80</v>
      </c>
      <c r="AY191" s="159" t="s">
        <v>147</v>
      </c>
      <c r="BK191" s="168">
        <f>SUM(BK192:BK193)</f>
        <v>0</v>
      </c>
    </row>
    <row r="192" s="2" customFormat="1" ht="55.5" customHeight="1">
      <c r="A192" s="37"/>
      <c r="B192" s="171"/>
      <c r="C192" s="172" t="s">
        <v>269</v>
      </c>
      <c r="D192" s="172" t="s">
        <v>150</v>
      </c>
      <c r="E192" s="173" t="s">
        <v>539</v>
      </c>
      <c r="F192" s="174" t="s">
        <v>540</v>
      </c>
      <c r="G192" s="175" t="s">
        <v>519</v>
      </c>
      <c r="H192" s="176">
        <v>15.343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154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154</v>
      </c>
      <c r="BM192" s="184" t="s">
        <v>103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542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12" customFormat="1" ht="25.92" customHeight="1">
      <c r="A194" s="12"/>
      <c r="B194" s="158"/>
      <c r="C194" s="12"/>
      <c r="D194" s="159" t="s">
        <v>72</v>
      </c>
      <c r="E194" s="160" t="s">
        <v>629</v>
      </c>
      <c r="F194" s="160" t="s">
        <v>630</v>
      </c>
      <c r="G194" s="12"/>
      <c r="H194" s="12"/>
      <c r="I194" s="161"/>
      <c r="J194" s="162">
        <f>BK194</f>
        <v>0</v>
      </c>
      <c r="K194" s="12"/>
      <c r="L194" s="158"/>
      <c r="M194" s="163"/>
      <c r="N194" s="164"/>
      <c r="O194" s="164"/>
      <c r="P194" s="165">
        <f>P195+P202+P207+P255+P334+P352</f>
        <v>0</v>
      </c>
      <c r="Q194" s="164"/>
      <c r="R194" s="165">
        <f>R195+R202+R207+R255+R334+R352</f>
        <v>0</v>
      </c>
      <c r="S194" s="164"/>
      <c r="T194" s="166">
        <f>T195+T202+T207+T255+T334+T352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9" t="s">
        <v>82</v>
      </c>
      <c r="AT194" s="167" t="s">
        <v>72</v>
      </c>
      <c r="AU194" s="167" t="s">
        <v>73</v>
      </c>
      <c r="AY194" s="159" t="s">
        <v>147</v>
      </c>
      <c r="BK194" s="168">
        <f>BK195+BK202+BK207+BK255+BK334+BK352</f>
        <v>0</v>
      </c>
    </row>
    <row r="195" s="12" customFormat="1" ht="22.8" customHeight="1">
      <c r="A195" s="12"/>
      <c r="B195" s="158"/>
      <c r="C195" s="12"/>
      <c r="D195" s="159" t="s">
        <v>72</v>
      </c>
      <c r="E195" s="169" t="s">
        <v>1083</v>
      </c>
      <c r="F195" s="169" t="s">
        <v>1084</v>
      </c>
      <c r="G195" s="12"/>
      <c r="H195" s="12"/>
      <c r="I195" s="161"/>
      <c r="J195" s="170">
        <f>BK195</f>
        <v>0</v>
      </c>
      <c r="K195" s="12"/>
      <c r="L195" s="158"/>
      <c r="M195" s="163"/>
      <c r="N195" s="164"/>
      <c r="O195" s="164"/>
      <c r="P195" s="165">
        <f>SUM(P196:P201)</f>
        <v>0</v>
      </c>
      <c r="Q195" s="164"/>
      <c r="R195" s="165">
        <f>SUM(R196:R201)</f>
        <v>0</v>
      </c>
      <c r="S195" s="164"/>
      <c r="T195" s="166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59" t="s">
        <v>82</v>
      </c>
      <c r="AT195" s="167" t="s">
        <v>72</v>
      </c>
      <c r="AU195" s="167" t="s">
        <v>80</v>
      </c>
      <c r="AY195" s="159" t="s">
        <v>147</v>
      </c>
      <c r="BK195" s="168">
        <f>SUM(BK196:BK201)</f>
        <v>0</v>
      </c>
    </row>
    <row r="196" s="2" customFormat="1" ht="37.8" customHeight="1">
      <c r="A196" s="37"/>
      <c r="B196" s="171"/>
      <c r="C196" s="172" t="s">
        <v>222</v>
      </c>
      <c r="D196" s="172" t="s">
        <v>150</v>
      </c>
      <c r="E196" s="173" t="s">
        <v>1085</v>
      </c>
      <c r="F196" s="174" t="s">
        <v>1086</v>
      </c>
      <c r="G196" s="175" t="s">
        <v>164</v>
      </c>
      <c r="H196" s="176">
        <v>299.69999999999999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222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222</v>
      </c>
      <c r="BM196" s="184" t="s">
        <v>277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1087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14" customFormat="1">
      <c r="A198" s="14"/>
      <c r="B198" s="199"/>
      <c r="C198" s="14"/>
      <c r="D198" s="192" t="s">
        <v>157</v>
      </c>
      <c r="E198" s="200" t="s">
        <v>1</v>
      </c>
      <c r="F198" s="201" t="s">
        <v>1088</v>
      </c>
      <c r="G198" s="14"/>
      <c r="H198" s="202">
        <v>299.69999999999999</v>
      </c>
      <c r="I198" s="203"/>
      <c r="J198" s="14"/>
      <c r="K198" s="14"/>
      <c r="L198" s="199"/>
      <c r="M198" s="204"/>
      <c r="N198" s="205"/>
      <c r="O198" s="205"/>
      <c r="P198" s="205"/>
      <c r="Q198" s="205"/>
      <c r="R198" s="205"/>
      <c r="S198" s="205"/>
      <c r="T198" s="20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0" t="s">
        <v>157</v>
      </c>
      <c r="AU198" s="200" t="s">
        <v>82</v>
      </c>
      <c r="AV198" s="14" t="s">
        <v>82</v>
      </c>
      <c r="AW198" s="14" t="s">
        <v>30</v>
      </c>
      <c r="AX198" s="14" t="s">
        <v>73</v>
      </c>
      <c r="AY198" s="200" t="s">
        <v>147</v>
      </c>
    </row>
    <row r="199" s="15" customFormat="1">
      <c r="A199" s="15"/>
      <c r="B199" s="207"/>
      <c r="C199" s="15"/>
      <c r="D199" s="192" t="s">
        <v>157</v>
      </c>
      <c r="E199" s="208" t="s">
        <v>1</v>
      </c>
      <c r="F199" s="209" t="s">
        <v>160</v>
      </c>
      <c r="G199" s="15"/>
      <c r="H199" s="210">
        <v>299.69999999999999</v>
      </c>
      <c r="I199" s="211"/>
      <c r="J199" s="15"/>
      <c r="K199" s="15"/>
      <c r="L199" s="207"/>
      <c r="M199" s="212"/>
      <c r="N199" s="213"/>
      <c r="O199" s="213"/>
      <c r="P199" s="213"/>
      <c r="Q199" s="213"/>
      <c r="R199" s="213"/>
      <c r="S199" s="213"/>
      <c r="T199" s="21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8" t="s">
        <v>157</v>
      </c>
      <c r="AU199" s="208" t="s">
        <v>82</v>
      </c>
      <c r="AV199" s="15" t="s">
        <v>154</v>
      </c>
      <c r="AW199" s="15" t="s">
        <v>30</v>
      </c>
      <c r="AX199" s="15" t="s">
        <v>80</v>
      </c>
      <c r="AY199" s="208" t="s">
        <v>147</v>
      </c>
    </row>
    <row r="200" s="2" customFormat="1" ht="33" customHeight="1">
      <c r="A200" s="37"/>
      <c r="B200" s="171"/>
      <c r="C200" s="172" t="s">
        <v>280</v>
      </c>
      <c r="D200" s="172" t="s">
        <v>150</v>
      </c>
      <c r="E200" s="173" t="s">
        <v>1089</v>
      </c>
      <c r="F200" s="174" t="s">
        <v>1090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222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222</v>
      </c>
      <c r="BM200" s="184" t="s">
        <v>283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1091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12" customFormat="1" ht="22.8" customHeight="1">
      <c r="A202" s="12"/>
      <c r="B202" s="158"/>
      <c r="C202" s="12"/>
      <c r="D202" s="159" t="s">
        <v>72</v>
      </c>
      <c r="E202" s="169" t="s">
        <v>1092</v>
      </c>
      <c r="F202" s="169" t="s">
        <v>1093</v>
      </c>
      <c r="G202" s="12"/>
      <c r="H202" s="12"/>
      <c r="I202" s="161"/>
      <c r="J202" s="170">
        <f>BK202</f>
        <v>0</v>
      </c>
      <c r="K202" s="12"/>
      <c r="L202" s="158"/>
      <c r="M202" s="163"/>
      <c r="N202" s="164"/>
      <c r="O202" s="164"/>
      <c r="P202" s="165">
        <f>SUM(P203:P206)</f>
        <v>0</v>
      </c>
      <c r="Q202" s="164"/>
      <c r="R202" s="165">
        <f>SUM(R203:R206)</f>
        <v>0</v>
      </c>
      <c r="S202" s="164"/>
      <c r="T202" s="166">
        <f>SUM(T203:T206)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9" t="s">
        <v>82</v>
      </c>
      <c r="AT202" s="167" t="s">
        <v>72</v>
      </c>
      <c r="AU202" s="167" t="s">
        <v>80</v>
      </c>
      <c r="AY202" s="159" t="s">
        <v>147</v>
      </c>
      <c r="BK202" s="168">
        <f>SUM(BK203:BK206)</f>
        <v>0</v>
      </c>
    </row>
    <row r="203" s="2" customFormat="1" ht="24.15" customHeight="1">
      <c r="A203" s="37"/>
      <c r="B203" s="171"/>
      <c r="C203" s="172" t="s">
        <v>227</v>
      </c>
      <c r="D203" s="172" t="s">
        <v>150</v>
      </c>
      <c r="E203" s="173" t="s">
        <v>1094</v>
      </c>
      <c r="F203" s="174" t="s">
        <v>1095</v>
      </c>
      <c r="G203" s="175" t="s">
        <v>153</v>
      </c>
      <c r="H203" s="176">
        <v>2</v>
      </c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222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222</v>
      </c>
      <c r="BM203" s="184" t="s">
        <v>170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1096</v>
      </c>
      <c r="G204" s="37"/>
      <c r="H204" s="37"/>
      <c r="I204" s="188"/>
      <c r="J204" s="37"/>
      <c r="K204" s="37"/>
      <c r="L204" s="38"/>
      <c r="M204" s="189"/>
      <c r="N204" s="190"/>
      <c r="O204" s="76"/>
      <c r="P204" s="76"/>
      <c r="Q204" s="76"/>
      <c r="R204" s="76"/>
      <c r="S204" s="76"/>
      <c r="T204" s="7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16.5" customHeight="1">
      <c r="A205" s="37"/>
      <c r="B205" s="171"/>
      <c r="C205" s="172" t="s">
        <v>301</v>
      </c>
      <c r="D205" s="172" t="s">
        <v>150</v>
      </c>
      <c r="E205" s="173" t="s">
        <v>1097</v>
      </c>
      <c r="F205" s="174" t="s">
        <v>1098</v>
      </c>
      <c r="G205" s="175" t="s">
        <v>153</v>
      </c>
      <c r="H205" s="176">
        <v>1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38</v>
      </c>
      <c r="O205" s="76"/>
      <c r="P205" s="182">
        <f>O205*H205</f>
        <v>0</v>
      </c>
      <c r="Q205" s="182">
        <v>0</v>
      </c>
      <c r="R205" s="182">
        <f>Q205*H205</f>
        <v>0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222</v>
      </c>
      <c r="AT205" s="184" t="s">
        <v>150</v>
      </c>
      <c r="AU205" s="184" t="s">
        <v>82</v>
      </c>
      <c r="AY205" s="18" t="s">
        <v>147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8" t="s">
        <v>80</v>
      </c>
      <c r="BK205" s="185">
        <f>ROUND(I205*H205,2)</f>
        <v>0</v>
      </c>
      <c r="BL205" s="18" t="s">
        <v>222</v>
      </c>
      <c r="BM205" s="184" t="s">
        <v>304</v>
      </c>
    </row>
    <row r="206" s="2" customFormat="1">
      <c r="A206" s="37"/>
      <c r="B206" s="38"/>
      <c r="C206" s="37"/>
      <c r="D206" s="186" t="s">
        <v>155</v>
      </c>
      <c r="E206" s="37"/>
      <c r="F206" s="187" t="s">
        <v>1099</v>
      </c>
      <c r="G206" s="37"/>
      <c r="H206" s="37"/>
      <c r="I206" s="188"/>
      <c r="J206" s="37"/>
      <c r="K206" s="37"/>
      <c r="L206" s="38"/>
      <c r="M206" s="189"/>
      <c r="N206" s="190"/>
      <c r="O206" s="76"/>
      <c r="P206" s="76"/>
      <c r="Q206" s="76"/>
      <c r="R206" s="76"/>
      <c r="S206" s="76"/>
      <c r="T206" s="7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8" t="s">
        <v>155</v>
      </c>
      <c r="AU206" s="18" t="s">
        <v>82</v>
      </c>
    </row>
    <row r="207" s="12" customFormat="1" ht="22.8" customHeight="1">
      <c r="A207" s="12"/>
      <c r="B207" s="158"/>
      <c r="C207" s="12"/>
      <c r="D207" s="159" t="s">
        <v>72</v>
      </c>
      <c r="E207" s="169" t="s">
        <v>621</v>
      </c>
      <c r="F207" s="169" t="s">
        <v>622</v>
      </c>
      <c r="G207" s="12"/>
      <c r="H207" s="12"/>
      <c r="I207" s="161"/>
      <c r="J207" s="170">
        <f>BK207</f>
        <v>0</v>
      </c>
      <c r="K207" s="12"/>
      <c r="L207" s="158"/>
      <c r="M207" s="163"/>
      <c r="N207" s="164"/>
      <c r="O207" s="164"/>
      <c r="P207" s="165">
        <f>SUM(P208:P254)</f>
        <v>0</v>
      </c>
      <c r="Q207" s="164"/>
      <c r="R207" s="165">
        <f>SUM(R208:R254)</f>
        <v>0</v>
      </c>
      <c r="S207" s="164"/>
      <c r="T207" s="166">
        <f>SUM(T208:T254)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9" t="s">
        <v>82</v>
      </c>
      <c r="AT207" s="167" t="s">
        <v>72</v>
      </c>
      <c r="AU207" s="167" t="s">
        <v>80</v>
      </c>
      <c r="AY207" s="159" t="s">
        <v>147</v>
      </c>
      <c r="BK207" s="168">
        <f>SUM(BK208:BK254)</f>
        <v>0</v>
      </c>
    </row>
    <row r="208" s="2" customFormat="1" ht="37.8" customHeight="1">
      <c r="A208" s="37"/>
      <c r="B208" s="171"/>
      <c r="C208" s="172" t="s">
        <v>232</v>
      </c>
      <c r="D208" s="172" t="s">
        <v>150</v>
      </c>
      <c r="E208" s="173" t="s">
        <v>1100</v>
      </c>
      <c r="F208" s="174" t="s">
        <v>1101</v>
      </c>
      <c r="G208" s="175" t="s">
        <v>887</v>
      </c>
      <c r="H208" s="176">
        <v>27.690000000000001</v>
      </c>
      <c r="I208" s="177"/>
      <c r="J208" s="178">
        <f>ROUND(I208*H208,2)</f>
        <v>0</v>
      </c>
      <c r="K208" s="179"/>
      <c r="L208" s="38"/>
      <c r="M208" s="180" t="s">
        <v>1</v>
      </c>
      <c r="N208" s="181" t="s">
        <v>38</v>
      </c>
      <c r="O208" s="76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4" t="s">
        <v>222</v>
      </c>
      <c r="AT208" s="184" t="s">
        <v>150</v>
      </c>
      <c r="AU208" s="184" t="s">
        <v>82</v>
      </c>
      <c r="AY208" s="18" t="s">
        <v>147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8" t="s">
        <v>80</v>
      </c>
      <c r="BK208" s="185">
        <f>ROUND(I208*H208,2)</f>
        <v>0</v>
      </c>
      <c r="BL208" s="18" t="s">
        <v>222</v>
      </c>
      <c r="BM208" s="184" t="s">
        <v>308</v>
      </c>
    </row>
    <row r="209" s="2" customFormat="1">
      <c r="A209" s="37"/>
      <c r="B209" s="38"/>
      <c r="C209" s="37"/>
      <c r="D209" s="186" t="s">
        <v>155</v>
      </c>
      <c r="E209" s="37"/>
      <c r="F209" s="187" t="s">
        <v>1102</v>
      </c>
      <c r="G209" s="37"/>
      <c r="H209" s="37"/>
      <c r="I209" s="188"/>
      <c r="J209" s="37"/>
      <c r="K209" s="37"/>
      <c r="L209" s="38"/>
      <c r="M209" s="189"/>
      <c r="N209" s="190"/>
      <c r="O209" s="76"/>
      <c r="P209" s="76"/>
      <c r="Q209" s="76"/>
      <c r="R209" s="76"/>
      <c r="S209" s="76"/>
      <c r="T209" s="7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155</v>
      </c>
      <c r="AU209" s="18" t="s">
        <v>82</v>
      </c>
    </row>
    <row r="210" s="13" customFormat="1">
      <c r="A210" s="13"/>
      <c r="B210" s="191"/>
      <c r="C210" s="13"/>
      <c r="D210" s="192" t="s">
        <v>157</v>
      </c>
      <c r="E210" s="193" t="s">
        <v>1</v>
      </c>
      <c r="F210" s="194" t="s">
        <v>1103</v>
      </c>
      <c r="G210" s="13"/>
      <c r="H210" s="193" t="s">
        <v>1</v>
      </c>
      <c r="I210" s="195"/>
      <c r="J210" s="13"/>
      <c r="K210" s="13"/>
      <c r="L210" s="191"/>
      <c r="M210" s="196"/>
      <c r="N210" s="197"/>
      <c r="O210" s="197"/>
      <c r="P210" s="197"/>
      <c r="Q210" s="197"/>
      <c r="R210" s="197"/>
      <c r="S210" s="197"/>
      <c r="T210" s="19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3" t="s">
        <v>157</v>
      </c>
      <c r="AU210" s="193" t="s">
        <v>82</v>
      </c>
      <c r="AV210" s="13" t="s">
        <v>80</v>
      </c>
      <c r="AW210" s="13" t="s">
        <v>30</v>
      </c>
      <c r="AX210" s="13" t="s">
        <v>73</v>
      </c>
      <c r="AY210" s="193" t="s">
        <v>147</v>
      </c>
    </row>
    <row r="211" s="14" customFormat="1">
      <c r="A211" s="14"/>
      <c r="B211" s="199"/>
      <c r="C211" s="14"/>
      <c r="D211" s="192" t="s">
        <v>157</v>
      </c>
      <c r="E211" s="200" t="s">
        <v>1</v>
      </c>
      <c r="F211" s="201" t="s">
        <v>1104</v>
      </c>
      <c r="G211" s="14"/>
      <c r="H211" s="202">
        <v>19.23</v>
      </c>
      <c r="I211" s="203"/>
      <c r="J211" s="14"/>
      <c r="K211" s="14"/>
      <c r="L211" s="199"/>
      <c r="M211" s="204"/>
      <c r="N211" s="205"/>
      <c r="O211" s="205"/>
      <c r="P211" s="205"/>
      <c r="Q211" s="205"/>
      <c r="R211" s="205"/>
      <c r="S211" s="205"/>
      <c r="T211" s="206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0" t="s">
        <v>157</v>
      </c>
      <c r="AU211" s="200" t="s">
        <v>82</v>
      </c>
      <c r="AV211" s="14" t="s">
        <v>82</v>
      </c>
      <c r="AW211" s="14" t="s">
        <v>30</v>
      </c>
      <c r="AX211" s="14" t="s">
        <v>73</v>
      </c>
      <c r="AY211" s="200" t="s">
        <v>147</v>
      </c>
    </row>
    <row r="212" s="13" customFormat="1">
      <c r="A212" s="13"/>
      <c r="B212" s="191"/>
      <c r="C212" s="13"/>
      <c r="D212" s="192" t="s">
        <v>157</v>
      </c>
      <c r="E212" s="193" t="s">
        <v>1</v>
      </c>
      <c r="F212" s="194" t="s">
        <v>1105</v>
      </c>
      <c r="G212" s="13"/>
      <c r="H212" s="193" t="s">
        <v>1</v>
      </c>
      <c r="I212" s="195"/>
      <c r="J212" s="13"/>
      <c r="K212" s="13"/>
      <c r="L212" s="191"/>
      <c r="M212" s="196"/>
      <c r="N212" s="197"/>
      <c r="O212" s="197"/>
      <c r="P212" s="197"/>
      <c r="Q212" s="197"/>
      <c r="R212" s="197"/>
      <c r="S212" s="197"/>
      <c r="T212" s="19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3" t="s">
        <v>157</v>
      </c>
      <c r="AU212" s="193" t="s">
        <v>82</v>
      </c>
      <c r="AV212" s="13" t="s">
        <v>80</v>
      </c>
      <c r="AW212" s="13" t="s">
        <v>30</v>
      </c>
      <c r="AX212" s="13" t="s">
        <v>73</v>
      </c>
      <c r="AY212" s="193" t="s">
        <v>147</v>
      </c>
    </row>
    <row r="213" s="14" customFormat="1">
      <c r="A213" s="14"/>
      <c r="B213" s="199"/>
      <c r="C213" s="14"/>
      <c r="D213" s="192" t="s">
        <v>157</v>
      </c>
      <c r="E213" s="200" t="s">
        <v>1</v>
      </c>
      <c r="F213" s="201" t="s">
        <v>1106</v>
      </c>
      <c r="G213" s="14"/>
      <c r="H213" s="202">
        <v>8.4600000000000009</v>
      </c>
      <c r="I213" s="203"/>
      <c r="J213" s="14"/>
      <c r="K213" s="14"/>
      <c r="L213" s="199"/>
      <c r="M213" s="204"/>
      <c r="N213" s="205"/>
      <c r="O213" s="205"/>
      <c r="P213" s="205"/>
      <c r="Q213" s="205"/>
      <c r="R213" s="205"/>
      <c r="S213" s="205"/>
      <c r="T213" s="20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0" t="s">
        <v>157</v>
      </c>
      <c r="AU213" s="200" t="s">
        <v>82</v>
      </c>
      <c r="AV213" s="14" t="s">
        <v>82</v>
      </c>
      <c r="AW213" s="14" t="s">
        <v>30</v>
      </c>
      <c r="AX213" s="14" t="s">
        <v>73</v>
      </c>
      <c r="AY213" s="200" t="s">
        <v>147</v>
      </c>
    </row>
    <row r="214" s="15" customFormat="1">
      <c r="A214" s="15"/>
      <c r="B214" s="207"/>
      <c r="C214" s="15"/>
      <c r="D214" s="192" t="s">
        <v>157</v>
      </c>
      <c r="E214" s="208" t="s">
        <v>1</v>
      </c>
      <c r="F214" s="209" t="s">
        <v>160</v>
      </c>
      <c r="G214" s="15"/>
      <c r="H214" s="210">
        <v>27.690000000000001</v>
      </c>
      <c r="I214" s="211"/>
      <c r="J214" s="15"/>
      <c r="K214" s="15"/>
      <c r="L214" s="207"/>
      <c r="M214" s="212"/>
      <c r="N214" s="213"/>
      <c r="O214" s="213"/>
      <c r="P214" s="213"/>
      <c r="Q214" s="213"/>
      <c r="R214" s="213"/>
      <c r="S214" s="213"/>
      <c r="T214" s="21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8" t="s">
        <v>157</v>
      </c>
      <c r="AU214" s="208" t="s">
        <v>82</v>
      </c>
      <c r="AV214" s="15" t="s">
        <v>154</v>
      </c>
      <c r="AW214" s="15" t="s">
        <v>30</v>
      </c>
      <c r="AX214" s="15" t="s">
        <v>80</v>
      </c>
      <c r="AY214" s="208" t="s">
        <v>147</v>
      </c>
    </row>
    <row r="215" s="2" customFormat="1" ht="44.25" customHeight="1">
      <c r="A215" s="37"/>
      <c r="B215" s="171"/>
      <c r="C215" s="172" t="s">
        <v>7</v>
      </c>
      <c r="D215" s="172" t="s">
        <v>150</v>
      </c>
      <c r="E215" s="173" t="s">
        <v>1107</v>
      </c>
      <c r="F215" s="174" t="s">
        <v>1108</v>
      </c>
      <c r="G215" s="175" t="s">
        <v>201</v>
      </c>
      <c r="H215" s="176">
        <v>45</v>
      </c>
      <c r="I215" s="177"/>
      <c r="J215" s="178">
        <f>ROUND(I215*H215,2)</f>
        <v>0</v>
      </c>
      <c r="K215" s="179"/>
      <c r="L215" s="38"/>
      <c r="M215" s="180" t="s">
        <v>1</v>
      </c>
      <c r="N215" s="181" t="s">
        <v>38</v>
      </c>
      <c r="O215" s="76"/>
      <c r="P215" s="182">
        <f>O215*H215</f>
        <v>0</v>
      </c>
      <c r="Q215" s="182">
        <v>0</v>
      </c>
      <c r="R215" s="182">
        <f>Q215*H215</f>
        <v>0</v>
      </c>
      <c r="S215" s="182">
        <v>0</v>
      </c>
      <c r="T215" s="18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4" t="s">
        <v>222</v>
      </c>
      <c r="AT215" s="184" t="s">
        <v>150</v>
      </c>
      <c r="AU215" s="184" t="s">
        <v>82</v>
      </c>
      <c r="AY215" s="18" t="s">
        <v>147</v>
      </c>
      <c r="BE215" s="185">
        <f>IF(N215="základní",J215,0)</f>
        <v>0</v>
      </c>
      <c r="BF215" s="185">
        <f>IF(N215="snížená",J215,0)</f>
        <v>0</v>
      </c>
      <c r="BG215" s="185">
        <f>IF(N215="zákl. přenesená",J215,0)</f>
        <v>0</v>
      </c>
      <c r="BH215" s="185">
        <f>IF(N215="sníž. přenesená",J215,0)</f>
        <v>0</v>
      </c>
      <c r="BI215" s="185">
        <f>IF(N215="nulová",J215,0)</f>
        <v>0</v>
      </c>
      <c r="BJ215" s="18" t="s">
        <v>80</v>
      </c>
      <c r="BK215" s="185">
        <f>ROUND(I215*H215,2)</f>
        <v>0</v>
      </c>
      <c r="BL215" s="18" t="s">
        <v>222</v>
      </c>
      <c r="BM215" s="184" t="s">
        <v>312</v>
      </c>
    </row>
    <row r="216" s="2" customFormat="1">
      <c r="A216" s="37"/>
      <c r="B216" s="38"/>
      <c r="C216" s="37"/>
      <c r="D216" s="186" t="s">
        <v>155</v>
      </c>
      <c r="E216" s="37"/>
      <c r="F216" s="187" t="s">
        <v>1109</v>
      </c>
      <c r="G216" s="37"/>
      <c r="H216" s="37"/>
      <c r="I216" s="188"/>
      <c r="J216" s="37"/>
      <c r="K216" s="37"/>
      <c r="L216" s="38"/>
      <c r="M216" s="189"/>
      <c r="N216" s="190"/>
      <c r="O216" s="76"/>
      <c r="P216" s="76"/>
      <c r="Q216" s="76"/>
      <c r="R216" s="76"/>
      <c r="S216" s="76"/>
      <c r="T216" s="7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8" t="s">
        <v>155</v>
      </c>
      <c r="AU216" s="18" t="s">
        <v>82</v>
      </c>
    </row>
    <row r="217" s="2" customFormat="1" ht="24.15" customHeight="1">
      <c r="A217" s="37"/>
      <c r="B217" s="171"/>
      <c r="C217" s="172" t="s">
        <v>235</v>
      </c>
      <c r="D217" s="172" t="s">
        <v>150</v>
      </c>
      <c r="E217" s="173" t="s">
        <v>1110</v>
      </c>
      <c r="F217" s="174" t="s">
        <v>1111</v>
      </c>
      <c r="G217" s="175" t="s">
        <v>201</v>
      </c>
      <c r="H217" s="176">
        <v>45</v>
      </c>
      <c r="I217" s="177"/>
      <c r="J217" s="178">
        <f>ROUND(I217*H217,2)</f>
        <v>0</v>
      </c>
      <c r="K217" s="179"/>
      <c r="L217" s="38"/>
      <c r="M217" s="180" t="s">
        <v>1</v>
      </c>
      <c r="N217" s="181" t="s">
        <v>38</v>
      </c>
      <c r="O217" s="76"/>
      <c r="P217" s="182">
        <f>O217*H217</f>
        <v>0</v>
      </c>
      <c r="Q217" s="182">
        <v>0</v>
      </c>
      <c r="R217" s="182">
        <f>Q217*H217</f>
        <v>0</v>
      </c>
      <c r="S217" s="182">
        <v>0</v>
      </c>
      <c r="T217" s="18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4" t="s">
        <v>222</v>
      </c>
      <c r="AT217" s="184" t="s">
        <v>150</v>
      </c>
      <c r="AU217" s="184" t="s">
        <v>82</v>
      </c>
      <c r="AY217" s="18" t="s">
        <v>147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8" t="s">
        <v>80</v>
      </c>
      <c r="BK217" s="185">
        <f>ROUND(I217*H217,2)</f>
        <v>0</v>
      </c>
      <c r="BL217" s="18" t="s">
        <v>222</v>
      </c>
      <c r="BM217" s="184" t="s">
        <v>316</v>
      </c>
    </row>
    <row r="218" s="2" customFormat="1">
      <c r="A218" s="37"/>
      <c r="B218" s="38"/>
      <c r="C218" s="37"/>
      <c r="D218" s="186" t="s">
        <v>155</v>
      </c>
      <c r="E218" s="37"/>
      <c r="F218" s="187" t="s">
        <v>1112</v>
      </c>
      <c r="G218" s="37"/>
      <c r="H218" s="37"/>
      <c r="I218" s="188"/>
      <c r="J218" s="37"/>
      <c r="K218" s="37"/>
      <c r="L218" s="38"/>
      <c r="M218" s="189"/>
      <c r="N218" s="190"/>
      <c r="O218" s="76"/>
      <c r="P218" s="76"/>
      <c r="Q218" s="76"/>
      <c r="R218" s="76"/>
      <c r="S218" s="76"/>
      <c r="T218" s="7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8" t="s">
        <v>155</v>
      </c>
      <c r="AU218" s="18" t="s">
        <v>82</v>
      </c>
    </row>
    <row r="219" s="2" customFormat="1" ht="37.8" customHeight="1">
      <c r="A219" s="37"/>
      <c r="B219" s="171"/>
      <c r="C219" s="172" t="s">
        <v>318</v>
      </c>
      <c r="D219" s="172" t="s">
        <v>150</v>
      </c>
      <c r="E219" s="173" t="s">
        <v>1113</v>
      </c>
      <c r="F219" s="174" t="s">
        <v>1114</v>
      </c>
      <c r="G219" s="175" t="s">
        <v>164</v>
      </c>
      <c r="H219" s="176">
        <v>300</v>
      </c>
      <c r="I219" s="177"/>
      <c r="J219" s="178">
        <f>ROUND(I219*H219,2)</f>
        <v>0</v>
      </c>
      <c r="K219" s="179"/>
      <c r="L219" s="38"/>
      <c r="M219" s="180" t="s">
        <v>1</v>
      </c>
      <c r="N219" s="181" t="s">
        <v>38</v>
      </c>
      <c r="O219" s="76"/>
      <c r="P219" s="182">
        <f>O219*H219</f>
        <v>0</v>
      </c>
      <c r="Q219" s="182">
        <v>0</v>
      </c>
      <c r="R219" s="182">
        <f>Q219*H219</f>
        <v>0</v>
      </c>
      <c r="S219" s="182">
        <v>0</v>
      </c>
      <c r="T219" s="18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4" t="s">
        <v>222</v>
      </c>
      <c r="AT219" s="184" t="s">
        <v>150</v>
      </c>
      <c r="AU219" s="184" t="s">
        <v>82</v>
      </c>
      <c r="AY219" s="18" t="s">
        <v>147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8" t="s">
        <v>80</v>
      </c>
      <c r="BK219" s="185">
        <f>ROUND(I219*H219,2)</f>
        <v>0</v>
      </c>
      <c r="BL219" s="18" t="s">
        <v>222</v>
      </c>
      <c r="BM219" s="184" t="s">
        <v>321</v>
      </c>
    </row>
    <row r="220" s="2" customFormat="1">
      <c r="A220" s="37"/>
      <c r="B220" s="38"/>
      <c r="C220" s="37"/>
      <c r="D220" s="186" t="s">
        <v>155</v>
      </c>
      <c r="E220" s="37"/>
      <c r="F220" s="187" t="s">
        <v>1115</v>
      </c>
      <c r="G220" s="37"/>
      <c r="H220" s="37"/>
      <c r="I220" s="188"/>
      <c r="J220" s="37"/>
      <c r="K220" s="37"/>
      <c r="L220" s="38"/>
      <c r="M220" s="189"/>
      <c r="N220" s="190"/>
      <c r="O220" s="76"/>
      <c r="P220" s="76"/>
      <c r="Q220" s="76"/>
      <c r="R220" s="76"/>
      <c r="S220" s="76"/>
      <c r="T220" s="7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8" t="s">
        <v>155</v>
      </c>
      <c r="AU220" s="18" t="s">
        <v>82</v>
      </c>
    </row>
    <row r="221" s="13" customFormat="1">
      <c r="A221" s="13"/>
      <c r="B221" s="191"/>
      <c r="C221" s="13"/>
      <c r="D221" s="192" t="s">
        <v>157</v>
      </c>
      <c r="E221" s="193" t="s">
        <v>1</v>
      </c>
      <c r="F221" s="194" t="s">
        <v>1116</v>
      </c>
      <c r="G221" s="13"/>
      <c r="H221" s="193" t="s">
        <v>1</v>
      </c>
      <c r="I221" s="195"/>
      <c r="J221" s="13"/>
      <c r="K221" s="13"/>
      <c r="L221" s="191"/>
      <c r="M221" s="196"/>
      <c r="N221" s="197"/>
      <c r="O221" s="197"/>
      <c r="P221" s="197"/>
      <c r="Q221" s="197"/>
      <c r="R221" s="197"/>
      <c r="S221" s="197"/>
      <c r="T221" s="19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3" t="s">
        <v>157</v>
      </c>
      <c r="AU221" s="193" t="s">
        <v>82</v>
      </c>
      <c r="AV221" s="13" t="s">
        <v>80</v>
      </c>
      <c r="AW221" s="13" t="s">
        <v>30</v>
      </c>
      <c r="AX221" s="13" t="s">
        <v>73</v>
      </c>
      <c r="AY221" s="193" t="s">
        <v>147</v>
      </c>
    </row>
    <row r="222" s="14" customFormat="1">
      <c r="A222" s="14"/>
      <c r="B222" s="199"/>
      <c r="C222" s="14"/>
      <c r="D222" s="192" t="s">
        <v>157</v>
      </c>
      <c r="E222" s="200" t="s">
        <v>1</v>
      </c>
      <c r="F222" s="201" t="s">
        <v>914</v>
      </c>
      <c r="G222" s="14"/>
      <c r="H222" s="202">
        <v>300</v>
      </c>
      <c r="I222" s="203"/>
      <c r="J222" s="14"/>
      <c r="K222" s="14"/>
      <c r="L222" s="199"/>
      <c r="M222" s="204"/>
      <c r="N222" s="205"/>
      <c r="O222" s="205"/>
      <c r="P222" s="205"/>
      <c r="Q222" s="205"/>
      <c r="R222" s="205"/>
      <c r="S222" s="205"/>
      <c r="T222" s="20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0" t="s">
        <v>157</v>
      </c>
      <c r="AU222" s="200" t="s">
        <v>82</v>
      </c>
      <c r="AV222" s="14" t="s">
        <v>82</v>
      </c>
      <c r="AW222" s="14" t="s">
        <v>30</v>
      </c>
      <c r="AX222" s="14" t="s">
        <v>73</v>
      </c>
      <c r="AY222" s="200" t="s">
        <v>147</v>
      </c>
    </row>
    <row r="223" s="15" customFormat="1">
      <c r="A223" s="15"/>
      <c r="B223" s="207"/>
      <c r="C223" s="15"/>
      <c r="D223" s="192" t="s">
        <v>157</v>
      </c>
      <c r="E223" s="208" t="s">
        <v>1</v>
      </c>
      <c r="F223" s="209" t="s">
        <v>160</v>
      </c>
      <c r="G223" s="15"/>
      <c r="H223" s="210">
        <v>300</v>
      </c>
      <c r="I223" s="211"/>
      <c r="J223" s="15"/>
      <c r="K223" s="15"/>
      <c r="L223" s="207"/>
      <c r="M223" s="212"/>
      <c r="N223" s="213"/>
      <c r="O223" s="213"/>
      <c r="P223" s="213"/>
      <c r="Q223" s="213"/>
      <c r="R223" s="213"/>
      <c r="S223" s="213"/>
      <c r="T223" s="21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8" t="s">
        <v>157</v>
      </c>
      <c r="AU223" s="208" t="s">
        <v>82</v>
      </c>
      <c r="AV223" s="15" t="s">
        <v>154</v>
      </c>
      <c r="AW223" s="15" t="s">
        <v>30</v>
      </c>
      <c r="AX223" s="15" t="s">
        <v>80</v>
      </c>
      <c r="AY223" s="208" t="s">
        <v>147</v>
      </c>
    </row>
    <row r="224" s="2" customFormat="1" ht="16.5" customHeight="1">
      <c r="A224" s="37"/>
      <c r="B224" s="171"/>
      <c r="C224" s="215" t="s">
        <v>239</v>
      </c>
      <c r="D224" s="215" t="s">
        <v>229</v>
      </c>
      <c r="E224" s="216" t="s">
        <v>1117</v>
      </c>
      <c r="F224" s="217" t="s">
        <v>1118</v>
      </c>
      <c r="G224" s="218" t="s">
        <v>887</v>
      </c>
      <c r="H224" s="219">
        <v>10.560000000000001</v>
      </c>
      <c r="I224" s="220"/>
      <c r="J224" s="221">
        <f>ROUND(I224*H224,2)</f>
        <v>0</v>
      </c>
      <c r="K224" s="222"/>
      <c r="L224" s="223"/>
      <c r="M224" s="224" t="s">
        <v>1</v>
      </c>
      <c r="N224" s="225" t="s">
        <v>38</v>
      </c>
      <c r="O224" s="7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4" t="s">
        <v>277</v>
      </c>
      <c r="AT224" s="184" t="s">
        <v>229</v>
      </c>
      <c r="AU224" s="184" t="s">
        <v>82</v>
      </c>
      <c r="AY224" s="18" t="s">
        <v>147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8" t="s">
        <v>80</v>
      </c>
      <c r="BK224" s="185">
        <f>ROUND(I224*H224,2)</f>
        <v>0</v>
      </c>
      <c r="BL224" s="18" t="s">
        <v>222</v>
      </c>
      <c r="BM224" s="184" t="s">
        <v>325</v>
      </c>
    </row>
    <row r="225" s="2" customFormat="1" ht="49.05" customHeight="1">
      <c r="A225" s="37"/>
      <c r="B225" s="171"/>
      <c r="C225" s="172" t="s">
        <v>327</v>
      </c>
      <c r="D225" s="172" t="s">
        <v>150</v>
      </c>
      <c r="E225" s="173" t="s">
        <v>1119</v>
      </c>
      <c r="F225" s="174" t="s">
        <v>1120</v>
      </c>
      <c r="G225" s="175" t="s">
        <v>164</v>
      </c>
      <c r="H225" s="176">
        <v>300</v>
      </c>
      <c r="I225" s="177"/>
      <c r="J225" s="178">
        <f>ROUND(I225*H225,2)</f>
        <v>0</v>
      </c>
      <c r="K225" s="179"/>
      <c r="L225" s="38"/>
      <c r="M225" s="180" t="s">
        <v>1</v>
      </c>
      <c r="N225" s="181" t="s">
        <v>38</v>
      </c>
      <c r="O225" s="76"/>
      <c r="P225" s="182">
        <f>O225*H225</f>
        <v>0</v>
      </c>
      <c r="Q225" s="182">
        <v>0</v>
      </c>
      <c r="R225" s="182">
        <f>Q225*H225</f>
        <v>0</v>
      </c>
      <c r="S225" s="182">
        <v>0</v>
      </c>
      <c r="T225" s="18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4" t="s">
        <v>222</v>
      </c>
      <c r="AT225" s="184" t="s">
        <v>150</v>
      </c>
      <c r="AU225" s="184" t="s">
        <v>82</v>
      </c>
      <c r="AY225" s="18" t="s">
        <v>147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18" t="s">
        <v>80</v>
      </c>
      <c r="BK225" s="185">
        <f>ROUND(I225*H225,2)</f>
        <v>0</v>
      </c>
      <c r="BL225" s="18" t="s">
        <v>222</v>
      </c>
      <c r="BM225" s="184" t="s">
        <v>330</v>
      </c>
    </row>
    <row r="226" s="2" customFormat="1">
      <c r="A226" s="37"/>
      <c r="B226" s="38"/>
      <c r="C226" s="37"/>
      <c r="D226" s="186" t="s">
        <v>155</v>
      </c>
      <c r="E226" s="37"/>
      <c r="F226" s="187" t="s">
        <v>1121</v>
      </c>
      <c r="G226" s="37"/>
      <c r="H226" s="37"/>
      <c r="I226" s="188"/>
      <c r="J226" s="37"/>
      <c r="K226" s="37"/>
      <c r="L226" s="38"/>
      <c r="M226" s="189"/>
      <c r="N226" s="190"/>
      <c r="O226" s="76"/>
      <c r="P226" s="76"/>
      <c r="Q226" s="76"/>
      <c r="R226" s="76"/>
      <c r="S226" s="76"/>
      <c r="T226" s="7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8" t="s">
        <v>155</v>
      </c>
      <c r="AU226" s="18" t="s">
        <v>82</v>
      </c>
    </row>
    <row r="227" s="13" customFormat="1">
      <c r="A227" s="13"/>
      <c r="B227" s="191"/>
      <c r="C227" s="13"/>
      <c r="D227" s="192" t="s">
        <v>157</v>
      </c>
      <c r="E227" s="193" t="s">
        <v>1</v>
      </c>
      <c r="F227" s="194" t="s">
        <v>1122</v>
      </c>
      <c r="G227" s="13"/>
      <c r="H227" s="193" t="s">
        <v>1</v>
      </c>
      <c r="I227" s="195"/>
      <c r="J227" s="13"/>
      <c r="K227" s="13"/>
      <c r="L227" s="191"/>
      <c r="M227" s="196"/>
      <c r="N227" s="197"/>
      <c r="O227" s="197"/>
      <c r="P227" s="197"/>
      <c r="Q227" s="197"/>
      <c r="R227" s="197"/>
      <c r="S227" s="197"/>
      <c r="T227" s="19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3" t="s">
        <v>157</v>
      </c>
      <c r="AU227" s="193" t="s">
        <v>82</v>
      </c>
      <c r="AV227" s="13" t="s">
        <v>80</v>
      </c>
      <c r="AW227" s="13" t="s">
        <v>30</v>
      </c>
      <c r="AX227" s="13" t="s">
        <v>73</v>
      </c>
      <c r="AY227" s="193" t="s">
        <v>147</v>
      </c>
    </row>
    <row r="228" s="14" customFormat="1">
      <c r="A228" s="14"/>
      <c r="B228" s="199"/>
      <c r="C228" s="14"/>
      <c r="D228" s="192" t="s">
        <v>157</v>
      </c>
      <c r="E228" s="200" t="s">
        <v>1</v>
      </c>
      <c r="F228" s="201" t="s">
        <v>914</v>
      </c>
      <c r="G228" s="14"/>
      <c r="H228" s="202">
        <v>300</v>
      </c>
      <c r="I228" s="203"/>
      <c r="J228" s="14"/>
      <c r="K228" s="14"/>
      <c r="L228" s="199"/>
      <c r="M228" s="204"/>
      <c r="N228" s="205"/>
      <c r="O228" s="205"/>
      <c r="P228" s="205"/>
      <c r="Q228" s="205"/>
      <c r="R228" s="205"/>
      <c r="S228" s="205"/>
      <c r="T228" s="20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0" t="s">
        <v>157</v>
      </c>
      <c r="AU228" s="200" t="s">
        <v>82</v>
      </c>
      <c r="AV228" s="14" t="s">
        <v>82</v>
      </c>
      <c r="AW228" s="14" t="s">
        <v>30</v>
      </c>
      <c r="AX228" s="14" t="s">
        <v>73</v>
      </c>
      <c r="AY228" s="200" t="s">
        <v>147</v>
      </c>
    </row>
    <row r="229" s="15" customFormat="1">
      <c r="A229" s="15"/>
      <c r="B229" s="207"/>
      <c r="C229" s="15"/>
      <c r="D229" s="192" t="s">
        <v>157</v>
      </c>
      <c r="E229" s="208" t="s">
        <v>1</v>
      </c>
      <c r="F229" s="209" t="s">
        <v>160</v>
      </c>
      <c r="G229" s="15"/>
      <c r="H229" s="210">
        <v>300</v>
      </c>
      <c r="I229" s="211"/>
      <c r="J229" s="15"/>
      <c r="K229" s="15"/>
      <c r="L229" s="207"/>
      <c r="M229" s="212"/>
      <c r="N229" s="213"/>
      <c r="O229" s="213"/>
      <c r="P229" s="213"/>
      <c r="Q229" s="213"/>
      <c r="R229" s="213"/>
      <c r="S229" s="213"/>
      <c r="T229" s="21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08" t="s">
        <v>157</v>
      </c>
      <c r="AU229" s="208" t="s">
        <v>82</v>
      </c>
      <c r="AV229" s="15" t="s">
        <v>154</v>
      </c>
      <c r="AW229" s="15" t="s">
        <v>30</v>
      </c>
      <c r="AX229" s="15" t="s">
        <v>80</v>
      </c>
      <c r="AY229" s="208" t="s">
        <v>147</v>
      </c>
    </row>
    <row r="230" s="2" customFormat="1" ht="24.15" customHeight="1">
      <c r="A230" s="37"/>
      <c r="B230" s="171"/>
      <c r="C230" s="172" t="s">
        <v>243</v>
      </c>
      <c r="D230" s="172" t="s">
        <v>150</v>
      </c>
      <c r="E230" s="173" t="s">
        <v>1123</v>
      </c>
      <c r="F230" s="174" t="s">
        <v>1124</v>
      </c>
      <c r="G230" s="175" t="s">
        <v>164</v>
      </c>
      <c r="H230" s="176">
        <v>300</v>
      </c>
      <c r="I230" s="177"/>
      <c r="J230" s="178">
        <f>ROUND(I230*H230,2)</f>
        <v>0</v>
      </c>
      <c r="K230" s="179"/>
      <c r="L230" s="38"/>
      <c r="M230" s="180" t="s">
        <v>1</v>
      </c>
      <c r="N230" s="181" t="s">
        <v>38</v>
      </c>
      <c r="O230" s="76"/>
      <c r="P230" s="182">
        <f>O230*H230</f>
        <v>0</v>
      </c>
      <c r="Q230" s="182">
        <v>0</v>
      </c>
      <c r="R230" s="182">
        <f>Q230*H230</f>
        <v>0</v>
      </c>
      <c r="S230" s="182">
        <v>0</v>
      </c>
      <c r="T230" s="18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4" t="s">
        <v>222</v>
      </c>
      <c r="AT230" s="184" t="s">
        <v>150</v>
      </c>
      <c r="AU230" s="184" t="s">
        <v>82</v>
      </c>
      <c r="AY230" s="18" t="s">
        <v>147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18" t="s">
        <v>80</v>
      </c>
      <c r="BK230" s="185">
        <f>ROUND(I230*H230,2)</f>
        <v>0</v>
      </c>
      <c r="BL230" s="18" t="s">
        <v>222</v>
      </c>
      <c r="BM230" s="184" t="s">
        <v>334</v>
      </c>
    </row>
    <row r="231" s="2" customFormat="1">
      <c r="A231" s="37"/>
      <c r="B231" s="38"/>
      <c r="C231" s="37"/>
      <c r="D231" s="186" t="s">
        <v>155</v>
      </c>
      <c r="E231" s="37"/>
      <c r="F231" s="187" t="s">
        <v>1125</v>
      </c>
      <c r="G231" s="37"/>
      <c r="H231" s="37"/>
      <c r="I231" s="188"/>
      <c r="J231" s="37"/>
      <c r="K231" s="37"/>
      <c r="L231" s="38"/>
      <c r="M231" s="189"/>
      <c r="N231" s="190"/>
      <c r="O231" s="76"/>
      <c r="P231" s="76"/>
      <c r="Q231" s="76"/>
      <c r="R231" s="76"/>
      <c r="S231" s="76"/>
      <c r="T231" s="7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8" t="s">
        <v>155</v>
      </c>
      <c r="AU231" s="18" t="s">
        <v>82</v>
      </c>
    </row>
    <row r="232" s="2" customFormat="1" ht="24.15" customHeight="1">
      <c r="A232" s="37"/>
      <c r="B232" s="171"/>
      <c r="C232" s="215" t="s">
        <v>336</v>
      </c>
      <c r="D232" s="215" t="s">
        <v>229</v>
      </c>
      <c r="E232" s="216" t="s">
        <v>1126</v>
      </c>
      <c r="F232" s="217" t="s">
        <v>1127</v>
      </c>
      <c r="G232" s="218" t="s">
        <v>887</v>
      </c>
      <c r="H232" s="219">
        <v>1.8899999999999999</v>
      </c>
      <c r="I232" s="220"/>
      <c r="J232" s="221">
        <f>ROUND(I232*H232,2)</f>
        <v>0</v>
      </c>
      <c r="K232" s="222"/>
      <c r="L232" s="223"/>
      <c r="M232" s="224" t="s">
        <v>1</v>
      </c>
      <c r="N232" s="225" t="s">
        <v>38</v>
      </c>
      <c r="O232" s="76"/>
      <c r="P232" s="182">
        <f>O232*H232</f>
        <v>0</v>
      </c>
      <c r="Q232" s="182">
        <v>0</v>
      </c>
      <c r="R232" s="182">
        <f>Q232*H232</f>
        <v>0</v>
      </c>
      <c r="S232" s="182">
        <v>0</v>
      </c>
      <c r="T232" s="18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4" t="s">
        <v>277</v>
      </c>
      <c r="AT232" s="184" t="s">
        <v>229</v>
      </c>
      <c r="AU232" s="184" t="s">
        <v>82</v>
      </c>
      <c r="AY232" s="18" t="s">
        <v>147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8" t="s">
        <v>80</v>
      </c>
      <c r="BK232" s="185">
        <f>ROUND(I232*H232,2)</f>
        <v>0</v>
      </c>
      <c r="BL232" s="18" t="s">
        <v>222</v>
      </c>
      <c r="BM232" s="184" t="s">
        <v>339</v>
      </c>
    </row>
    <row r="233" s="14" customFormat="1">
      <c r="A233" s="14"/>
      <c r="B233" s="199"/>
      <c r="C233" s="14"/>
      <c r="D233" s="192" t="s">
        <v>157</v>
      </c>
      <c r="E233" s="200" t="s">
        <v>1</v>
      </c>
      <c r="F233" s="201" t="s">
        <v>1128</v>
      </c>
      <c r="G233" s="14"/>
      <c r="H233" s="202">
        <v>1.8899999999999999</v>
      </c>
      <c r="I233" s="203"/>
      <c r="J233" s="14"/>
      <c r="K233" s="14"/>
      <c r="L233" s="199"/>
      <c r="M233" s="204"/>
      <c r="N233" s="205"/>
      <c r="O233" s="205"/>
      <c r="P233" s="205"/>
      <c r="Q233" s="205"/>
      <c r="R233" s="205"/>
      <c r="S233" s="205"/>
      <c r="T233" s="20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0" t="s">
        <v>157</v>
      </c>
      <c r="AU233" s="200" t="s">
        <v>82</v>
      </c>
      <c r="AV233" s="14" t="s">
        <v>82</v>
      </c>
      <c r="AW233" s="14" t="s">
        <v>30</v>
      </c>
      <c r="AX233" s="14" t="s">
        <v>73</v>
      </c>
      <c r="AY233" s="200" t="s">
        <v>147</v>
      </c>
    </row>
    <row r="234" s="15" customFormat="1">
      <c r="A234" s="15"/>
      <c r="B234" s="207"/>
      <c r="C234" s="15"/>
      <c r="D234" s="192" t="s">
        <v>157</v>
      </c>
      <c r="E234" s="208" t="s">
        <v>1</v>
      </c>
      <c r="F234" s="209" t="s">
        <v>160</v>
      </c>
      <c r="G234" s="15"/>
      <c r="H234" s="210">
        <v>1.8899999999999999</v>
      </c>
      <c r="I234" s="211"/>
      <c r="J234" s="15"/>
      <c r="K234" s="15"/>
      <c r="L234" s="207"/>
      <c r="M234" s="212"/>
      <c r="N234" s="213"/>
      <c r="O234" s="213"/>
      <c r="P234" s="213"/>
      <c r="Q234" s="213"/>
      <c r="R234" s="213"/>
      <c r="S234" s="213"/>
      <c r="T234" s="21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8" t="s">
        <v>157</v>
      </c>
      <c r="AU234" s="208" t="s">
        <v>82</v>
      </c>
      <c r="AV234" s="15" t="s">
        <v>154</v>
      </c>
      <c r="AW234" s="15" t="s">
        <v>30</v>
      </c>
      <c r="AX234" s="15" t="s">
        <v>80</v>
      </c>
      <c r="AY234" s="208" t="s">
        <v>147</v>
      </c>
    </row>
    <row r="235" s="2" customFormat="1" ht="16.5" customHeight="1">
      <c r="A235" s="37"/>
      <c r="B235" s="171"/>
      <c r="C235" s="172" t="s">
        <v>247</v>
      </c>
      <c r="D235" s="172" t="s">
        <v>150</v>
      </c>
      <c r="E235" s="173" t="s">
        <v>1129</v>
      </c>
      <c r="F235" s="174" t="s">
        <v>1130</v>
      </c>
      <c r="G235" s="175" t="s">
        <v>201</v>
      </c>
      <c r="H235" s="176">
        <v>705</v>
      </c>
      <c r="I235" s="177"/>
      <c r="J235" s="178">
        <f>ROUND(I235*H235,2)</f>
        <v>0</v>
      </c>
      <c r="K235" s="179"/>
      <c r="L235" s="38"/>
      <c r="M235" s="180" t="s">
        <v>1</v>
      </c>
      <c r="N235" s="181" t="s">
        <v>38</v>
      </c>
      <c r="O235" s="76"/>
      <c r="P235" s="182">
        <f>O235*H235</f>
        <v>0</v>
      </c>
      <c r="Q235" s="182">
        <v>0</v>
      </c>
      <c r="R235" s="182">
        <f>Q235*H235</f>
        <v>0</v>
      </c>
      <c r="S235" s="182">
        <v>0</v>
      </c>
      <c r="T235" s="18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4" t="s">
        <v>222</v>
      </c>
      <c r="AT235" s="184" t="s">
        <v>150</v>
      </c>
      <c r="AU235" s="184" t="s">
        <v>82</v>
      </c>
      <c r="AY235" s="18" t="s">
        <v>147</v>
      </c>
      <c r="BE235" s="185">
        <f>IF(N235="základní",J235,0)</f>
        <v>0</v>
      </c>
      <c r="BF235" s="185">
        <f>IF(N235="snížená",J235,0)</f>
        <v>0</v>
      </c>
      <c r="BG235" s="185">
        <f>IF(N235="zákl. přenesená",J235,0)</f>
        <v>0</v>
      </c>
      <c r="BH235" s="185">
        <f>IF(N235="sníž. přenesená",J235,0)</f>
        <v>0</v>
      </c>
      <c r="BI235" s="185">
        <f>IF(N235="nulová",J235,0)</f>
        <v>0</v>
      </c>
      <c r="BJ235" s="18" t="s">
        <v>80</v>
      </c>
      <c r="BK235" s="185">
        <f>ROUND(I235*H235,2)</f>
        <v>0</v>
      </c>
      <c r="BL235" s="18" t="s">
        <v>222</v>
      </c>
      <c r="BM235" s="184" t="s">
        <v>343</v>
      </c>
    </row>
    <row r="236" s="2" customFormat="1">
      <c r="A236" s="37"/>
      <c r="B236" s="38"/>
      <c r="C236" s="37"/>
      <c r="D236" s="186" t="s">
        <v>155</v>
      </c>
      <c r="E236" s="37"/>
      <c r="F236" s="187" t="s">
        <v>1131</v>
      </c>
      <c r="G236" s="37"/>
      <c r="H236" s="37"/>
      <c r="I236" s="188"/>
      <c r="J236" s="37"/>
      <c r="K236" s="37"/>
      <c r="L236" s="38"/>
      <c r="M236" s="189"/>
      <c r="N236" s="190"/>
      <c r="O236" s="76"/>
      <c r="P236" s="76"/>
      <c r="Q236" s="76"/>
      <c r="R236" s="76"/>
      <c r="S236" s="76"/>
      <c r="T236" s="7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8" t="s">
        <v>155</v>
      </c>
      <c r="AU236" s="18" t="s">
        <v>82</v>
      </c>
    </row>
    <row r="237" s="14" customFormat="1">
      <c r="A237" s="14"/>
      <c r="B237" s="199"/>
      <c r="C237" s="14"/>
      <c r="D237" s="192" t="s">
        <v>157</v>
      </c>
      <c r="E237" s="200" t="s">
        <v>1</v>
      </c>
      <c r="F237" s="201" t="s">
        <v>1132</v>
      </c>
      <c r="G237" s="14"/>
      <c r="H237" s="202">
        <v>705</v>
      </c>
      <c r="I237" s="203"/>
      <c r="J237" s="14"/>
      <c r="K237" s="14"/>
      <c r="L237" s="199"/>
      <c r="M237" s="204"/>
      <c r="N237" s="205"/>
      <c r="O237" s="205"/>
      <c r="P237" s="205"/>
      <c r="Q237" s="205"/>
      <c r="R237" s="205"/>
      <c r="S237" s="205"/>
      <c r="T237" s="206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0" t="s">
        <v>157</v>
      </c>
      <c r="AU237" s="200" t="s">
        <v>82</v>
      </c>
      <c r="AV237" s="14" t="s">
        <v>82</v>
      </c>
      <c r="AW237" s="14" t="s">
        <v>30</v>
      </c>
      <c r="AX237" s="14" t="s">
        <v>73</v>
      </c>
      <c r="AY237" s="200" t="s">
        <v>147</v>
      </c>
    </row>
    <row r="238" s="15" customFormat="1">
      <c r="A238" s="15"/>
      <c r="B238" s="207"/>
      <c r="C238" s="15"/>
      <c r="D238" s="192" t="s">
        <v>157</v>
      </c>
      <c r="E238" s="208" t="s">
        <v>1</v>
      </c>
      <c r="F238" s="209" t="s">
        <v>160</v>
      </c>
      <c r="G238" s="15"/>
      <c r="H238" s="210">
        <v>705</v>
      </c>
      <c r="I238" s="211"/>
      <c r="J238" s="15"/>
      <c r="K238" s="15"/>
      <c r="L238" s="207"/>
      <c r="M238" s="212"/>
      <c r="N238" s="213"/>
      <c r="O238" s="213"/>
      <c r="P238" s="213"/>
      <c r="Q238" s="213"/>
      <c r="R238" s="213"/>
      <c r="S238" s="213"/>
      <c r="T238" s="214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08" t="s">
        <v>157</v>
      </c>
      <c r="AU238" s="208" t="s">
        <v>82</v>
      </c>
      <c r="AV238" s="15" t="s">
        <v>154</v>
      </c>
      <c r="AW238" s="15" t="s">
        <v>30</v>
      </c>
      <c r="AX238" s="15" t="s">
        <v>80</v>
      </c>
      <c r="AY238" s="208" t="s">
        <v>147</v>
      </c>
    </row>
    <row r="239" s="2" customFormat="1" ht="24.15" customHeight="1">
      <c r="A239" s="37"/>
      <c r="B239" s="171"/>
      <c r="C239" s="215" t="s">
        <v>345</v>
      </c>
      <c r="D239" s="215" t="s">
        <v>229</v>
      </c>
      <c r="E239" s="216" t="s">
        <v>1133</v>
      </c>
      <c r="F239" s="217" t="s">
        <v>1134</v>
      </c>
      <c r="G239" s="218" t="s">
        <v>887</v>
      </c>
      <c r="H239" s="219">
        <v>2.0299999999999998</v>
      </c>
      <c r="I239" s="220"/>
      <c r="J239" s="221">
        <f>ROUND(I239*H239,2)</f>
        <v>0</v>
      </c>
      <c r="K239" s="222"/>
      <c r="L239" s="223"/>
      <c r="M239" s="224" t="s">
        <v>1</v>
      </c>
      <c r="N239" s="225" t="s">
        <v>38</v>
      </c>
      <c r="O239" s="76"/>
      <c r="P239" s="182">
        <f>O239*H239</f>
        <v>0</v>
      </c>
      <c r="Q239" s="182">
        <v>0</v>
      </c>
      <c r="R239" s="182">
        <f>Q239*H239</f>
        <v>0</v>
      </c>
      <c r="S239" s="182">
        <v>0</v>
      </c>
      <c r="T239" s="18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4" t="s">
        <v>277</v>
      </c>
      <c r="AT239" s="184" t="s">
        <v>229</v>
      </c>
      <c r="AU239" s="184" t="s">
        <v>82</v>
      </c>
      <c r="AY239" s="18" t="s">
        <v>147</v>
      </c>
      <c r="BE239" s="185">
        <f>IF(N239="základní",J239,0)</f>
        <v>0</v>
      </c>
      <c r="BF239" s="185">
        <f>IF(N239="snížená",J239,0)</f>
        <v>0</v>
      </c>
      <c r="BG239" s="185">
        <f>IF(N239="zákl. přenesená",J239,0)</f>
        <v>0</v>
      </c>
      <c r="BH239" s="185">
        <f>IF(N239="sníž. přenesená",J239,0)</f>
        <v>0</v>
      </c>
      <c r="BI239" s="185">
        <f>IF(N239="nulová",J239,0)</f>
        <v>0</v>
      </c>
      <c r="BJ239" s="18" t="s">
        <v>80</v>
      </c>
      <c r="BK239" s="185">
        <f>ROUND(I239*H239,2)</f>
        <v>0</v>
      </c>
      <c r="BL239" s="18" t="s">
        <v>222</v>
      </c>
      <c r="BM239" s="184" t="s">
        <v>346</v>
      </c>
    </row>
    <row r="240" s="14" customFormat="1">
      <c r="A240" s="14"/>
      <c r="B240" s="199"/>
      <c r="C240" s="14"/>
      <c r="D240" s="192" t="s">
        <v>157</v>
      </c>
      <c r="E240" s="200" t="s">
        <v>1</v>
      </c>
      <c r="F240" s="201" t="s">
        <v>1135</v>
      </c>
      <c r="G240" s="14"/>
      <c r="H240" s="202">
        <v>2.0299999999999998</v>
      </c>
      <c r="I240" s="203"/>
      <c r="J240" s="14"/>
      <c r="K240" s="14"/>
      <c r="L240" s="199"/>
      <c r="M240" s="204"/>
      <c r="N240" s="205"/>
      <c r="O240" s="205"/>
      <c r="P240" s="205"/>
      <c r="Q240" s="205"/>
      <c r="R240" s="205"/>
      <c r="S240" s="205"/>
      <c r="T240" s="206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0" t="s">
        <v>157</v>
      </c>
      <c r="AU240" s="200" t="s">
        <v>82</v>
      </c>
      <c r="AV240" s="14" t="s">
        <v>82</v>
      </c>
      <c r="AW240" s="14" t="s">
        <v>30</v>
      </c>
      <c r="AX240" s="14" t="s">
        <v>73</v>
      </c>
      <c r="AY240" s="200" t="s">
        <v>147</v>
      </c>
    </row>
    <row r="241" s="15" customFormat="1">
      <c r="A241" s="15"/>
      <c r="B241" s="207"/>
      <c r="C241" s="15"/>
      <c r="D241" s="192" t="s">
        <v>157</v>
      </c>
      <c r="E241" s="208" t="s">
        <v>1</v>
      </c>
      <c r="F241" s="209" t="s">
        <v>160</v>
      </c>
      <c r="G241" s="15"/>
      <c r="H241" s="210">
        <v>2.0299999999999998</v>
      </c>
      <c r="I241" s="211"/>
      <c r="J241" s="15"/>
      <c r="K241" s="15"/>
      <c r="L241" s="207"/>
      <c r="M241" s="212"/>
      <c r="N241" s="213"/>
      <c r="O241" s="213"/>
      <c r="P241" s="213"/>
      <c r="Q241" s="213"/>
      <c r="R241" s="213"/>
      <c r="S241" s="213"/>
      <c r="T241" s="214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08" t="s">
        <v>157</v>
      </c>
      <c r="AU241" s="208" t="s">
        <v>82</v>
      </c>
      <c r="AV241" s="15" t="s">
        <v>154</v>
      </c>
      <c r="AW241" s="15" t="s">
        <v>30</v>
      </c>
      <c r="AX241" s="15" t="s">
        <v>80</v>
      </c>
      <c r="AY241" s="208" t="s">
        <v>147</v>
      </c>
    </row>
    <row r="242" s="2" customFormat="1" ht="49.05" customHeight="1">
      <c r="A242" s="37"/>
      <c r="B242" s="171"/>
      <c r="C242" s="172" t="s">
        <v>103</v>
      </c>
      <c r="D242" s="172" t="s">
        <v>150</v>
      </c>
      <c r="E242" s="173" t="s">
        <v>1136</v>
      </c>
      <c r="F242" s="174" t="s">
        <v>1137</v>
      </c>
      <c r="G242" s="175" t="s">
        <v>164</v>
      </c>
      <c r="H242" s="176">
        <v>300</v>
      </c>
      <c r="I242" s="177"/>
      <c r="J242" s="178">
        <f>ROUND(I242*H242,2)</f>
        <v>0</v>
      </c>
      <c r="K242" s="179"/>
      <c r="L242" s="38"/>
      <c r="M242" s="180" t="s">
        <v>1</v>
      </c>
      <c r="N242" s="181" t="s">
        <v>38</v>
      </c>
      <c r="O242" s="76"/>
      <c r="P242" s="182">
        <f>O242*H242</f>
        <v>0</v>
      </c>
      <c r="Q242" s="182">
        <v>0</v>
      </c>
      <c r="R242" s="182">
        <f>Q242*H242</f>
        <v>0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222</v>
      </c>
      <c r="AT242" s="184" t="s">
        <v>150</v>
      </c>
      <c r="AU242" s="184" t="s">
        <v>82</v>
      </c>
      <c r="AY242" s="18" t="s">
        <v>147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18" t="s">
        <v>80</v>
      </c>
      <c r="BK242" s="185">
        <f>ROUND(I242*H242,2)</f>
        <v>0</v>
      </c>
      <c r="BL242" s="18" t="s">
        <v>222</v>
      </c>
      <c r="BM242" s="184" t="s">
        <v>353</v>
      </c>
    </row>
    <row r="243" s="2" customFormat="1">
      <c r="A243" s="37"/>
      <c r="B243" s="38"/>
      <c r="C243" s="37"/>
      <c r="D243" s="186" t="s">
        <v>155</v>
      </c>
      <c r="E243" s="37"/>
      <c r="F243" s="187" t="s">
        <v>1138</v>
      </c>
      <c r="G243" s="37"/>
      <c r="H243" s="37"/>
      <c r="I243" s="188"/>
      <c r="J243" s="37"/>
      <c r="K243" s="37"/>
      <c r="L243" s="38"/>
      <c r="M243" s="189"/>
      <c r="N243" s="190"/>
      <c r="O243" s="76"/>
      <c r="P243" s="76"/>
      <c r="Q243" s="76"/>
      <c r="R243" s="76"/>
      <c r="S243" s="76"/>
      <c r="T243" s="7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8" t="s">
        <v>155</v>
      </c>
      <c r="AU243" s="18" t="s">
        <v>82</v>
      </c>
    </row>
    <row r="244" s="2" customFormat="1" ht="37.8" customHeight="1">
      <c r="A244" s="37"/>
      <c r="B244" s="171"/>
      <c r="C244" s="172" t="s">
        <v>355</v>
      </c>
      <c r="D244" s="172" t="s">
        <v>150</v>
      </c>
      <c r="E244" s="173" t="s">
        <v>1139</v>
      </c>
      <c r="F244" s="174" t="s">
        <v>1140</v>
      </c>
      <c r="G244" s="175" t="s">
        <v>887</v>
      </c>
      <c r="H244" s="176">
        <v>3.9199999999999999</v>
      </c>
      <c r="I244" s="177"/>
      <c r="J244" s="178">
        <f>ROUND(I244*H244,2)</f>
        <v>0</v>
      </c>
      <c r="K244" s="179"/>
      <c r="L244" s="38"/>
      <c r="M244" s="180" t="s">
        <v>1</v>
      </c>
      <c r="N244" s="181" t="s">
        <v>38</v>
      </c>
      <c r="O244" s="76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222</v>
      </c>
      <c r="AT244" s="184" t="s">
        <v>150</v>
      </c>
      <c r="AU244" s="184" t="s">
        <v>82</v>
      </c>
      <c r="AY244" s="18" t="s">
        <v>147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80</v>
      </c>
      <c r="BK244" s="185">
        <f>ROUND(I244*H244,2)</f>
        <v>0</v>
      </c>
      <c r="BL244" s="18" t="s">
        <v>222</v>
      </c>
      <c r="BM244" s="184" t="s">
        <v>358</v>
      </c>
    </row>
    <row r="245" s="2" customFormat="1">
      <c r="A245" s="37"/>
      <c r="B245" s="38"/>
      <c r="C245" s="37"/>
      <c r="D245" s="186" t="s">
        <v>155</v>
      </c>
      <c r="E245" s="37"/>
      <c r="F245" s="187" t="s">
        <v>1141</v>
      </c>
      <c r="G245" s="37"/>
      <c r="H245" s="37"/>
      <c r="I245" s="188"/>
      <c r="J245" s="37"/>
      <c r="K245" s="37"/>
      <c r="L245" s="38"/>
      <c r="M245" s="189"/>
      <c r="N245" s="190"/>
      <c r="O245" s="76"/>
      <c r="P245" s="76"/>
      <c r="Q245" s="76"/>
      <c r="R245" s="76"/>
      <c r="S245" s="76"/>
      <c r="T245" s="7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8" t="s">
        <v>155</v>
      </c>
      <c r="AU245" s="18" t="s">
        <v>82</v>
      </c>
    </row>
    <row r="246" s="14" customFormat="1">
      <c r="A246" s="14"/>
      <c r="B246" s="199"/>
      <c r="C246" s="14"/>
      <c r="D246" s="192" t="s">
        <v>157</v>
      </c>
      <c r="E246" s="200" t="s">
        <v>1</v>
      </c>
      <c r="F246" s="201" t="s">
        <v>1128</v>
      </c>
      <c r="G246" s="14"/>
      <c r="H246" s="202">
        <v>1.8899999999999999</v>
      </c>
      <c r="I246" s="203"/>
      <c r="J246" s="14"/>
      <c r="K246" s="14"/>
      <c r="L246" s="199"/>
      <c r="M246" s="204"/>
      <c r="N246" s="205"/>
      <c r="O246" s="205"/>
      <c r="P246" s="205"/>
      <c r="Q246" s="205"/>
      <c r="R246" s="205"/>
      <c r="S246" s="205"/>
      <c r="T246" s="206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00" t="s">
        <v>157</v>
      </c>
      <c r="AU246" s="200" t="s">
        <v>82</v>
      </c>
      <c r="AV246" s="14" t="s">
        <v>82</v>
      </c>
      <c r="AW246" s="14" t="s">
        <v>30</v>
      </c>
      <c r="AX246" s="14" t="s">
        <v>73</v>
      </c>
      <c r="AY246" s="200" t="s">
        <v>147</v>
      </c>
    </row>
    <row r="247" s="14" customFormat="1">
      <c r="A247" s="14"/>
      <c r="B247" s="199"/>
      <c r="C247" s="14"/>
      <c r="D247" s="192" t="s">
        <v>157</v>
      </c>
      <c r="E247" s="200" t="s">
        <v>1</v>
      </c>
      <c r="F247" s="201" t="s">
        <v>1135</v>
      </c>
      <c r="G247" s="14"/>
      <c r="H247" s="202">
        <v>2.0299999999999998</v>
      </c>
      <c r="I247" s="203"/>
      <c r="J247" s="14"/>
      <c r="K247" s="14"/>
      <c r="L247" s="199"/>
      <c r="M247" s="204"/>
      <c r="N247" s="205"/>
      <c r="O247" s="205"/>
      <c r="P247" s="205"/>
      <c r="Q247" s="205"/>
      <c r="R247" s="205"/>
      <c r="S247" s="205"/>
      <c r="T247" s="20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0" t="s">
        <v>157</v>
      </c>
      <c r="AU247" s="200" t="s">
        <v>82</v>
      </c>
      <c r="AV247" s="14" t="s">
        <v>82</v>
      </c>
      <c r="AW247" s="14" t="s">
        <v>30</v>
      </c>
      <c r="AX247" s="14" t="s">
        <v>73</v>
      </c>
      <c r="AY247" s="200" t="s">
        <v>147</v>
      </c>
    </row>
    <row r="248" s="15" customFormat="1">
      <c r="A248" s="15"/>
      <c r="B248" s="207"/>
      <c r="C248" s="15"/>
      <c r="D248" s="192" t="s">
        <v>157</v>
      </c>
      <c r="E248" s="208" t="s">
        <v>1</v>
      </c>
      <c r="F248" s="209" t="s">
        <v>160</v>
      </c>
      <c r="G248" s="15"/>
      <c r="H248" s="210">
        <v>3.9199999999999999</v>
      </c>
      <c r="I248" s="211"/>
      <c r="J248" s="15"/>
      <c r="K248" s="15"/>
      <c r="L248" s="207"/>
      <c r="M248" s="212"/>
      <c r="N248" s="213"/>
      <c r="O248" s="213"/>
      <c r="P248" s="213"/>
      <c r="Q248" s="213"/>
      <c r="R248" s="213"/>
      <c r="S248" s="213"/>
      <c r="T248" s="21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08" t="s">
        <v>157</v>
      </c>
      <c r="AU248" s="208" t="s">
        <v>82</v>
      </c>
      <c r="AV248" s="15" t="s">
        <v>154</v>
      </c>
      <c r="AW248" s="15" t="s">
        <v>30</v>
      </c>
      <c r="AX248" s="15" t="s">
        <v>80</v>
      </c>
      <c r="AY248" s="208" t="s">
        <v>147</v>
      </c>
    </row>
    <row r="249" s="2" customFormat="1" ht="24.15" customHeight="1">
      <c r="A249" s="37"/>
      <c r="B249" s="171"/>
      <c r="C249" s="172" t="s">
        <v>277</v>
      </c>
      <c r="D249" s="172" t="s">
        <v>150</v>
      </c>
      <c r="E249" s="173" t="s">
        <v>1142</v>
      </c>
      <c r="F249" s="174" t="s">
        <v>1143</v>
      </c>
      <c r="G249" s="175" t="s">
        <v>887</v>
      </c>
      <c r="H249" s="176">
        <v>2.8849999999999998</v>
      </c>
      <c r="I249" s="177"/>
      <c r="J249" s="178">
        <f>ROUND(I249*H249,2)</f>
        <v>0</v>
      </c>
      <c r="K249" s="179"/>
      <c r="L249" s="38"/>
      <c r="M249" s="180" t="s">
        <v>1</v>
      </c>
      <c r="N249" s="181" t="s">
        <v>38</v>
      </c>
      <c r="O249" s="76"/>
      <c r="P249" s="182">
        <f>O249*H249</f>
        <v>0</v>
      </c>
      <c r="Q249" s="182">
        <v>0</v>
      </c>
      <c r="R249" s="182">
        <f>Q249*H249</f>
        <v>0</v>
      </c>
      <c r="S249" s="182">
        <v>0</v>
      </c>
      <c r="T249" s="18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4" t="s">
        <v>222</v>
      </c>
      <c r="AT249" s="184" t="s">
        <v>150</v>
      </c>
      <c r="AU249" s="184" t="s">
        <v>82</v>
      </c>
      <c r="AY249" s="18" t="s">
        <v>147</v>
      </c>
      <c r="BE249" s="185">
        <f>IF(N249="základní",J249,0)</f>
        <v>0</v>
      </c>
      <c r="BF249" s="185">
        <f>IF(N249="snížená",J249,0)</f>
        <v>0</v>
      </c>
      <c r="BG249" s="185">
        <f>IF(N249="zákl. přenesená",J249,0)</f>
        <v>0</v>
      </c>
      <c r="BH249" s="185">
        <f>IF(N249="sníž. přenesená",J249,0)</f>
        <v>0</v>
      </c>
      <c r="BI249" s="185">
        <f>IF(N249="nulová",J249,0)</f>
        <v>0</v>
      </c>
      <c r="BJ249" s="18" t="s">
        <v>80</v>
      </c>
      <c r="BK249" s="185">
        <f>ROUND(I249*H249,2)</f>
        <v>0</v>
      </c>
      <c r="BL249" s="18" t="s">
        <v>222</v>
      </c>
      <c r="BM249" s="184" t="s">
        <v>367</v>
      </c>
    </row>
    <row r="250" s="2" customFormat="1">
      <c r="A250" s="37"/>
      <c r="B250" s="38"/>
      <c r="C250" s="37"/>
      <c r="D250" s="186" t="s">
        <v>155</v>
      </c>
      <c r="E250" s="37"/>
      <c r="F250" s="187" t="s">
        <v>1144</v>
      </c>
      <c r="G250" s="37"/>
      <c r="H250" s="37"/>
      <c r="I250" s="188"/>
      <c r="J250" s="37"/>
      <c r="K250" s="37"/>
      <c r="L250" s="38"/>
      <c r="M250" s="189"/>
      <c r="N250" s="190"/>
      <c r="O250" s="76"/>
      <c r="P250" s="76"/>
      <c r="Q250" s="76"/>
      <c r="R250" s="76"/>
      <c r="S250" s="76"/>
      <c r="T250" s="7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8" t="s">
        <v>155</v>
      </c>
      <c r="AU250" s="18" t="s">
        <v>82</v>
      </c>
    </row>
    <row r="251" s="14" customFormat="1">
      <c r="A251" s="14"/>
      <c r="B251" s="199"/>
      <c r="C251" s="14"/>
      <c r="D251" s="192" t="s">
        <v>157</v>
      </c>
      <c r="E251" s="200" t="s">
        <v>1</v>
      </c>
      <c r="F251" s="201" t="s">
        <v>1145</v>
      </c>
      <c r="G251" s="14"/>
      <c r="H251" s="202">
        <v>2.8849999999999998</v>
      </c>
      <c r="I251" s="203"/>
      <c r="J251" s="14"/>
      <c r="K251" s="14"/>
      <c r="L251" s="199"/>
      <c r="M251" s="204"/>
      <c r="N251" s="205"/>
      <c r="O251" s="205"/>
      <c r="P251" s="205"/>
      <c r="Q251" s="205"/>
      <c r="R251" s="205"/>
      <c r="S251" s="205"/>
      <c r="T251" s="20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0" t="s">
        <v>157</v>
      </c>
      <c r="AU251" s="200" t="s">
        <v>82</v>
      </c>
      <c r="AV251" s="14" t="s">
        <v>82</v>
      </c>
      <c r="AW251" s="14" t="s">
        <v>30</v>
      </c>
      <c r="AX251" s="14" t="s">
        <v>73</v>
      </c>
      <c r="AY251" s="200" t="s">
        <v>147</v>
      </c>
    </row>
    <row r="252" s="15" customFormat="1">
      <c r="A252" s="15"/>
      <c r="B252" s="207"/>
      <c r="C252" s="15"/>
      <c r="D252" s="192" t="s">
        <v>157</v>
      </c>
      <c r="E252" s="208" t="s">
        <v>1</v>
      </c>
      <c r="F252" s="209" t="s">
        <v>160</v>
      </c>
      <c r="G252" s="15"/>
      <c r="H252" s="210">
        <v>2.8849999999999998</v>
      </c>
      <c r="I252" s="211"/>
      <c r="J252" s="15"/>
      <c r="K252" s="15"/>
      <c r="L252" s="207"/>
      <c r="M252" s="212"/>
      <c r="N252" s="213"/>
      <c r="O252" s="213"/>
      <c r="P252" s="213"/>
      <c r="Q252" s="213"/>
      <c r="R252" s="213"/>
      <c r="S252" s="213"/>
      <c r="T252" s="21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08" t="s">
        <v>157</v>
      </c>
      <c r="AU252" s="208" t="s">
        <v>82</v>
      </c>
      <c r="AV252" s="15" t="s">
        <v>154</v>
      </c>
      <c r="AW252" s="15" t="s">
        <v>30</v>
      </c>
      <c r="AX252" s="15" t="s">
        <v>80</v>
      </c>
      <c r="AY252" s="208" t="s">
        <v>147</v>
      </c>
    </row>
    <row r="253" s="2" customFormat="1" ht="55.5" customHeight="1">
      <c r="A253" s="37"/>
      <c r="B253" s="171"/>
      <c r="C253" s="172" t="s">
        <v>369</v>
      </c>
      <c r="D253" s="172" t="s">
        <v>150</v>
      </c>
      <c r="E253" s="173" t="s">
        <v>1146</v>
      </c>
      <c r="F253" s="174" t="s">
        <v>1147</v>
      </c>
      <c r="G253" s="175" t="s">
        <v>678</v>
      </c>
      <c r="H253" s="226"/>
      <c r="I253" s="177"/>
      <c r="J253" s="178">
        <f>ROUND(I253*H253,2)</f>
        <v>0</v>
      </c>
      <c r="K253" s="179"/>
      <c r="L253" s="38"/>
      <c r="M253" s="180" t="s">
        <v>1</v>
      </c>
      <c r="N253" s="181" t="s">
        <v>38</v>
      </c>
      <c r="O253" s="76"/>
      <c r="P253" s="182">
        <f>O253*H253</f>
        <v>0</v>
      </c>
      <c r="Q253" s="182">
        <v>0</v>
      </c>
      <c r="R253" s="182">
        <f>Q253*H253</f>
        <v>0</v>
      </c>
      <c r="S253" s="182">
        <v>0</v>
      </c>
      <c r="T253" s="18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4" t="s">
        <v>222</v>
      </c>
      <c r="AT253" s="184" t="s">
        <v>150</v>
      </c>
      <c r="AU253" s="184" t="s">
        <v>82</v>
      </c>
      <c r="AY253" s="18" t="s">
        <v>147</v>
      </c>
      <c r="BE253" s="185">
        <f>IF(N253="základní",J253,0)</f>
        <v>0</v>
      </c>
      <c r="BF253" s="185">
        <f>IF(N253="snížená",J253,0)</f>
        <v>0</v>
      </c>
      <c r="BG253" s="185">
        <f>IF(N253="zákl. přenesená",J253,0)</f>
        <v>0</v>
      </c>
      <c r="BH253" s="185">
        <f>IF(N253="sníž. přenesená",J253,0)</f>
        <v>0</v>
      </c>
      <c r="BI253" s="185">
        <f>IF(N253="nulová",J253,0)</f>
        <v>0</v>
      </c>
      <c r="BJ253" s="18" t="s">
        <v>80</v>
      </c>
      <c r="BK253" s="185">
        <f>ROUND(I253*H253,2)</f>
        <v>0</v>
      </c>
      <c r="BL253" s="18" t="s">
        <v>222</v>
      </c>
      <c r="BM253" s="184" t="s">
        <v>372</v>
      </c>
    </row>
    <row r="254" s="2" customFormat="1">
      <c r="A254" s="37"/>
      <c r="B254" s="38"/>
      <c r="C254" s="37"/>
      <c r="D254" s="186" t="s">
        <v>155</v>
      </c>
      <c r="E254" s="37"/>
      <c r="F254" s="187" t="s">
        <v>1148</v>
      </c>
      <c r="G254" s="37"/>
      <c r="H254" s="37"/>
      <c r="I254" s="188"/>
      <c r="J254" s="37"/>
      <c r="K254" s="37"/>
      <c r="L254" s="38"/>
      <c r="M254" s="189"/>
      <c r="N254" s="190"/>
      <c r="O254" s="76"/>
      <c r="P254" s="76"/>
      <c r="Q254" s="76"/>
      <c r="R254" s="76"/>
      <c r="S254" s="76"/>
      <c r="T254" s="7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8" t="s">
        <v>155</v>
      </c>
      <c r="AU254" s="18" t="s">
        <v>82</v>
      </c>
    </row>
    <row r="255" s="12" customFormat="1" ht="22.8" customHeight="1">
      <c r="A255" s="12"/>
      <c r="B255" s="158"/>
      <c r="C255" s="12"/>
      <c r="D255" s="159" t="s">
        <v>72</v>
      </c>
      <c r="E255" s="169" t="s">
        <v>706</v>
      </c>
      <c r="F255" s="169" t="s">
        <v>707</v>
      </c>
      <c r="G255" s="12"/>
      <c r="H255" s="12"/>
      <c r="I255" s="161"/>
      <c r="J255" s="170">
        <f>BK255</f>
        <v>0</v>
      </c>
      <c r="K255" s="12"/>
      <c r="L255" s="158"/>
      <c r="M255" s="163"/>
      <c r="N255" s="164"/>
      <c r="O255" s="164"/>
      <c r="P255" s="165">
        <f>SUM(P256:P333)</f>
        <v>0</v>
      </c>
      <c r="Q255" s="164"/>
      <c r="R255" s="165">
        <f>SUM(R256:R333)</f>
        <v>0</v>
      </c>
      <c r="S255" s="164"/>
      <c r="T255" s="166">
        <f>SUM(T256:T333)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59" t="s">
        <v>82</v>
      </c>
      <c r="AT255" s="167" t="s">
        <v>72</v>
      </c>
      <c r="AU255" s="167" t="s">
        <v>80</v>
      </c>
      <c r="AY255" s="159" t="s">
        <v>147</v>
      </c>
      <c r="BK255" s="168">
        <f>SUM(BK256:BK333)</f>
        <v>0</v>
      </c>
    </row>
    <row r="256" s="2" customFormat="1" ht="24.15" customHeight="1">
      <c r="A256" s="37"/>
      <c r="B256" s="171"/>
      <c r="C256" s="172" t="s">
        <v>283</v>
      </c>
      <c r="D256" s="172" t="s">
        <v>150</v>
      </c>
      <c r="E256" s="173" t="s">
        <v>1149</v>
      </c>
      <c r="F256" s="174" t="s">
        <v>1150</v>
      </c>
      <c r="G256" s="175" t="s">
        <v>164</v>
      </c>
      <c r="H256" s="176">
        <v>299.69999999999999</v>
      </c>
      <c r="I256" s="177"/>
      <c r="J256" s="178">
        <f>ROUND(I256*H256,2)</f>
        <v>0</v>
      </c>
      <c r="K256" s="179"/>
      <c r="L256" s="38"/>
      <c r="M256" s="180" t="s">
        <v>1</v>
      </c>
      <c r="N256" s="181" t="s">
        <v>38</v>
      </c>
      <c r="O256" s="76"/>
      <c r="P256" s="182">
        <f>O256*H256</f>
        <v>0</v>
      </c>
      <c r="Q256" s="182">
        <v>0</v>
      </c>
      <c r="R256" s="182">
        <f>Q256*H256</f>
        <v>0</v>
      </c>
      <c r="S256" s="182">
        <v>0</v>
      </c>
      <c r="T256" s="18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4" t="s">
        <v>222</v>
      </c>
      <c r="AT256" s="184" t="s">
        <v>150</v>
      </c>
      <c r="AU256" s="184" t="s">
        <v>82</v>
      </c>
      <c r="AY256" s="18" t="s">
        <v>147</v>
      </c>
      <c r="BE256" s="185">
        <f>IF(N256="základní",J256,0)</f>
        <v>0</v>
      </c>
      <c r="BF256" s="185">
        <f>IF(N256="snížená",J256,0)</f>
        <v>0</v>
      </c>
      <c r="BG256" s="185">
        <f>IF(N256="zákl. přenesená",J256,0)</f>
        <v>0</v>
      </c>
      <c r="BH256" s="185">
        <f>IF(N256="sníž. přenesená",J256,0)</f>
        <v>0</v>
      </c>
      <c r="BI256" s="185">
        <f>IF(N256="nulová",J256,0)</f>
        <v>0</v>
      </c>
      <c r="BJ256" s="18" t="s">
        <v>80</v>
      </c>
      <c r="BK256" s="185">
        <f>ROUND(I256*H256,2)</f>
        <v>0</v>
      </c>
      <c r="BL256" s="18" t="s">
        <v>222</v>
      </c>
      <c r="BM256" s="184" t="s">
        <v>374</v>
      </c>
    </row>
    <row r="257" s="2" customFormat="1">
      <c r="A257" s="37"/>
      <c r="B257" s="38"/>
      <c r="C257" s="37"/>
      <c r="D257" s="186" t="s">
        <v>155</v>
      </c>
      <c r="E257" s="37"/>
      <c r="F257" s="187" t="s">
        <v>1151</v>
      </c>
      <c r="G257" s="37"/>
      <c r="H257" s="37"/>
      <c r="I257" s="188"/>
      <c r="J257" s="37"/>
      <c r="K257" s="37"/>
      <c r="L257" s="38"/>
      <c r="M257" s="189"/>
      <c r="N257" s="190"/>
      <c r="O257" s="76"/>
      <c r="P257" s="76"/>
      <c r="Q257" s="76"/>
      <c r="R257" s="76"/>
      <c r="S257" s="76"/>
      <c r="T257" s="7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8" t="s">
        <v>155</v>
      </c>
      <c r="AU257" s="18" t="s">
        <v>82</v>
      </c>
    </row>
    <row r="258" s="14" customFormat="1">
      <c r="A258" s="14"/>
      <c r="B258" s="199"/>
      <c r="C258" s="14"/>
      <c r="D258" s="192" t="s">
        <v>157</v>
      </c>
      <c r="E258" s="200" t="s">
        <v>1</v>
      </c>
      <c r="F258" s="201" t="s">
        <v>1088</v>
      </c>
      <c r="G258" s="14"/>
      <c r="H258" s="202">
        <v>299.69999999999999</v>
      </c>
      <c r="I258" s="203"/>
      <c r="J258" s="14"/>
      <c r="K258" s="14"/>
      <c r="L258" s="199"/>
      <c r="M258" s="204"/>
      <c r="N258" s="205"/>
      <c r="O258" s="205"/>
      <c r="P258" s="205"/>
      <c r="Q258" s="205"/>
      <c r="R258" s="205"/>
      <c r="S258" s="205"/>
      <c r="T258" s="20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0" t="s">
        <v>157</v>
      </c>
      <c r="AU258" s="200" t="s">
        <v>82</v>
      </c>
      <c r="AV258" s="14" t="s">
        <v>82</v>
      </c>
      <c r="AW258" s="14" t="s">
        <v>30</v>
      </c>
      <c r="AX258" s="14" t="s">
        <v>73</v>
      </c>
      <c r="AY258" s="200" t="s">
        <v>147</v>
      </c>
    </row>
    <row r="259" s="15" customFormat="1">
      <c r="A259" s="15"/>
      <c r="B259" s="207"/>
      <c r="C259" s="15"/>
      <c r="D259" s="192" t="s">
        <v>157</v>
      </c>
      <c r="E259" s="208" t="s">
        <v>1</v>
      </c>
      <c r="F259" s="209" t="s">
        <v>160</v>
      </c>
      <c r="G259" s="15"/>
      <c r="H259" s="210">
        <v>299.69999999999999</v>
      </c>
      <c r="I259" s="211"/>
      <c r="J259" s="15"/>
      <c r="K259" s="15"/>
      <c r="L259" s="207"/>
      <c r="M259" s="212"/>
      <c r="N259" s="213"/>
      <c r="O259" s="213"/>
      <c r="P259" s="213"/>
      <c r="Q259" s="213"/>
      <c r="R259" s="213"/>
      <c r="S259" s="213"/>
      <c r="T259" s="21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08" t="s">
        <v>157</v>
      </c>
      <c r="AU259" s="208" t="s">
        <v>82</v>
      </c>
      <c r="AV259" s="15" t="s">
        <v>154</v>
      </c>
      <c r="AW259" s="15" t="s">
        <v>30</v>
      </c>
      <c r="AX259" s="15" t="s">
        <v>80</v>
      </c>
      <c r="AY259" s="208" t="s">
        <v>147</v>
      </c>
    </row>
    <row r="260" s="2" customFormat="1" ht="24.15" customHeight="1">
      <c r="A260" s="37"/>
      <c r="B260" s="171"/>
      <c r="C260" s="172" t="s">
        <v>375</v>
      </c>
      <c r="D260" s="172" t="s">
        <v>150</v>
      </c>
      <c r="E260" s="173" t="s">
        <v>1152</v>
      </c>
      <c r="F260" s="174" t="s">
        <v>1153</v>
      </c>
      <c r="G260" s="175" t="s">
        <v>201</v>
      </c>
      <c r="H260" s="176">
        <v>18.5</v>
      </c>
      <c r="I260" s="177"/>
      <c r="J260" s="178">
        <f>ROUND(I260*H260,2)</f>
        <v>0</v>
      </c>
      <c r="K260" s="179"/>
      <c r="L260" s="38"/>
      <c r="M260" s="180" t="s">
        <v>1</v>
      </c>
      <c r="N260" s="181" t="s">
        <v>38</v>
      </c>
      <c r="O260" s="76"/>
      <c r="P260" s="182">
        <f>O260*H260</f>
        <v>0</v>
      </c>
      <c r="Q260" s="182">
        <v>0</v>
      </c>
      <c r="R260" s="182">
        <f>Q260*H260</f>
        <v>0</v>
      </c>
      <c r="S260" s="182">
        <v>0</v>
      </c>
      <c r="T260" s="18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4" t="s">
        <v>222</v>
      </c>
      <c r="AT260" s="184" t="s">
        <v>150</v>
      </c>
      <c r="AU260" s="184" t="s">
        <v>82</v>
      </c>
      <c r="AY260" s="18" t="s">
        <v>147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8" t="s">
        <v>80</v>
      </c>
      <c r="BK260" s="185">
        <f>ROUND(I260*H260,2)</f>
        <v>0</v>
      </c>
      <c r="BL260" s="18" t="s">
        <v>222</v>
      </c>
      <c r="BM260" s="184" t="s">
        <v>376</v>
      </c>
    </row>
    <row r="261" s="2" customFormat="1">
      <c r="A261" s="37"/>
      <c r="B261" s="38"/>
      <c r="C261" s="37"/>
      <c r="D261" s="186" t="s">
        <v>155</v>
      </c>
      <c r="E261" s="37"/>
      <c r="F261" s="187" t="s">
        <v>1154</v>
      </c>
      <c r="G261" s="37"/>
      <c r="H261" s="37"/>
      <c r="I261" s="188"/>
      <c r="J261" s="37"/>
      <c r="K261" s="37"/>
      <c r="L261" s="38"/>
      <c r="M261" s="189"/>
      <c r="N261" s="190"/>
      <c r="O261" s="76"/>
      <c r="P261" s="76"/>
      <c r="Q261" s="76"/>
      <c r="R261" s="76"/>
      <c r="S261" s="76"/>
      <c r="T261" s="7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8" t="s">
        <v>155</v>
      </c>
      <c r="AU261" s="18" t="s">
        <v>82</v>
      </c>
    </row>
    <row r="262" s="2" customFormat="1" ht="24.15" customHeight="1">
      <c r="A262" s="37"/>
      <c r="B262" s="171"/>
      <c r="C262" s="172" t="s">
        <v>170</v>
      </c>
      <c r="D262" s="172" t="s">
        <v>150</v>
      </c>
      <c r="E262" s="173" t="s">
        <v>1155</v>
      </c>
      <c r="F262" s="174" t="s">
        <v>1156</v>
      </c>
      <c r="G262" s="175" t="s">
        <v>201</v>
      </c>
      <c r="H262" s="176">
        <v>37</v>
      </c>
      <c r="I262" s="177"/>
      <c r="J262" s="178">
        <f>ROUND(I262*H262,2)</f>
        <v>0</v>
      </c>
      <c r="K262" s="179"/>
      <c r="L262" s="38"/>
      <c r="M262" s="180" t="s">
        <v>1</v>
      </c>
      <c r="N262" s="181" t="s">
        <v>38</v>
      </c>
      <c r="O262" s="76"/>
      <c r="P262" s="182">
        <f>O262*H262</f>
        <v>0</v>
      </c>
      <c r="Q262" s="182">
        <v>0</v>
      </c>
      <c r="R262" s="182">
        <f>Q262*H262</f>
        <v>0</v>
      </c>
      <c r="S262" s="182">
        <v>0</v>
      </c>
      <c r="T262" s="18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4" t="s">
        <v>222</v>
      </c>
      <c r="AT262" s="184" t="s">
        <v>150</v>
      </c>
      <c r="AU262" s="184" t="s">
        <v>82</v>
      </c>
      <c r="AY262" s="18" t="s">
        <v>147</v>
      </c>
      <c r="BE262" s="185">
        <f>IF(N262="základní",J262,0)</f>
        <v>0</v>
      </c>
      <c r="BF262" s="185">
        <f>IF(N262="snížená",J262,0)</f>
        <v>0</v>
      </c>
      <c r="BG262" s="185">
        <f>IF(N262="zákl. přenesená",J262,0)</f>
        <v>0</v>
      </c>
      <c r="BH262" s="185">
        <f>IF(N262="sníž. přenesená",J262,0)</f>
        <v>0</v>
      </c>
      <c r="BI262" s="185">
        <f>IF(N262="nulová",J262,0)</f>
        <v>0</v>
      </c>
      <c r="BJ262" s="18" t="s">
        <v>80</v>
      </c>
      <c r="BK262" s="185">
        <f>ROUND(I262*H262,2)</f>
        <v>0</v>
      </c>
      <c r="BL262" s="18" t="s">
        <v>222</v>
      </c>
      <c r="BM262" s="184" t="s">
        <v>380</v>
      </c>
    </row>
    <row r="263" s="2" customFormat="1">
      <c r="A263" s="37"/>
      <c r="B263" s="38"/>
      <c r="C263" s="37"/>
      <c r="D263" s="186" t="s">
        <v>155</v>
      </c>
      <c r="E263" s="37"/>
      <c r="F263" s="187" t="s">
        <v>1157</v>
      </c>
      <c r="G263" s="37"/>
      <c r="H263" s="37"/>
      <c r="I263" s="188"/>
      <c r="J263" s="37"/>
      <c r="K263" s="37"/>
      <c r="L263" s="38"/>
      <c r="M263" s="189"/>
      <c r="N263" s="190"/>
      <c r="O263" s="76"/>
      <c r="P263" s="76"/>
      <c r="Q263" s="76"/>
      <c r="R263" s="76"/>
      <c r="S263" s="76"/>
      <c r="T263" s="7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8" t="s">
        <v>155</v>
      </c>
      <c r="AU263" s="18" t="s">
        <v>82</v>
      </c>
    </row>
    <row r="264" s="14" customFormat="1">
      <c r="A264" s="14"/>
      <c r="B264" s="199"/>
      <c r="C264" s="14"/>
      <c r="D264" s="192" t="s">
        <v>157</v>
      </c>
      <c r="E264" s="200" t="s">
        <v>1</v>
      </c>
      <c r="F264" s="201" t="s">
        <v>1158</v>
      </c>
      <c r="G264" s="14"/>
      <c r="H264" s="202">
        <v>37</v>
      </c>
      <c r="I264" s="203"/>
      <c r="J264" s="14"/>
      <c r="K264" s="14"/>
      <c r="L264" s="199"/>
      <c r="M264" s="204"/>
      <c r="N264" s="205"/>
      <c r="O264" s="205"/>
      <c r="P264" s="205"/>
      <c r="Q264" s="205"/>
      <c r="R264" s="205"/>
      <c r="S264" s="205"/>
      <c r="T264" s="20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0" t="s">
        <v>157</v>
      </c>
      <c r="AU264" s="200" t="s">
        <v>82</v>
      </c>
      <c r="AV264" s="14" t="s">
        <v>82</v>
      </c>
      <c r="AW264" s="14" t="s">
        <v>30</v>
      </c>
      <c r="AX264" s="14" t="s">
        <v>73</v>
      </c>
      <c r="AY264" s="200" t="s">
        <v>147</v>
      </c>
    </row>
    <row r="265" s="15" customFormat="1">
      <c r="A265" s="15"/>
      <c r="B265" s="207"/>
      <c r="C265" s="15"/>
      <c r="D265" s="192" t="s">
        <v>157</v>
      </c>
      <c r="E265" s="208" t="s">
        <v>1</v>
      </c>
      <c r="F265" s="209" t="s">
        <v>160</v>
      </c>
      <c r="G265" s="15"/>
      <c r="H265" s="210">
        <v>37</v>
      </c>
      <c r="I265" s="211"/>
      <c r="J265" s="15"/>
      <c r="K265" s="15"/>
      <c r="L265" s="207"/>
      <c r="M265" s="212"/>
      <c r="N265" s="213"/>
      <c r="O265" s="213"/>
      <c r="P265" s="213"/>
      <c r="Q265" s="213"/>
      <c r="R265" s="213"/>
      <c r="S265" s="213"/>
      <c r="T265" s="214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08" t="s">
        <v>157</v>
      </c>
      <c r="AU265" s="208" t="s">
        <v>82</v>
      </c>
      <c r="AV265" s="15" t="s">
        <v>154</v>
      </c>
      <c r="AW265" s="15" t="s">
        <v>30</v>
      </c>
      <c r="AX265" s="15" t="s">
        <v>80</v>
      </c>
      <c r="AY265" s="208" t="s">
        <v>147</v>
      </c>
    </row>
    <row r="266" s="2" customFormat="1" ht="24.15" customHeight="1">
      <c r="A266" s="37"/>
      <c r="B266" s="171"/>
      <c r="C266" s="172" t="s">
        <v>385</v>
      </c>
      <c r="D266" s="172" t="s">
        <v>150</v>
      </c>
      <c r="E266" s="173" t="s">
        <v>1159</v>
      </c>
      <c r="F266" s="174" t="s">
        <v>1160</v>
      </c>
      <c r="G266" s="175" t="s">
        <v>153</v>
      </c>
      <c r="H266" s="176">
        <v>6</v>
      </c>
      <c r="I266" s="177"/>
      <c r="J266" s="178">
        <f>ROUND(I266*H266,2)</f>
        <v>0</v>
      </c>
      <c r="K266" s="179"/>
      <c r="L266" s="38"/>
      <c r="M266" s="180" t="s">
        <v>1</v>
      </c>
      <c r="N266" s="181" t="s">
        <v>38</v>
      </c>
      <c r="O266" s="76"/>
      <c r="P266" s="182">
        <f>O266*H266</f>
        <v>0</v>
      </c>
      <c r="Q266" s="182">
        <v>0</v>
      </c>
      <c r="R266" s="182">
        <f>Q266*H266</f>
        <v>0</v>
      </c>
      <c r="S266" s="182">
        <v>0</v>
      </c>
      <c r="T266" s="18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4" t="s">
        <v>222</v>
      </c>
      <c r="AT266" s="184" t="s">
        <v>150</v>
      </c>
      <c r="AU266" s="184" t="s">
        <v>82</v>
      </c>
      <c r="AY266" s="18" t="s">
        <v>147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8" t="s">
        <v>80</v>
      </c>
      <c r="BK266" s="185">
        <f>ROUND(I266*H266,2)</f>
        <v>0</v>
      </c>
      <c r="BL266" s="18" t="s">
        <v>222</v>
      </c>
      <c r="BM266" s="184" t="s">
        <v>386</v>
      </c>
    </row>
    <row r="267" s="2" customFormat="1">
      <c r="A267" s="37"/>
      <c r="B267" s="38"/>
      <c r="C267" s="37"/>
      <c r="D267" s="186" t="s">
        <v>155</v>
      </c>
      <c r="E267" s="37"/>
      <c r="F267" s="187" t="s">
        <v>1161</v>
      </c>
      <c r="G267" s="37"/>
      <c r="H267" s="37"/>
      <c r="I267" s="188"/>
      <c r="J267" s="37"/>
      <c r="K267" s="37"/>
      <c r="L267" s="38"/>
      <c r="M267" s="189"/>
      <c r="N267" s="190"/>
      <c r="O267" s="76"/>
      <c r="P267" s="76"/>
      <c r="Q267" s="76"/>
      <c r="R267" s="76"/>
      <c r="S267" s="76"/>
      <c r="T267" s="7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8" t="s">
        <v>155</v>
      </c>
      <c r="AU267" s="18" t="s">
        <v>82</v>
      </c>
    </row>
    <row r="268" s="2" customFormat="1" ht="24.15" customHeight="1">
      <c r="A268" s="37"/>
      <c r="B268" s="171"/>
      <c r="C268" s="172" t="s">
        <v>304</v>
      </c>
      <c r="D268" s="172" t="s">
        <v>150</v>
      </c>
      <c r="E268" s="173" t="s">
        <v>1162</v>
      </c>
      <c r="F268" s="174" t="s">
        <v>1163</v>
      </c>
      <c r="G268" s="175" t="s">
        <v>201</v>
      </c>
      <c r="H268" s="176">
        <v>16.199999999999999</v>
      </c>
      <c r="I268" s="177"/>
      <c r="J268" s="178">
        <f>ROUND(I268*H268,2)</f>
        <v>0</v>
      </c>
      <c r="K268" s="179"/>
      <c r="L268" s="38"/>
      <c r="M268" s="180" t="s">
        <v>1</v>
      </c>
      <c r="N268" s="181" t="s">
        <v>38</v>
      </c>
      <c r="O268" s="76"/>
      <c r="P268" s="182">
        <f>O268*H268</f>
        <v>0</v>
      </c>
      <c r="Q268" s="182">
        <v>0</v>
      </c>
      <c r="R268" s="182">
        <f>Q268*H268</f>
        <v>0</v>
      </c>
      <c r="S268" s="182">
        <v>0</v>
      </c>
      <c r="T268" s="18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4" t="s">
        <v>222</v>
      </c>
      <c r="AT268" s="184" t="s">
        <v>150</v>
      </c>
      <c r="AU268" s="184" t="s">
        <v>82</v>
      </c>
      <c r="AY268" s="18" t="s">
        <v>147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18" t="s">
        <v>80</v>
      </c>
      <c r="BK268" s="185">
        <f>ROUND(I268*H268,2)</f>
        <v>0</v>
      </c>
      <c r="BL268" s="18" t="s">
        <v>222</v>
      </c>
      <c r="BM268" s="184" t="s">
        <v>390</v>
      </c>
    </row>
    <row r="269" s="2" customFormat="1">
      <c r="A269" s="37"/>
      <c r="B269" s="38"/>
      <c r="C269" s="37"/>
      <c r="D269" s="186" t="s">
        <v>155</v>
      </c>
      <c r="E269" s="37"/>
      <c r="F269" s="187" t="s">
        <v>1164</v>
      </c>
      <c r="G269" s="37"/>
      <c r="H269" s="37"/>
      <c r="I269" s="188"/>
      <c r="J269" s="37"/>
      <c r="K269" s="37"/>
      <c r="L269" s="38"/>
      <c r="M269" s="189"/>
      <c r="N269" s="190"/>
      <c r="O269" s="76"/>
      <c r="P269" s="76"/>
      <c r="Q269" s="76"/>
      <c r="R269" s="76"/>
      <c r="S269" s="76"/>
      <c r="T269" s="7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8" t="s">
        <v>155</v>
      </c>
      <c r="AU269" s="18" t="s">
        <v>82</v>
      </c>
    </row>
    <row r="270" s="14" customFormat="1">
      <c r="A270" s="14"/>
      <c r="B270" s="199"/>
      <c r="C270" s="14"/>
      <c r="D270" s="192" t="s">
        <v>157</v>
      </c>
      <c r="E270" s="200" t="s">
        <v>1</v>
      </c>
      <c r="F270" s="201" t="s">
        <v>1165</v>
      </c>
      <c r="G270" s="14"/>
      <c r="H270" s="202">
        <v>16.199999999999999</v>
      </c>
      <c r="I270" s="203"/>
      <c r="J270" s="14"/>
      <c r="K270" s="14"/>
      <c r="L270" s="199"/>
      <c r="M270" s="204"/>
      <c r="N270" s="205"/>
      <c r="O270" s="205"/>
      <c r="P270" s="205"/>
      <c r="Q270" s="205"/>
      <c r="R270" s="205"/>
      <c r="S270" s="205"/>
      <c r="T270" s="20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0" t="s">
        <v>157</v>
      </c>
      <c r="AU270" s="200" t="s">
        <v>82</v>
      </c>
      <c r="AV270" s="14" t="s">
        <v>82</v>
      </c>
      <c r="AW270" s="14" t="s">
        <v>30</v>
      </c>
      <c r="AX270" s="14" t="s">
        <v>73</v>
      </c>
      <c r="AY270" s="200" t="s">
        <v>147</v>
      </c>
    </row>
    <row r="271" s="15" customFormat="1">
      <c r="A271" s="15"/>
      <c r="B271" s="207"/>
      <c r="C271" s="15"/>
      <c r="D271" s="192" t="s">
        <v>157</v>
      </c>
      <c r="E271" s="208" t="s">
        <v>1</v>
      </c>
      <c r="F271" s="209" t="s">
        <v>160</v>
      </c>
      <c r="G271" s="15"/>
      <c r="H271" s="210">
        <v>16.199999999999999</v>
      </c>
      <c r="I271" s="211"/>
      <c r="J271" s="15"/>
      <c r="K271" s="15"/>
      <c r="L271" s="207"/>
      <c r="M271" s="212"/>
      <c r="N271" s="213"/>
      <c r="O271" s="213"/>
      <c r="P271" s="213"/>
      <c r="Q271" s="213"/>
      <c r="R271" s="213"/>
      <c r="S271" s="213"/>
      <c r="T271" s="21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08" t="s">
        <v>157</v>
      </c>
      <c r="AU271" s="208" t="s">
        <v>82</v>
      </c>
      <c r="AV271" s="15" t="s">
        <v>154</v>
      </c>
      <c r="AW271" s="15" t="s">
        <v>30</v>
      </c>
      <c r="AX271" s="15" t="s">
        <v>80</v>
      </c>
      <c r="AY271" s="208" t="s">
        <v>147</v>
      </c>
    </row>
    <row r="272" s="2" customFormat="1" ht="37.8" customHeight="1">
      <c r="A272" s="37"/>
      <c r="B272" s="171"/>
      <c r="C272" s="172" t="s">
        <v>393</v>
      </c>
      <c r="D272" s="172" t="s">
        <v>150</v>
      </c>
      <c r="E272" s="173" t="s">
        <v>1166</v>
      </c>
      <c r="F272" s="174" t="s">
        <v>1167</v>
      </c>
      <c r="G272" s="175" t="s">
        <v>153</v>
      </c>
      <c r="H272" s="176">
        <v>40</v>
      </c>
      <c r="I272" s="177"/>
      <c r="J272" s="178">
        <f>ROUND(I272*H272,2)</f>
        <v>0</v>
      </c>
      <c r="K272" s="179"/>
      <c r="L272" s="38"/>
      <c r="M272" s="180" t="s">
        <v>1</v>
      </c>
      <c r="N272" s="181" t="s">
        <v>38</v>
      </c>
      <c r="O272" s="76"/>
      <c r="P272" s="182">
        <f>O272*H272</f>
        <v>0</v>
      </c>
      <c r="Q272" s="182">
        <v>0</v>
      </c>
      <c r="R272" s="182">
        <f>Q272*H272</f>
        <v>0</v>
      </c>
      <c r="S272" s="182">
        <v>0</v>
      </c>
      <c r="T272" s="18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4" t="s">
        <v>222</v>
      </c>
      <c r="AT272" s="184" t="s">
        <v>150</v>
      </c>
      <c r="AU272" s="184" t="s">
        <v>82</v>
      </c>
      <c r="AY272" s="18" t="s">
        <v>147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8" t="s">
        <v>80</v>
      </c>
      <c r="BK272" s="185">
        <f>ROUND(I272*H272,2)</f>
        <v>0</v>
      </c>
      <c r="BL272" s="18" t="s">
        <v>222</v>
      </c>
      <c r="BM272" s="184" t="s">
        <v>396</v>
      </c>
    </row>
    <row r="273" s="2" customFormat="1">
      <c r="A273" s="37"/>
      <c r="B273" s="38"/>
      <c r="C273" s="37"/>
      <c r="D273" s="186" t="s">
        <v>155</v>
      </c>
      <c r="E273" s="37"/>
      <c r="F273" s="187" t="s">
        <v>1168</v>
      </c>
      <c r="G273" s="37"/>
      <c r="H273" s="37"/>
      <c r="I273" s="188"/>
      <c r="J273" s="37"/>
      <c r="K273" s="37"/>
      <c r="L273" s="38"/>
      <c r="M273" s="189"/>
      <c r="N273" s="190"/>
      <c r="O273" s="76"/>
      <c r="P273" s="76"/>
      <c r="Q273" s="76"/>
      <c r="R273" s="76"/>
      <c r="S273" s="76"/>
      <c r="T273" s="7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8" t="s">
        <v>155</v>
      </c>
      <c r="AU273" s="18" t="s">
        <v>82</v>
      </c>
    </row>
    <row r="274" s="2" customFormat="1" ht="24.15" customHeight="1">
      <c r="A274" s="37"/>
      <c r="B274" s="171"/>
      <c r="C274" s="172" t="s">
        <v>308</v>
      </c>
      <c r="D274" s="172" t="s">
        <v>150</v>
      </c>
      <c r="E274" s="173" t="s">
        <v>1169</v>
      </c>
      <c r="F274" s="174" t="s">
        <v>1170</v>
      </c>
      <c r="G274" s="175" t="s">
        <v>201</v>
      </c>
      <c r="H274" s="176">
        <v>84</v>
      </c>
      <c r="I274" s="177"/>
      <c r="J274" s="178">
        <f>ROUND(I274*H274,2)</f>
        <v>0</v>
      </c>
      <c r="K274" s="179"/>
      <c r="L274" s="38"/>
      <c r="M274" s="180" t="s">
        <v>1</v>
      </c>
      <c r="N274" s="181" t="s">
        <v>38</v>
      </c>
      <c r="O274" s="76"/>
      <c r="P274" s="182">
        <f>O274*H274</f>
        <v>0</v>
      </c>
      <c r="Q274" s="182">
        <v>0</v>
      </c>
      <c r="R274" s="182">
        <f>Q274*H274</f>
        <v>0</v>
      </c>
      <c r="S274" s="182">
        <v>0</v>
      </c>
      <c r="T274" s="183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4" t="s">
        <v>222</v>
      </c>
      <c r="AT274" s="184" t="s">
        <v>150</v>
      </c>
      <c r="AU274" s="184" t="s">
        <v>82</v>
      </c>
      <c r="AY274" s="18" t="s">
        <v>147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8" t="s">
        <v>80</v>
      </c>
      <c r="BK274" s="185">
        <f>ROUND(I274*H274,2)</f>
        <v>0</v>
      </c>
      <c r="BL274" s="18" t="s">
        <v>222</v>
      </c>
      <c r="BM274" s="184" t="s">
        <v>399</v>
      </c>
    </row>
    <row r="275" s="2" customFormat="1">
      <c r="A275" s="37"/>
      <c r="B275" s="38"/>
      <c r="C275" s="37"/>
      <c r="D275" s="186" t="s">
        <v>155</v>
      </c>
      <c r="E275" s="37"/>
      <c r="F275" s="187" t="s">
        <v>1171</v>
      </c>
      <c r="G275" s="37"/>
      <c r="H275" s="37"/>
      <c r="I275" s="188"/>
      <c r="J275" s="37"/>
      <c r="K275" s="37"/>
      <c r="L275" s="38"/>
      <c r="M275" s="189"/>
      <c r="N275" s="190"/>
      <c r="O275" s="76"/>
      <c r="P275" s="76"/>
      <c r="Q275" s="76"/>
      <c r="R275" s="76"/>
      <c r="S275" s="76"/>
      <c r="T275" s="7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8" t="s">
        <v>155</v>
      </c>
      <c r="AU275" s="18" t="s">
        <v>82</v>
      </c>
    </row>
    <row r="276" s="14" customFormat="1">
      <c r="A276" s="14"/>
      <c r="B276" s="199"/>
      <c r="C276" s="14"/>
      <c r="D276" s="192" t="s">
        <v>157</v>
      </c>
      <c r="E276" s="200" t="s">
        <v>1</v>
      </c>
      <c r="F276" s="201" t="s">
        <v>1172</v>
      </c>
      <c r="G276" s="14"/>
      <c r="H276" s="202">
        <v>84</v>
      </c>
      <c r="I276" s="203"/>
      <c r="J276" s="14"/>
      <c r="K276" s="14"/>
      <c r="L276" s="199"/>
      <c r="M276" s="204"/>
      <c r="N276" s="205"/>
      <c r="O276" s="205"/>
      <c r="P276" s="205"/>
      <c r="Q276" s="205"/>
      <c r="R276" s="205"/>
      <c r="S276" s="205"/>
      <c r="T276" s="20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0" t="s">
        <v>157</v>
      </c>
      <c r="AU276" s="200" t="s">
        <v>82</v>
      </c>
      <c r="AV276" s="14" t="s">
        <v>82</v>
      </c>
      <c r="AW276" s="14" t="s">
        <v>30</v>
      </c>
      <c r="AX276" s="14" t="s">
        <v>73</v>
      </c>
      <c r="AY276" s="200" t="s">
        <v>147</v>
      </c>
    </row>
    <row r="277" s="15" customFormat="1">
      <c r="A277" s="15"/>
      <c r="B277" s="207"/>
      <c r="C277" s="15"/>
      <c r="D277" s="192" t="s">
        <v>157</v>
      </c>
      <c r="E277" s="208" t="s">
        <v>1</v>
      </c>
      <c r="F277" s="209" t="s">
        <v>160</v>
      </c>
      <c r="G277" s="15"/>
      <c r="H277" s="210">
        <v>84</v>
      </c>
      <c r="I277" s="211"/>
      <c r="J277" s="15"/>
      <c r="K277" s="15"/>
      <c r="L277" s="207"/>
      <c r="M277" s="212"/>
      <c r="N277" s="213"/>
      <c r="O277" s="213"/>
      <c r="P277" s="213"/>
      <c r="Q277" s="213"/>
      <c r="R277" s="213"/>
      <c r="S277" s="213"/>
      <c r="T277" s="21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08" t="s">
        <v>157</v>
      </c>
      <c r="AU277" s="208" t="s">
        <v>82</v>
      </c>
      <c r="AV277" s="15" t="s">
        <v>154</v>
      </c>
      <c r="AW277" s="15" t="s">
        <v>30</v>
      </c>
      <c r="AX277" s="15" t="s">
        <v>80</v>
      </c>
      <c r="AY277" s="208" t="s">
        <v>147</v>
      </c>
    </row>
    <row r="278" s="2" customFormat="1" ht="55.5" customHeight="1">
      <c r="A278" s="37"/>
      <c r="B278" s="171"/>
      <c r="C278" s="172" t="s">
        <v>401</v>
      </c>
      <c r="D278" s="172" t="s">
        <v>150</v>
      </c>
      <c r="E278" s="173" t="s">
        <v>1173</v>
      </c>
      <c r="F278" s="174" t="s">
        <v>1174</v>
      </c>
      <c r="G278" s="175" t="s">
        <v>164</v>
      </c>
      <c r="H278" s="176">
        <v>329.67000000000002</v>
      </c>
      <c r="I278" s="177"/>
      <c r="J278" s="178">
        <f>ROUND(I278*H278,2)</f>
        <v>0</v>
      </c>
      <c r="K278" s="179"/>
      <c r="L278" s="38"/>
      <c r="M278" s="180" t="s">
        <v>1</v>
      </c>
      <c r="N278" s="181" t="s">
        <v>38</v>
      </c>
      <c r="O278" s="76"/>
      <c r="P278" s="182">
        <f>O278*H278</f>
        <v>0</v>
      </c>
      <c r="Q278" s="182">
        <v>0</v>
      </c>
      <c r="R278" s="182">
        <f>Q278*H278</f>
        <v>0</v>
      </c>
      <c r="S278" s="182">
        <v>0</v>
      </c>
      <c r="T278" s="18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4" t="s">
        <v>222</v>
      </c>
      <c r="AT278" s="184" t="s">
        <v>150</v>
      </c>
      <c r="AU278" s="184" t="s">
        <v>82</v>
      </c>
      <c r="AY278" s="18" t="s">
        <v>147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8" t="s">
        <v>80</v>
      </c>
      <c r="BK278" s="185">
        <f>ROUND(I278*H278,2)</f>
        <v>0</v>
      </c>
      <c r="BL278" s="18" t="s">
        <v>222</v>
      </c>
      <c r="BM278" s="184" t="s">
        <v>404</v>
      </c>
    </row>
    <row r="279" s="2" customFormat="1">
      <c r="A279" s="37"/>
      <c r="B279" s="38"/>
      <c r="C279" s="37"/>
      <c r="D279" s="186" t="s">
        <v>155</v>
      </c>
      <c r="E279" s="37"/>
      <c r="F279" s="187" t="s">
        <v>1175</v>
      </c>
      <c r="G279" s="37"/>
      <c r="H279" s="37"/>
      <c r="I279" s="188"/>
      <c r="J279" s="37"/>
      <c r="K279" s="37"/>
      <c r="L279" s="38"/>
      <c r="M279" s="189"/>
      <c r="N279" s="190"/>
      <c r="O279" s="76"/>
      <c r="P279" s="76"/>
      <c r="Q279" s="76"/>
      <c r="R279" s="76"/>
      <c r="S279" s="76"/>
      <c r="T279" s="7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8" t="s">
        <v>155</v>
      </c>
      <c r="AU279" s="18" t="s">
        <v>82</v>
      </c>
    </row>
    <row r="280" s="2" customFormat="1" ht="24.15" customHeight="1">
      <c r="A280" s="37"/>
      <c r="B280" s="171"/>
      <c r="C280" s="172" t="s">
        <v>312</v>
      </c>
      <c r="D280" s="172" t="s">
        <v>150</v>
      </c>
      <c r="E280" s="173" t="s">
        <v>1176</v>
      </c>
      <c r="F280" s="174" t="s">
        <v>1177</v>
      </c>
      <c r="G280" s="175" t="s">
        <v>201</v>
      </c>
      <c r="H280" s="176">
        <v>37</v>
      </c>
      <c r="I280" s="177"/>
      <c r="J280" s="178">
        <f>ROUND(I280*H280,2)</f>
        <v>0</v>
      </c>
      <c r="K280" s="179"/>
      <c r="L280" s="38"/>
      <c r="M280" s="180" t="s">
        <v>1</v>
      </c>
      <c r="N280" s="181" t="s">
        <v>38</v>
      </c>
      <c r="O280" s="76"/>
      <c r="P280" s="182">
        <f>O280*H280</f>
        <v>0</v>
      </c>
      <c r="Q280" s="182">
        <v>0</v>
      </c>
      <c r="R280" s="182">
        <f>Q280*H280</f>
        <v>0</v>
      </c>
      <c r="S280" s="182">
        <v>0</v>
      </c>
      <c r="T280" s="18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4" t="s">
        <v>222</v>
      </c>
      <c r="AT280" s="184" t="s">
        <v>150</v>
      </c>
      <c r="AU280" s="184" t="s">
        <v>82</v>
      </c>
      <c r="AY280" s="18" t="s">
        <v>147</v>
      </c>
      <c r="BE280" s="185">
        <f>IF(N280="základní",J280,0)</f>
        <v>0</v>
      </c>
      <c r="BF280" s="185">
        <f>IF(N280="snížená",J280,0)</f>
        <v>0</v>
      </c>
      <c r="BG280" s="185">
        <f>IF(N280="zákl. přenesená",J280,0)</f>
        <v>0</v>
      </c>
      <c r="BH280" s="185">
        <f>IF(N280="sníž. přenesená",J280,0)</f>
        <v>0</v>
      </c>
      <c r="BI280" s="185">
        <f>IF(N280="nulová",J280,0)</f>
        <v>0</v>
      </c>
      <c r="BJ280" s="18" t="s">
        <v>80</v>
      </c>
      <c r="BK280" s="185">
        <f>ROUND(I280*H280,2)</f>
        <v>0</v>
      </c>
      <c r="BL280" s="18" t="s">
        <v>222</v>
      </c>
      <c r="BM280" s="184" t="s">
        <v>408</v>
      </c>
    </row>
    <row r="281" s="2" customFormat="1">
      <c r="A281" s="37"/>
      <c r="B281" s="38"/>
      <c r="C281" s="37"/>
      <c r="D281" s="186" t="s">
        <v>155</v>
      </c>
      <c r="E281" s="37"/>
      <c r="F281" s="187" t="s">
        <v>1178</v>
      </c>
      <c r="G281" s="37"/>
      <c r="H281" s="37"/>
      <c r="I281" s="188"/>
      <c r="J281" s="37"/>
      <c r="K281" s="37"/>
      <c r="L281" s="38"/>
      <c r="M281" s="189"/>
      <c r="N281" s="190"/>
      <c r="O281" s="76"/>
      <c r="P281" s="76"/>
      <c r="Q281" s="76"/>
      <c r="R281" s="76"/>
      <c r="S281" s="76"/>
      <c r="T281" s="7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8" t="s">
        <v>155</v>
      </c>
      <c r="AU281" s="18" t="s">
        <v>82</v>
      </c>
    </row>
    <row r="282" s="14" customFormat="1">
      <c r="A282" s="14"/>
      <c r="B282" s="199"/>
      <c r="C282" s="14"/>
      <c r="D282" s="192" t="s">
        <v>157</v>
      </c>
      <c r="E282" s="200" t="s">
        <v>1</v>
      </c>
      <c r="F282" s="201" t="s">
        <v>1158</v>
      </c>
      <c r="G282" s="14"/>
      <c r="H282" s="202">
        <v>37</v>
      </c>
      <c r="I282" s="203"/>
      <c r="J282" s="14"/>
      <c r="K282" s="14"/>
      <c r="L282" s="199"/>
      <c r="M282" s="204"/>
      <c r="N282" s="205"/>
      <c r="O282" s="205"/>
      <c r="P282" s="205"/>
      <c r="Q282" s="205"/>
      <c r="R282" s="205"/>
      <c r="S282" s="205"/>
      <c r="T282" s="20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00" t="s">
        <v>157</v>
      </c>
      <c r="AU282" s="200" t="s">
        <v>82</v>
      </c>
      <c r="AV282" s="14" t="s">
        <v>82</v>
      </c>
      <c r="AW282" s="14" t="s">
        <v>30</v>
      </c>
      <c r="AX282" s="14" t="s">
        <v>73</v>
      </c>
      <c r="AY282" s="200" t="s">
        <v>147</v>
      </c>
    </row>
    <row r="283" s="15" customFormat="1">
      <c r="A283" s="15"/>
      <c r="B283" s="207"/>
      <c r="C283" s="15"/>
      <c r="D283" s="192" t="s">
        <v>157</v>
      </c>
      <c r="E283" s="208" t="s">
        <v>1</v>
      </c>
      <c r="F283" s="209" t="s">
        <v>160</v>
      </c>
      <c r="G283" s="15"/>
      <c r="H283" s="210">
        <v>37</v>
      </c>
      <c r="I283" s="211"/>
      <c r="J283" s="15"/>
      <c r="K283" s="15"/>
      <c r="L283" s="207"/>
      <c r="M283" s="212"/>
      <c r="N283" s="213"/>
      <c r="O283" s="213"/>
      <c r="P283" s="213"/>
      <c r="Q283" s="213"/>
      <c r="R283" s="213"/>
      <c r="S283" s="213"/>
      <c r="T283" s="214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08" t="s">
        <v>157</v>
      </c>
      <c r="AU283" s="208" t="s">
        <v>82</v>
      </c>
      <c r="AV283" s="15" t="s">
        <v>154</v>
      </c>
      <c r="AW283" s="15" t="s">
        <v>30</v>
      </c>
      <c r="AX283" s="15" t="s">
        <v>80</v>
      </c>
      <c r="AY283" s="208" t="s">
        <v>147</v>
      </c>
    </row>
    <row r="284" s="2" customFormat="1" ht="16.5" customHeight="1">
      <c r="A284" s="37"/>
      <c r="B284" s="171"/>
      <c r="C284" s="215" t="s">
        <v>413</v>
      </c>
      <c r="D284" s="215" t="s">
        <v>229</v>
      </c>
      <c r="E284" s="216" t="s">
        <v>1179</v>
      </c>
      <c r="F284" s="217" t="s">
        <v>1180</v>
      </c>
      <c r="G284" s="218" t="s">
        <v>201</v>
      </c>
      <c r="H284" s="219">
        <v>74</v>
      </c>
      <c r="I284" s="220"/>
      <c r="J284" s="221">
        <f>ROUND(I284*H284,2)</f>
        <v>0</v>
      </c>
      <c r="K284" s="222"/>
      <c r="L284" s="223"/>
      <c r="M284" s="224" t="s">
        <v>1</v>
      </c>
      <c r="N284" s="225" t="s">
        <v>38</v>
      </c>
      <c r="O284" s="76"/>
      <c r="P284" s="182">
        <f>O284*H284</f>
        <v>0</v>
      </c>
      <c r="Q284" s="182">
        <v>0</v>
      </c>
      <c r="R284" s="182">
        <f>Q284*H284</f>
        <v>0</v>
      </c>
      <c r="S284" s="182">
        <v>0</v>
      </c>
      <c r="T284" s="183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4" t="s">
        <v>277</v>
      </c>
      <c r="AT284" s="184" t="s">
        <v>229</v>
      </c>
      <c r="AU284" s="184" t="s">
        <v>82</v>
      </c>
      <c r="AY284" s="18" t="s">
        <v>147</v>
      </c>
      <c r="BE284" s="185">
        <f>IF(N284="základní",J284,0)</f>
        <v>0</v>
      </c>
      <c r="BF284" s="185">
        <f>IF(N284="snížená",J284,0)</f>
        <v>0</v>
      </c>
      <c r="BG284" s="185">
        <f>IF(N284="zákl. přenesená",J284,0)</f>
        <v>0</v>
      </c>
      <c r="BH284" s="185">
        <f>IF(N284="sníž. přenesená",J284,0)</f>
        <v>0</v>
      </c>
      <c r="BI284" s="185">
        <f>IF(N284="nulová",J284,0)</f>
        <v>0</v>
      </c>
      <c r="BJ284" s="18" t="s">
        <v>80</v>
      </c>
      <c r="BK284" s="185">
        <f>ROUND(I284*H284,2)</f>
        <v>0</v>
      </c>
      <c r="BL284" s="18" t="s">
        <v>222</v>
      </c>
      <c r="BM284" s="184" t="s">
        <v>416</v>
      </c>
    </row>
    <row r="285" s="14" customFormat="1">
      <c r="A285" s="14"/>
      <c r="B285" s="199"/>
      <c r="C285" s="14"/>
      <c r="D285" s="192" t="s">
        <v>157</v>
      </c>
      <c r="E285" s="200" t="s">
        <v>1</v>
      </c>
      <c r="F285" s="201" t="s">
        <v>1181</v>
      </c>
      <c r="G285" s="14"/>
      <c r="H285" s="202">
        <v>74</v>
      </c>
      <c r="I285" s="203"/>
      <c r="J285" s="14"/>
      <c r="K285" s="14"/>
      <c r="L285" s="199"/>
      <c r="M285" s="204"/>
      <c r="N285" s="205"/>
      <c r="O285" s="205"/>
      <c r="P285" s="205"/>
      <c r="Q285" s="205"/>
      <c r="R285" s="205"/>
      <c r="S285" s="205"/>
      <c r="T285" s="20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0" t="s">
        <v>157</v>
      </c>
      <c r="AU285" s="200" t="s">
        <v>82</v>
      </c>
      <c r="AV285" s="14" t="s">
        <v>82</v>
      </c>
      <c r="AW285" s="14" t="s">
        <v>30</v>
      </c>
      <c r="AX285" s="14" t="s">
        <v>73</v>
      </c>
      <c r="AY285" s="200" t="s">
        <v>147</v>
      </c>
    </row>
    <row r="286" s="15" customFormat="1">
      <c r="A286" s="15"/>
      <c r="B286" s="207"/>
      <c r="C286" s="15"/>
      <c r="D286" s="192" t="s">
        <v>157</v>
      </c>
      <c r="E286" s="208" t="s">
        <v>1</v>
      </c>
      <c r="F286" s="209" t="s">
        <v>160</v>
      </c>
      <c r="G286" s="15"/>
      <c r="H286" s="210">
        <v>74</v>
      </c>
      <c r="I286" s="211"/>
      <c r="J286" s="15"/>
      <c r="K286" s="15"/>
      <c r="L286" s="207"/>
      <c r="M286" s="212"/>
      <c r="N286" s="213"/>
      <c r="O286" s="213"/>
      <c r="P286" s="213"/>
      <c r="Q286" s="213"/>
      <c r="R286" s="213"/>
      <c r="S286" s="213"/>
      <c r="T286" s="21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08" t="s">
        <v>157</v>
      </c>
      <c r="AU286" s="208" t="s">
        <v>82</v>
      </c>
      <c r="AV286" s="15" t="s">
        <v>154</v>
      </c>
      <c r="AW286" s="15" t="s">
        <v>30</v>
      </c>
      <c r="AX286" s="15" t="s">
        <v>80</v>
      </c>
      <c r="AY286" s="208" t="s">
        <v>147</v>
      </c>
    </row>
    <row r="287" s="2" customFormat="1" ht="24.15" customHeight="1">
      <c r="A287" s="37"/>
      <c r="B287" s="171"/>
      <c r="C287" s="215" t="s">
        <v>316</v>
      </c>
      <c r="D287" s="215" t="s">
        <v>229</v>
      </c>
      <c r="E287" s="216" t="s">
        <v>1182</v>
      </c>
      <c r="F287" s="217" t="s">
        <v>1183</v>
      </c>
      <c r="G287" s="218" t="s">
        <v>153</v>
      </c>
      <c r="H287" s="219">
        <v>76</v>
      </c>
      <c r="I287" s="220"/>
      <c r="J287" s="221">
        <f>ROUND(I287*H287,2)</f>
        <v>0</v>
      </c>
      <c r="K287" s="222"/>
      <c r="L287" s="223"/>
      <c r="M287" s="224" t="s">
        <v>1</v>
      </c>
      <c r="N287" s="225" t="s">
        <v>38</v>
      </c>
      <c r="O287" s="76"/>
      <c r="P287" s="182">
        <f>O287*H287</f>
        <v>0</v>
      </c>
      <c r="Q287" s="182">
        <v>0</v>
      </c>
      <c r="R287" s="182">
        <f>Q287*H287</f>
        <v>0</v>
      </c>
      <c r="S287" s="182">
        <v>0</v>
      </c>
      <c r="T287" s="18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4" t="s">
        <v>277</v>
      </c>
      <c r="AT287" s="184" t="s">
        <v>229</v>
      </c>
      <c r="AU287" s="184" t="s">
        <v>82</v>
      </c>
      <c r="AY287" s="18" t="s">
        <v>147</v>
      </c>
      <c r="BE287" s="185">
        <f>IF(N287="základní",J287,0)</f>
        <v>0</v>
      </c>
      <c r="BF287" s="185">
        <f>IF(N287="snížená",J287,0)</f>
        <v>0</v>
      </c>
      <c r="BG287" s="185">
        <f>IF(N287="zákl. přenesená",J287,0)</f>
        <v>0</v>
      </c>
      <c r="BH287" s="185">
        <f>IF(N287="sníž. přenesená",J287,0)</f>
        <v>0</v>
      </c>
      <c r="BI287" s="185">
        <f>IF(N287="nulová",J287,0)</f>
        <v>0</v>
      </c>
      <c r="BJ287" s="18" t="s">
        <v>80</v>
      </c>
      <c r="BK287" s="185">
        <f>ROUND(I287*H287,2)</f>
        <v>0</v>
      </c>
      <c r="BL287" s="18" t="s">
        <v>222</v>
      </c>
      <c r="BM287" s="184" t="s">
        <v>420</v>
      </c>
    </row>
    <row r="288" s="2" customFormat="1" ht="21.75" customHeight="1">
      <c r="A288" s="37"/>
      <c r="B288" s="171"/>
      <c r="C288" s="215" t="s">
        <v>433</v>
      </c>
      <c r="D288" s="215" t="s">
        <v>229</v>
      </c>
      <c r="E288" s="216" t="s">
        <v>1184</v>
      </c>
      <c r="F288" s="217" t="s">
        <v>1185</v>
      </c>
      <c r="G288" s="218" t="s">
        <v>153</v>
      </c>
      <c r="H288" s="219">
        <v>76</v>
      </c>
      <c r="I288" s="220"/>
      <c r="J288" s="221">
        <f>ROUND(I288*H288,2)</f>
        <v>0</v>
      </c>
      <c r="K288" s="222"/>
      <c r="L288" s="223"/>
      <c r="M288" s="224" t="s">
        <v>1</v>
      </c>
      <c r="N288" s="225" t="s">
        <v>38</v>
      </c>
      <c r="O288" s="76"/>
      <c r="P288" s="182">
        <f>O288*H288</f>
        <v>0</v>
      </c>
      <c r="Q288" s="182">
        <v>0</v>
      </c>
      <c r="R288" s="182">
        <f>Q288*H288</f>
        <v>0</v>
      </c>
      <c r="S288" s="182">
        <v>0</v>
      </c>
      <c r="T288" s="18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4" t="s">
        <v>277</v>
      </c>
      <c r="AT288" s="184" t="s">
        <v>229</v>
      </c>
      <c r="AU288" s="184" t="s">
        <v>82</v>
      </c>
      <c r="AY288" s="18" t="s">
        <v>147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8" t="s">
        <v>80</v>
      </c>
      <c r="BK288" s="185">
        <f>ROUND(I288*H288,2)</f>
        <v>0</v>
      </c>
      <c r="BL288" s="18" t="s">
        <v>222</v>
      </c>
      <c r="BM288" s="184" t="s">
        <v>436</v>
      </c>
    </row>
    <row r="289" s="2" customFormat="1" ht="44.25" customHeight="1">
      <c r="A289" s="37"/>
      <c r="B289" s="171"/>
      <c r="C289" s="172" t="s">
        <v>321</v>
      </c>
      <c r="D289" s="172" t="s">
        <v>150</v>
      </c>
      <c r="E289" s="173" t="s">
        <v>1186</v>
      </c>
      <c r="F289" s="174" t="s">
        <v>1187</v>
      </c>
      <c r="G289" s="175" t="s">
        <v>201</v>
      </c>
      <c r="H289" s="176">
        <v>18.5</v>
      </c>
      <c r="I289" s="177"/>
      <c r="J289" s="178">
        <f>ROUND(I289*H289,2)</f>
        <v>0</v>
      </c>
      <c r="K289" s="179"/>
      <c r="L289" s="38"/>
      <c r="M289" s="180" t="s">
        <v>1</v>
      </c>
      <c r="N289" s="181" t="s">
        <v>38</v>
      </c>
      <c r="O289" s="76"/>
      <c r="P289" s="182">
        <f>O289*H289</f>
        <v>0</v>
      </c>
      <c r="Q289" s="182">
        <v>0</v>
      </c>
      <c r="R289" s="182">
        <f>Q289*H289</f>
        <v>0</v>
      </c>
      <c r="S289" s="182">
        <v>0</v>
      </c>
      <c r="T289" s="18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4" t="s">
        <v>222</v>
      </c>
      <c r="AT289" s="184" t="s">
        <v>150</v>
      </c>
      <c r="AU289" s="184" t="s">
        <v>82</v>
      </c>
      <c r="AY289" s="18" t="s">
        <v>147</v>
      </c>
      <c r="BE289" s="185">
        <f>IF(N289="základní",J289,0)</f>
        <v>0</v>
      </c>
      <c r="BF289" s="185">
        <f>IF(N289="snížená",J289,0)</f>
        <v>0</v>
      </c>
      <c r="BG289" s="185">
        <f>IF(N289="zákl. přenesená",J289,0)</f>
        <v>0</v>
      </c>
      <c r="BH289" s="185">
        <f>IF(N289="sníž. přenesená",J289,0)</f>
        <v>0</v>
      </c>
      <c r="BI289" s="185">
        <f>IF(N289="nulová",J289,0)</f>
        <v>0</v>
      </c>
      <c r="BJ289" s="18" t="s">
        <v>80</v>
      </c>
      <c r="BK289" s="185">
        <f>ROUND(I289*H289,2)</f>
        <v>0</v>
      </c>
      <c r="BL289" s="18" t="s">
        <v>222</v>
      </c>
      <c r="BM289" s="184" t="s">
        <v>440</v>
      </c>
    </row>
    <row r="290" s="2" customFormat="1">
      <c r="A290" s="37"/>
      <c r="B290" s="38"/>
      <c r="C290" s="37"/>
      <c r="D290" s="186" t="s">
        <v>155</v>
      </c>
      <c r="E290" s="37"/>
      <c r="F290" s="187" t="s">
        <v>1188</v>
      </c>
      <c r="G290" s="37"/>
      <c r="H290" s="37"/>
      <c r="I290" s="188"/>
      <c r="J290" s="37"/>
      <c r="K290" s="37"/>
      <c r="L290" s="38"/>
      <c r="M290" s="189"/>
      <c r="N290" s="190"/>
      <c r="O290" s="76"/>
      <c r="P290" s="76"/>
      <c r="Q290" s="76"/>
      <c r="R290" s="76"/>
      <c r="S290" s="76"/>
      <c r="T290" s="7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8" t="s">
        <v>155</v>
      </c>
      <c r="AU290" s="18" t="s">
        <v>82</v>
      </c>
    </row>
    <row r="291" s="2" customFormat="1" ht="33" customHeight="1">
      <c r="A291" s="37"/>
      <c r="B291" s="171"/>
      <c r="C291" s="172" t="s">
        <v>425</v>
      </c>
      <c r="D291" s="172" t="s">
        <v>150</v>
      </c>
      <c r="E291" s="173" t="s">
        <v>1189</v>
      </c>
      <c r="F291" s="174" t="s">
        <v>1190</v>
      </c>
      <c r="G291" s="175" t="s">
        <v>201</v>
      </c>
      <c r="H291" s="176">
        <v>32.399999999999999</v>
      </c>
      <c r="I291" s="177"/>
      <c r="J291" s="178">
        <f>ROUND(I291*H291,2)</f>
        <v>0</v>
      </c>
      <c r="K291" s="179"/>
      <c r="L291" s="38"/>
      <c r="M291" s="180" t="s">
        <v>1</v>
      </c>
      <c r="N291" s="181" t="s">
        <v>38</v>
      </c>
      <c r="O291" s="76"/>
      <c r="P291" s="182">
        <f>O291*H291</f>
        <v>0</v>
      </c>
      <c r="Q291" s="182">
        <v>0</v>
      </c>
      <c r="R291" s="182">
        <f>Q291*H291</f>
        <v>0</v>
      </c>
      <c r="S291" s="182">
        <v>0</v>
      </c>
      <c r="T291" s="18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4" t="s">
        <v>222</v>
      </c>
      <c r="AT291" s="184" t="s">
        <v>150</v>
      </c>
      <c r="AU291" s="184" t="s">
        <v>82</v>
      </c>
      <c r="AY291" s="18" t="s">
        <v>147</v>
      </c>
      <c r="BE291" s="185">
        <f>IF(N291="základní",J291,0)</f>
        <v>0</v>
      </c>
      <c r="BF291" s="185">
        <f>IF(N291="snížená",J291,0)</f>
        <v>0</v>
      </c>
      <c r="BG291" s="185">
        <f>IF(N291="zákl. přenesená",J291,0)</f>
        <v>0</v>
      </c>
      <c r="BH291" s="185">
        <f>IF(N291="sníž. přenesená",J291,0)</f>
        <v>0</v>
      </c>
      <c r="BI291" s="185">
        <f>IF(N291="nulová",J291,0)</f>
        <v>0</v>
      </c>
      <c r="BJ291" s="18" t="s">
        <v>80</v>
      </c>
      <c r="BK291" s="185">
        <f>ROUND(I291*H291,2)</f>
        <v>0</v>
      </c>
      <c r="BL291" s="18" t="s">
        <v>222</v>
      </c>
      <c r="BM291" s="184" t="s">
        <v>443</v>
      </c>
    </row>
    <row r="292" s="2" customFormat="1">
      <c r="A292" s="37"/>
      <c r="B292" s="38"/>
      <c r="C292" s="37"/>
      <c r="D292" s="186" t="s">
        <v>155</v>
      </c>
      <c r="E292" s="37"/>
      <c r="F292" s="187" t="s">
        <v>1191</v>
      </c>
      <c r="G292" s="37"/>
      <c r="H292" s="37"/>
      <c r="I292" s="188"/>
      <c r="J292" s="37"/>
      <c r="K292" s="37"/>
      <c r="L292" s="38"/>
      <c r="M292" s="189"/>
      <c r="N292" s="190"/>
      <c r="O292" s="76"/>
      <c r="P292" s="76"/>
      <c r="Q292" s="76"/>
      <c r="R292" s="76"/>
      <c r="S292" s="76"/>
      <c r="T292" s="7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8" t="s">
        <v>155</v>
      </c>
      <c r="AU292" s="18" t="s">
        <v>82</v>
      </c>
    </row>
    <row r="293" s="13" customFormat="1">
      <c r="A293" s="13"/>
      <c r="B293" s="191"/>
      <c r="C293" s="13"/>
      <c r="D293" s="192" t="s">
        <v>157</v>
      </c>
      <c r="E293" s="193" t="s">
        <v>1</v>
      </c>
      <c r="F293" s="194" t="s">
        <v>1192</v>
      </c>
      <c r="G293" s="13"/>
      <c r="H293" s="193" t="s">
        <v>1</v>
      </c>
      <c r="I293" s="195"/>
      <c r="J293" s="13"/>
      <c r="K293" s="13"/>
      <c r="L293" s="191"/>
      <c r="M293" s="196"/>
      <c r="N293" s="197"/>
      <c r="O293" s="197"/>
      <c r="P293" s="197"/>
      <c r="Q293" s="197"/>
      <c r="R293" s="197"/>
      <c r="S293" s="197"/>
      <c r="T293" s="19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3" t="s">
        <v>157</v>
      </c>
      <c r="AU293" s="193" t="s">
        <v>82</v>
      </c>
      <c r="AV293" s="13" t="s">
        <v>80</v>
      </c>
      <c r="AW293" s="13" t="s">
        <v>30</v>
      </c>
      <c r="AX293" s="13" t="s">
        <v>73</v>
      </c>
      <c r="AY293" s="193" t="s">
        <v>147</v>
      </c>
    </row>
    <row r="294" s="14" customFormat="1">
      <c r="A294" s="14"/>
      <c r="B294" s="199"/>
      <c r="C294" s="14"/>
      <c r="D294" s="192" t="s">
        <v>157</v>
      </c>
      <c r="E294" s="200" t="s">
        <v>1</v>
      </c>
      <c r="F294" s="201" t="s">
        <v>1193</v>
      </c>
      <c r="G294" s="14"/>
      <c r="H294" s="202">
        <v>32.399999999999999</v>
      </c>
      <c r="I294" s="203"/>
      <c r="J294" s="14"/>
      <c r="K294" s="14"/>
      <c r="L294" s="199"/>
      <c r="M294" s="204"/>
      <c r="N294" s="205"/>
      <c r="O294" s="205"/>
      <c r="P294" s="205"/>
      <c r="Q294" s="205"/>
      <c r="R294" s="205"/>
      <c r="S294" s="205"/>
      <c r="T294" s="20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0" t="s">
        <v>157</v>
      </c>
      <c r="AU294" s="200" t="s">
        <v>82</v>
      </c>
      <c r="AV294" s="14" t="s">
        <v>82</v>
      </c>
      <c r="AW294" s="14" t="s">
        <v>30</v>
      </c>
      <c r="AX294" s="14" t="s">
        <v>73</v>
      </c>
      <c r="AY294" s="200" t="s">
        <v>147</v>
      </c>
    </row>
    <row r="295" s="15" customFormat="1">
      <c r="A295" s="15"/>
      <c r="B295" s="207"/>
      <c r="C295" s="15"/>
      <c r="D295" s="192" t="s">
        <v>157</v>
      </c>
      <c r="E295" s="208" t="s">
        <v>1</v>
      </c>
      <c r="F295" s="209" t="s">
        <v>160</v>
      </c>
      <c r="G295" s="15"/>
      <c r="H295" s="210">
        <v>32.399999999999999</v>
      </c>
      <c r="I295" s="211"/>
      <c r="J295" s="15"/>
      <c r="K295" s="15"/>
      <c r="L295" s="207"/>
      <c r="M295" s="212"/>
      <c r="N295" s="213"/>
      <c r="O295" s="213"/>
      <c r="P295" s="213"/>
      <c r="Q295" s="213"/>
      <c r="R295" s="213"/>
      <c r="S295" s="213"/>
      <c r="T295" s="21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08" t="s">
        <v>157</v>
      </c>
      <c r="AU295" s="208" t="s">
        <v>82</v>
      </c>
      <c r="AV295" s="15" t="s">
        <v>154</v>
      </c>
      <c r="AW295" s="15" t="s">
        <v>30</v>
      </c>
      <c r="AX295" s="15" t="s">
        <v>80</v>
      </c>
      <c r="AY295" s="208" t="s">
        <v>147</v>
      </c>
    </row>
    <row r="296" s="2" customFormat="1" ht="33" customHeight="1">
      <c r="A296" s="37"/>
      <c r="B296" s="171"/>
      <c r="C296" s="172" t="s">
        <v>325</v>
      </c>
      <c r="D296" s="172" t="s">
        <v>150</v>
      </c>
      <c r="E296" s="173" t="s">
        <v>1194</v>
      </c>
      <c r="F296" s="174" t="s">
        <v>1195</v>
      </c>
      <c r="G296" s="175" t="s">
        <v>201</v>
      </c>
      <c r="H296" s="176">
        <v>16.199999999999999</v>
      </c>
      <c r="I296" s="177"/>
      <c r="J296" s="178">
        <f>ROUND(I296*H296,2)</f>
        <v>0</v>
      </c>
      <c r="K296" s="179"/>
      <c r="L296" s="38"/>
      <c r="M296" s="180" t="s">
        <v>1</v>
      </c>
      <c r="N296" s="181" t="s">
        <v>38</v>
      </c>
      <c r="O296" s="76"/>
      <c r="P296" s="182">
        <f>O296*H296</f>
        <v>0</v>
      </c>
      <c r="Q296" s="182">
        <v>0</v>
      </c>
      <c r="R296" s="182">
        <f>Q296*H296</f>
        <v>0</v>
      </c>
      <c r="S296" s="182">
        <v>0</v>
      </c>
      <c r="T296" s="18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4" t="s">
        <v>222</v>
      </c>
      <c r="AT296" s="184" t="s">
        <v>150</v>
      </c>
      <c r="AU296" s="184" t="s">
        <v>82</v>
      </c>
      <c r="AY296" s="18" t="s">
        <v>147</v>
      </c>
      <c r="BE296" s="185">
        <f>IF(N296="základní",J296,0)</f>
        <v>0</v>
      </c>
      <c r="BF296" s="185">
        <f>IF(N296="snížená",J296,0)</f>
        <v>0</v>
      </c>
      <c r="BG296" s="185">
        <f>IF(N296="zákl. přenesená",J296,0)</f>
        <v>0</v>
      </c>
      <c r="BH296" s="185">
        <f>IF(N296="sníž. přenesená",J296,0)</f>
        <v>0</v>
      </c>
      <c r="BI296" s="185">
        <f>IF(N296="nulová",J296,0)</f>
        <v>0</v>
      </c>
      <c r="BJ296" s="18" t="s">
        <v>80</v>
      </c>
      <c r="BK296" s="185">
        <f>ROUND(I296*H296,2)</f>
        <v>0</v>
      </c>
      <c r="BL296" s="18" t="s">
        <v>222</v>
      </c>
      <c r="BM296" s="184" t="s">
        <v>447</v>
      </c>
    </row>
    <row r="297" s="2" customFormat="1">
      <c r="A297" s="37"/>
      <c r="B297" s="38"/>
      <c r="C297" s="37"/>
      <c r="D297" s="186" t="s">
        <v>155</v>
      </c>
      <c r="E297" s="37"/>
      <c r="F297" s="187" t="s">
        <v>1196</v>
      </c>
      <c r="G297" s="37"/>
      <c r="H297" s="37"/>
      <c r="I297" s="188"/>
      <c r="J297" s="37"/>
      <c r="K297" s="37"/>
      <c r="L297" s="38"/>
      <c r="M297" s="189"/>
      <c r="N297" s="190"/>
      <c r="O297" s="76"/>
      <c r="P297" s="76"/>
      <c r="Q297" s="76"/>
      <c r="R297" s="76"/>
      <c r="S297" s="76"/>
      <c r="T297" s="7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8" t="s">
        <v>155</v>
      </c>
      <c r="AU297" s="18" t="s">
        <v>82</v>
      </c>
    </row>
    <row r="298" s="13" customFormat="1">
      <c r="A298" s="13"/>
      <c r="B298" s="191"/>
      <c r="C298" s="13"/>
      <c r="D298" s="192" t="s">
        <v>157</v>
      </c>
      <c r="E298" s="193" t="s">
        <v>1</v>
      </c>
      <c r="F298" s="194" t="s">
        <v>1197</v>
      </c>
      <c r="G298" s="13"/>
      <c r="H298" s="193" t="s">
        <v>1</v>
      </c>
      <c r="I298" s="195"/>
      <c r="J298" s="13"/>
      <c r="K298" s="13"/>
      <c r="L298" s="191"/>
      <c r="M298" s="196"/>
      <c r="N298" s="197"/>
      <c r="O298" s="197"/>
      <c r="P298" s="197"/>
      <c r="Q298" s="197"/>
      <c r="R298" s="197"/>
      <c r="S298" s="197"/>
      <c r="T298" s="19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3" t="s">
        <v>157</v>
      </c>
      <c r="AU298" s="193" t="s">
        <v>82</v>
      </c>
      <c r="AV298" s="13" t="s">
        <v>80</v>
      </c>
      <c r="AW298" s="13" t="s">
        <v>30</v>
      </c>
      <c r="AX298" s="13" t="s">
        <v>73</v>
      </c>
      <c r="AY298" s="193" t="s">
        <v>147</v>
      </c>
    </row>
    <row r="299" s="14" customFormat="1">
      <c r="A299" s="14"/>
      <c r="B299" s="199"/>
      <c r="C299" s="14"/>
      <c r="D299" s="192" t="s">
        <v>157</v>
      </c>
      <c r="E299" s="200" t="s">
        <v>1</v>
      </c>
      <c r="F299" s="201" t="s">
        <v>1165</v>
      </c>
      <c r="G299" s="14"/>
      <c r="H299" s="202">
        <v>16.199999999999999</v>
      </c>
      <c r="I299" s="203"/>
      <c r="J299" s="14"/>
      <c r="K299" s="14"/>
      <c r="L299" s="199"/>
      <c r="M299" s="204"/>
      <c r="N299" s="205"/>
      <c r="O299" s="205"/>
      <c r="P299" s="205"/>
      <c r="Q299" s="205"/>
      <c r="R299" s="205"/>
      <c r="S299" s="205"/>
      <c r="T299" s="20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0" t="s">
        <v>157</v>
      </c>
      <c r="AU299" s="200" t="s">
        <v>82</v>
      </c>
      <c r="AV299" s="14" t="s">
        <v>82</v>
      </c>
      <c r="AW299" s="14" t="s">
        <v>30</v>
      </c>
      <c r="AX299" s="14" t="s">
        <v>73</v>
      </c>
      <c r="AY299" s="200" t="s">
        <v>147</v>
      </c>
    </row>
    <row r="300" s="15" customFormat="1">
      <c r="A300" s="15"/>
      <c r="B300" s="207"/>
      <c r="C300" s="15"/>
      <c r="D300" s="192" t="s">
        <v>157</v>
      </c>
      <c r="E300" s="208" t="s">
        <v>1</v>
      </c>
      <c r="F300" s="209" t="s">
        <v>160</v>
      </c>
      <c r="G300" s="15"/>
      <c r="H300" s="210">
        <v>16.199999999999999</v>
      </c>
      <c r="I300" s="211"/>
      <c r="J300" s="15"/>
      <c r="K300" s="15"/>
      <c r="L300" s="207"/>
      <c r="M300" s="212"/>
      <c r="N300" s="213"/>
      <c r="O300" s="213"/>
      <c r="P300" s="213"/>
      <c r="Q300" s="213"/>
      <c r="R300" s="213"/>
      <c r="S300" s="213"/>
      <c r="T300" s="21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08" t="s">
        <v>157</v>
      </c>
      <c r="AU300" s="208" t="s">
        <v>82</v>
      </c>
      <c r="AV300" s="15" t="s">
        <v>154</v>
      </c>
      <c r="AW300" s="15" t="s">
        <v>30</v>
      </c>
      <c r="AX300" s="15" t="s">
        <v>80</v>
      </c>
      <c r="AY300" s="208" t="s">
        <v>147</v>
      </c>
    </row>
    <row r="301" s="2" customFormat="1" ht="37.8" customHeight="1">
      <c r="A301" s="37"/>
      <c r="B301" s="171"/>
      <c r="C301" s="172" t="s">
        <v>449</v>
      </c>
      <c r="D301" s="172" t="s">
        <v>150</v>
      </c>
      <c r="E301" s="173" t="s">
        <v>1198</v>
      </c>
      <c r="F301" s="174" t="s">
        <v>1199</v>
      </c>
      <c r="G301" s="175" t="s">
        <v>201</v>
      </c>
      <c r="H301" s="176">
        <v>37</v>
      </c>
      <c r="I301" s="177"/>
      <c r="J301" s="178">
        <f>ROUND(I301*H301,2)</f>
        <v>0</v>
      </c>
      <c r="K301" s="179"/>
      <c r="L301" s="38"/>
      <c r="M301" s="180" t="s">
        <v>1</v>
      </c>
      <c r="N301" s="181" t="s">
        <v>38</v>
      </c>
      <c r="O301" s="76"/>
      <c r="P301" s="182">
        <f>O301*H301</f>
        <v>0</v>
      </c>
      <c r="Q301" s="182">
        <v>0</v>
      </c>
      <c r="R301" s="182">
        <f>Q301*H301</f>
        <v>0</v>
      </c>
      <c r="S301" s="182">
        <v>0</v>
      </c>
      <c r="T301" s="18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4" t="s">
        <v>222</v>
      </c>
      <c r="AT301" s="184" t="s">
        <v>150</v>
      </c>
      <c r="AU301" s="184" t="s">
        <v>82</v>
      </c>
      <c r="AY301" s="18" t="s">
        <v>147</v>
      </c>
      <c r="BE301" s="185">
        <f>IF(N301="základní",J301,0)</f>
        <v>0</v>
      </c>
      <c r="BF301" s="185">
        <f>IF(N301="snížená",J301,0)</f>
        <v>0</v>
      </c>
      <c r="BG301" s="185">
        <f>IF(N301="zákl. přenesená",J301,0)</f>
        <v>0</v>
      </c>
      <c r="BH301" s="185">
        <f>IF(N301="sníž. přenesená",J301,0)</f>
        <v>0</v>
      </c>
      <c r="BI301" s="185">
        <f>IF(N301="nulová",J301,0)</f>
        <v>0</v>
      </c>
      <c r="BJ301" s="18" t="s">
        <v>80</v>
      </c>
      <c r="BK301" s="185">
        <f>ROUND(I301*H301,2)</f>
        <v>0</v>
      </c>
      <c r="BL301" s="18" t="s">
        <v>222</v>
      </c>
      <c r="BM301" s="184" t="s">
        <v>452</v>
      </c>
    </row>
    <row r="302" s="2" customFormat="1">
      <c r="A302" s="37"/>
      <c r="B302" s="38"/>
      <c r="C302" s="37"/>
      <c r="D302" s="186" t="s">
        <v>155</v>
      </c>
      <c r="E302" s="37"/>
      <c r="F302" s="187" t="s">
        <v>1200</v>
      </c>
      <c r="G302" s="37"/>
      <c r="H302" s="37"/>
      <c r="I302" s="188"/>
      <c r="J302" s="37"/>
      <c r="K302" s="37"/>
      <c r="L302" s="38"/>
      <c r="M302" s="189"/>
      <c r="N302" s="190"/>
      <c r="O302" s="76"/>
      <c r="P302" s="76"/>
      <c r="Q302" s="76"/>
      <c r="R302" s="76"/>
      <c r="S302" s="76"/>
      <c r="T302" s="7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8" t="s">
        <v>155</v>
      </c>
      <c r="AU302" s="18" t="s">
        <v>82</v>
      </c>
    </row>
    <row r="303" s="14" customFormat="1">
      <c r="A303" s="14"/>
      <c r="B303" s="199"/>
      <c r="C303" s="14"/>
      <c r="D303" s="192" t="s">
        <v>157</v>
      </c>
      <c r="E303" s="200" t="s">
        <v>1</v>
      </c>
      <c r="F303" s="201" t="s">
        <v>1158</v>
      </c>
      <c r="G303" s="14"/>
      <c r="H303" s="202">
        <v>37</v>
      </c>
      <c r="I303" s="203"/>
      <c r="J303" s="14"/>
      <c r="K303" s="14"/>
      <c r="L303" s="199"/>
      <c r="M303" s="204"/>
      <c r="N303" s="205"/>
      <c r="O303" s="205"/>
      <c r="P303" s="205"/>
      <c r="Q303" s="205"/>
      <c r="R303" s="205"/>
      <c r="S303" s="205"/>
      <c r="T303" s="20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0" t="s">
        <v>157</v>
      </c>
      <c r="AU303" s="200" t="s">
        <v>82</v>
      </c>
      <c r="AV303" s="14" t="s">
        <v>82</v>
      </c>
      <c r="AW303" s="14" t="s">
        <v>30</v>
      </c>
      <c r="AX303" s="14" t="s">
        <v>73</v>
      </c>
      <c r="AY303" s="200" t="s">
        <v>147</v>
      </c>
    </row>
    <row r="304" s="15" customFormat="1">
      <c r="A304" s="15"/>
      <c r="B304" s="207"/>
      <c r="C304" s="15"/>
      <c r="D304" s="192" t="s">
        <v>157</v>
      </c>
      <c r="E304" s="208" t="s">
        <v>1</v>
      </c>
      <c r="F304" s="209" t="s">
        <v>160</v>
      </c>
      <c r="G304" s="15"/>
      <c r="H304" s="210">
        <v>37</v>
      </c>
      <c r="I304" s="211"/>
      <c r="J304" s="15"/>
      <c r="K304" s="15"/>
      <c r="L304" s="207"/>
      <c r="M304" s="212"/>
      <c r="N304" s="213"/>
      <c r="O304" s="213"/>
      <c r="P304" s="213"/>
      <c r="Q304" s="213"/>
      <c r="R304" s="213"/>
      <c r="S304" s="213"/>
      <c r="T304" s="214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08" t="s">
        <v>157</v>
      </c>
      <c r="AU304" s="208" t="s">
        <v>82</v>
      </c>
      <c r="AV304" s="15" t="s">
        <v>154</v>
      </c>
      <c r="AW304" s="15" t="s">
        <v>30</v>
      </c>
      <c r="AX304" s="15" t="s">
        <v>80</v>
      </c>
      <c r="AY304" s="208" t="s">
        <v>147</v>
      </c>
    </row>
    <row r="305" s="2" customFormat="1" ht="44.25" customHeight="1">
      <c r="A305" s="37"/>
      <c r="B305" s="171"/>
      <c r="C305" s="172" t="s">
        <v>330</v>
      </c>
      <c r="D305" s="172" t="s">
        <v>150</v>
      </c>
      <c r="E305" s="173" t="s">
        <v>1201</v>
      </c>
      <c r="F305" s="174" t="s">
        <v>1202</v>
      </c>
      <c r="G305" s="175" t="s">
        <v>153</v>
      </c>
      <c r="H305" s="176">
        <v>2</v>
      </c>
      <c r="I305" s="177"/>
      <c r="J305" s="178">
        <f>ROUND(I305*H305,2)</f>
        <v>0</v>
      </c>
      <c r="K305" s="179"/>
      <c r="L305" s="38"/>
      <c r="M305" s="180" t="s">
        <v>1</v>
      </c>
      <c r="N305" s="181" t="s">
        <v>38</v>
      </c>
      <c r="O305" s="76"/>
      <c r="P305" s="182">
        <f>O305*H305</f>
        <v>0</v>
      </c>
      <c r="Q305" s="182">
        <v>0</v>
      </c>
      <c r="R305" s="182">
        <f>Q305*H305</f>
        <v>0</v>
      </c>
      <c r="S305" s="182">
        <v>0</v>
      </c>
      <c r="T305" s="183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4" t="s">
        <v>222</v>
      </c>
      <c r="AT305" s="184" t="s">
        <v>150</v>
      </c>
      <c r="AU305" s="184" t="s">
        <v>82</v>
      </c>
      <c r="AY305" s="18" t="s">
        <v>147</v>
      </c>
      <c r="BE305" s="185">
        <f>IF(N305="základní",J305,0)</f>
        <v>0</v>
      </c>
      <c r="BF305" s="185">
        <f>IF(N305="snížená",J305,0)</f>
        <v>0</v>
      </c>
      <c r="BG305" s="185">
        <f>IF(N305="zákl. přenesená",J305,0)</f>
        <v>0</v>
      </c>
      <c r="BH305" s="185">
        <f>IF(N305="sníž. přenesená",J305,0)</f>
        <v>0</v>
      </c>
      <c r="BI305" s="185">
        <f>IF(N305="nulová",J305,0)</f>
        <v>0</v>
      </c>
      <c r="BJ305" s="18" t="s">
        <v>80</v>
      </c>
      <c r="BK305" s="185">
        <f>ROUND(I305*H305,2)</f>
        <v>0</v>
      </c>
      <c r="BL305" s="18" t="s">
        <v>222</v>
      </c>
      <c r="BM305" s="184" t="s">
        <v>456</v>
      </c>
    </row>
    <row r="306" s="2" customFormat="1">
      <c r="A306" s="37"/>
      <c r="B306" s="38"/>
      <c r="C306" s="37"/>
      <c r="D306" s="186" t="s">
        <v>155</v>
      </c>
      <c r="E306" s="37"/>
      <c r="F306" s="187" t="s">
        <v>1203</v>
      </c>
      <c r="G306" s="37"/>
      <c r="H306" s="37"/>
      <c r="I306" s="188"/>
      <c r="J306" s="37"/>
      <c r="K306" s="37"/>
      <c r="L306" s="38"/>
      <c r="M306" s="189"/>
      <c r="N306" s="190"/>
      <c r="O306" s="76"/>
      <c r="P306" s="76"/>
      <c r="Q306" s="76"/>
      <c r="R306" s="76"/>
      <c r="S306" s="76"/>
      <c r="T306" s="7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8" t="s">
        <v>155</v>
      </c>
      <c r="AU306" s="18" t="s">
        <v>82</v>
      </c>
    </row>
    <row r="307" s="2" customFormat="1" ht="44.25" customHeight="1">
      <c r="A307" s="37"/>
      <c r="B307" s="171"/>
      <c r="C307" s="172" t="s">
        <v>458</v>
      </c>
      <c r="D307" s="172" t="s">
        <v>150</v>
      </c>
      <c r="E307" s="173" t="s">
        <v>1204</v>
      </c>
      <c r="F307" s="174" t="s">
        <v>1205</v>
      </c>
      <c r="G307" s="175" t="s">
        <v>164</v>
      </c>
      <c r="H307" s="176">
        <v>5.5</v>
      </c>
      <c r="I307" s="177"/>
      <c r="J307" s="178">
        <f>ROUND(I307*H307,2)</f>
        <v>0</v>
      </c>
      <c r="K307" s="179"/>
      <c r="L307" s="38"/>
      <c r="M307" s="180" t="s">
        <v>1</v>
      </c>
      <c r="N307" s="181" t="s">
        <v>38</v>
      </c>
      <c r="O307" s="76"/>
      <c r="P307" s="182">
        <f>O307*H307</f>
        <v>0</v>
      </c>
      <c r="Q307" s="182">
        <v>0</v>
      </c>
      <c r="R307" s="182">
        <f>Q307*H307</f>
        <v>0</v>
      </c>
      <c r="S307" s="182">
        <v>0</v>
      </c>
      <c r="T307" s="183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4" t="s">
        <v>222</v>
      </c>
      <c r="AT307" s="184" t="s">
        <v>150</v>
      </c>
      <c r="AU307" s="184" t="s">
        <v>82</v>
      </c>
      <c r="AY307" s="18" t="s">
        <v>147</v>
      </c>
      <c r="BE307" s="185">
        <f>IF(N307="základní",J307,0)</f>
        <v>0</v>
      </c>
      <c r="BF307" s="185">
        <f>IF(N307="snížená",J307,0)</f>
        <v>0</v>
      </c>
      <c r="BG307" s="185">
        <f>IF(N307="zákl. přenesená",J307,0)</f>
        <v>0</v>
      </c>
      <c r="BH307" s="185">
        <f>IF(N307="sníž. přenesená",J307,0)</f>
        <v>0</v>
      </c>
      <c r="BI307" s="185">
        <f>IF(N307="nulová",J307,0)</f>
        <v>0</v>
      </c>
      <c r="BJ307" s="18" t="s">
        <v>80</v>
      </c>
      <c r="BK307" s="185">
        <f>ROUND(I307*H307,2)</f>
        <v>0</v>
      </c>
      <c r="BL307" s="18" t="s">
        <v>222</v>
      </c>
      <c r="BM307" s="184" t="s">
        <v>461</v>
      </c>
    </row>
    <row r="308" s="2" customFormat="1">
      <c r="A308" s="37"/>
      <c r="B308" s="38"/>
      <c r="C308" s="37"/>
      <c r="D308" s="186" t="s">
        <v>155</v>
      </c>
      <c r="E308" s="37"/>
      <c r="F308" s="187" t="s">
        <v>1206</v>
      </c>
      <c r="G308" s="37"/>
      <c r="H308" s="37"/>
      <c r="I308" s="188"/>
      <c r="J308" s="37"/>
      <c r="K308" s="37"/>
      <c r="L308" s="38"/>
      <c r="M308" s="189"/>
      <c r="N308" s="190"/>
      <c r="O308" s="76"/>
      <c r="P308" s="76"/>
      <c r="Q308" s="76"/>
      <c r="R308" s="76"/>
      <c r="S308" s="76"/>
      <c r="T308" s="7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8" t="s">
        <v>155</v>
      </c>
      <c r="AU308" s="18" t="s">
        <v>82</v>
      </c>
    </row>
    <row r="309" s="13" customFormat="1">
      <c r="A309" s="13"/>
      <c r="B309" s="191"/>
      <c r="C309" s="13"/>
      <c r="D309" s="192" t="s">
        <v>157</v>
      </c>
      <c r="E309" s="193" t="s">
        <v>1</v>
      </c>
      <c r="F309" s="194" t="s">
        <v>1207</v>
      </c>
      <c r="G309" s="13"/>
      <c r="H309" s="193" t="s">
        <v>1</v>
      </c>
      <c r="I309" s="195"/>
      <c r="J309" s="13"/>
      <c r="K309" s="13"/>
      <c r="L309" s="191"/>
      <c r="M309" s="196"/>
      <c r="N309" s="197"/>
      <c r="O309" s="197"/>
      <c r="P309" s="197"/>
      <c r="Q309" s="197"/>
      <c r="R309" s="197"/>
      <c r="S309" s="197"/>
      <c r="T309" s="19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3" t="s">
        <v>157</v>
      </c>
      <c r="AU309" s="193" t="s">
        <v>82</v>
      </c>
      <c r="AV309" s="13" t="s">
        <v>80</v>
      </c>
      <c r="AW309" s="13" t="s">
        <v>30</v>
      </c>
      <c r="AX309" s="13" t="s">
        <v>73</v>
      </c>
      <c r="AY309" s="193" t="s">
        <v>147</v>
      </c>
    </row>
    <row r="310" s="14" customFormat="1">
      <c r="A310" s="14"/>
      <c r="B310" s="199"/>
      <c r="C310" s="14"/>
      <c r="D310" s="192" t="s">
        <v>157</v>
      </c>
      <c r="E310" s="200" t="s">
        <v>1</v>
      </c>
      <c r="F310" s="201" t="s">
        <v>1208</v>
      </c>
      <c r="G310" s="14"/>
      <c r="H310" s="202">
        <v>5.5</v>
      </c>
      <c r="I310" s="203"/>
      <c r="J310" s="14"/>
      <c r="K310" s="14"/>
      <c r="L310" s="199"/>
      <c r="M310" s="204"/>
      <c r="N310" s="205"/>
      <c r="O310" s="205"/>
      <c r="P310" s="205"/>
      <c r="Q310" s="205"/>
      <c r="R310" s="205"/>
      <c r="S310" s="205"/>
      <c r="T310" s="20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0" t="s">
        <v>157</v>
      </c>
      <c r="AU310" s="200" t="s">
        <v>82</v>
      </c>
      <c r="AV310" s="14" t="s">
        <v>82</v>
      </c>
      <c r="AW310" s="14" t="s">
        <v>30</v>
      </c>
      <c r="AX310" s="14" t="s">
        <v>73</v>
      </c>
      <c r="AY310" s="200" t="s">
        <v>147</v>
      </c>
    </row>
    <row r="311" s="15" customFormat="1">
      <c r="A311" s="15"/>
      <c r="B311" s="207"/>
      <c r="C311" s="15"/>
      <c r="D311" s="192" t="s">
        <v>157</v>
      </c>
      <c r="E311" s="208" t="s">
        <v>1</v>
      </c>
      <c r="F311" s="209" t="s">
        <v>160</v>
      </c>
      <c r="G311" s="15"/>
      <c r="H311" s="210">
        <v>5.5</v>
      </c>
      <c r="I311" s="211"/>
      <c r="J311" s="15"/>
      <c r="K311" s="15"/>
      <c r="L311" s="207"/>
      <c r="M311" s="212"/>
      <c r="N311" s="213"/>
      <c r="O311" s="213"/>
      <c r="P311" s="213"/>
      <c r="Q311" s="213"/>
      <c r="R311" s="213"/>
      <c r="S311" s="213"/>
      <c r="T311" s="21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08" t="s">
        <v>157</v>
      </c>
      <c r="AU311" s="208" t="s">
        <v>82</v>
      </c>
      <c r="AV311" s="15" t="s">
        <v>154</v>
      </c>
      <c r="AW311" s="15" t="s">
        <v>30</v>
      </c>
      <c r="AX311" s="15" t="s">
        <v>80</v>
      </c>
      <c r="AY311" s="208" t="s">
        <v>147</v>
      </c>
    </row>
    <row r="312" s="2" customFormat="1" ht="37.8" customHeight="1">
      <c r="A312" s="37"/>
      <c r="B312" s="171"/>
      <c r="C312" s="172" t="s">
        <v>334</v>
      </c>
      <c r="D312" s="172" t="s">
        <v>150</v>
      </c>
      <c r="E312" s="173" t="s">
        <v>1209</v>
      </c>
      <c r="F312" s="174" t="s">
        <v>1210</v>
      </c>
      <c r="G312" s="175" t="s">
        <v>164</v>
      </c>
      <c r="H312" s="176">
        <v>9.5</v>
      </c>
      <c r="I312" s="177"/>
      <c r="J312" s="178">
        <f>ROUND(I312*H312,2)</f>
        <v>0</v>
      </c>
      <c r="K312" s="179"/>
      <c r="L312" s="38"/>
      <c r="M312" s="180" t="s">
        <v>1</v>
      </c>
      <c r="N312" s="181" t="s">
        <v>38</v>
      </c>
      <c r="O312" s="76"/>
      <c r="P312" s="182">
        <f>O312*H312</f>
        <v>0</v>
      </c>
      <c r="Q312" s="182">
        <v>0</v>
      </c>
      <c r="R312" s="182">
        <f>Q312*H312</f>
        <v>0</v>
      </c>
      <c r="S312" s="182">
        <v>0</v>
      </c>
      <c r="T312" s="18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4" t="s">
        <v>222</v>
      </c>
      <c r="AT312" s="184" t="s">
        <v>150</v>
      </c>
      <c r="AU312" s="184" t="s">
        <v>82</v>
      </c>
      <c r="AY312" s="18" t="s">
        <v>147</v>
      </c>
      <c r="BE312" s="185">
        <f>IF(N312="základní",J312,0)</f>
        <v>0</v>
      </c>
      <c r="BF312" s="185">
        <f>IF(N312="snížená",J312,0)</f>
        <v>0</v>
      </c>
      <c r="BG312" s="185">
        <f>IF(N312="zákl. přenesená",J312,0)</f>
        <v>0</v>
      </c>
      <c r="BH312" s="185">
        <f>IF(N312="sníž. přenesená",J312,0)</f>
        <v>0</v>
      </c>
      <c r="BI312" s="185">
        <f>IF(N312="nulová",J312,0)</f>
        <v>0</v>
      </c>
      <c r="BJ312" s="18" t="s">
        <v>80</v>
      </c>
      <c r="BK312" s="185">
        <f>ROUND(I312*H312,2)</f>
        <v>0</v>
      </c>
      <c r="BL312" s="18" t="s">
        <v>222</v>
      </c>
      <c r="BM312" s="184" t="s">
        <v>465</v>
      </c>
    </row>
    <row r="313" s="2" customFormat="1">
      <c r="A313" s="37"/>
      <c r="B313" s="38"/>
      <c r="C313" s="37"/>
      <c r="D313" s="186" t="s">
        <v>155</v>
      </c>
      <c r="E313" s="37"/>
      <c r="F313" s="187" t="s">
        <v>1211</v>
      </c>
      <c r="G313" s="37"/>
      <c r="H313" s="37"/>
      <c r="I313" s="188"/>
      <c r="J313" s="37"/>
      <c r="K313" s="37"/>
      <c r="L313" s="38"/>
      <c r="M313" s="189"/>
      <c r="N313" s="190"/>
      <c r="O313" s="76"/>
      <c r="P313" s="76"/>
      <c r="Q313" s="76"/>
      <c r="R313" s="76"/>
      <c r="S313" s="76"/>
      <c r="T313" s="7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8" t="s">
        <v>155</v>
      </c>
      <c r="AU313" s="18" t="s">
        <v>82</v>
      </c>
    </row>
    <row r="314" s="13" customFormat="1">
      <c r="A314" s="13"/>
      <c r="B314" s="191"/>
      <c r="C314" s="13"/>
      <c r="D314" s="192" t="s">
        <v>157</v>
      </c>
      <c r="E314" s="193" t="s">
        <v>1</v>
      </c>
      <c r="F314" s="194" t="s">
        <v>1212</v>
      </c>
      <c r="G314" s="13"/>
      <c r="H314" s="193" t="s">
        <v>1</v>
      </c>
      <c r="I314" s="195"/>
      <c r="J314" s="13"/>
      <c r="K314" s="13"/>
      <c r="L314" s="191"/>
      <c r="M314" s="196"/>
      <c r="N314" s="197"/>
      <c r="O314" s="197"/>
      <c r="P314" s="197"/>
      <c r="Q314" s="197"/>
      <c r="R314" s="197"/>
      <c r="S314" s="197"/>
      <c r="T314" s="19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93" t="s">
        <v>157</v>
      </c>
      <c r="AU314" s="193" t="s">
        <v>82</v>
      </c>
      <c r="AV314" s="13" t="s">
        <v>80</v>
      </c>
      <c r="AW314" s="13" t="s">
        <v>30</v>
      </c>
      <c r="AX314" s="13" t="s">
        <v>73</v>
      </c>
      <c r="AY314" s="193" t="s">
        <v>147</v>
      </c>
    </row>
    <row r="315" s="14" customFormat="1">
      <c r="A315" s="14"/>
      <c r="B315" s="199"/>
      <c r="C315" s="14"/>
      <c r="D315" s="192" t="s">
        <v>157</v>
      </c>
      <c r="E315" s="200" t="s">
        <v>1</v>
      </c>
      <c r="F315" s="201" t="s">
        <v>1213</v>
      </c>
      <c r="G315" s="14"/>
      <c r="H315" s="202">
        <v>4.5</v>
      </c>
      <c r="I315" s="203"/>
      <c r="J315" s="14"/>
      <c r="K315" s="14"/>
      <c r="L315" s="199"/>
      <c r="M315" s="204"/>
      <c r="N315" s="205"/>
      <c r="O315" s="205"/>
      <c r="P315" s="205"/>
      <c r="Q315" s="205"/>
      <c r="R315" s="205"/>
      <c r="S315" s="205"/>
      <c r="T315" s="20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00" t="s">
        <v>157</v>
      </c>
      <c r="AU315" s="200" t="s">
        <v>82</v>
      </c>
      <c r="AV315" s="14" t="s">
        <v>82</v>
      </c>
      <c r="AW315" s="14" t="s">
        <v>30</v>
      </c>
      <c r="AX315" s="14" t="s">
        <v>73</v>
      </c>
      <c r="AY315" s="200" t="s">
        <v>147</v>
      </c>
    </row>
    <row r="316" s="14" customFormat="1">
      <c r="A316" s="14"/>
      <c r="B316" s="199"/>
      <c r="C316" s="14"/>
      <c r="D316" s="192" t="s">
        <v>157</v>
      </c>
      <c r="E316" s="200" t="s">
        <v>1</v>
      </c>
      <c r="F316" s="201" t="s">
        <v>1214</v>
      </c>
      <c r="G316" s="14"/>
      <c r="H316" s="202">
        <v>5</v>
      </c>
      <c r="I316" s="203"/>
      <c r="J316" s="14"/>
      <c r="K316" s="14"/>
      <c r="L316" s="199"/>
      <c r="M316" s="204"/>
      <c r="N316" s="205"/>
      <c r="O316" s="205"/>
      <c r="P316" s="205"/>
      <c r="Q316" s="205"/>
      <c r="R316" s="205"/>
      <c r="S316" s="205"/>
      <c r="T316" s="20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0" t="s">
        <v>157</v>
      </c>
      <c r="AU316" s="200" t="s">
        <v>82</v>
      </c>
      <c r="AV316" s="14" t="s">
        <v>82</v>
      </c>
      <c r="AW316" s="14" t="s">
        <v>30</v>
      </c>
      <c r="AX316" s="14" t="s">
        <v>73</v>
      </c>
      <c r="AY316" s="200" t="s">
        <v>147</v>
      </c>
    </row>
    <row r="317" s="15" customFormat="1">
      <c r="A317" s="15"/>
      <c r="B317" s="207"/>
      <c r="C317" s="15"/>
      <c r="D317" s="192" t="s">
        <v>157</v>
      </c>
      <c r="E317" s="208" t="s">
        <v>1</v>
      </c>
      <c r="F317" s="209" t="s">
        <v>160</v>
      </c>
      <c r="G317" s="15"/>
      <c r="H317" s="210">
        <v>9.5</v>
      </c>
      <c r="I317" s="211"/>
      <c r="J317" s="15"/>
      <c r="K317" s="15"/>
      <c r="L317" s="207"/>
      <c r="M317" s="212"/>
      <c r="N317" s="213"/>
      <c r="O317" s="213"/>
      <c r="P317" s="213"/>
      <c r="Q317" s="213"/>
      <c r="R317" s="213"/>
      <c r="S317" s="213"/>
      <c r="T317" s="214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08" t="s">
        <v>157</v>
      </c>
      <c r="AU317" s="208" t="s">
        <v>82</v>
      </c>
      <c r="AV317" s="15" t="s">
        <v>154</v>
      </c>
      <c r="AW317" s="15" t="s">
        <v>30</v>
      </c>
      <c r="AX317" s="15" t="s">
        <v>80</v>
      </c>
      <c r="AY317" s="208" t="s">
        <v>147</v>
      </c>
    </row>
    <row r="318" s="2" customFormat="1" ht="49.05" customHeight="1">
      <c r="A318" s="37"/>
      <c r="B318" s="171"/>
      <c r="C318" s="172" t="s">
        <v>480</v>
      </c>
      <c r="D318" s="172" t="s">
        <v>150</v>
      </c>
      <c r="E318" s="173" t="s">
        <v>1215</v>
      </c>
      <c r="F318" s="174" t="s">
        <v>1216</v>
      </c>
      <c r="G318" s="175" t="s">
        <v>153</v>
      </c>
      <c r="H318" s="176">
        <v>1</v>
      </c>
      <c r="I318" s="177"/>
      <c r="J318" s="178">
        <f>ROUND(I318*H318,2)</f>
        <v>0</v>
      </c>
      <c r="K318" s="179"/>
      <c r="L318" s="38"/>
      <c r="M318" s="180" t="s">
        <v>1</v>
      </c>
      <c r="N318" s="181" t="s">
        <v>38</v>
      </c>
      <c r="O318" s="76"/>
      <c r="P318" s="182">
        <f>O318*H318</f>
        <v>0</v>
      </c>
      <c r="Q318" s="182">
        <v>0</v>
      </c>
      <c r="R318" s="182">
        <f>Q318*H318</f>
        <v>0</v>
      </c>
      <c r="S318" s="182">
        <v>0</v>
      </c>
      <c r="T318" s="183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84" t="s">
        <v>222</v>
      </c>
      <c r="AT318" s="184" t="s">
        <v>150</v>
      </c>
      <c r="AU318" s="184" t="s">
        <v>82</v>
      </c>
      <c r="AY318" s="18" t="s">
        <v>147</v>
      </c>
      <c r="BE318" s="185">
        <f>IF(N318="základní",J318,0)</f>
        <v>0</v>
      </c>
      <c r="BF318" s="185">
        <f>IF(N318="snížená",J318,0)</f>
        <v>0</v>
      </c>
      <c r="BG318" s="185">
        <f>IF(N318="zákl. přenesená",J318,0)</f>
        <v>0</v>
      </c>
      <c r="BH318" s="185">
        <f>IF(N318="sníž. přenesená",J318,0)</f>
        <v>0</v>
      </c>
      <c r="BI318" s="185">
        <f>IF(N318="nulová",J318,0)</f>
        <v>0</v>
      </c>
      <c r="BJ318" s="18" t="s">
        <v>80</v>
      </c>
      <c r="BK318" s="185">
        <f>ROUND(I318*H318,2)</f>
        <v>0</v>
      </c>
      <c r="BL318" s="18" t="s">
        <v>222</v>
      </c>
      <c r="BM318" s="184" t="s">
        <v>483</v>
      </c>
    </row>
    <row r="319" s="2" customFormat="1">
      <c r="A319" s="37"/>
      <c r="B319" s="38"/>
      <c r="C319" s="37"/>
      <c r="D319" s="186" t="s">
        <v>155</v>
      </c>
      <c r="E319" s="37"/>
      <c r="F319" s="187" t="s">
        <v>1217</v>
      </c>
      <c r="G319" s="37"/>
      <c r="H319" s="37"/>
      <c r="I319" s="188"/>
      <c r="J319" s="37"/>
      <c r="K319" s="37"/>
      <c r="L319" s="38"/>
      <c r="M319" s="189"/>
      <c r="N319" s="190"/>
      <c r="O319" s="76"/>
      <c r="P319" s="76"/>
      <c r="Q319" s="76"/>
      <c r="R319" s="76"/>
      <c r="S319" s="76"/>
      <c r="T319" s="7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8" t="s">
        <v>155</v>
      </c>
      <c r="AU319" s="18" t="s">
        <v>82</v>
      </c>
    </row>
    <row r="320" s="2" customFormat="1" ht="55.5" customHeight="1">
      <c r="A320" s="37"/>
      <c r="B320" s="171"/>
      <c r="C320" s="172" t="s">
        <v>339</v>
      </c>
      <c r="D320" s="172" t="s">
        <v>150</v>
      </c>
      <c r="E320" s="173" t="s">
        <v>1218</v>
      </c>
      <c r="F320" s="174" t="s">
        <v>1219</v>
      </c>
      <c r="G320" s="175" t="s">
        <v>153</v>
      </c>
      <c r="H320" s="176">
        <v>1</v>
      </c>
      <c r="I320" s="177"/>
      <c r="J320" s="178">
        <f>ROUND(I320*H320,2)</f>
        <v>0</v>
      </c>
      <c r="K320" s="179"/>
      <c r="L320" s="38"/>
      <c r="M320" s="180" t="s">
        <v>1</v>
      </c>
      <c r="N320" s="181" t="s">
        <v>38</v>
      </c>
      <c r="O320" s="76"/>
      <c r="P320" s="182">
        <f>O320*H320</f>
        <v>0</v>
      </c>
      <c r="Q320" s="182">
        <v>0</v>
      </c>
      <c r="R320" s="182">
        <f>Q320*H320</f>
        <v>0</v>
      </c>
      <c r="S320" s="182">
        <v>0</v>
      </c>
      <c r="T320" s="183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4" t="s">
        <v>222</v>
      </c>
      <c r="AT320" s="184" t="s">
        <v>150</v>
      </c>
      <c r="AU320" s="184" t="s">
        <v>82</v>
      </c>
      <c r="AY320" s="18" t="s">
        <v>147</v>
      </c>
      <c r="BE320" s="185">
        <f>IF(N320="základní",J320,0)</f>
        <v>0</v>
      </c>
      <c r="BF320" s="185">
        <f>IF(N320="snížená",J320,0)</f>
        <v>0</v>
      </c>
      <c r="BG320" s="185">
        <f>IF(N320="zákl. přenesená",J320,0)</f>
        <v>0</v>
      </c>
      <c r="BH320" s="185">
        <f>IF(N320="sníž. přenesená",J320,0)</f>
        <v>0</v>
      </c>
      <c r="BI320" s="185">
        <f>IF(N320="nulová",J320,0)</f>
        <v>0</v>
      </c>
      <c r="BJ320" s="18" t="s">
        <v>80</v>
      </c>
      <c r="BK320" s="185">
        <f>ROUND(I320*H320,2)</f>
        <v>0</v>
      </c>
      <c r="BL320" s="18" t="s">
        <v>222</v>
      </c>
      <c r="BM320" s="184" t="s">
        <v>488</v>
      </c>
    </row>
    <row r="321" s="2" customFormat="1">
      <c r="A321" s="37"/>
      <c r="B321" s="38"/>
      <c r="C321" s="37"/>
      <c r="D321" s="186" t="s">
        <v>155</v>
      </c>
      <c r="E321" s="37"/>
      <c r="F321" s="187" t="s">
        <v>1220</v>
      </c>
      <c r="G321" s="37"/>
      <c r="H321" s="37"/>
      <c r="I321" s="188"/>
      <c r="J321" s="37"/>
      <c r="K321" s="37"/>
      <c r="L321" s="38"/>
      <c r="M321" s="189"/>
      <c r="N321" s="190"/>
      <c r="O321" s="76"/>
      <c r="P321" s="76"/>
      <c r="Q321" s="76"/>
      <c r="R321" s="76"/>
      <c r="S321" s="76"/>
      <c r="T321" s="7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8" t="s">
        <v>155</v>
      </c>
      <c r="AU321" s="18" t="s">
        <v>82</v>
      </c>
    </row>
    <row r="322" s="2" customFormat="1" ht="33" customHeight="1">
      <c r="A322" s="37"/>
      <c r="B322" s="171"/>
      <c r="C322" s="172" t="s">
        <v>494</v>
      </c>
      <c r="D322" s="172" t="s">
        <v>150</v>
      </c>
      <c r="E322" s="173" t="s">
        <v>1221</v>
      </c>
      <c r="F322" s="174" t="s">
        <v>1222</v>
      </c>
      <c r="G322" s="175" t="s">
        <v>201</v>
      </c>
      <c r="H322" s="176">
        <v>37</v>
      </c>
      <c r="I322" s="177"/>
      <c r="J322" s="178">
        <f>ROUND(I322*H322,2)</f>
        <v>0</v>
      </c>
      <c r="K322" s="179"/>
      <c r="L322" s="38"/>
      <c r="M322" s="180" t="s">
        <v>1</v>
      </c>
      <c r="N322" s="181" t="s">
        <v>38</v>
      </c>
      <c r="O322" s="76"/>
      <c r="P322" s="182">
        <f>O322*H322</f>
        <v>0</v>
      </c>
      <c r="Q322" s="182">
        <v>0</v>
      </c>
      <c r="R322" s="182">
        <f>Q322*H322</f>
        <v>0</v>
      </c>
      <c r="S322" s="182">
        <v>0</v>
      </c>
      <c r="T322" s="183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4" t="s">
        <v>222</v>
      </c>
      <c r="AT322" s="184" t="s">
        <v>150</v>
      </c>
      <c r="AU322" s="184" t="s">
        <v>82</v>
      </c>
      <c r="AY322" s="18" t="s">
        <v>147</v>
      </c>
      <c r="BE322" s="185">
        <f>IF(N322="základní",J322,0)</f>
        <v>0</v>
      </c>
      <c r="BF322" s="185">
        <f>IF(N322="snížená",J322,0)</f>
        <v>0</v>
      </c>
      <c r="BG322" s="185">
        <f>IF(N322="zákl. přenesená",J322,0)</f>
        <v>0</v>
      </c>
      <c r="BH322" s="185">
        <f>IF(N322="sníž. přenesená",J322,0)</f>
        <v>0</v>
      </c>
      <c r="BI322" s="185">
        <f>IF(N322="nulová",J322,0)</f>
        <v>0</v>
      </c>
      <c r="BJ322" s="18" t="s">
        <v>80</v>
      </c>
      <c r="BK322" s="185">
        <f>ROUND(I322*H322,2)</f>
        <v>0</v>
      </c>
      <c r="BL322" s="18" t="s">
        <v>222</v>
      </c>
      <c r="BM322" s="184" t="s">
        <v>497</v>
      </c>
    </row>
    <row r="323" s="2" customFormat="1">
      <c r="A323" s="37"/>
      <c r="B323" s="38"/>
      <c r="C323" s="37"/>
      <c r="D323" s="186" t="s">
        <v>155</v>
      </c>
      <c r="E323" s="37"/>
      <c r="F323" s="187" t="s">
        <v>1223</v>
      </c>
      <c r="G323" s="37"/>
      <c r="H323" s="37"/>
      <c r="I323" s="188"/>
      <c r="J323" s="37"/>
      <c r="K323" s="37"/>
      <c r="L323" s="38"/>
      <c r="M323" s="189"/>
      <c r="N323" s="190"/>
      <c r="O323" s="76"/>
      <c r="P323" s="76"/>
      <c r="Q323" s="76"/>
      <c r="R323" s="76"/>
      <c r="S323" s="76"/>
      <c r="T323" s="7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8" t="s">
        <v>155</v>
      </c>
      <c r="AU323" s="18" t="s">
        <v>82</v>
      </c>
    </row>
    <row r="324" s="14" customFormat="1">
      <c r="A324" s="14"/>
      <c r="B324" s="199"/>
      <c r="C324" s="14"/>
      <c r="D324" s="192" t="s">
        <v>157</v>
      </c>
      <c r="E324" s="200" t="s">
        <v>1</v>
      </c>
      <c r="F324" s="201" t="s">
        <v>1158</v>
      </c>
      <c r="G324" s="14"/>
      <c r="H324" s="202">
        <v>37</v>
      </c>
      <c r="I324" s="203"/>
      <c r="J324" s="14"/>
      <c r="K324" s="14"/>
      <c r="L324" s="199"/>
      <c r="M324" s="204"/>
      <c r="N324" s="205"/>
      <c r="O324" s="205"/>
      <c r="P324" s="205"/>
      <c r="Q324" s="205"/>
      <c r="R324" s="205"/>
      <c r="S324" s="205"/>
      <c r="T324" s="20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00" t="s">
        <v>157</v>
      </c>
      <c r="AU324" s="200" t="s">
        <v>82</v>
      </c>
      <c r="AV324" s="14" t="s">
        <v>82</v>
      </c>
      <c r="AW324" s="14" t="s">
        <v>30</v>
      </c>
      <c r="AX324" s="14" t="s">
        <v>73</v>
      </c>
      <c r="AY324" s="200" t="s">
        <v>147</v>
      </c>
    </row>
    <row r="325" s="15" customFormat="1">
      <c r="A325" s="15"/>
      <c r="B325" s="207"/>
      <c r="C325" s="15"/>
      <c r="D325" s="192" t="s">
        <v>157</v>
      </c>
      <c r="E325" s="208" t="s">
        <v>1</v>
      </c>
      <c r="F325" s="209" t="s">
        <v>160</v>
      </c>
      <c r="G325" s="15"/>
      <c r="H325" s="210">
        <v>37</v>
      </c>
      <c r="I325" s="211"/>
      <c r="J325" s="15"/>
      <c r="K325" s="15"/>
      <c r="L325" s="207"/>
      <c r="M325" s="212"/>
      <c r="N325" s="213"/>
      <c r="O325" s="213"/>
      <c r="P325" s="213"/>
      <c r="Q325" s="213"/>
      <c r="R325" s="213"/>
      <c r="S325" s="213"/>
      <c r="T325" s="21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8" t="s">
        <v>157</v>
      </c>
      <c r="AU325" s="208" t="s">
        <v>82</v>
      </c>
      <c r="AV325" s="15" t="s">
        <v>154</v>
      </c>
      <c r="AW325" s="15" t="s">
        <v>30</v>
      </c>
      <c r="AX325" s="15" t="s">
        <v>80</v>
      </c>
      <c r="AY325" s="208" t="s">
        <v>147</v>
      </c>
    </row>
    <row r="326" s="2" customFormat="1" ht="37.8" customHeight="1">
      <c r="A326" s="37"/>
      <c r="B326" s="171"/>
      <c r="C326" s="172" t="s">
        <v>343</v>
      </c>
      <c r="D326" s="172" t="s">
        <v>150</v>
      </c>
      <c r="E326" s="173" t="s">
        <v>1224</v>
      </c>
      <c r="F326" s="174" t="s">
        <v>1225</v>
      </c>
      <c r="G326" s="175" t="s">
        <v>153</v>
      </c>
      <c r="H326" s="176">
        <v>2</v>
      </c>
      <c r="I326" s="177"/>
      <c r="J326" s="178">
        <f>ROUND(I326*H326,2)</f>
        <v>0</v>
      </c>
      <c r="K326" s="179"/>
      <c r="L326" s="38"/>
      <c r="M326" s="180" t="s">
        <v>1</v>
      </c>
      <c r="N326" s="181" t="s">
        <v>38</v>
      </c>
      <c r="O326" s="76"/>
      <c r="P326" s="182">
        <f>O326*H326</f>
        <v>0</v>
      </c>
      <c r="Q326" s="182">
        <v>0</v>
      </c>
      <c r="R326" s="182">
        <f>Q326*H326</f>
        <v>0</v>
      </c>
      <c r="S326" s="182">
        <v>0</v>
      </c>
      <c r="T326" s="183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4" t="s">
        <v>222</v>
      </c>
      <c r="AT326" s="184" t="s">
        <v>150</v>
      </c>
      <c r="AU326" s="184" t="s">
        <v>82</v>
      </c>
      <c r="AY326" s="18" t="s">
        <v>147</v>
      </c>
      <c r="BE326" s="185">
        <f>IF(N326="základní",J326,0)</f>
        <v>0</v>
      </c>
      <c r="BF326" s="185">
        <f>IF(N326="snížená",J326,0)</f>
        <v>0</v>
      </c>
      <c r="BG326" s="185">
        <f>IF(N326="zákl. přenesená",J326,0)</f>
        <v>0</v>
      </c>
      <c r="BH326" s="185">
        <f>IF(N326="sníž. přenesená",J326,0)</f>
        <v>0</v>
      </c>
      <c r="BI326" s="185">
        <f>IF(N326="nulová",J326,0)</f>
        <v>0</v>
      </c>
      <c r="BJ326" s="18" t="s">
        <v>80</v>
      </c>
      <c r="BK326" s="185">
        <f>ROUND(I326*H326,2)</f>
        <v>0</v>
      </c>
      <c r="BL326" s="18" t="s">
        <v>222</v>
      </c>
      <c r="BM326" s="184" t="s">
        <v>504</v>
      </c>
    </row>
    <row r="327" s="2" customFormat="1">
      <c r="A327" s="37"/>
      <c r="B327" s="38"/>
      <c r="C327" s="37"/>
      <c r="D327" s="186" t="s">
        <v>155</v>
      </c>
      <c r="E327" s="37"/>
      <c r="F327" s="187" t="s">
        <v>1226</v>
      </c>
      <c r="G327" s="37"/>
      <c r="H327" s="37"/>
      <c r="I327" s="188"/>
      <c r="J327" s="37"/>
      <c r="K327" s="37"/>
      <c r="L327" s="38"/>
      <c r="M327" s="189"/>
      <c r="N327" s="190"/>
      <c r="O327" s="76"/>
      <c r="P327" s="76"/>
      <c r="Q327" s="76"/>
      <c r="R327" s="76"/>
      <c r="S327" s="76"/>
      <c r="T327" s="7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T327" s="18" t="s">
        <v>155</v>
      </c>
      <c r="AU327" s="18" t="s">
        <v>82</v>
      </c>
    </row>
    <row r="328" s="2" customFormat="1" ht="37.8" customHeight="1">
      <c r="A328" s="37"/>
      <c r="B328" s="171"/>
      <c r="C328" s="172" t="s">
        <v>516</v>
      </c>
      <c r="D328" s="172" t="s">
        <v>150</v>
      </c>
      <c r="E328" s="173" t="s">
        <v>1227</v>
      </c>
      <c r="F328" s="174" t="s">
        <v>1228</v>
      </c>
      <c r="G328" s="175" t="s">
        <v>201</v>
      </c>
      <c r="H328" s="176">
        <v>16</v>
      </c>
      <c r="I328" s="177"/>
      <c r="J328" s="178">
        <f>ROUND(I328*H328,2)</f>
        <v>0</v>
      </c>
      <c r="K328" s="179"/>
      <c r="L328" s="38"/>
      <c r="M328" s="180" t="s">
        <v>1</v>
      </c>
      <c r="N328" s="181" t="s">
        <v>38</v>
      </c>
      <c r="O328" s="76"/>
      <c r="P328" s="182">
        <f>O328*H328</f>
        <v>0</v>
      </c>
      <c r="Q328" s="182">
        <v>0</v>
      </c>
      <c r="R328" s="182">
        <f>Q328*H328</f>
        <v>0</v>
      </c>
      <c r="S328" s="182">
        <v>0</v>
      </c>
      <c r="T328" s="183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4" t="s">
        <v>222</v>
      </c>
      <c r="AT328" s="184" t="s">
        <v>150</v>
      </c>
      <c r="AU328" s="184" t="s">
        <v>82</v>
      </c>
      <c r="AY328" s="18" t="s">
        <v>147</v>
      </c>
      <c r="BE328" s="185">
        <f>IF(N328="základní",J328,0)</f>
        <v>0</v>
      </c>
      <c r="BF328" s="185">
        <f>IF(N328="snížená",J328,0)</f>
        <v>0</v>
      </c>
      <c r="BG328" s="185">
        <f>IF(N328="zákl. přenesená",J328,0)</f>
        <v>0</v>
      </c>
      <c r="BH328" s="185">
        <f>IF(N328="sníž. přenesená",J328,0)</f>
        <v>0</v>
      </c>
      <c r="BI328" s="185">
        <f>IF(N328="nulová",J328,0)</f>
        <v>0</v>
      </c>
      <c r="BJ328" s="18" t="s">
        <v>80</v>
      </c>
      <c r="BK328" s="185">
        <f>ROUND(I328*H328,2)</f>
        <v>0</v>
      </c>
      <c r="BL328" s="18" t="s">
        <v>222</v>
      </c>
      <c r="BM328" s="184" t="s">
        <v>520</v>
      </c>
    </row>
    <row r="329" s="2" customFormat="1">
      <c r="A329" s="37"/>
      <c r="B329" s="38"/>
      <c r="C329" s="37"/>
      <c r="D329" s="186" t="s">
        <v>155</v>
      </c>
      <c r="E329" s="37"/>
      <c r="F329" s="187" t="s">
        <v>1229</v>
      </c>
      <c r="G329" s="37"/>
      <c r="H329" s="37"/>
      <c r="I329" s="188"/>
      <c r="J329" s="37"/>
      <c r="K329" s="37"/>
      <c r="L329" s="38"/>
      <c r="M329" s="189"/>
      <c r="N329" s="190"/>
      <c r="O329" s="76"/>
      <c r="P329" s="76"/>
      <c r="Q329" s="76"/>
      <c r="R329" s="76"/>
      <c r="S329" s="76"/>
      <c r="T329" s="7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8" t="s">
        <v>155</v>
      </c>
      <c r="AU329" s="18" t="s">
        <v>82</v>
      </c>
    </row>
    <row r="330" s="14" customFormat="1">
      <c r="A330" s="14"/>
      <c r="B330" s="199"/>
      <c r="C330" s="14"/>
      <c r="D330" s="192" t="s">
        <v>157</v>
      </c>
      <c r="E330" s="200" t="s">
        <v>1</v>
      </c>
      <c r="F330" s="201" t="s">
        <v>1230</v>
      </c>
      <c r="G330" s="14"/>
      <c r="H330" s="202">
        <v>16</v>
      </c>
      <c r="I330" s="203"/>
      <c r="J330" s="14"/>
      <c r="K330" s="14"/>
      <c r="L330" s="199"/>
      <c r="M330" s="204"/>
      <c r="N330" s="205"/>
      <c r="O330" s="205"/>
      <c r="P330" s="205"/>
      <c r="Q330" s="205"/>
      <c r="R330" s="205"/>
      <c r="S330" s="205"/>
      <c r="T330" s="20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00" t="s">
        <v>157</v>
      </c>
      <c r="AU330" s="200" t="s">
        <v>82</v>
      </c>
      <c r="AV330" s="14" t="s">
        <v>82</v>
      </c>
      <c r="AW330" s="14" t="s">
        <v>30</v>
      </c>
      <c r="AX330" s="14" t="s">
        <v>73</v>
      </c>
      <c r="AY330" s="200" t="s">
        <v>147</v>
      </c>
    </row>
    <row r="331" s="15" customFormat="1">
      <c r="A331" s="15"/>
      <c r="B331" s="207"/>
      <c r="C331" s="15"/>
      <c r="D331" s="192" t="s">
        <v>157</v>
      </c>
      <c r="E331" s="208" t="s">
        <v>1</v>
      </c>
      <c r="F331" s="209" t="s">
        <v>160</v>
      </c>
      <c r="G331" s="15"/>
      <c r="H331" s="210">
        <v>16</v>
      </c>
      <c r="I331" s="211"/>
      <c r="J331" s="15"/>
      <c r="K331" s="15"/>
      <c r="L331" s="207"/>
      <c r="M331" s="212"/>
      <c r="N331" s="213"/>
      <c r="O331" s="213"/>
      <c r="P331" s="213"/>
      <c r="Q331" s="213"/>
      <c r="R331" s="213"/>
      <c r="S331" s="213"/>
      <c r="T331" s="21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08" t="s">
        <v>157</v>
      </c>
      <c r="AU331" s="208" t="s">
        <v>82</v>
      </c>
      <c r="AV331" s="15" t="s">
        <v>154</v>
      </c>
      <c r="AW331" s="15" t="s">
        <v>30</v>
      </c>
      <c r="AX331" s="15" t="s">
        <v>80</v>
      </c>
      <c r="AY331" s="208" t="s">
        <v>147</v>
      </c>
    </row>
    <row r="332" s="2" customFormat="1" ht="55.5" customHeight="1">
      <c r="A332" s="37"/>
      <c r="B332" s="171"/>
      <c r="C332" s="172" t="s">
        <v>346</v>
      </c>
      <c r="D332" s="172" t="s">
        <v>150</v>
      </c>
      <c r="E332" s="173" t="s">
        <v>1231</v>
      </c>
      <c r="F332" s="174" t="s">
        <v>1232</v>
      </c>
      <c r="G332" s="175" t="s">
        <v>678</v>
      </c>
      <c r="H332" s="226"/>
      <c r="I332" s="177"/>
      <c r="J332" s="178">
        <f>ROUND(I332*H332,2)</f>
        <v>0</v>
      </c>
      <c r="K332" s="179"/>
      <c r="L332" s="38"/>
      <c r="M332" s="180" t="s">
        <v>1</v>
      </c>
      <c r="N332" s="181" t="s">
        <v>38</v>
      </c>
      <c r="O332" s="76"/>
      <c r="P332" s="182">
        <f>O332*H332</f>
        <v>0</v>
      </c>
      <c r="Q332" s="182">
        <v>0</v>
      </c>
      <c r="R332" s="182">
        <f>Q332*H332</f>
        <v>0</v>
      </c>
      <c r="S332" s="182">
        <v>0</v>
      </c>
      <c r="T332" s="183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4" t="s">
        <v>222</v>
      </c>
      <c r="AT332" s="184" t="s">
        <v>150</v>
      </c>
      <c r="AU332" s="184" t="s">
        <v>82</v>
      </c>
      <c r="AY332" s="18" t="s">
        <v>147</v>
      </c>
      <c r="BE332" s="185">
        <f>IF(N332="základní",J332,0)</f>
        <v>0</v>
      </c>
      <c r="BF332" s="185">
        <f>IF(N332="snížená",J332,0)</f>
        <v>0</v>
      </c>
      <c r="BG332" s="185">
        <f>IF(N332="zákl. přenesená",J332,0)</f>
        <v>0</v>
      </c>
      <c r="BH332" s="185">
        <f>IF(N332="sníž. přenesená",J332,0)</f>
        <v>0</v>
      </c>
      <c r="BI332" s="185">
        <f>IF(N332="nulová",J332,0)</f>
        <v>0</v>
      </c>
      <c r="BJ332" s="18" t="s">
        <v>80</v>
      </c>
      <c r="BK332" s="185">
        <f>ROUND(I332*H332,2)</f>
        <v>0</v>
      </c>
      <c r="BL332" s="18" t="s">
        <v>222</v>
      </c>
      <c r="BM332" s="184" t="s">
        <v>524</v>
      </c>
    </row>
    <row r="333" s="2" customFormat="1">
      <c r="A333" s="37"/>
      <c r="B333" s="38"/>
      <c r="C333" s="37"/>
      <c r="D333" s="186" t="s">
        <v>155</v>
      </c>
      <c r="E333" s="37"/>
      <c r="F333" s="187" t="s">
        <v>1233</v>
      </c>
      <c r="G333" s="37"/>
      <c r="H333" s="37"/>
      <c r="I333" s="188"/>
      <c r="J333" s="37"/>
      <c r="K333" s="37"/>
      <c r="L333" s="38"/>
      <c r="M333" s="189"/>
      <c r="N333" s="190"/>
      <c r="O333" s="76"/>
      <c r="P333" s="76"/>
      <c r="Q333" s="76"/>
      <c r="R333" s="76"/>
      <c r="S333" s="76"/>
      <c r="T333" s="7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8" t="s">
        <v>155</v>
      </c>
      <c r="AU333" s="18" t="s">
        <v>82</v>
      </c>
    </row>
    <row r="334" s="12" customFormat="1" ht="22.8" customHeight="1">
      <c r="A334" s="12"/>
      <c r="B334" s="158"/>
      <c r="C334" s="12"/>
      <c r="D334" s="159" t="s">
        <v>72</v>
      </c>
      <c r="E334" s="169" t="s">
        <v>1234</v>
      </c>
      <c r="F334" s="169" t="s">
        <v>1235</v>
      </c>
      <c r="G334" s="12"/>
      <c r="H334" s="12"/>
      <c r="I334" s="161"/>
      <c r="J334" s="170">
        <f>BK334</f>
        <v>0</v>
      </c>
      <c r="K334" s="12"/>
      <c r="L334" s="158"/>
      <c r="M334" s="163"/>
      <c r="N334" s="164"/>
      <c r="O334" s="164"/>
      <c r="P334" s="165">
        <f>SUM(P335:P351)</f>
        <v>0</v>
      </c>
      <c r="Q334" s="164"/>
      <c r="R334" s="165">
        <f>SUM(R335:R351)</f>
        <v>0</v>
      </c>
      <c r="S334" s="164"/>
      <c r="T334" s="166">
        <f>SUM(T335:T351)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59" t="s">
        <v>82</v>
      </c>
      <c r="AT334" s="167" t="s">
        <v>72</v>
      </c>
      <c r="AU334" s="167" t="s">
        <v>80</v>
      </c>
      <c r="AY334" s="159" t="s">
        <v>147</v>
      </c>
      <c r="BK334" s="168">
        <f>SUM(BK335:BK351)</f>
        <v>0</v>
      </c>
    </row>
    <row r="335" s="2" customFormat="1" ht="24.15" customHeight="1">
      <c r="A335" s="37"/>
      <c r="B335" s="171"/>
      <c r="C335" s="172" t="s">
        <v>526</v>
      </c>
      <c r="D335" s="172" t="s">
        <v>150</v>
      </c>
      <c r="E335" s="173" t="s">
        <v>1236</v>
      </c>
      <c r="F335" s="174" t="s">
        <v>1237</v>
      </c>
      <c r="G335" s="175" t="s">
        <v>153</v>
      </c>
      <c r="H335" s="176">
        <v>2</v>
      </c>
      <c r="I335" s="177"/>
      <c r="J335" s="178">
        <f>ROUND(I335*H335,2)</f>
        <v>0</v>
      </c>
      <c r="K335" s="179"/>
      <c r="L335" s="38"/>
      <c r="M335" s="180" t="s">
        <v>1</v>
      </c>
      <c r="N335" s="181" t="s">
        <v>38</v>
      </c>
      <c r="O335" s="76"/>
      <c r="P335" s="182">
        <f>O335*H335</f>
        <v>0</v>
      </c>
      <c r="Q335" s="182">
        <v>0</v>
      </c>
      <c r="R335" s="182">
        <f>Q335*H335</f>
        <v>0</v>
      </c>
      <c r="S335" s="182">
        <v>0</v>
      </c>
      <c r="T335" s="183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84" t="s">
        <v>222</v>
      </c>
      <c r="AT335" s="184" t="s">
        <v>150</v>
      </c>
      <c r="AU335" s="184" t="s">
        <v>82</v>
      </c>
      <c r="AY335" s="18" t="s">
        <v>147</v>
      </c>
      <c r="BE335" s="185">
        <f>IF(N335="základní",J335,0)</f>
        <v>0</v>
      </c>
      <c r="BF335" s="185">
        <f>IF(N335="snížená",J335,0)</f>
        <v>0</v>
      </c>
      <c r="BG335" s="185">
        <f>IF(N335="zákl. přenesená",J335,0)</f>
        <v>0</v>
      </c>
      <c r="BH335" s="185">
        <f>IF(N335="sníž. přenesená",J335,0)</f>
        <v>0</v>
      </c>
      <c r="BI335" s="185">
        <f>IF(N335="nulová",J335,0)</f>
        <v>0</v>
      </c>
      <c r="BJ335" s="18" t="s">
        <v>80</v>
      </c>
      <c r="BK335" s="185">
        <f>ROUND(I335*H335,2)</f>
        <v>0</v>
      </c>
      <c r="BL335" s="18" t="s">
        <v>222</v>
      </c>
      <c r="BM335" s="184" t="s">
        <v>529</v>
      </c>
    </row>
    <row r="336" s="2" customFormat="1">
      <c r="A336" s="37"/>
      <c r="B336" s="38"/>
      <c r="C336" s="37"/>
      <c r="D336" s="186" t="s">
        <v>155</v>
      </c>
      <c r="E336" s="37"/>
      <c r="F336" s="187" t="s">
        <v>1238</v>
      </c>
      <c r="G336" s="37"/>
      <c r="H336" s="37"/>
      <c r="I336" s="188"/>
      <c r="J336" s="37"/>
      <c r="K336" s="37"/>
      <c r="L336" s="38"/>
      <c r="M336" s="189"/>
      <c r="N336" s="190"/>
      <c r="O336" s="76"/>
      <c r="P336" s="76"/>
      <c r="Q336" s="76"/>
      <c r="R336" s="76"/>
      <c r="S336" s="76"/>
      <c r="T336" s="7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T336" s="18" t="s">
        <v>155</v>
      </c>
      <c r="AU336" s="18" t="s">
        <v>82</v>
      </c>
    </row>
    <row r="337" s="2" customFormat="1" ht="16.5" customHeight="1">
      <c r="A337" s="37"/>
      <c r="B337" s="171"/>
      <c r="C337" s="215" t="s">
        <v>353</v>
      </c>
      <c r="D337" s="215" t="s">
        <v>229</v>
      </c>
      <c r="E337" s="216" t="s">
        <v>1239</v>
      </c>
      <c r="F337" s="217" t="s">
        <v>1240</v>
      </c>
      <c r="G337" s="218" t="s">
        <v>153</v>
      </c>
      <c r="H337" s="219">
        <v>2</v>
      </c>
      <c r="I337" s="220"/>
      <c r="J337" s="221">
        <f>ROUND(I337*H337,2)</f>
        <v>0</v>
      </c>
      <c r="K337" s="222"/>
      <c r="L337" s="223"/>
      <c r="M337" s="224" t="s">
        <v>1</v>
      </c>
      <c r="N337" s="225" t="s">
        <v>38</v>
      </c>
      <c r="O337" s="76"/>
      <c r="P337" s="182">
        <f>O337*H337</f>
        <v>0</v>
      </c>
      <c r="Q337" s="182">
        <v>0</v>
      </c>
      <c r="R337" s="182">
        <f>Q337*H337</f>
        <v>0</v>
      </c>
      <c r="S337" s="182">
        <v>0</v>
      </c>
      <c r="T337" s="183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84" t="s">
        <v>277</v>
      </c>
      <c r="AT337" s="184" t="s">
        <v>229</v>
      </c>
      <c r="AU337" s="184" t="s">
        <v>82</v>
      </c>
      <c r="AY337" s="18" t="s">
        <v>147</v>
      </c>
      <c r="BE337" s="185">
        <f>IF(N337="základní",J337,0)</f>
        <v>0</v>
      </c>
      <c r="BF337" s="185">
        <f>IF(N337="snížená",J337,0)</f>
        <v>0</v>
      </c>
      <c r="BG337" s="185">
        <f>IF(N337="zákl. přenesená",J337,0)</f>
        <v>0</v>
      </c>
      <c r="BH337" s="185">
        <f>IF(N337="sníž. přenesená",J337,0)</f>
        <v>0</v>
      </c>
      <c r="BI337" s="185">
        <f>IF(N337="nulová",J337,0)</f>
        <v>0</v>
      </c>
      <c r="BJ337" s="18" t="s">
        <v>80</v>
      </c>
      <c r="BK337" s="185">
        <f>ROUND(I337*H337,2)</f>
        <v>0</v>
      </c>
      <c r="BL337" s="18" t="s">
        <v>222</v>
      </c>
      <c r="BM337" s="184" t="s">
        <v>534</v>
      </c>
    </row>
    <row r="338" s="2" customFormat="1" ht="37.8" customHeight="1">
      <c r="A338" s="37"/>
      <c r="B338" s="171"/>
      <c r="C338" s="172" t="s">
        <v>538</v>
      </c>
      <c r="D338" s="172" t="s">
        <v>150</v>
      </c>
      <c r="E338" s="173" t="s">
        <v>1241</v>
      </c>
      <c r="F338" s="174" t="s">
        <v>1242</v>
      </c>
      <c r="G338" s="175" t="s">
        <v>164</v>
      </c>
      <c r="H338" s="176">
        <v>329.67000000000002</v>
      </c>
      <c r="I338" s="177"/>
      <c r="J338" s="178">
        <f>ROUND(I338*H338,2)</f>
        <v>0</v>
      </c>
      <c r="K338" s="179"/>
      <c r="L338" s="38"/>
      <c r="M338" s="180" t="s">
        <v>1</v>
      </c>
      <c r="N338" s="181" t="s">
        <v>38</v>
      </c>
      <c r="O338" s="76"/>
      <c r="P338" s="182">
        <f>O338*H338</f>
        <v>0</v>
      </c>
      <c r="Q338" s="182">
        <v>0</v>
      </c>
      <c r="R338" s="182">
        <f>Q338*H338</f>
        <v>0</v>
      </c>
      <c r="S338" s="182">
        <v>0</v>
      </c>
      <c r="T338" s="183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84" t="s">
        <v>222</v>
      </c>
      <c r="AT338" s="184" t="s">
        <v>150</v>
      </c>
      <c r="AU338" s="184" t="s">
        <v>82</v>
      </c>
      <c r="AY338" s="18" t="s">
        <v>147</v>
      </c>
      <c r="BE338" s="185">
        <f>IF(N338="základní",J338,0)</f>
        <v>0</v>
      </c>
      <c r="BF338" s="185">
        <f>IF(N338="snížená",J338,0)</f>
        <v>0</v>
      </c>
      <c r="BG338" s="185">
        <f>IF(N338="zákl. přenesená",J338,0)</f>
        <v>0</v>
      </c>
      <c r="BH338" s="185">
        <f>IF(N338="sníž. přenesená",J338,0)</f>
        <v>0</v>
      </c>
      <c r="BI338" s="185">
        <f>IF(N338="nulová",J338,0)</f>
        <v>0</v>
      </c>
      <c r="BJ338" s="18" t="s">
        <v>80</v>
      </c>
      <c r="BK338" s="185">
        <f>ROUND(I338*H338,2)</f>
        <v>0</v>
      </c>
      <c r="BL338" s="18" t="s">
        <v>222</v>
      </c>
      <c r="BM338" s="184" t="s">
        <v>541</v>
      </c>
    </row>
    <row r="339" s="2" customFormat="1">
      <c r="A339" s="37"/>
      <c r="B339" s="38"/>
      <c r="C339" s="37"/>
      <c r="D339" s="186" t="s">
        <v>155</v>
      </c>
      <c r="E339" s="37"/>
      <c r="F339" s="187" t="s">
        <v>1243</v>
      </c>
      <c r="G339" s="37"/>
      <c r="H339" s="37"/>
      <c r="I339" s="188"/>
      <c r="J339" s="37"/>
      <c r="K339" s="37"/>
      <c r="L339" s="38"/>
      <c r="M339" s="189"/>
      <c r="N339" s="190"/>
      <c r="O339" s="76"/>
      <c r="P339" s="76"/>
      <c r="Q339" s="76"/>
      <c r="R339" s="76"/>
      <c r="S339" s="76"/>
      <c r="T339" s="7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8" t="s">
        <v>155</v>
      </c>
      <c r="AU339" s="18" t="s">
        <v>82</v>
      </c>
    </row>
    <row r="340" s="2" customFormat="1" ht="37.8" customHeight="1">
      <c r="A340" s="37"/>
      <c r="B340" s="171"/>
      <c r="C340" s="215" t="s">
        <v>358</v>
      </c>
      <c r="D340" s="215" t="s">
        <v>229</v>
      </c>
      <c r="E340" s="216" t="s">
        <v>1244</v>
      </c>
      <c r="F340" s="217" t="s">
        <v>1245</v>
      </c>
      <c r="G340" s="218" t="s">
        <v>164</v>
      </c>
      <c r="H340" s="219">
        <v>344.65499999999997</v>
      </c>
      <c r="I340" s="220"/>
      <c r="J340" s="221">
        <f>ROUND(I340*H340,2)</f>
        <v>0</v>
      </c>
      <c r="K340" s="222"/>
      <c r="L340" s="223"/>
      <c r="M340" s="224" t="s">
        <v>1</v>
      </c>
      <c r="N340" s="225" t="s">
        <v>38</v>
      </c>
      <c r="O340" s="76"/>
      <c r="P340" s="182">
        <f>O340*H340</f>
        <v>0</v>
      </c>
      <c r="Q340" s="182">
        <v>0</v>
      </c>
      <c r="R340" s="182">
        <f>Q340*H340</f>
        <v>0</v>
      </c>
      <c r="S340" s="182">
        <v>0</v>
      </c>
      <c r="T340" s="183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84" t="s">
        <v>277</v>
      </c>
      <c r="AT340" s="184" t="s">
        <v>229</v>
      </c>
      <c r="AU340" s="184" t="s">
        <v>82</v>
      </c>
      <c r="AY340" s="18" t="s">
        <v>147</v>
      </c>
      <c r="BE340" s="185">
        <f>IF(N340="základní",J340,0)</f>
        <v>0</v>
      </c>
      <c r="BF340" s="185">
        <f>IF(N340="snížená",J340,0)</f>
        <v>0</v>
      </c>
      <c r="BG340" s="185">
        <f>IF(N340="zákl. přenesená",J340,0)</f>
        <v>0</v>
      </c>
      <c r="BH340" s="185">
        <f>IF(N340="sníž. přenesená",J340,0)</f>
        <v>0</v>
      </c>
      <c r="BI340" s="185">
        <f>IF(N340="nulová",J340,0)</f>
        <v>0</v>
      </c>
      <c r="BJ340" s="18" t="s">
        <v>80</v>
      </c>
      <c r="BK340" s="185">
        <f>ROUND(I340*H340,2)</f>
        <v>0</v>
      </c>
      <c r="BL340" s="18" t="s">
        <v>222</v>
      </c>
      <c r="BM340" s="184" t="s">
        <v>544</v>
      </c>
    </row>
    <row r="341" s="2" customFormat="1" ht="24.15" customHeight="1">
      <c r="A341" s="37"/>
      <c r="B341" s="171"/>
      <c r="C341" s="172" t="s">
        <v>545</v>
      </c>
      <c r="D341" s="172" t="s">
        <v>150</v>
      </c>
      <c r="E341" s="173" t="s">
        <v>1246</v>
      </c>
      <c r="F341" s="174" t="s">
        <v>1247</v>
      </c>
      <c r="G341" s="175" t="s">
        <v>201</v>
      </c>
      <c r="H341" s="176">
        <v>705</v>
      </c>
      <c r="I341" s="177"/>
      <c r="J341" s="178">
        <f>ROUND(I341*H341,2)</f>
        <v>0</v>
      </c>
      <c r="K341" s="179"/>
      <c r="L341" s="38"/>
      <c r="M341" s="180" t="s">
        <v>1</v>
      </c>
      <c r="N341" s="181" t="s">
        <v>38</v>
      </c>
      <c r="O341" s="76"/>
      <c r="P341" s="182">
        <f>O341*H341</f>
        <v>0</v>
      </c>
      <c r="Q341" s="182">
        <v>0</v>
      </c>
      <c r="R341" s="182">
        <f>Q341*H341</f>
        <v>0</v>
      </c>
      <c r="S341" s="182">
        <v>0</v>
      </c>
      <c r="T341" s="183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4" t="s">
        <v>222</v>
      </c>
      <c r="AT341" s="184" t="s">
        <v>150</v>
      </c>
      <c r="AU341" s="184" t="s">
        <v>82</v>
      </c>
      <c r="AY341" s="18" t="s">
        <v>147</v>
      </c>
      <c r="BE341" s="185">
        <f>IF(N341="základní",J341,0)</f>
        <v>0</v>
      </c>
      <c r="BF341" s="185">
        <f>IF(N341="snížená",J341,0)</f>
        <v>0</v>
      </c>
      <c r="BG341" s="185">
        <f>IF(N341="zákl. přenesená",J341,0)</f>
        <v>0</v>
      </c>
      <c r="BH341" s="185">
        <f>IF(N341="sníž. přenesená",J341,0)</f>
        <v>0</v>
      </c>
      <c r="BI341" s="185">
        <f>IF(N341="nulová",J341,0)</f>
        <v>0</v>
      </c>
      <c r="BJ341" s="18" t="s">
        <v>80</v>
      </c>
      <c r="BK341" s="185">
        <f>ROUND(I341*H341,2)</f>
        <v>0</v>
      </c>
      <c r="BL341" s="18" t="s">
        <v>222</v>
      </c>
      <c r="BM341" s="184" t="s">
        <v>546</v>
      </c>
    </row>
    <row r="342" s="2" customFormat="1">
      <c r="A342" s="37"/>
      <c r="B342" s="38"/>
      <c r="C342" s="37"/>
      <c r="D342" s="186" t="s">
        <v>155</v>
      </c>
      <c r="E342" s="37"/>
      <c r="F342" s="187" t="s">
        <v>1248</v>
      </c>
      <c r="G342" s="37"/>
      <c r="H342" s="37"/>
      <c r="I342" s="188"/>
      <c r="J342" s="37"/>
      <c r="K342" s="37"/>
      <c r="L342" s="38"/>
      <c r="M342" s="189"/>
      <c r="N342" s="190"/>
      <c r="O342" s="76"/>
      <c r="P342" s="76"/>
      <c r="Q342" s="76"/>
      <c r="R342" s="76"/>
      <c r="S342" s="76"/>
      <c r="T342" s="7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8" t="s">
        <v>155</v>
      </c>
      <c r="AU342" s="18" t="s">
        <v>82</v>
      </c>
    </row>
    <row r="343" s="2" customFormat="1" ht="24.15" customHeight="1">
      <c r="A343" s="37"/>
      <c r="B343" s="171"/>
      <c r="C343" s="215" t="s">
        <v>367</v>
      </c>
      <c r="D343" s="215" t="s">
        <v>229</v>
      </c>
      <c r="E343" s="216" t="s">
        <v>1249</v>
      </c>
      <c r="F343" s="217" t="s">
        <v>1250</v>
      </c>
      <c r="G343" s="218" t="s">
        <v>201</v>
      </c>
      <c r="H343" s="219">
        <v>775.5</v>
      </c>
      <c r="I343" s="220"/>
      <c r="J343" s="221">
        <f>ROUND(I343*H343,2)</f>
        <v>0</v>
      </c>
      <c r="K343" s="222"/>
      <c r="L343" s="223"/>
      <c r="M343" s="224" t="s">
        <v>1</v>
      </c>
      <c r="N343" s="225" t="s">
        <v>38</v>
      </c>
      <c r="O343" s="76"/>
      <c r="P343" s="182">
        <f>O343*H343</f>
        <v>0</v>
      </c>
      <c r="Q343" s="182">
        <v>0</v>
      </c>
      <c r="R343" s="182">
        <f>Q343*H343</f>
        <v>0</v>
      </c>
      <c r="S343" s="182">
        <v>0</v>
      </c>
      <c r="T343" s="183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4" t="s">
        <v>277</v>
      </c>
      <c r="AT343" s="184" t="s">
        <v>229</v>
      </c>
      <c r="AU343" s="184" t="s">
        <v>82</v>
      </c>
      <c r="AY343" s="18" t="s">
        <v>147</v>
      </c>
      <c r="BE343" s="185">
        <f>IF(N343="základní",J343,0)</f>
        <v>0</v>
      </c>
      <c r="BF343" s="185">
        <f>IF(N343="snížená",J343,0)</f>
        <v>0</v>
      </c>
      <c r="BG343" s="185">
        <f>IF(N343="zákl. přenesená",J343,0)</f>
        <v>0</v>
      </c>
      <c r="BH343" s="185">
        <f>IF(N343="sníž. přenesená",J343,0)</f>
        <v>0</v>
      </c>
      <c r="BI343" s="185">
        <f>IF(N343="nulová",J343,0)</f>
        <v>0</v>
      </c>
      <c r="BJ343" s="18" t="s">
        <v>80</v>
      </c>
      <c r="BK343" s="185">
        <f>ROUND(I343*H343,2)</f>
        <v>0</v>
      </c>
      <c r="BL343" s="18" t="s">
        <v>222</v>
      </c>
      <c r="BM343" s="184" t="s">
        <v>551</v>
      </c>
    </row>
    <row r="344" s="14" customFormat="1">
      <c r="A344" s="14"/>
      <c r="B344" s="199"/>
      <c r="C344" s="14"/>
      <c r="D344" s="192" t="s">
        <v>157</v>
      </c>
      <c r="E344" s="200" t="s">
        <v>1</v>
      </c>
      <c r="F344" s="201" t="s">
        <v>1251</v>
      </c>
      <c r="G344" s="14"/>
      <c r="H344" s="202">
        <v>775.5</v>
      </c>
      <c r="I344" s="203"/>
      <c r="J344" s="14"/>
      <c r="K344" s="14"/>
      <c r="L344" s="199"/>
      <c r="M344" s="204"/>
      <c r="N344" s="205"/>
      <c r="O344" s="205"/>
      <c r="P344" s="205"/>
      <c r="Q344" s="205"/>
      <c r="R344" s="205"/>
      <c r="S344" s="205"/>
      <c r="T344" s="20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00" t="s">
        <v>157</v>
      </c>
      <c r="AU344" s="200" t="s">
        <v>82</v>
      </c>
      <c r="AV344" s="14" t="s">
        <v>82</v>
      </c>
      <c r="AW344" s="14" t="s">
        <v>30</v>
      </c>
      <c r="AX344" s="14" t="s">
        <v>73</v>
      </c>
      <c r="AY344" s="200" t="s">
        <v>147</v>
      </c>
    </row>
    <row r="345" s="15" customFormat="1">
      <c r="A345" s="15"/>
      <c r="B345" s="207"/>
      <c r="C345" s="15"/>
      <c r="D345" s="192" t="s">
        <v>157</v>
      </c>
      <c r="E345" s="208" t="s">
        <v>1</v>
      </c>
      <c r="F345" s="209" t="s">
        <v>160</v>
      </c>
      <c r="G345" s="15"/>
      <c r="H345" s="210">
        <v>775.5</v>
      </c>
      <c r="I345" s="211"/>
      <c r="J345" s="15"/>
      <c r="K345" s="15"/>
      <c r="L345" s="207"/>
      <c r="M345" s="212"/>
      <c r="N345" s="213"/>
      <c r="O345" s="213"/>
      <c r="P345" s="213"/>
      <c r="Q345" s="213"/>
      <c r="R345" s="213"/>
      <c r="S345" s="213"/>
      <c r="T345" s="214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08" t="s">
        <v>157</v>
      </c>
      <c r="AU345" s="208" t="s">
        <v>82</v>
      </c>
      <c r="AV345" s="15" t="s">
        <v>154</v>
      </c>
      <c r="AW345" s="15" t="s">
        <v>30</v>
      </c>
      <c r="AX345" s="15" t="s">
        <v>80</v>
      </c>
      <c r="AY345" s="208" t="s">
        <v>147</v>
      </c>
    </row>
    <row r="346" s="2" customFormat="1" ht="16.5" customHeight="1">
      <c r="A346" s="37"/>
      <c r="B346" s="171"/>
      <c r="C346" s="172" t="s">
        <v>553</v>
      </c>
      <c r="D346" s="172" t="s">
        <v>150</v>
      </c>
      <c r="E346" s="173" t="s">
        <v>1252</v>
      </c>
      <c r="F346" s="174" t="s">
        <v>1253</v>
      </c>
      <c r="G346" s="175" t="s">
        <v>164</v>
      </c>
      <c r="H346" s="176">
        <v>350</v>
      </c>
      <c r="I346" s="177"/>
      <c r="J346" s="178">
        <f>ROUND(I346*H346,2)</f>
        <v>0</v>
      </c>
      <c r="K346" s="179"/>
      <c r="L346" s="38"/>
      <c r="M346" s="180" t="s">
        <v>1</v>
      </c>
      <c r="N346" s="181" t="s">
        <v>38</v>
      </c>
      <c r="O346" s="76"/>
      <c r="P346" s="182">
        <f>O346*H346</f>
        <v>0</v>
      </c>
      <c r="Q346" s="182">
        <v>0</v>
      </c>
      <c r="R346" s="182">
        <f>Q346*H346</f>
        <v>0</v>
      </c>
      <c r="S346" s="182">
        <v>0</v>
      </c>
      <c r="T346" s="183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84" t="s">
        <v>222</v>
      </c>
      <c r="AT346" s="184" t="s">
        <v>150</v>
      </c>
      <c r="AU346" s="184" t="s">
        <v>82</v>
      </c>
      <c r="AY346" s="18" t="s">
        <v>147</v>
      </c>
      <c r="BE346" s="185">
        <f>IF(N346="základní",J346,0)</f>
        <v>0</v>
      </c>
      <c r="BF346" s="185">
        <f>IF(N346="snížená",J346,0)</f>
        <v>0</v>
      </c>
      <c r="BG346" s="185">
        <f>IF(N346="zákl. přenesená",J346,0)</f>
        <v>0</v>
      </c>
      <c r="BH346" s="185">
        <f>IF(N346="sníž. přenesená",J346,0)</f>
        <v>0</v>
      </c>
      <c r="BI346" s="185">
        <f>IF(N346="nulová",J346,0)</f>
        <v>0</v>
      </c>
      <c r="BJ346" s="18" t="s">
        <v>80</v>
      </c>
      <c r="BK346" s="185">
        <f>ROUND(I346*H346,2)</f>
        <v>0</v>
      </c>
      <c r="BL346" s="18" t="s">
        <v>222</v>
      </c>
      <c r="BM346" s="184" t="s">
        <v>555</v>
      </c>
    </row>
    <row r="347" s="2" customFormat="1">
      <c r="A347" s="37"/>
      <c r="B347" s="38"/>
      <c r="C347" s="37"/>
      <c r="D347" s="186" t="s">
        <v>155</v>
      </c>
      <c r="E347" s="37"/>
      <c r="F347" s="187" t="s">
        <v>1254</v>
      </c>
      <c r="G347" s="37"/>
      <c r="H347" s="37"/>
      <c r="I347" s="188"/>
      <c r="J347" s="37"/>
      <c r="K347" s="37"/>
      <c r="L347" s="38"/>
      <c r="M347" s="189"/>
      <c r="N347" s="190"/>
      <c r="O347" s="76"/>
      <c r="P347" s="76"/>
      <c r="Q347" s="76"/>
      <c r="R347" s="76"/>
      <c r="S347" s="76"/>
      <c r="T347" s="7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8" t="s">
        <v>155</v>
      </c>
      <c r="AU347" s="18" t="s">
        <v>82</v>
      </c>
    </row>
    <row r="348" s="14" customFormat="1">
      <c r="A348" s="14"/>
      <c r="B348" s="199"/>
      <c r="C348" s="14"/>
      <c r="D348" s="192" t="s">
        <v>157</v>
      </c>
      <c r="E348" s="200" t="s">
        <v>1</v>
      </c>
      <c r="F348" s="201" t="s">
        <v>1255</v>
      </c>
      <c r="G348" s="14"/>
      <c r="H348" s="202">
        <v>350</v>
      </c>
      <c r="I348" s="203"/>
      <c r="J348" s="14"/>
      <c r="K348" s="14"/>
      <c r="L348" s="199"/>
      <c r="M348" s="204"/>
      <c r="N348" s="205"/>
      <c r="O348" s="205"/>
      <c r="P348" s="205"/>
      <c r="Q348" s="205"/>
      <c r="R348" s="205"/>
      <c r="S348" s="205"/>
      <c r="T348" s="20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0" t="s">
        <v>157</v>
      </c>
      <c r="AU348" s="200" t="s">
        <v>82</v>
      </c>
      <c r="AV348" s="14" t="s">
        <v>82</v>
      </c>
      <c r="AW348" s="14" t="s">
        <v>30</v>
      </c>
      <c r="AX348" s="14" t="s">
        <v>73</v>
      </c>
      <c r="AY348" s="200" t="s">
        <v>147</v>
      </c>
    </row>
    <row r="349" s="15" customFormat="1">
      <c r="A349" s="15"/>
      <c r="B349" s="207"/>
      <c r="C349" s="15"/>
      <c r="D349" s="192" t="s">
        <v>157</v>
      </c>
      <c r="E349" s="208" t="s">
        <v>1</v>
      </c>
      <c r="F349" s="209" t="s">
        <v>160</v>
      </c>
      <c r="G349" s="15"/>
      <c r="H349" s="210">
        <v>350</v>
      </c>
      <c r="I349" s="211"/>
      <c r="J349" s="15"/>
      <c r="K349" s="15"/>
      <c r="L349" s="207"/>
      <c r="M349" s="212"/>
      <c r="N349" s="213"/>
      <c r="O349" s="213"/>
      <c r="P349" s="213"/>
      <c r="Q349" s="213"/>
      <c r="R349" s="213"/>
      <c r="S349" s="213"/>
      <c r="T349" s="21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08" t="s">
        <v>157</v>
      </c>
      <c r="AU349" s="208" t="s">
        <v>82</v>
      </c>
      <c r="AV349" s="15" t="s">
        <v>154</v>
      </c>
      <c r="AW349" s="15" t="s">
        <v>30</v>
      </c>
      <c r="AX349" s="15" t="s">
        <v>80</v>
      </c>
      <c r="AY349" s="208" t="s">
        <v>147</v>
      </c>
    </row>
    <row r="350" s="2" customFormat="1" ht="55.5" customHeight="1">
      <c r="A350" s="37"/>
      <c r="B350" s="171"/>
      <c r="C350" s="172" t="s">
        <v>372</v>
      </c>
      <c r="D350" s="172" t="s">
        <v>150</v>
      </c>
      <c r="E350" s="173" t="s">
        <v>1256</v>
      </c>
      <c r="F350" s="174" t="s">
        <v>1257</v>
      </c>
      <c r="G350" s="175" t="s">
        <v>678</v>
      </c>
      <c r="H350" s="226"/>
      <c r="I350" s="177"/>
      <c r="J350" s="178">
        <f>ROUND(I350*H350,2)</f>
        <v>0</v>
      </c>
      <c r="K350" s="179"/>
      <c r="L350" s="38"/>
      <c r="M350" s="180" t="s">
        <v>1</v>
      </c>
      <c r="N350" s="181" t="s">
        <v>38</v>
      </c>
      <c r="O350" s="76"/>
      <c r="P350" s="182">
        <f>O350*H350</f>
        <v>0</v>
      </c>
      <c r="Q350" s="182">
        <v>0</v>
      </c>
      <c r="R350" s="182">
        <f>Q350*H350</f>
        <v>0</v>
      </c>
      <c r="S350" s="182">
        <v>0</v>
      </c>
      <c r="T350" s="183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84" t="s">
        <v>222</v>
      </c>
      <c r="AT350" s="184" t="s">
        <v>150</v>
      </c>
      <c r="AU350" s="184" t="s">
        <v>82</v>
      </c>
      <c r="AY350" s="18" t="s">
        <v>147</v>
      </c>
      <c r="BE350" s="185">
        <f>IF(N350="základní",J350,0)</f>
        <v>0</v>
      </c>
      <c r="BF350" s="185">
        <f>IF(N350="snížená",J350,0)</f>
        <v>0</v>
      </c>
      <c r="BG350" s="185">
        <f>IF(N350="zákl. přenesená",J350,0)</f>
        <v>0</v>
      </c>
      <c r="BH350" s="185">
        <f>IF(N350="sníž. přenesená",J350,0)</f>
        <v>0</v>
      </c>
      <c r="BI350" s="185">
        <f>IF(N350="nulová",J350,0)</f>
        <v>0</v>
      </c>
      <c r="BJ350" s="18" t="s">
        <v>80</v>
      </c>
      <c r="BK350" s="185">
        <f>ROUND(I350*H350,2)</f>
        <v>0</v>
      </c>
      <c r="BL350" s="18" t="s">
        <v>222</v>
      </c>
      <c r="BM350" s="184" t="s">
        <v>560</v>
      </c>
    </row>
    <row r="351" s="2" customFormat="1">
      <c r="A351" s="37"/>
      <c r="B351" s="38"/>
      <c r="C351" s="37"/>
      <c r="D351" s="186" t="s">
        <v>155</v>
      </c>
      <c r="E351" s="37"/>
      <c r="F351" s="187" t="s">
        <v>1258</v>
      </c>
      <c r="G351" s="37"/>
      <c r="H351" s="37"/>
      <c r="I351" s="188"/>
      <c r="J351" s="37"/>
      <c r="K351" s="37"/>
      <c r="L351" s="38"/>
      <c r="M351" s="189"/>
      <c r="N351" s="190"/>
      <c r="O351" s="76"/>
      <c r="P351" s="76"/>
      <c r="Q351" s="76"/>
      <c r="R351" s="76"/>
      <c r="S351" s="76"/>
      <c r="T351" s="7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18" t="s">
        <v>155</v>
      </c>
      <c r="AU351" s="18" t="s">
        <v>82</v>
      </c>
    </row>
    <row r="352" s="12" customFormat="1" ht="22.8" customHeight="1">
      <c r="A352" s="12"/>
      <c r="B352" s="158"/>
      <c r="C352" s="12"/>
      <c r="D352" s="159" t="s">
        <v>72</v>
      </c>
      <c r="E352" s="169" t="s">
        <v>792</v>
      </c>
      <c r="F352" s="169" t="s">
        <v>793</v>
      </c>
      <c r="G352" s="12"/>
      <c r="H352" s="12"/>
      <c r="I352" s="161"/>
      <c r="J352" s="170">
        <f>BK352</f>
        <v>0</v>
      </c>
      <c r="K352" s="12"/>
      <c r="L352" s="158"/>
      <c r="M352" s="163"/>
      <c r="N352" s="164"/>
      <c r="O352" s="164"/>
      <c r="P352" s="165">
        <f>SUM(P353:P367)</f>
        <v>0</v>
      </c>
      <c r="Q352" s="164"/>
      <c r="R352" s="165">
        <f>SUM(R353:R367)</f>
        <v>0</v>
      </c>
      <c r="S352" s="164"/>
      <c r="T352" s="166">
        <f>SUM(T353:T367)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59" t="s">
        <v>82</v>
      </c>
      <c r="AT352" s="167" t="s">
        <v>72</v>
      </c>
      <c r="AU352" s="167" t="s">
        <v>80</v>
      </c>
      <c r="AY352" s="159" t="s">
        <v>147</v>
      </c>
      <c r="BK352" s="168">
        <f>SUM(BK353:BK367)</f>
        <v>0</v>
      </c>
    </row>
    <row r="353" s="2" customFormat="1" ht="16.5" customHeight="1">
      <c r="A353" s="37"/>
      <c r="B353" s="171"/>
      <c r="C353" s="172" t="s">
        <v>563</v>
      </c>
      <c r="D353" s="172" t="s">
        <v>150</v>
      </c>
      <c r="E353" s="173" t="s">
        <v>1259</v>
      </c>
      <c r="F353" s="174" t="s">
        <v>1260</v>
      </c>
      <c r="G353" s="175" t="s">
        <v>201</v>
      </c>
      <c r="H353" s="176">
        <v>8</v>
      </c>
      <c r="I353" s="177"/>
      <c r="J353" s="178">
        <f>ROUND(I353*H353,2)</f>
        <v>0</v>
      </c>
      <c r="K353" s="179"/>
      <c r="L353" s="38"/>
      <c r="M353" s="180" t="s">
        <v>1</v>
      </c>
      <c r="N353" s="181" t="s">
        <v>38</v>
      </c>
      <c r="O353" s="76"/>
      <c r="P353" s="182">
        <f>O353*H353</f>
        <v>0</v>
      </c>
      <c r="Q353" s="182">
        <v>0</v>
      </c>
      <c r="R353" s="182">
        <f>Q353*H353</f>
        <v>0</v>
      </c>
      <c r="S353" s="182">
        <v>0</v>
      </c>
      <c r="T353" s="183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84" t="s">
        <v>222</v>
      </c>
      <c r="AT353" s="184" t="s">
        <v>150</v>
      </c>
      <c r="AU353" s="184" t="s">
        <v>82</v>
      </c>
      <c r="AY353" s="18" t="s">
        <v>147</v>
      </c>
      <c r="BE353" s="185">
        <f>IF(N353="základní",J353,0)</f>
        <v>0</v>
      </c>
      <c r="BF353" s="185">
        <f>IF(N353="snížená",J353,0)</f>
        <v>0</v>
      </c>
      <c r="BG353" s="185">
        <f>IF(N353="zákl. přenesená",J353,0)</f>
        <v>0</v>
      </c>
      <c r="BH353" s="185">
        <f>IF(N353="sníž. přenesená",J353,0)</f>
        <v>0</v>
      </c>
      <c r="BI353" s="185">
        <f>IF(N353="nulová",J353,0)</f>
        <v>0</v>
      </c>
      <c r="BJ353" s="18" t="s">
        <v>80</v>
      </c>
      <c r="BK353" s="185">
        <f>ROUND(I353*H353,2)</f>
        <v>0</v>
      </c>
      <c r="BL353" s="18" t="s">
        <v>222</v>
      </c>
      <c r="BM353" s="184" t="s">
        <v>566</v>
      </c>
    </row>
    <row r="354" s="2" customFormat="1">
      <c r="A354" s="37"/>
      <c r="B354" s="38"/>
      <c r="C354" s="37"/>
      <c r="D354" s="186" t="s">
        <v>155</v>
      </c>
      <c r="E354" s="37"/>
      <c r="F354" s="187" t="s">
        <v>1261</v>
      </c>
      <c r="G354" s="37"/>
      <c r="H354" s="37"/>
      <c r="I354" s="188"/>
      <c r="J354" s="37"/>
      <c r="K354" s="37"/>
      <c r="L354" s="38"/>
      <c r="M354" s="189"/>
      <c r="N354" s="190"/>
      <c r="O354" s="76"/>
      <c r="P354" s="76"/>
      <c r="Q354" s="76"/>
      <c r="R354" s="76"/>
      <c r="S354" s="76"/>
      <c r="T354" s="7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T354" s="18" t="s">
        <v>155</v>
      </c>
      <c r="AU354" s="18" t="s">
        <v>82</v>
      </c>
    </row>
    <row r="355" s="2" customFormat="1" ht="16.5" customHeight="1">
      <c r="A355" s="37"/>
      <c r="B355" s="171"/>
      <c r="C355" s="215" t="s">
        <v>374</v>
      </c>
      <c r="D355" s="215" t="s">
        <v>229</v>
      </c>
      <c r="E355" s="216" t="s">
        <v>1262</v>
      </c>
      <c r="F355" s="217" t="s">
        <v>1263</v>
      </c>
      <c r="G355" s="218" t="s">
        <v>153</v>
      </c>
      <c r="H355" s="219">
        <v>8</v>
      </c>
      <c r="I355" s="220"/>
      <c r="J355" s="221">
        <f>ROUND(I355*H355,2)</f>
        <v>0</v>
      </c>
      <c r="K355" s="222"/>
      <c r="L355" s="223"/>
      <c r="M355" s="224" t="s">
        <v>1</v>
      </c>
      <c r="N355" s="225" t="s">
        <v>38</v>
      </c>
      <c r="O355" s="76"/>
      <c r="P355" s="182">
        <f>O355*H355</f>
        <v>0</v>
      </c>
      <c r="Q355" s="182">
        <v>0</v>
      </c>
      <c r="R355" s="182">
        <f>Q355*H355</f>
        <v>0</v>
      </c>
      <c r="S355" s="182">
        <v>0</v>
      </c>
      <c r="T355" s="183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84" t="s">
        <v>277</v>
      </c>
      <c r="AT355" s="184" t="s">
        <v>229</v>
      </c>
      <c r="AU355" s="184" t="s">
        <v>82</v>
      </c>
      <c r="AY355" s="18" t="s">
        <v>147</v>
      </c>
      <c r="BE355" s="185">
        <f>IF(N355="základní",J355,0)</f>
        <v>0</v>
      </c>
      <c r="BF355" s="185">
        <f>IF(N355="snížená",J355,0)</f>
        <v>0</v>
      </c>
      <c r="BG355" s="185">
        <f>IF(N355="zákl. přenesená",J355,0)</f>
        <v>0</v>
      </c>
      <c r="BH355" s="185">
        <f>IF(N355="sníž. přenesená",J355,0)</f>
        <v>0</v>
      </c>
      <c r="BI355" s="185">
        <f>IF(N355="nulová",J355,0)</f>
        <v>0</v>
      </c>
      <c r="BJ355" s="18" t="s">
        <v>80</v>
      </c>
      <c r="BK355" s="185">
        <f>ROUND(I355*H355,2)</f>
        <v>0</v>
      </c>
      <c r="BL355" s="18" t="s">
        <v>222</v>
      </c>
      <c r="BM355" s="184" t="s">
        <v>572</v>
      </c>
    </row>
    <row r="356" s="2" customFormat="1" ht="16.5" customHeight="1">
      <c r="A356" s="37"/>
      <c r="B356" s="171"/>
      <c r="C356" s="215" t="s">
        <v>575</v>
      </c>
      <c r="D356" s="215" t="s">
        <v>229</v>
      </c>
      <c r="E356" s="216" t="s">
        <v>1264</v>
      </c>
      <c r="F356" s="217" t="s">
        <v>1265</v>
      </c>
      <c r="G356" s="218" t="s">
        <v>1266</v>
      </c>
      <c r="H356" s="219">
        <v>8</v>
      </c>
      <c r="I356" s="220"/>
      <c r="J356" s="221">
        <f>ROUND(I356*H356,2)</f>
        <v>0</v>
      </c>
      <c r="K356" s="222"/>
      <c r="L356" s="223"/>
      <c r="M356" s="224" t="s">
        <v>1</v>
      </c>
      <c r="N356" s="225" t="s">
        <v>38</v>
      </c>
      <c r="O356" s="76"/>
      <c r="P356" s="182">
        <f>O356*H356</f>
        <v>0</v>
      </c>
      <c r="Q356" s="182">
        <v>0</v>
      </c>
      <c r="R356" s="182">
        <f>Q356*H356</f>
        <v>0</v>
      </c>
      <c r="S356" s="182">
        <v>0</v>
      </c>
      <c r="T356" s="183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4" t="s">
        <v>277</v>
      </c>
      <c r="AT356" s="184" t="s">
        <v>229</v>
      </c>
      <c r="AU356" s="184" t="s">
        <v>82</v>
      </c>
      <c r="AY356" s="18" t="s">
        <v>147</v>
      </c>
      <c r="BE356" s="185">
        <f>IF(N356="základní",J356,0)</f>
        <v>0</v>
      </c>
      <c r="BF356" s="185">
        <f>IF(N356="snížená",J356,0)</f>
        <v>0</v>
      </c>
      <c r="BG356" s="185">
        <f>IF(N356="zákl. přenesená",J356,0)</f>
        <v>0</v>
      </c>
      <c r="BH356" s="185">
        <f>IF(N356="sníž. přenesená",J356,0)</f>
        <v>0</v>
      </c>
      <c r="BI356" s="185">
        <f>IF(N356="nulová",J356,0)</f>
        <v>0</v>
      </c>
      <c r="BJ356" s="18" t="s">
        <v>80</v>
      </c>
      <c r="BK356" s="185">
        <f>ROUND(I356*H356,2)</f>
        <v>0</v>
      </c>
      <c r="BL356" s="18" t="s">
        <v>222</v>
      </c>
      <c r="BM356" s="184" t="s">
        <v>578</v>
      </c>
    </row>
    <row r="357" s="2" customFormat="1" ht="16.5" customHeight="1">
      <c r="A357" s="37"/>
      <c r="B357" s="171"/>
      <c r="C357" s="215" t="s">
        <v>376</v>
      </c>
      <c r="D357" s="215" t="s">
        <v>229</v>
      </c>
      <c r="E357" s="216" t="s">
        <v>1267</v>
      </c>
      <c r="F357" s="217" t="s">
        <v>1268</v>
      </c>
      <c r="G357" s="218" t="s">
        <v>1266</v>
      </c>
      <c r="H357" s="219">
        <v>8</v>
      </c>
      <c r="I357" s="220"/>
      <c r="J357" s="221">
        <f>ROUND(I357*H357,2)</f>
        <v>0</v>
      </c>
      <c r="K357" s="222"/>
      <c r="L357" s="223"/>
      <c r="M357" s="224" t="s">
        <v>1</v>
      </c>
      <c r="N357" s="225" t="s">
        <v>38</v>
      </c>
      <c r="O357" s="76"/>
      <c r="P357" s="182">
        <f>O357*H357</f>
        <v>0</v>
      </c>
      <c r="Q357" s="182">
        <v>0</v>
      </c>
      <c r="R357" s="182">
        <f>Q357*H357</f>
        <v>0</v>
      </c>
      <c r="S357" s="182">
        <v>0</v>
      </c>
      <c r="T357" s="183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84" t="s">
        <v>277</v>
      </c>
      <c r="AT357" s="184" t="s">
        <v>229</v>
      </c>
      <c r="AU357" s="184" t="s">
        <v>82</v>
      </c>
      <c r="AY357" s="18" t="s">
        <v>147</v>
      </c>
      <c r="BE357" s="185">
        <f>IF(N357="základní",J357,0)</f>
        <v>0</v>
      </c>
      <c r="BF357" s="185">
        <f>IF(N357="snížená",J357,0)</f>
        <v>0</v>
      </c>
      <c r="BG357" s="185">
        <f>IF(N357="zákl. přenesená",J357,0)</f>
        <v>0</v>
      </c>
      <c r="BH357" s="185">
        <f>IF(N357="sníž. přenesená",J357,0)</f>
        <v>0</v>
      </c>
      <c r="BI357" s="185">
        <f>IF(N357="nulová",J357,0)</f>
        <v>0</v>
      </c>
      <c r="BJ357" s="18" t="s">
        <v>80</v>
      </c>
      <c r="BK357" s="185">
        <f>ROUND(I357*H357,2)</f>
        <v>0</v>
      </c>
      <c r="BL357" s="18" t="s">
        <v>222</v>
      </c>
      <c r="BM357" s="184" t="s">
        <v>584</v>
      </c>
    </row>
    <row r="358" s="2" customFormat="1" ht="16.5" customHeight="1">
      <c r="A358" s="37"/>
      <c r="B358" s="171"/>
      <c r="C358" s="172" t="s">
        <v>587</v>
      </c>
      <c r="D358" s="172" t="s">
        <v>150</v>
      </c>
      <c r="E358" s="173" t="s">
        <v>1269</v>
      </c>
      <c r="F358" s="174" t="s">
        <v>1270</v>
      </c>
      <c r="G358" s="175" t="s">
        <v>201</v>
      </c>
      <c r="H358" s="176">
        <v>2</v>
      </c>
      <c r="I358" s="177"/>
      <c r="J358" s="178">
        <f>ROUND(I358*H358,2)</f>
        <v>0</v>
      </c>
      <c r="K358" s="179"/>
      <c r="L358" s="38"/>
      <c r="M358" s="180" t="s">
        <v>1</v>
      </c>
      <c r="N358" s="181" t="s">
        <v>38</v>
      </c>
      <c r="O358" s="76"/>
      <c r="P358" s="182">
        <f>O358*H358</f>
        <v>0</v>
      </c>
      <c r="Q358" s="182">
        <v>0</v>
      </c>
      <c r="R358" s="182">
        <f>Q358*H358</f>
        <v>0</v>
      </c>
      <c r="S358" s="182">
        <v>0</v>
      </c>
      <c r="T358" s="183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84" t="s">
        <v>222</v>
      </c>
      <c r="AT358" s="184" t="s">
        <v>150</v>
      </c>
      <c r="AU358" s="184" t="s">
        <v>82</v>
      </c>
      <c r="AY358" s="18" t="s">
        <v>147</v>
      </c>
      <c r="BE358" s="185">
        <f>IF(N358="základní",J358,0)</f>
        <v>0</v>
      </c>
      <c r="BF358" s="185">
        <f>IF(N358="snížená",J358,0)</f>
        <v>0</v>
      </c>
      <c r="BG358" s="185">
        <f>IF(N358="zákl. přenesená",J358,0)</f>
        <v>0</v>
      </c>
      <c r="BH358" s="185">
        <f>IF(N358="sníž. přenesená",J358,0)</f>
        <v>0</v>
      </c>
      <c r="BI358" s="185">
        <f>IF(N358="nulová",J358,0)</f>
        <v>0</v>
      </c>
      <c r="BJ358" s="18" t="s">
        <v>80</v>
      </c>
      <c r="BK358" s="185">
        <f>ROUND(I358*H358,2)</f>
        <v>0</v>
      </c>
      <c r="BL358" s="18" t="s">
        <v>222</v>
      </c>
      <c r="BM358" s="184" t="s">
        <v>590</v>
      </c>
    </row>
    <row r="359" s="2" customFormat="1">
      <c r="A359" s="37"/>
      <c r="B359" s="38"/>
      <c r="C359" s="37"/>
      <c r="D359" s="186" t="s">
        <v>155</v>
      </c>
      <c r="E359" s="37"/>
      <c r="F359" s="187" t="s">
        <v>1271</v>
      </c>
      <c r="G359" s="37"/>
      <c r="H359" s="37"/>
      <c r="I359" s="188"/>
      <c r="J359" s="37"/>
      <c r="K359" s="37"/>
      <c r="L359" s="38"/>
      <c r="M359" s="189"/>
      <c r="N359" s="190"/>
      <c r="O359" s="76"/>
      <c r="P359" s="76"/>
      <c r="Q359" s="76"/>
      <c r="R359" s="76"/>
      <c r="S359" s="76"/>
      <c r="T359" s="7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8" t="s">
        <v>155</v>
      </c>
      <c r="AU359" s="18" t="s">
        <v>82</v>
      </c>
    </row>
    <row r="360" s="2" customFormat="1" ht="49.05" customHeight="1">
      <c r="A360" s="37"/>
      <c r="B360" s="171"/>
      <c r="C360" s="172" t="s">
        <v>380</v>
      </c>
      <c r="D360" s="172" t="s">
        <v>150</v>
      </c>
      <c r="E360" s="173" t="s">
        <v>1272</v>
      </c>
      <c r="F360" s="174" t="s">
        <v>1273</v>
      </c>
      <c r="G360" s="175" t="s">
        <v>153</v>
      </c>
      <c r="H360" s="176">
        <v>2</v>
      </c>
      <c r="I360" s="177"/>
      <c r="J360" s="178">
        <f>ROUND(I360*H360,2)</f>
        <v>0</v>
      </c>
      <c r="K360" s="179"/>
      <c r="L360" s="38"/>
      <c r="M360" s="180" t="s">
        <v>1</v>
      </c>
      <c r="N360" s="181" t="s">
        <v>38</v>
      </c>
      <c r="O360" s="76"/>
      <c r="P360" s="182">
        <f>O360*H360</f>
        <v>0</v>
      </c>
      <c r="Q360" s="182">
        <v>0</v>
      </c>
      <c r="R360" s="182">
        <f>Q360*H360</f>
        <v>0</v>
      </c>
      <c r="S360" s="182">
        <v>0</v>
      </c>
      <c r="T360" s="183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4" t="s">
        <v>222</v>
      </c>
      <c r="AT360" s="184" t="s">
        <v>150</v>
      </c>
      <c r="AU360" s="184" t="s">
        <v>82</v>
      </c>
      <c r="AY360" s="18" t="s">
        <v>147</v>
      </c>
      <c r="BE360" s="185">
        <f>IF(N360="základní",J360,0)</f>
        <v>0</v>
      </c>
      <c r="BF360" s="185">
        <f>IF(N360="snížená",J360,0)</f>
        <v>0</v>
      </c>
      <c r="BG360" s="185">
        <f>IF(N360="zákl. přenesená",J360,0)</f>
        <v>0</v>
      </c>
      <c r="BH360" s="185">
        <f>IF(N360="sníž. přenesená",J360,0)</f>
        <v>0</v>
      </c>
      <c r="BI360" s="185">
        <f>IF(N360="nulová",J360,0)</f>
        <v>0</v>
      </c>
      <c r="BJ360" s="18" t="s">
        <v>80</v>
      </c>
      <c r="BK360" s="185">
        <f>ROUND(I360*H360,2)</f>
        <v>0</v>
      </c>
      <c r="BL360" s="18" t="s">
        <v>222</v>
      </c>
      <c r="BM360" s="184" t="s">
        <v>594</v>
      </c>
    </row>
    <row r="361" s="2" customFormat="1">
      <c r="A361" s="37"/>
      <c r="B361" s="38"/>
      <c r="C361" s="37"/>
      <c r="D361" s="186" t="s">
        <v>155</v>
      </c>
      <c r="E361" s="37"/>
      <c r="F361" s="187" t="s">
        <v>1274</v>
      </c>
      <c r="G361" s="37"/>
      <c r="H361" s="37"/>
      <c r="I361" s="188"/>
      <c r="J361" s="37"/>
      <c r="K361" s="37"/>
      <c r="L361" s="38"/>
      <c r="M361" s="189"/>
      <c r="N361" s="190"/>
      <c r="O361" s="76"/>
      <c r="P361" s="76"/>
      <c r="Q361" s="76"/>
      <c r="R361" s="76"/>
      <c r="S361" s="76"/>
      <c r="T361" s="7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18" t="s">
        <v>155</v>
      </c>
      <c r="AU361" s="18" t="s">
        <v>82</v>
      </c>
    </row>
    <row r="362" s="2" customFormat="1" ht="37.8" customHeight="1">
      <c r="A362" s="37"/>
      <c r="B362" s="171"/>
      <c r="C362" s="215" t="s">
        <v>596</v>
      </c>
      <c r="D362" s="215" t="s">
        <v>229</v>
      </c>
      <c r="E362" s="216" t="s">
        <v>1275</v>
      </c>
      <c r="F362" s="217" t="s">
        <v>1276</v>
      </c>
      <c r="G362" s="218" t="s">
        <v>153</v>
      </c>
      <c r="H362" s="219">
        <v>2</v>
      </c>
      <c r="I362" s="220"/>
      <c r="J362" s="221">
        <f>ROUND(I362*H362,2)</f>
        <v>0</v>
      </c>
      <c r="K362" s="222"/>
      <c r="L362" s="223"/>
      <c r="M362" s="224" t="s">
        <v>1</v>
      </c>
      <c r="N362" s="225" t="s">
        <v>38</v>
      </c>
      <c r="O362" s="76"/>
      <c r="P362" s="182">
        <f>O362*H362</f>
        <v>0</v>
      </c>
      <c r="Q362" s="182">
        <v>0</v>
      </c>
      <c r="R362" s="182">
        <f>Q362*H362</f>
        <v>0</v>
      </c>
      <c r="S362" s="182">
        <v>0</v>
      </c>
      <c r="T362" s="183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84" t="s">
        <v>277</v>
      </c>
      <c r="AT362" s="184" t="s">
        <v>229</v>
      </c>
      <c r="AU362" s="184" t="s">
        <v>82</v>
      </c>
      <c r="AY362" s="18" t="s">
        <v>147</v>
      </c>
      <c r="BE362" s="185">
        <f>IF(N362="základní",J362,0)</f>
        <v>0</v>
      </c>
      <c r="BF362" s="185">
        <f>IF(N362="snížená",J362,0)</f>
        <v>0</v>
      </c>
      <c r="BG362" s="185">
        <f>IF(N362="zákl. přenesená",J362,0)</f>
        <v>0</v>
      </c>
      <c r="BH362" s="185">
        <f>IF(N362="sníž. přenesená",J362,0)</f>
        <v>0</v>
      </c>
      <c r="BI362" s="185">
        <f>IF(N362="nulová",J362,0)</f>
        <v>0</v>
      </c>
      <c r="BJ362" s="18" t="s">
        <v>80</v>
      </c>
      <c r="BK362" s="185">
        <f>ROUND(I362*H362,2)</f>
        <v>0</v>
      </c>
      <c r="BL362" s="18" t="s">
        <v>222</v>
      </c>
      <c r="BM362" s="184" t="s">
        <v>599</v>
      </c>
    </row>
    <row r="363" s="2" customFormat="1" ht="49.05" customHeight="1">
      <c r="A363" s="37"/>
      <c r="B363" s="171"/>
      <c r="C363" s="172" t="s">
        <v>386</v>
      </c>
      <c r="D363" s="172" t="s">
        <v>150</v>
      </c>
      <c r="E363" s="173" t="s">
        <v>1277</v>
      </c>
      <c r="F363" s="174" t="s">
        <v>1278</v>
      </c>
      <c r="G363" s="175" t="s">
        <v>153</v>
      </c>
      <c r="H363" s="176">
        <v>2</v>
      </c>
      <c r="I363" s="177"/>
      <c r="J363" s="178">
        <f>ROUND(I363*H363,2)</f>
        <v>0</v>
      </c>
      <c r="K363" s="179"/>
      <c r="L363" s="38"/>
      <c r="M363" s="180" t="s">
        <v>1</v>
      </c>
      <c r="N363" s="181" t="s">
        <v>38</v>
      </c>
      <c r="O363" s="76"/>
      <c r="P363" s="182">
        <f>O363*H363</f>
        <v>0</v>
      </c>
      <c r="Q363" s="182">
        <v>0</v>
      </c>
      <c r="R363" s="182">
        <f>Q363*H363</f>
        <v>0</v>
      </c>
      <c r="S363" s="182">
        <v>0</v>
      </c>
      <c r="T363" s="183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84" t="s">
        <v>222</v>
      </c>
      <c r="AT363" s="184" t="s">
        <v>150</v>
      </c>
      <c r="AU363" s="184" t="s">
        <v>82</v>
      </c>
      <c r="AY363" s="18" t="s">
        <v>147</v>
      </c>
      <c r="BE363" s="185">
        <f>IF(N363="základní",J363,0)</f>
        <v>0</v>
      </c>
      <c r="BF363" s="185">
        <f>IF(N363="snížená",J363,0)</f>
        <v>0</v>
      </c>
      <c r="BG363" s="185">
        <f>IF(N363="zákl. přenesená",J363,0)</f>
        <v>0</v>
      </c>
      <c r="BH363" s="185">
        <f>IF(N363="sníž. přenesená",J363,0)</f>
        <v>0</v>
      </c>
      <c r="BI363" s="185">
        <f>IF(N363="nulová",J363,0)</f>
        <v>0</v>
      </c>
      <c r="BJ363" s="18" t="s">
        <v>80</v>
      </c>
      <c r="BK363" s="185">
        <f>ROUND(I363*H363,2)</f>
        <v>0</v>
      </c>
      <c r="BL363" s="18" t="s">
        <v>222</v>
      </c>
      <c r="BM363" s="184" t="s">
        <v>603</v>
      </c>
    </row>
    <row r="364" s="2" customFormat="1">
      <c r="A364" s="37"/>
      <c r="B364" s="38"/>
      <c r="C364" s="37"/>
      <c r="D364" s="186" t="s">
        <v>155</v>
      </c>
      <c r="E364" s="37"/>
      <c r="F364" s="187" t="s">
        <v>1279</v>
      </c>
      <c r="G364" s="37"/>
      <c r="H364" s="37"/>
      <c r="I364" s="188"/>
      <c r="J364" s="37"/>
      <c r="K364" s="37"/>
      <c r="L364" s="38"/>
      <c r="M364" s="189"/>
      <c r="N364" s="190"/>
      <c r="O364" s="76"/>
      <c r="P364" s="76"/>
      <c r="Q364" s="76"/>
      <c r="R364" s="76"/>
      <c r="S364" s="76"/>
      <c r="T364" s="7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18" t="s">
        <v>155</v>
      </c>
      <c r="AU364" s="18" t="s">
        <v>82</v>
      </c>
    </row>
    <row r="365" s="2" customFormat="1" ht="33" customHeight="1">
      <c r="A365" s="37"/>
      <c r="B365" s="171"/>
      <c r="C365" s="215" t="s">
        <v>605</v>
      </c>
      <c r="D365" s="215" t="s">
        <v>229</v>
      </c>
      <c r="E365" s="216" t="s">
        <v>1280</v>
      </c>
      <c r="F365" s="217" t="s">
        <v>1281</v>
      </c>
      <c r="G365" s="218" t="s">
        <v>201</v>
      </c>
      <c r="H365" s="219">
        <v>10</v>
      </c>
      <c r="I365" s="220"/>
      <c r="J365" s="221">
        <f>ROUND(I365*H365,2)</f>
        <v>0</v>
      </c>
      <c r="K365" s="222"/>
      <c r="L365" s="223"/>
      <c r="M365" s="224" t="s">
        <v>1</v>
      </c>
      <c r="N365" s="225" t="s">
        <v>38</v>
      </c>
      <c r="O365" s="76"/>
      <c r="P365" s="182">
        <f>O365*H365</f>
        <v>0</v>
      </c>
      <c r="Q365" s="182">
        <v>0</v>
      </c>
      <c r="R365" s="182">
        <f>Q365*H365</f>
        <v>0</v>
      </c>
      <c r="S365" s="182">
        <v>0</v>
      </c>
      <c r="T365" s="183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84" t="s">
        <v>277</v>
      </c>
      <c r="AT365" s="184" t="s">
        <v>229</v>
      </c>
      <c r="AU365" s="184" t="s">
        <v>82</v>
      </c>
      <c r="AY365" s="18" t="s">
        <v>147</v>
      </c>
      <c r="BE365" s="185">
        <f>IF(N365="základní",J365,0)</f>
        <v>0</v>
      </c>
      <c r="BF365" s="185">
        <f>IF(N365="snížená",J365,0)</f>
        <v>0</v>
      </c>
      <c r="BG365" s="185">
        <f>IF(N365="zákl. přenesená",J365,0)</f>
        <v>0</v>
      </c>
      <c r="BH365" s="185">
        <f>IF(N365="sníž. přenesená",J365,0)</f>
        <v>0</v>
      </c>
      <c r="BI365" s="185">
        <f>IF(N365="nulová",J365,0)</f>
        <v>0</v>
      </c>
      <c r="BJ365" s="18" t="s">
        <v>80</v>
      </c>
      <c r="BK365" s="185">
        <f>ROUND(I365*H365,2)</f>
        <v>0</v>
      </c>
      <c r="BL365" s="18" t="s">
        <v>222</v>
      </c>
      <c r="BM365" s="184" t="s">
        <v>608</v>
      </c>
    </row>
    <row r="366" s="2" customFormat="1" ht="49.05" customHeight="1">
      <c r="A366" s="37"/>
      <c r="B366" s="171"/>
      <c r="C366" s="172" t="s">
        <v>390</v>
      </c>
      <c r="D366" s="172" t="s">
        <v>150</v>
      </c>
      <c r="E366" s="173" t="s">
        <v>1282</v>
      </c>
      <c r="F366" s="174" t="s">
        <v>1283</v>
      </c>
      <c r="G366" s="175" t="s">
        <v>678</v>
      </c>
      <c r="H366" s="226"/>
      <c r="I366" s="177"/>
      <c r="J366" s="178">
        <f>ROUND(I366*H366,2)</f>
        <v>0</v>
      </c>
      <c r="K366" s="179"/>
      <c r="L366" s="38"/>
      <c r="M366" s="180" t="s">
        <v>1</v>
      </c>
      <c r="N366" s="181" t="s">
        <v>38</v>
      </c>
      <c r="O366" s="76"/>
      <c r="P366" s="182">
        <f>O366*H366</f>
        <v>0</v>
      </c>
      <c r="Q366" s="182">
        <v>0</v>
      </c>
      <c r="R366" s="182">
        <f>Q366*H366</f>
        <v>0</v>
      </c>
      <c r="S366" s="182">
        <v>0</v>
      </c>
      <c r="T366" s="183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84" t="s">
        <v>222</v>
      </c>
      <c r="AT366" s="184" t="s">
        <v>150</v>
      </c>
      <c r="AU366" s="184" t="s">
        <v>82</v>
      </c>
      <c r="AY366" s="18" t="s">
        <v>147</v>
      </c>
      <c r="BE366" s="185">
        <f>IF(N366="základní",J366,0)</f>
        <v>0</v>
      </c>
      <c r="BF366" s="185">
        <f>IF(N366="snížená",J366,0)</f>
        <v>0</v>
      </c>
      <c r="BG366" s="185">
        <f>IF(N366="zákl. přenesená",J366,0)</f>
        <v>0</v>
      </c>
      <c r="BH366" s="185">
        <f>IF(N366="sníž. přenesená",J366,0)</f>
        <v>0</v>
      </c>
      <c r="BI366" s="185">
        <f>IF(N366="nulová",J366,0)</f>
        <v>0</v>
      </c>
      <c r="BJ366" s="18" t="s">
        <v>80</v>
      </c>
      <c r="BK366" s="185">
        <f>ROUND(I366*H366,2)</f>
        <v>0</v>
      </c>
      <c r="BL366" s="18" t="s">
        <v>222</v>
      </c>
      <c r="BM366" s="184" t="s">
        <v>614</v>
      </c>
    </row>
    <row r="367" s="2" customFormat="1">
      <c r="A367" s="37"/>
      <c r="B367" s="38"/>
      <c r="C367" s="37"/>
      <c r="D367" s="186" t="s">
        <v>155</v>
      </c>
      <c r="E367" s="37"/>
      <c r="F367" s="187" t="s">
        <v>1284</v>
      </c>
      <c r="G367" s="37"/>
      <c r="H367" s="37"/>
      <c r="I367" s="188"/>
      <c r="J367" s="37"/>
      <c r="K367" s="37"/>
      <c r="L367" s="38"/>
      <c r="M367" s="230"/>
      <c r="N367" s="231"/>
      <c r="O367" s="232"/>
      <c r="P367" s="232"/>
      <c r="Q367" s="232"/>
      <c r="R367" s="232"/>
      <c r="S367" s="232"/>
      <c r="T367" s="233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18" t="s">
        <v>155</v>
      </c>
      <c r="AU367" s="18" t="s">
        <v>82</v>
      </c>
    </row>
    <row r="368" s="2" customFormat="1" ht="6.96" customHeight="1">
      <c r="A368" s="37"/>
      <c r="B368" s="59"/>
      <c r="C368" s="60"/>
      <c r="D368" s="60"/>
      <c r="E368" s="60"/>
      <c r="F368" s="60"/>
      <c r="G368" s="60"/>
      <c r="H368" s="60"/>
      <c r="I368" s="60"/>
      <c r="J368" s="60"/>
      <c r="K368" s="60"/>
      <c r="L368" s="38"/>
      <c r="M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</row>
  </sheetData>
  <autoFilter ref="C128:K367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hyperlinks>
    <hyperlink ref="F133" r:id="rId1" display="https://podminky.urs.cz/item/CS_URS_2024_02/314231164"/>
    <hyperlink ref="F138" r:id="rId2" display="https://podminky.urs.cz/item/CS_URS_2024_02/316381116"/>
    <hyperlink ref="F143" r:id="rId3" display="https://podminky.urs.cz/item/CS_URS_2024_02/613321121"/>
    <hyperlink ref="F149" r:id="rId4" display="https://podminky.urs.cz/item/CS_URS_2024_02/949101112"/>
    <hyperlink ref="F154" r:id="rId5" display="https://podminky.urs.cz/item/CS_URS_2024_02/953752111"/>
    <hyperlink ref="F156" r:id="rId6" display="https://podminky.urs.cz/item/CS_URS_2024_02/953752121"/>
    <hyperlink ref="F163" r:id="rId7" display="https://podminky.urs.cz/item/CS_URS_2024_02/962032631"/>
    <hyperlink ref="F167" r:id="rId8" display="https://podminky.urs.cz/item/CS_URS_2024_02/977331113"/>
    <hyperlink ref="F174" r:id="rId9" display="https://podminky.urs.cz/item/CS_URS_2024_02/978015391"/>
    <hyperlink ref="F180" r:id="rId10" display="https://podminky.urs.cz/item/CS_URS_2024_02/997013213"/>
    <hyperlink ref="F182" r:id="rId11" display="https://podminky.urs.cz/item/CS_URS_2024_02/997013219"/>
    <hyperlink ref="F184" r:id="rId12" display="https://podminky.urs.cz/item/CS_URS_2024_02/997013501"/>
    <hyperlink ref="F186" r:id="rId13" display="https://podminky.urs.cz/item/CS_URS_2024_02/997013509"/>
    <hyperlink ref="F190" r:id="rId14" display="https://podminky.urs.cz/item/CS_URS_2024_02/997013631"/>
    <hyperlink ref="F193" r:id="rId15" display="https://podminky.urs.cz/item/CS_URS_2024_02/998018002"/>
    <hyperlink ref="F197" r:id="rId16" display="https://podminky.urs.cz/item/CS_URS_2024_02/712631811"/>
    <hyperlink ref="F201" r:id="rId17" display="https://podminky.urs.cz/item/CS_URS_2024_02/712600845"/>
    <hyperlink ref="F204" r:id="rId18" display="https://podminky.urs.cz/item/CS_URS_2024_02/721242116"/>
    <hyperlink ref="F206" r:id="rId19" display="https://podminky.urs.cz/item/CS_URS_2024_02/721273153"/>
    <hyperlink ref="F209" r:id="rId20" display="https://podminky.urs.cz/item/CS_URS_2024_02/762083111"/>
    <hyperlink ref="F216" r:id="rId21" display="https://podminky.urs.cz/item/CS_URS_2024_02/762331932"/>
    <hyperlink ref="F218" r:id="rId22" display="https://podminky.urs.cz/item/CS_URS_2024_02/762332923"/>
    <hyperlink ref="F220" r:id="rId23" display="https://podminky.urs.cz/item/CS_URS_2024_02/762341210"/>
    <hyperlink ref="F226" r:id="rId24" display="https://podminky.urs.cz/item/CS_URS_2024_02/762341811"/>
    <hyperlink ref="F231" r:id="rId25" display="https://podminky.urs.cz/item/CS_URS_2024_02/762342314"/>
    <hyperlink ref="F236" r:id="rId26" display="https://podminky.urs.cz/item/CS_URS_2024_02/762342441"/>
    <hyperlink ref="F243" r:id="rId27" display="https://podminky.urs.cz/item/CS_URS_2024_02/762342811"/>
    <hyperlink ref="F245" r:id="rId28" display="https://podminky.urs.cz/item/CS_URS_2024_02/762395000"/>
    <hyperlink ref="F250" r:id="rId29" display="https://podminky.urs.cz/item/CS_URS_2024_02/762795000"/>
    <hyperlink ref="F254" r:id="rId30" display="https://podminky.urs.cz/item/CS_URS_2024_02/998762312"/>
    <hyperlink ref="F257" r:id="rId31" display="https://podminky.urs.cz/item/CS_URS_2024_02/764001821"/>
    <hyperlink ref="F261" r:id="rId32" display="https://podminky.urs.cz/item/CS_URS_2024_02/764001861"/>
    <hyperlink ref="F263" r:id="rId33" display="https://podminky.urs.cz/item/CS_URS_2024_02/764002812"/>
    <hyperlink ref="F267" r:id="rId34" display="https://podminky.urs.cz/item/CS_URS_2024_02/764002821"/>
    <hyperlink ref="F269" r:id="rId35" display="https://podminky.urs.cz/item/CS_URS_2024_02/764002841"/>
    <hyperlink ref="F273" r:id="rId36" display="https://podminky.urs.cz/item/CS_URS_2024_02/764003801"/>
    <hyperlink ref="F275" r:id="rId37" display="https://podminky.urs.cz/item/CS_URS_2024_02/764011616"/>
    <hyperlink ref="F279" r:id="rId38" display="https://podminky.urs.cz/item/CS_URS_2024_02/764111653"/>
    <hyperlink ref="F281" r:id="rId39" display="https://podminky.urs.cz/item/CS_URS_2024_02/764203156"/>
    <hyperlink ref="F290" r:id="rId40" display="https://podminky.urs.cz/item/CS_URS_2024_02/764211625"/>
    <hyperlink ref="F292" r:id="rId41" display="https://podminky.urs.cz/item/CS_URS_2024_02/764212634"/>
    <hyperlink ref="F297" r:id="rId42" display="https://podminky.urs.cz/item/CS_URS_2024_02/764212649"/>
    <hyperlink ref="F302" r:id="rId43" display="https://podminky.urs.cz/item/CS_URS_2024_02/764212664"/>
    <hyperlink ref="F306" r:id="rId44" display="https://podminky.urs.cz/item/CS_URS_2024_02/764213652"/>
    <hyperlink ref="F308" r:id="rId45" display="https://podminky.urs.cz/item/CS_URS_2024_02/764218631"/>
    <hyperlink ref="F313" r:id="rId46" display="https://podminky.urs.cz/item/CS_URS_2024_02/764314612"/>
    <hyperlink ref="F319" r:id="rId47" display="https://podminky.urs.cz/item/CS_URS_2024_02/764315633"/>
    <hyperlink ref="F321" r:id="rId48" display="https://podminky.urs.cz/item/CS_URS_2024_02/764316624"/>
    <hyperlink ref="F323" r:id="rId49" display="https://podminky.urs.cz/item/CS_URS_2024_02/764511602"/>
    <hyperlink ref="F327" r:id="rId50" display="https://podminky.urs.cz/item/CS_URS_2024_02/764511643"/>
    <hyperlink ref="F329" r:id="rId51" display="https://podminky.urs.cz/item/CS_URS_2024_02/764518623"/>
    <hyperlink ref="F333" r:id="rId52" display="https://podminky.urs.cz/item/CS_URS_2024_02/998764312"/>
    <hyperlink ref="F336" r:id="rId53" display="https://podminky.urs.cz/item/CS_URS_2024_02/765115302"/>
    <hyperlink ref="F339" r:id="rId54" display="https://podminky.urs.cz/item/CS_URS_2024_02/765191021"/>
    <hyperlink ref="F342" r:id="rId55" display="https://podminky.urs.cz/item/CS_URS_2024_02/765191031"/>
    <hyperlink ref="F347" r:id="rId56" display="https://podminky.urs.cz/item/CS_URS_2024_02/765192001"/>
    <hyperlink ref="F351" r:id="rId57" display="https://podminky.urs.cz/item/CS_URS_2024_02/998765312"/>
    <hyperlink ref="F354" r:id="rId58" display="https://podminky.urs.cz/item/CS_URS_2024_02/767851104"/>
    <hyperlink ref="F359" r:id="rId59" display="https://podminky.urs.cz/item/CS_URS_2024_02/767851803"/>
    <hyperlink ref="F361" r:id="rId60" display="https://podminky.urs.cz/item/CS_URS_2024_02/767881128"/>
    <hyperlink ref="F364" r:id="rId61" display="https://podminky.urs.cz/item/CS_URS_2024_02/767881161"/>
    <hyperlink ref="F367" r:id="rId62" display="https://podminky.urs.cz/item/CS_URS_2024_02/998767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04 -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1285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04 -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04 - ÚT byt č.1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1286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1287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1288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1289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1290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04 -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04 - ÚT byt č.1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629</v>
      </c>
      <c r="F123" s="160" t="s">
        <v>630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1291</v>
      </c>
      <c r="F124" s="169" t="s">
        <v>1292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1293</v>
      </c>
      <c r="F125" s="174" t="s">
        <v>1294</v>
      </c>
      <c r="G125" s="175" t="s">
        <v>1058</v>
      </c>
      <c r="H125" s="176">
        <v>2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222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222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1295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1296</v>
      </c>
      <c r="F127" s="169" t="s">
        <v>1297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1298</v>
      </c>
      <c r="F128" s="174" t="s">
        <v>1299</v>
      </c>
      <c r="G128" s="175" t="s">
        <v>1058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222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222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1300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1301</v>
      </c>
      <c r="F130" s="174" t="s">
        <v>1302</v>
      </c>
      <c r="G130" s="175" t="s">
        <v>1058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222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222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1303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16.5" customHeight="1">
      <c r="A132" s="37"/>
      <c r="B132" s="171"/>
      <c r="C132" s="172" t="s">
        <v>154</v>
      </c>
      <c r="D132" s="172" t="s">
        <v>150</v>
      </c>
      <c r="E132" s="173" t="s">
        <v>1304</v>
      </c>
      <c r="F132" s="174" t="s">
        <v>1305</v>
      </c>
      <c r="G132" s="175" t="s">
        <v>201</v>
      </c>
      <c r="H132" s="176">
        <v>2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222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222</v>
      </c>
      <c r="BM132" s="184" t="s">
        <v>190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1306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37.8" customHeight="1">
      <c r="A134" s="37"/>
      <c r="B134" s="171"/>
      <c r="C134" s="172" t="s">
        <v>198</v>
      </c>
      <c r="D134" s="172" t="s">
        <v>150</v>
      </c>
      <c r="E134" s="173" t="s">
        <v>1307</v>
      </c>
      <c r="F134" s="174" t="s">
        <v>1308</v>
      </c>
      <c r="G134" s="175" t="s">
        <v>1058</v>
      </c>
      <c r="H134" s="176">
        <v>1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222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222</v>
      </c>
      <c r="BM134" s="184" t="s">
        <v>202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1309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1310</v>
      </c>
      <c r="F136" s="174" t="s">
        <v>1311</v>
      </c>
      <c r="G136" s="175" t="s">
        <v>201</v>
      </c>
      <c r="H136" s="176">
        <v>13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222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222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1312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3" customHeight="1">
      <c r="A138" s="37"/>
      <c r="B138" s="171"/>
      <c r="C138" s="172" t="s">
        <v>215</v>
      </c>
      <c r="D138" s="172" t="s">
        <v>150</v>
      </c>
      <c r="E138" s="173" t="s">
        <v>1313</v>
      </c>
      <c r="F138" s="174" t="s">
        <v>1314</v>
      </c>
      <c r="G138" s="175" t="s">
        <v>153</v>
      </c>
      <c r="H138" s="176">
        <v>1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222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222</v>
      </c>
      <c r="BM138" s="184" t="s">
        <v>218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1315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190</v>
      </c>
      <c r="D140" s="172" t="s">
        <v>150</v>
      </c>
      <c r="E140" s="173" t="s">
        <v>1316</v>
      </c>
      <c r="F140" s="174" t="s">
        <v>1317</v>
      </c>
      <c r="G140" s="175" t="s">
        <v>678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222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222</v>
      </c>
      <c r="BM140" s="184" t="s">
        <v>222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1318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1319</v>
      </c>
      <c r="F142" s="169" t="s">
        <v>1320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224</v>
      </c>
      <c r="D143" s="172" t="s">
        <v>150</v>
      </c>
      <c r="E143" s="173" t="s">
        <v>1321</v>
      </c>
      <c r="F143" s="174" t="s">
        <v>1322</v>
      </c>
      <c r="G143" s="175" t="s">
        <v>201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222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222</v>
      </c>
      <c r="BM143" s="184" t="s">
        <v>227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1323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202</v>
      </c>
      <c r="D145" s="172" t="s">
        <v>150</v>
      </c>
      <c r="E145" s="173" t="s">
        <v>1324</v>
      </c>
      <c r="F145" s="174" t="s">
        <v>1325</v>
      </c>
      <c r="G145" s="175" t="s">
        <v>201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222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222</v>
      </c>
      <c r="BM145" s="184" t="s">
        <v>232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1326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233</v>
      </c>
      <c r="D147" s="172" t="s">
        <v>150</v>
      </c>
      <c r="E147" s="173" t="s">
        <v>1327</v>
      </c>
      <c r="F147" s="174" t="s">
        <v>1328</v>
      </c>
      <c r="G147" s="175" t="s">
        <v>201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222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222</v>
      </c>
      <c r="BM147" s="184" t="s">
        <v>235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1329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1330</v>
      </c>
      <c r="F149" s="174" t="s">
        <v>1331</v>
      </c>
      <c r="G149" s="175" t="s">
        <v>201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222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222</v>
      </c>
      <c r="BM149" s="184" t="s">
        <v>239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1332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240</v>
      </c>
      <c r="D151" s="172" t="s">
        <v>150</v>
      </c>
      <c r="E151" s="173" t="s">
        <v>1333</v>
      </c>
      <c r="F151" s="174" t="s">
        <v>1334</v>
      </c>
      <c r="G151" s="175" t="s">
        <v>678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222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222</v>
      </c>
      <c r="BM151" s="184" t="s">
        <v>243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1335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1336</v>
      </c>
      <c r="F153" s="169" t="s">
        <v>1337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218</v>
      </c>
      <c r="D154" s="172" t="s">
        <v>150</v>
      </c>
      <c r="E154" s="173" t="s">
        <v>1338</v>
      </c>
      <c r="F154" s="174" t="s">
        <v>1339</v>
      </c>
      <c r="G154" s="175" t="s">
        <v>786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222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222</v>
      </c>
      <c r="BM154" s="184" t="s">
        <v>247</v>
      </c>
    </row>
    <row r="155" s="2" customFormat="1" ht="24.15" customHeight="1">
      <c r="A155" s="37"/>
      <c r="B155" s="171"/>
      <c r="C155" s="172" t="s">
        <v>269</v>
      </c>
      <c r="D155" s="172" t="s">
        <v>150</v>
      </c>
      <c r="E155" s="173" t="s">
        <v>1340</v>
      </c>
      <c r="F155" s="174" t="s">
        <v>1341</v>
      </c>
      <c r="G155" s="175" t="s">
        <v>1058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222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222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1342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222</v>
      </c>
      <c r="D157" s="172" t="s">
        <v>150</v>
      </c>
      <c r="E157" s="173" t="s">
        <v>1343</v>
      </c>
      <c r="F157" s="174" t="s">
        <v>1344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222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222</v>
      </c>
      <c r="BM157" s="184" t="s">
        <v>277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1345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280</v>
      </c>
      <c r="D159" s="172" t="s">
        <v>150</v>
      </c>
      <c r="E159" s="173" t="s">
        <v>1346</v>
      </c>
      <c r="F159" s="174" t="s">
        <v>1347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222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222</v>
      </c>
      <c r="BM159" s="184" t="s">
        <v>283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1348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227</v>
      </c>
      <c r="D161" s="172" t="s">
        <v>150</v>
      </c>
      <c r="E161" s="173" t="s">
        <v>1349</v>
      </c>
      <c r="F161" s="174" t="s">
        <v>1350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222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222</v>
      </c>
      <c r="BM161" s="184" t="s">
        <v>170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1351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301</v>
      </c>
      <c r="D163" s="172" t="s">
        <v>150</v>
      </c>
      <c r="E163" s="173" t="s">
        <v>1352</v>
      </c>
      <c r="F163" s="174" t="s">
        <v>1353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222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222</v>
      </c>
      <c r="BM163" s="184" t="s">
        <v>304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1354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232</v>
      </c>
      <c r="D165" s="172" t="s">
        <v>150</v>
      </c>
      <c r="E165" s="173" t="s">
        <v>1355</v>
      </c>
      <c r="F165" s="174" t="s">
        <v>1356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222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222</v>
      </c>
      <c r="BM165" s="184" t="s">
        <v>308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1357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1358</v>
      </c>
      <c r="F167" s="174" t="s">
        <v>1359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222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222</v>
      </c>
      <c r="BM167" s="184" t="s">
        <v>312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1360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235</v>
      </c>
      <c r="D169" s="172" t="s">
        <v>150</v>
      </c>
      <c r="E169" s="173" t="s">
        <v>1361</v>
      </c>
      <c r="F169" s="174" t="s">
        <v>1362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222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222</v>
      </c>
      <c r="BM169" s="184" t="s">
        <v>316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1363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318</v>
      </c>
      <c r="D171" s="172" t="s">
        <v>150</v>
      </c>
      <c r="E171" s="173" t="s">
        <v>1364</v>
      </c>
      <c r="F171" s="174" t="s">
        <v>1365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222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222</v>
      </c>
      <c r="BM171" s="184" t="s">
        <v>321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1366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239</v>
      </c>
      <c r="D173" s="172" t="s">
        <v>150</v>
      </c>
      <c r="E173" s="173" t="s">
        <v>1367</v>
      </c>
      <c r="F173" s="174" t="s">
        <v>1368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222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222</v>
      </c>
      <c r="BM173" s="184" t="s">
        <v>325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1369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327</v>
      </c>
      <c r="D175" s="172" t="s">
        <v>150</v>
      </c>
      <c r="E175" s="173" t="s">
        <v>1370</v>
      </c>
      <c r="F175" s="174" t="s">
        <v>1371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222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222</v>
      </c>
      <c r="BM175" s="184" t="s">
        <v>330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1372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243</v>
      </c>
      <c r="D177" s="172" t="s">
        <v>150</v>
      </c>
      <c r="E177" s="173" t="s">
        <v>1373</v>
      </c>
      <c r="F177" s="174" t="s">
        <v>1374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222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222</v>
      </c>
      <c r="BM177" s="184" t="s">
        <v>334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1375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336</v>
      </c>
      <c r="D179" s="172" t="s">
        <v>150</v>
      </c>
      <c r="E179" s="173" t="s">
        <v>1376</v>
      </c>
      <c r="F179" s="174" t="s">
        <v>1377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222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222</v>
      </c>
      <c r="BM179" s="184" t="s">
        <v>339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1378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247</v>
      </c>
      <c r="D181" s="172" t="s">
        <v>150</v>
      </c>
      <c r="E181" s="173" t="s">
        <v>1379</v>
      </c>
      <c r="F181" s="174" t="s">
        <v>1380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222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222</v>
      </c>
      <c r="BM181" s="184" t="s">
        <v>343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1381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345</v>
      </c>
      <c r="D183" s="172" t="s">
        <v>150</v>
      </c>
      <c r="E183" s="173" t="s">
        <v>1382</v>
      </c>
      <c r="F183" s="174" t="s">
        <v>1383</v>
      </c>
      <c r="G183" s="175" t="s">
        <v>678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222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222</v>
      </c>
      <c r="BM183" s="184" t="s">
        <v>346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1384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1385</v>
      </c>
      <c r="F185" s="169" t="s">
        <v>1386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1387</v>
      </c>
      <c r="F186" s="174" t="s">
        <v>1388</v>
      </c>
      <c r="G186" s="175" t="s">
        <v>153</v>
      </c>
      <c r="H186" s="176">
        <v>6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222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222</v>
      </c>
      <c r="BM186" s="184" t="s">
        <v>353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1389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355</v>
      </c>
      <c r="D188" s="172" t="s">
        <v>150</v>
      </c>
      <c r="E188" s="173" t="s">
        <v>1390</v>
      </c>
      <c r="F188" s="174" t="s">
        <v>1391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222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222</v>
      </c>
      <c r="BM188" s="184" t="s">
        <v>358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1392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277</v>
      </c>
      <c r="D190" s="172" t="s">
        <v>150</v>
      </c>
      <c r="E190" s="173" t="s">
        <v>1393</v>
      </c>
      <c r="F190" s="174" t="s">
        <v>1394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222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222</v>
      </c>
      <c r="BM190" s="184" t="s">
        <v>367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1395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9.05" customHeight="1">
      <c r="A192" s="37"/>
      <c r="B192" s="171"/>
      <c r="C192" s="172" t="s">
        <v>369</v>
      </c>
      <c r="D192" s="172" t="s">
        <v>150</v>
      </c>
      <c r="E192" s="173" t="s">
        <v>1396</v>
      </c>
      <c r="F192" s="174" t="s">
        <v>1397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222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222</v>
      </c>
      <c r="BM192" s="184" t="s">
        <v>372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1398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283</v>
      </c>
      <c r="D194" s="172" t="s">
        <v>150</v>
      </c>
      <c r="E194" s="173" t="s">
        <v>1399</v>
      </c>
      <c r="F194" s="174" t="s">
        <v>1400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222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222</v>
      </c>
      <c r="BM194" s="184" t="s">
        <v>374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1401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375</v>
      </c>
      <c r="D196" s="172" t="s">
        <v>150</v>
      </c>
      <c r="E196" s="173" t="s">
        <v>1402</v>
      </c>
      <c r="F196" s="174" t="s">
        <v>1403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222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222</v>
      </c>
      <c r="BM196" s="184" t="s">
        <v>376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1404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170</v>
      </c>
      <c r="D198" s="172" t="s">
        <v>150</v>
      </c>
      <c r="E198" s="173" t="s">
        <v>1405</v>
      </c>
      <c r="F198" s="174" t="s">
        <v>1406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222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222</v>
      </c>
      <c r="BM198" s="184" t="s">
        <v>380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1407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385</v>
      </c>
      <c r="D200" s="172" t="s">
        <v>150</v>
      </c>
      <c r="E200" s="173" t="s">
        <v>1408</v>
      </c>
      <c r="F200" s="174" t="s">
        <v>1409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222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222</v>
      </c>
      <c r="BM200" s="184" t="s">
        <v>386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1410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304</v>
      </c>
      <c r="D202" s="215" t="s">
        <v>229</v>
      </c>
      <c r="E202" s="216" t="s">
        <v>1411</v>
      </c>
      <c r="F202" s="217" t="s">
        <v>1412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277</v>
      </c>
      <c r="AT202" s="184" t="s">
        <v>229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222</v>
      </c>
      <c r="BM202" s="184" t="s">
        <v>390</v>
      </c>
    </row>
    <row r="203" s="2" customFormat="1" ht="55.5" customHeight="1">
      <c r="A203" s="37"/>
      <c r="B203" s="171"/>
      <c r="C203" s="172" t="s">
        <v>393</v>
      </c>
      <c r="D203" s="172" t="s">
        <v>150</v>
      </c>
      <c r="E203" s="173" t="s">
        <v>1413</v>
      </c>
      <c r="F203" s="174" t="s">
        <v>1414</v>
      </c>
      <c r="G203" s="175" t="s">
        <v>678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222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222</v>
      </c>
      <c r="BM203" s="184" t="s">
        <v>396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1415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31244201"/>
    <hyperlink ref="F133" r:id="rId4" display="https://podminky.urs.cz/item/CS_URS_2024_02/731341140"/>
    <hyperlink ref="F135" r:id="rId5" display="https://podminky.urs.cz/item/CS_URS_2024_02/731810332"/>
    <hyperlink ref="F137" r:id="rId6" display="https://podminky.urs.cz/item/CS_URS_2024_02/731810342"/>
    <hyperlink ref="F139" r:id="rId7" display="https://podminky.urs.cz/item/CS_URS_2024_02/723230103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8"/>
    <hyperlink ref="F193" r:id="rId32" display="https://podminky.urs.cz/item/CS_URS_2024_02/735152276"/>
    <hyperlink ref="F195" r:id="rId33" display="https://podminky.urs.cz/item/CS_URS_2024_02/735152476"/>
    <hyperlink ref="F197" r:id="rId34" display="https://podminky.urs.cz/item/CS_URS_2024_02/73516425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04 -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1416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04 -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05 - ÚT byt č.2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1286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1287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1288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1289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1290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04 -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05 - ÚT byt č.2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629</v>
      </c>
      <c r="F123" s="160" t="s">
        <v>630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1291</v>
      </c>
      <c r="F124" s="169" t="s">
        <v>1292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1293</v>
      </c>
      <c r="F125" s="174" t="s">
        <v>1294</v>
      </c>
      <c r="G125" s="175" t="s">
        <v>1058</v>
      </c>
      <c r="H125" s="176">
        <v>2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222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222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1295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1296</v>
      </c>
      <c r="F127" s="169" t="s">
        <v>1297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1298</v>
      </c>
      <c r="F128" s="174" t="s">
        <v>1299</v>
      </c>
      <c r="G128" s="175" t="s">
        <v>1058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222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222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1300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1301</v>
      </c>
      <c r="F130" s="174" t="s">
        <v>1302</v>
      </c>
      <c r="G130" s="175" t="s">
        <v>1058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222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222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1303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16.5" customHeight="1">
      <c r="A132" s="37"/>
      <c r="B132" s="171"/>
      <c r="C132" s="172" t="s">
        <v>154</v>
      </c>
      <c r="D132" s="172" t="s">
        <v>150</v>
      </c>
      <c r="E132" s="173" t="s">
        <v>1304</v>
      </c>
      <c r="F132" s="174" t="s">
        <v>1305</v>
      </c>
      <c r="G132" s="175" t="s">
        <v>201</v>
      </c>
      <c r="H132" s="176">
        <v>2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222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222</v>
      </c>
      <c r="BM132" s="184" t="s">
        <v>190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1306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37.8" customHeight="1">
      <c r="A134" s="37"/>
      <c r="B134" s="171"/>
      <c r="C134" s="172" t="s">
        <v>198</v>
      </c>
      <c r="D134" s="172" t="s">
        <v>150</v>
      </c>
      <c r="E134" s="173" t="s">
        <v>1307</v>
      </c>
      <c r="F134" s="174" t="s">
        <v>1308</v>
      </c>
      <c r="G134" s="175" t="s">
        <v>1058</v>
      </c>
      <c r="H134" s="176">
        <v>1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222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222</v>
      </c>
      <c r="BM134" s="184" t="s">
        <v>202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1309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1310</v>
      </c>
      <c r="F136" s="174" t="s">
        <v>1311</v>
      </c>
      <c r="G136" s="175" t="s">
        <v>201</v>
      </c>
      <c r="H136" s="176">
        <v>13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222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222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1312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3" customHeight="1">
      <c r="A138" s="37"/>
      <c r="B138" s="171"/>
      <c r="C138" s="172" t="s">
        <v>215</v>
      </c>
      <c r="D138" s="172" t="s">
        <v>150</v>
      </c>
      <c r="E138" s="173" t="s">
        <v>1313</v>
      </c>
      <c r="F138" s="174" t="s">
        <v>1314</v>
      </c>
      <c r="G138" s="175" t="s">
        <v>153</v>
      </c>
      <c r="H138" s="176">
        <v>1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222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222</v>
      </c>
      <c r="BM138" s="184" t="s">
        <v>218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1315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190</v>
      </c>
      <c r="D140" s="172" t="s">
        <v>150</v>
      </c>
      <c r="E140" s="173" t="s">
        <v>1316</v>
      </c>
      <c r="F140" s="174" t="s">
        <v>1317</v>
      </c>
      <c r="G140" s="175" t="s">
        <v>678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222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222</v>
      </c>
      <c r="BM140" s="184" t="s">
        <v>222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1318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1319</v>
      </c>
      <c r="F142" s="169" t="s">
        <v>1320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224</v>
      </c>
      <c r="D143" s="172" t="s">
        <v>150</v>
      </c>
      <c r="E143" s="173" t="s">
        <v>1321</v>
      </c>
      <c r="F143" s="174" t="s">
        <v>1322</v>
      </c>
      <c r="G143" s="175" t="s">
        <v>201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222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222</v>
      </c>
      <c r="BM143" s="184" t="s">
        <v>227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1323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202</v>
      </c>
      <c r="D145" s="172" t="s">
        <v>150</v>
      </c>
      <c r="E145" s="173" t="s">
        <v>1324</v>
      </c>
      <c r="F145" s="174" t="s">
        <v>1325</v>
      </c>
      <c r="G145" s="175" t="s">
        <v>201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222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222</v>
      </c>
      <c r="BM145" s="184" t="s">
        <v>232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1326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233</v>
      </c>
      <c r="D147" s="172" t="s">
        <v>150</v>
      </c>
      <c r="E147" s="173" t="s">
        <v>1327</v>
      </c>
      <c r="F147" s="174" t="s">
        <v>1328</v>
      </c>
      <c r="G147" s="175" t="s">
        <v>201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222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222</v>
      </c>
      <c r="BM147" s="184" t="s">
        <v>235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1329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1330</v>
      </c>
      <c r="F149" s="174" t="s">
        <v>1331</v>
      </c>
      <c r="G149" s="175" t="s">
        <v>201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222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222</v>
      </c>
      <c r="BM149" s="184" t="s">
        <v>239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1332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240</v>
      </c>
      <c r="D151" s="172" t="s">
        <v>150</v>
      </c>
      <c r="E151" s="173" t="s">
        <v>1333</v>
      </c>
      <c r="F151" s="174" t="s">
        <v>1334</v>
      </c>
      <c r="G151" s="175" t="s">
        <v>678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222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222</v>
      </c>
      <c r="BM151" s="184" t="s">
        <v>243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1335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1336</v>
      </c>
      <c r="F153" s="169" t="s">
        <v>1337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218</v>
      </c>
      <c r="D154" s="172" t="s">
        <v>150</v>
      </c>
      <c r="E154" s="173" t="s">
        <v>1338</v>
      </c>
      <c r="F154" s="174" t="s">
        <v>1339</v>
      </c>
      <c r="G154" s="175" t="s">
        <v>786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222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222</v>
      </c>
      <c r="BM154" s="184" t="s">
        <v>247</v>
      </c>
    </row>
    <row r="155" s="2" customFormat="1" ht="24.15" customHeight="1">
      <c r="A155" s="37"/>
      <c r="B155" s="171"/>
      <c r="C155" s="172" t="s">
        <v>269</v>
      </c>
      <c r="D155" s="172" t="s">
        <v>150</v>
      </c>
      <c r="E155" s="173" t="s">
        <v>1340</v>
      </c>
      <c r="F155" s="174" t="s">
        <v>1341</v>
      </c>
      <c r="G155" s="175" t="s">
        <v>1058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222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222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1342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222</v>
      </c>
      <c r="D157" s="172" t="s">
        <v>150</v>
      </c>
      <c r="E157" s="173" t="s">
        <v>1343</v>
      </c>
      <c r="F157" s="174" t="s">
        <v>1344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222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222</v>
      </c>
      <c r="BM157" s="184" t="s">
        <v>277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1345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280</v>
      </c>
      <c r="D159" s="172" t="s">
        <v>150</v>
      </c>
      <c r="E159" s="173" t="s">
        <v>1346</v>
      </c>
      <c r="F159" s="174" t="s">
        <v>1347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222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222</v>
      </c>
      <c r="BM159" s="184" t="s">
        <v>283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1348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227</v>
      </c>
      <c r="D161" s="172" t="s">
        <v>150</v>
      </c>
      <c r="E161" s="173" t="s">
        <v>1349</v>
      </c>
      <c r="F161" s="174" t="s">
        <v>1350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222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222</v>
      </c>
      <c r="BM161" s="184" t="s">
        <v>170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1351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301</v>
      </c>
      <c r="D163" s="172" t="s">
        <v>150</v>
      </c>
      <c r="E163" s="173" t="s">
        <v>1352</v>
      </c>
      <c r="F163" s="174" t="s">
        <v>1353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222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222</v>
      </c>
      <c r="BM163" s="184" t="s">
        <v>304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1354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232</v>
      </c>
      <c r="D165" s="172" t="s">
        <v>150</v>
      </c>
      <c r="E165" s="173" t="s">
        <v>1355</v>
      </c>
      <c r="F165" s="174" t="s">
        <v>1356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222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222</v>
      </c>
      <c r="BM165" s="184" t="s">
        <v>308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1357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1358</v>
      </c>
      <c r="F167" s="174" t="s">
        <v>1359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222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222</v>
      </c>
      <c r="BM167" s="184" t="s">
        <v>312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1360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235</v>
      </c>
      <c r="D169" s="172" t="s">
        <v>150</v>
      </c>
      <c r="E169" s="173" t="s">
        <v>1361</v>
      </c>
      <c r="F169" s="174" t="s">
        <v>1362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222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222</v>
      </c>
      <c r="BM169" s="184" t="s">
        <v>316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1363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318</v>
      </c>
      <c r="D171" s="172" t="s">
        <v>150</v>
      </c>
      <c r="E171" s="173" t="s">
        <v>1364</v>
      </c>
      <c r="F171" s="174" t="s">
        <v>1365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222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222</v>
      </c>
      <c r="BM171" s="184" t="s">
        <v>321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1366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239</v>
      </c>
      <c r="D173" s="172" t="s">
        <v>150</v>
      </c>
      <c r="E173" s="173" t="s">
        <v>1367</v>
      </c>
      <c r="F173" s="174" t="s">
        <v>1368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222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222</v>
      </c>
      <c r="BM173" s="184" t="s">
        <v>325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1369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327</v>
      </c>
      <c r="D175" s="172" t="s">
        <v>150</v>
      </c>
      <c r="E175" s="173" t="s">
        <v>1370</v>
      </c>
      <c r="F175" s="174" t="s">
        <v>1371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222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222</v>
      </c>
      <c r="BM175" s="184" t="s">
        <v>330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1372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243</v>
      </c>
      <c r="D177" s="172" t="s">
        <v>150</v>
      </c>
      <c r="E177" s="173" t="s">
        <v>1373</v>
      </c>
      <c r="F177" s="174" t="s">
        <v>1374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222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222</v>
      </c>
      <c r="BM177" s="184" t="s">
        <v>334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1375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336</v>
      </c>
      <c r="D179" s="172" t="s">
        <v>150</v>
      </c>
      <c r="E179" s="173" t="s">
        <v>1376</v>
      </c>
      <c r="F179" s="174" t="s">
        <v>1377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222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222</v>
      </c>
      <c r="BM179" s="184" t="s">
        <v>339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1378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247</v>
      </c>
      <c r="D181" s="172" t="s">
        <v>150</v>
      </c>
      <c r="E181" s="173" t="s">
        <v>1379</v>
      </c>
      <c r="F181" s="174" t="s">
        <v>1380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222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222</v>
      </c>
      <c r="BM181" s="184" t="s">
        <v>343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1381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345</v>
      </c>
      <c r="D183" s="172" t="s">
        <v>150</v>
      </c>
      <c r="E183" s="173" t="s">
        <v>1382</v>
      </c>
      <c r="F183" s="174" t="s">
        <v>1383</v>
      </c>
      <c r="G183" s="175" t="s">
        <v>678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222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222</v>
      </c>
      <c r="BM183" s="184" t="s">
        <v>346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1384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1385</v>
      </c>
      <c r="F185" s="169" t="s">
        <v>1386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1387</v>
      </c>
      <c r="F186" s="174" t="s">
        <v>1388</v>
      </c>
      <c r="G186" s="175" t="s">
        <v>153</v>
      </c>
      <c r="H186" s="176">
        <v>7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222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222</v>
      </c>
      <c r="BM186" s="184" t="s">
        <v>353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1389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355</v>
      </c>
      <c r="D188" s="172" t="s">
        <v>150</v>
      </c>
      <c r="E188" s="173" t="s">
        <v>1390</v>
      </c>
      <c r="F188" s="174" t="s">
        <v>1391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222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222</v>
      </c>
      <c r="BM188" s="184" t="s">
        <v>358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1392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277</v>
      </c>
      <c r="D190" s="172" t="s">
        <v>150</v>
      </c>
      <c r="E190" s="173" t="s">
        <v>1393</v>
      </c>
      <c r="F190" s="174" t="s">
        <v>1394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222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222</v>
      </c>
      <c r="BM190" s="184" t="s">
        <v>367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1395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9.05" customHeight="1">
      <c r="A192" s="37"/>
      <c r="B192" s="171"/>
      <c r="C192" s="172" t="s">
        <v>369</v>
      </c>
      <c r="D192" s="172" t="s">
        <v>150</v>
      </c>
      <c r="E192" s="173" t="s">
        <v>1396</v>
      </c>
      <c r="F192" s="174" t="s">
        <v>1397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222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222</v>
      </c>
      <c r="BM192" s="184" t="s">
        <v>372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1398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283</v>
      </c>
      <c r="D194" s="172" t="s">
        <v>150</v>
      </c>
      <c r="E194" s="173" t="s">
        <v>1399</v>
      </c>
      <c r="F194" s="174" t="s">
        <v>1400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222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222</v>
      </c>
      <c r="BM194" s="184" t="s">
        <v>374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1401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375</v>
      </c>
      <c r="D196" s="172" t="s">
        <v>150</v>
      </c>
      <c r="E196" s="173" t="s">
        <v>1402</v>
      </c>
      <c r="F196" s="174" t="s">
        <v>1403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222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222</v>
      </c>
      <c r="BM196" s="184" t="s">
        <v>376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1404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170</v>
      </c>
      <c r="D198" s="172" t="s">
        <v>150</v>
      </c>
      <c r="E198" s="173" t="s">
        <v>1405</v>
      </c>
      <c r="F198" s="174" t="s">
        <v>1406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222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222</v>
      </c>
      <c r="BM198" s="184" t="s">
        <v>380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1407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385</v>
      </c>
      <c r="D200" s="172" t="s">
        <v>150</v>
      </c>
      <c r="E200" s="173" t="s">
        <v>1408</v>
      </c>
      <c r="F200" s="174" t="s">
        <v>1409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222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222</v>
      </c>
      <c r="BM200" s="184" t="s">
        <v>386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1410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304</v>
      </c>
      <c r="D202" s="215" t="s">
        <v>229</v>
      </c>
      <c r="E202" s="216" t="s">
        <v>1411</v>
      </c>
      <c r="F202" s="217" t="s">
        <v>1412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277</v>
      </c>
      <c r="AT202" s="184" t="s">
        <v>229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222</v>
      </c>
      <c r="BM202" s="184" t="s">
        <v>390</v>
      </c>
    </row>
    <row r="203" s="2" customFormat="1" ht="55.5" customHeight="1">
      <c r="A203" s="37"/>
      <c r="B203" s="171"/>
      <c r="C203" s="172" t="s">
        <v>393</v>
      </c>
      <c r="D203" s="172" t="s">
        <v>150</v>
      </c>
      <c r="E203" s="173" t="s">
        <v>1413</v>
      </c>
      <c r="F203" s="174" t="s">
        <v>1414</v>
      </c>
      <c r="G203" s="175" t="s">
        <v>678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222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222</v>
      </c>
      <c r="BM203" s="184" t="s">
        <v>396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1415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31244201"/>
    <hyperlink ref="F133" r:id="rId4" display="https://podminky.urs.cz/item/CS_URS_2024_02/731341140"/>
    <hyperlink ref="F135" r:id="rId5" display="https://podminky.urs.cz/item/CS_URS_2024_02/731810332"/>
    <hyperlink ref="F137" r:id="rId6" display="https://podminky.urs.cz/item/CS_URS_2024_02/731810342"/>
    <hyperlink ref="F139" r:id="rId7" display="https://podminky.urs.cz/item/CS_URS_2024_02/723230103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8"/>
    <hyperlink ref="F193" r:id="rId32" display="https://podminky.urs.cz/item/CS_URS_2024_02/735152276"/>
    <hyperlink ref="F195" r:id="rId33" display="https://podminky.urs.cz/item/CS_URS_2024_02/735152476"/>
    <hyperlink ref="F197" r:id="rId34" display="https://podminky.urs.cz/item/CS_URS_2024_02/73516425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04 -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1417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04 -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06 - ÚT byt č.3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1286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1287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1288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1289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1290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04 -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06 - ÚT byt č.3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629</v>
      </c>
      <c r="F123" s="160" t="s">
        <v>630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1291</v>
      </c>
      <c r="F124" s="169" t="s">
        <v>1292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1293</v>
      </c>
      <c r="F125" s="174" t="s">
        <v>1294</v>
      </c>
      <c r="G125" s="175" t="s">
        <v>1058</v>
      </c>
      <c r="H125" s="176">
        <v>1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222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222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1295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1296</v>
      </c>
      <c r="F127" s="169" t="s">
        <v>1297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1298</v>
      </c>
      <c r="F128" s="174" t="s">
        <v>1299</v>
      </c>
      <c r="G128" s="175" t="s">
        <v>1058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222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222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1300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1313</v>
      </c>
      <c r="F130" s="174" t="s">
        <v>1314</v>
      </c>
      <c r="G130" s="175" t="s">
        <v>153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222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222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1315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33" customHeight="1">
      <c r="A132" s="37"/>
      <c r="B132" s="171"/>
      <c r="C132" s="172" t="s">
        <v>154</v>
      </c>
      <c r="D132" s="172" t="s">
        <v>150</v>
      </c>
      <c r="E132" s="173" t="s">
        <v>1301</v>
      </c>
      <c r="F132" s="174" t="s">
        <v>1302</v>
      </c>
      <c r="G132" s="175" t="s">
        <v>1058</v>
      </c>
      <c r="H132" s="176">
        <v>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222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222</v>
      </c>
      <c r="BM132" s="184" t="s">
        <v>190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1303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16.5" customHeight="1">
      <c r="A134" s="37"/>
      <c r="B134" s="171"/>
      <c r="C134" s="172" t="s">
        <v>198</v>
      </c>
      <c r="D134" s="172" t="s">
        <v>150</v>
      </c>
      <c r="E134" s="173" t="s">
        <v>1304</v>
      </c>
      <c r="F134" s="174" t="s">
        <v>1305</v>
      </c>
      <c r="G134" s="175" t="s">
        <v>201</v>
      </c>
      <c r="H134" s="176">
        <v>2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222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222</v>
      </c>
      <c r="BM134" s="184" t="s">
        <v>202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1306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1307</v>
      </c>
      <c r="F136" s="174" t="s">
        <v>1308</v>
      </c>
      <c r="G136" s="175" t="s">
        <v>1058</v>
      </c>
      <c r="H136" s="176">
        <v>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222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222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1309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7.8" customHeight="1">
      <c r="A138" s="37"/>
      <c r="B138" s="171"/>
      <c r="C138" s="172" t="s">
        <v>215</v>
      </c>
      <c r="D138" s="172" t="s">
        <v>150</v>
      </c>
      <c r="E138" s="173" t="s">
        <v>1310</v>
      </c>
      <c r="F138" s="174" t="s">
        <v>1311</v>
      </c>
      <c r="G138" s="175" t="s">
        <v>201</v>
      </c>
      <c r="H138" s="176">
        <v>10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222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222</v>
      </c>
      <c r="BM138" s="184" t="s">
        <v>218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1312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190</v>
      </c>
      <c r="D140" s="172" t="s">
        <v>150</v>
      </c>
      <c r="E140" s="173" t="s">
        <v>1316</v>
      </c>
      <c r="F140" s="174" t="s">
        <v>1317</v>
      </c>
      <c r="G140" s="175" t="s">
        <v>678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222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222</v>
      </c>
      <c r="BM140" s="184" t="s">
        <v>222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1318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1319</v>
      </c>
      <c r="F142" s="169" t="s">
        <v>1320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224</v>
      </c>
      <c r="D143" s="172" t="s">
        <v>150</v>
      </c>
      <c r="E143" s="173" t="s">
        <v>1321</v>
      </c>
      <c r="F143" s="174" t="s">
        <v>1322</v>
      </c>
      <c r="G143" s="175" t="s">
        <v>201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222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222</v>
      </c>
      <c r="BM143" s="184" t="s">
        <v>227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1323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202</v>
      </c>
      <c r="D145" s="172" t="s">
        <v>150</v>
      </c>
      <c r="E145" s="173" t="s">
        <v>1324</v>
      </c>
      <c r="F145" s="174" t="s">
        <v>1325</v>
      </c>
      <c r="G145" s="175" t="s">
        <v>201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222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222</v>
      </c>
      <c r="BM145" s="184" t="s">
        <v>232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1326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233</v>
      </c>
      <c r="D147" s="172" t="s">
        <v>150</v>
      </c>
      <c r="E147" s="173" t="s">
        <v>1327</v>
      </c>
      <c r="F147" s="174" t="s">
        <v>1328</v>
      </c>
      <c r="G147" s="175" t="s">
        <v>201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222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222</v>
      </c>
      <c r="BM147" s="184" t="s">
        <v>235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1329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1330</v>
      </c>
      <c r="F149" s="174" t="s">
        <v>1331</v>
      </c>
      <c r="G149" s="175" t="s">
        <v>201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222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222</v>
      </c>
      <c r="BM149" s="184" t="s">
        <v>239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1332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240</v>
      </c>
      <c r="D151" s="172" t="s">
        <v>150</v>
      </c>
      <c r="E151" s="173" t="s">
        <v>1333</v>
      </c>
      <c r="F151" s="174" t="s">
        <v>1334</v>
      </c>
      <c r="G151" s="175" t="s">
        <v>678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222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222</v>
      </c>
      <c r="BM151" s="184" t="s">
        <v>243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1335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1336</v>
      </c>
      <c r="F153" s="169" t="s">
        <v>1337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218</v>
      </c>
      <c r="D154" s="172" t="s">
        <v>150</v>
      </c>
      <c r="E154" s="173" t="s">
        <v>1338</v>
      </c>
      <c r="F154" s="174" t="s">
        <v>1339</v>
      </c>
      <c r="G154" s="175" t="s">
        <v>786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222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222</v>
      </c>
      <c r="BM154" s="184" t="s">
        <v>247</v>
      </c>
    </row>
    <row r="155" s="2" customFormat="1" ht="24.15" customHeight="1">
      <c r="A155" s="37"/>
      <c r="B155" s="171"/>
      <c r="C155" s="172" t="s">
        <v>269</v>
      </c>
      <c r="D155" s="172" t="s">
        <v>150</v>
      </c>
      <c r="E155" s="173" t="s">
        <v>1340</v>
      </c>
      <c r="F155" s="174" t="s">
        <v>1341</v>
      </c>
      <c r="G155" s="175" t="s">
        <v>1058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222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222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1342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222</v>
      </c>
      <c r="D157" s="172" t="s">
        <v>150</v>
      </c>
      <c r="E157" s="173" t="s">
        <v>1343</v>
      </c>
      <c r="F157" s="174" t="s">
        <v>1344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222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222</v>
      </c>
      <c r="BM157" s="184" t="s">
        <v>277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1345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280</v>
      </c>
      <c r="D159" s="172" t="s">
        <v>150</v>
      </c>
      <c r="E159" s="173" t="s">
        <v>1346</v>
      </c>
      <c r="F159" s="174" t="s">
        <v>1347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222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222</v>
      </c>
      <c r="BM159" s="184" t="s">
        <v>283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1348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227</v>
      </c>
      <c r="D161" s="172" t="s">
        <v>150</v>
      </c>
      <c r="E161" s="173" t="s">
        <v>1349</v>
      </c>
      <c r="F161" s="174" t="s">
        <v>1350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222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222</v>
      </c>
      <c r="BM161" s="184" t="s">
        <v>170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1351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301</v>
      </c>
      <c r="D163" s="172" t="s">
        <v>150</v>
      </c>
      <c r="E163" s="173" t="s">
        <v>1352</v>
      </c>
      <c r="F163" s="174" t="s">
        <v>1353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222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222</v>
      </c>
      <c r="BM163" s="184" t="s">
        <v>304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1354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232</v>
      </c>
      <c r="D165" s="172" t="s">
        <v>150</v>
      </c>
      <c r="E165" s="173" t="s">
        <v>1355</v>
      </c>
      <c r="F165" s="174" t="s">
        <v>1356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222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222</v>
      </c>
      <c r="BM165" s="184" t="s">
        <v>308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1357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1358</v>
      </c>
      <c r="F167" s="174" t="s">
        <v>1359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222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222</v>
      </c>
      <c r="BM167" s="184" t="s">
        <v>312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1360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235</v>
      </c>
      <c r="D169" s="172" t="s">
        <v>150</v>
      </c>
      <c r="E169" s="173" t="s">
        <v>1361</v>
      </c>
      <c r="F169" s="174" t="s">
        <v>1362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222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222</v>
      </c>
      <c r="BM169" s="184" t="s">
        <v>316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1363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318</v>
      </c>
      <c r="D171" s="172" t="s">
        <v>150</v>
      </c>
      <c r="E171" s="173" t="s">
        <v>1364</v>
      </c>
      <c r="F171" s="174" t="s">
        <v>1365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222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222</v>
      </c>
      <c r="BM171" s="184" t="s">
        <v>321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1366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239</v>
      </c>
      <c r="D173" s="172" t="s">
        <v>150</v>
      </c>
      <c r="E173" s="173" t="s">
        <v>1367</v>
      </c>
      <c r="F173" s="174" t="s">
        <v>1368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222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222</v>
      </c>
      <c r="BM173" s="184" t="s">
        <v>325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1369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327</v>
      </c>
      <c r="D175" s="172" t="s">
        <v>150</v>
      </c>
      <c r="E175" s="173" t="s">
        <v>1370</v>
      </c>
      <c r="F175" s="174" t="s">
        <v>1371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222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222</v>
      </c>
      <c r="BM175" s="184" t="s">
        <v>330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1372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243</v>
      </c>
      <c r="D177" s="172" t="s">
        <v>150</v>
      </c>
      <c r="E177" s="173" t="s">
        <v>1373</v>
      </c>
      <c r="F177" s="174" t="s">
        <v>1374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222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222</v>
      </c>
      <c r="BM177" s="184" t="s">
        <v>334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1375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336</v>
      </c>
      <c r="D179" s="172" t="s">
        <v>150</v>
      </c>
      <c r="E179" s="173" t="s">
        <v>1376</v>
      </c>
      <c r="F179" s="174" t="s">
        <v>1377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222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222</v>
      </c>
      <c r="BM179" s="184" t="s">
        <v>339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1378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247</v>
      </c>
      <c r="D181" s="172" t="s">
        <v>150</v>
      </c>
      <c r="E181" s="173" t="s">
        <v>1379</v>
      </c>
      <c r="F181" s="174" t="s">
        <v>1380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222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222</v>
      </c>
      <c r="BM181" s="184" t="s">
        <v>343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1381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345</v>
      </c>
      <c r="D183" s="172" t="s">
        <v>150</v>
      </c>
      <c r="E183" s="173" t="s">
        <v>1382</v>
      </c>
      <c r="F183" s="174" t="s">
        <v>1383</v>
      </c>
      <c r="G183" s="175" t="s">
        <v>678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222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222</v>
      </c>
      <c r="BM183" s="184" t="s">
        <v>346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1384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1385</v>
      </c>
      <c r="F185" s="169" t="s">
        <v>1386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1387</v>
      </c>
      <c r="F186" s="174" t="s">
        <v>1388</v>
      </c>
      <c r="G186" s="175" t="s">
        <v>153</v>
      </c>
      <c r="H186" s="176">
        <v>7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222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222</v>
      </c>
      <c r="BM186" s="184" t="s">
        <v>353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1389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355</v>
      </c>
      <c r="D188" s="172" t="s">
        <v>150</v>
      </c>
      <c r="E188" s="173" t="s">
        <v>1390</v>
      </c>
      <c r="F188" s="174" t="s">
        <v>1391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222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222</v>
      </c>
      <c r="BM188" s="184" t="s">
        <v>358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1392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277</v>
      </c>
      <c r="D190" s="172" t="s">
        <v>150</v>
      </c>
      <c r="E190" s="173" t="s">
        <v>1418</v>
      </c>
      <c r="F190" s="174" t="s">
        <v>1419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222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222</v>
      </c>
      <c r="BM190" s="184" t="s">
        <v>367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1420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4.25" customHeight="1">
      <c r="A192" s="37"/>
      <c r="B192" s="171"/>
      <c r="C192" s="172" t="s">
        <v>369</v>
      </c>
      <c r="D192" s="172" t="s">
        <v>150</v>
      </c>
      <c r="E192" s="173" t="s">
        <v>1421</v>
      </c>
      <c r="F192" s="174" t="s">
        <v>1422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222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222</v>
      </c>
      <c r="BM192" s="184" t="s">
        <v>372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1423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283</v>
      </c>
      <c r="D194" s="172" t="s">
        <v>150</v>
      </c>
      <c r="E194" s="173" t="s">
        <v>1396</v>
      </c>
      <c r="F194" s="174" t="s">
        <v>1397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222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222</v>
      </c>
      <c r="BM194" s="184" t="s">
        <v>374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1398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375</v>
      </c>
      <c r="D196" s="172" t="s">
        <v>150</v>
      </c>
      <c r="E196" s="173" t="s">
        <v>1424</v>
      </c>
      <c r="F196" s="174" t="s">
        <v>1425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222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222</v>
      </c>
      <c r="BM196" s="184" t="s">
        <v>376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1426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170</v>
      </c>
      <c r="D198" s="172" t="s">
        <v>150</v>
      </c>
      <c r="E198" s="173" t="s">
        <v>1405</v>
      </c>
      <c r="F198" s="174" t="s">
        <v>1406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222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222</v>
      </c>
      <c r="BM198" s="184" t="s">
        <v>380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1407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385</v>
      </c>
      <c r="D200" s="172" t="s">
        <v>150</v>
      </c>
      <c r="E200" s="173" t="s">
        <v>1408</v>
      </c>
      <c r="F200" s="174" t="s">
        <v>1409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222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222</v>
      </c>
      <c r="BM200" s="184" t="s">
        <v>386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1410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304</v>
      </c>
      <c r="D202" s="215" t="s">
        <v>229</v>
      </c>
      <c r="E202" s="216" t="s">
        <v>1411</v>
      </c>
      <c r="F202" s="217" t="s">
        <v>1412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277</v>
      </c>
      <c r="AT202" s="184" t="s">
        <v>229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222</v>
      </c>
      <c r="BM202" s="184" t="s">
        <v>390</v>
      </c>
    </row>
    <row r="203" s="2" customFormat="1" ht="55.5" customHeight="1">
      <c r="A203" s="37"/>
      <c r="B203" s="171"/>
      <c r="C203" s="172" t="s">
        <v>393</v>
      </c>
      <c r="D203" s="172" t="s">
        <v>150</v>
      </c>
      <c r="E203" s="173" t="s">
        <v>1413</v>
      </c>
      <c r="F203" s="174" t="s">
        <v>1414</v>
      </c>
      <c r="G203" s="175" t="s">
        <v>678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222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222</v>
      </c>
      <c r="BM203" s="184" t="s">
        <v>396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1415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23230103"/>
    <hyperlink ref="F133" r:id="rId4" display="https://podminky.urs.cz/item/CS_URS_2024_02/731244201"/>
    <hyperlink ref="F135" r:id="rId5" display="https://podminky.urs.cz/item/CS_URS_2024_02/731341140"/>
    <hyperlink ref="F137" r:id="rId6" display="https://podminky.urs.cz/item/CS_URS_2024_02/731810332"/>
    <hyperlink ref="F139" r:id="rId7" display="https://podminky.urs.cz/item/CS_URS_2024_02/731810342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5"/>
    <hyperlink ref="F193" r:id="rId32" display="https://podminky.urs.cz/item/CS_URS_2024_02/735152179"/>
    <hyperlink ref="F195" r:id="rId33" display="https://podminky.urs.cz/item/CS_URS_2024_02/735152276"/>
    <hyperlink ref="F197" r:id="rId34" display="https://podminky.urs.cz/item/CS_URS_2024_02/73516426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04 -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1427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ROUND((SUM(BE122:BE204)),  2)</f>
        <v>0</v>
      </c>
      <c r="G33" s="37"/>
      <c r="H33" s="37"/>
      <c r="I33" s="127">
        <v>0.20999999999999999</v>
      </c>
      <c r="J33" s="126">
        <f>ROUND(((SUM(BE122:BE204))*I33),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ROUND((SUM(BF122:BF204)),  2)</f>
        <v>0</v>
      </c>
      <c r="G34" s="37"/>
      <c r="H34" s="37"/>
      <c r="I34" s="127">
        <v>0.12</v>
      </c>
      <c r="J34" s="126">
        <f>ROUND(((SUM(BF122:BF204))*I34),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ROUND((SUM(BG122:BG204)),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ROUND((SUM(BH122:BH204)),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ROUND((SUM(BI122:BI204)),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04 -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07 - ÚT byt č.4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1286</v>
      </c>
      <c r="E98" s="145"/>
      <c r="F98" s="145"/>
      <c r="G98" s="145"/>
      <c r="H98" s="145"/>
      <c r="I98" s="145"/>
      <c r="J98" s="146">
        <f>J124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1287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1288</v>
      </c>
      <c r="E100" s="145"/>
      <c r="F100" s="145"/>
      <c r="G100" s="145"/>
      <c r="H100" s="145"/>
      <c r="I100" s="145"/>
      <c r="J100" s="146">
        <f>J142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1289</v>
      </c>
      <c r="E101" s="145"/>
      <c r="F101" s="145"/>
      <c r="G101" s="145"/>
      <c r="H101" s="145"/>
      <c r="I101" s="145"/>
      <c r="J101" s="146">
        <f>J153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1290</v>
      </c>
      <c r="E102" s="145"/>
      <c r="F102" s="145"/>
      <c r="G102" s="145"/>
      <c r="H102" s="145"/>
      <c r="I102" s="145"/>
      <c r="J102" s="146">
        <f>J185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132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0" t="str">
        <f>E7</f>
        <v>04 - Regenerace bytového fondu Mírová Osada – V. etapa, ul. Koněvova 22, 24, 26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107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E9</f>
        <v>07 - ÚT byt č.4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28. 1. 2025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E15</f>
        <v xml:space="preserve"> </v>
      </c>
      <c r="G118" s="37"/>
      <c r="H118" s="37"/>
      <c r="I118" s="31" t="s">
        <v>29</v>
      </c>
      <c r="J118" s="35" t="str">
        <f>E21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27</v>
      </c>
      <c r="D119" s="37"/>
      <c r="E119" s="37"/>
      <c r="F119" s="26" t="str">
        <f>IF(E18="","",E18)</f>
        <v>Vyplň údaj</v>
      </c>
      <c r="G119" s="37"/>
      <c r="H119" s="37"/>
      <c r="I119" s="31" t="s">
        <v>31</v>
      </c>
      <c r="J119" s="35" t="str">
        <f>E24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133</v>
      </c>
      <c r="D121" s="150" t="s">
        <v>58</v>
      </c>
      <c r="E121" s="150" t="s">
        <v>54</v>
      </c>
      <c r="F121" s="150" t="s">
        <v>55</v>
      </c>
      <c r="G121" s="150" t="s">
        <v>134</v>
      </c>
      <c r="H121" s="150" t="s">
        <v>135</v>
      </c>
      <c r="I121" s="150" t="s">
        <v>136</v>
      </c>
      <c r="J121" s="151" t="s">
        <v>111</v>
      </c>
      <c r="K121" s="152" t="s">
        <v>137</v>
      </c>
      <c r="L121" s="153"/>
      <c r="M121" s="85" t="s">
        <v>1</v>
      </c>
      <c r="N121" s="86" t="s">
        <v>37</v>
      </c>
      <c r="O121" s="86" t="s">
        <v>138</v>
      </c>
      <c r="P121" s="86" t="s">
        <v>139</v>
      </c>
      <c r="Q121" s="86" t="s">
        <v>140</v>
      </c>
      <c r="R121" s="86" t="s">
        <v>141</v>
      </c>
      <c r="S121" s="86" t="s">
        <v>142</v>
      </c>
      <c r="T121" s="87" t="s">
        <v>143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144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</f>
        <v>0</v>
      </c>
      <c r="Q122" s="89"/>
      <c r="R122" s="155">
        <f>R123</f>
        <v>0</v>
      </c>
      <c r="S122" s="89"/>
      <c r="T122" s="156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72</v>
      </c>
      <c r="AU122" s="18" t="s">
        <v>113</v>
      </c>
      <c r="BK122" s="157">
        <f>BK123</f>
        <v>0</v>
      </c>
    </row>
    <row r="123" s="12" customFormat="1" ht="25.92" customHeight="1">
      <c r="A123" s="12"/>
      <c r="B123" s="158"/>
      <c r="C123" s="12"/>
      <c r="D123" s="159" t="s">
        <v>72</v>
      </c>
      <c r="E123" s="160" t="s">
        <v>629</v>
      </c>
      <c r="F123" s="160" t="s">
        <v>630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P124+P127+P142+P153+P185</f>
        <v>0</v>
      </c>
      <c r="Q123" s="164"/>
      <c r="R123" s="165">
        <f>R124+R127+R142+R153+R185</f>
        <v>0</v>
      </c>
      <c r="S123" s="164"/>
      <c r="T123" s="166">
        <f>T124+T127+T142+T153+T185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73</v>
      </c>
      <c r="AY123" s="159" t="s">
        <v>147</v>
      </c>
      <c r="BK123" s="168">
        <f>BK124+BK127+BK142+BK153+BK185</f>
        <v>0</v>
      </c>
    </row>
    <row r="124" s="12" customFormat="1" ht="22.8" customHeight="1">
      <c r="A124" s="12"/>
      <c r="B124" s="158"/>
      <c r="C124" s="12"/>
      <c r="D124" s="159" t="s">
        <v>72</v>
      </c>
      <c r="E124" s="169" t="s">
        <v>1291</v>
      </c>
      <c r="F124" s="169" t="s">
        <v>1292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SUM(P125:P126)</f>
        <v>0</v>
      </c>
      <c r="Q124" s="164"/>
      <c r="R124" s="165">
        <f>SUM(R125:R126)</f>
        <v>0</v>
      </c>
      <c r="S124" s="164"/>
      <c r="T124" s="166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82</v>
      </c>
      <c r="AT124" s="167" t="s">
        <v>72</v>
      </c>
      <c r="AU124" s="167" t="s">
        <v>80</v>
      </c>
      <c r="AY124" s="159" t="s">
        <v>147</v>
      </c>
      <c r="BK124" s="168">
        <f>SUM(BK125:BK126)</f>
        <v>0</v>
      </c>
    </row>
    <row r="125" s="2" customFormat="1" ht="24.15" customHeight="1">
      <c r="A125" s="37"/>
      <c r="B125" s="171"/>
      <c r="C125" s="172" t="s">
        <v>80</v>
      </c>
      <c r="D125" s="172" t="s">
        <v>150</v>
      </c>
      <c r="E125" s="173" t="s">
        <v>1293</v>
      </c>
      <c r="F125" s="174" t="s">
        <v>1294</v>
      </c>
      <c r="G125" s="175" t="s">
        <v>1058</v>
      </c>
      <c r="H125" s="176">
        <v>1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38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222</v>
      </c>
      <c r="AT125" s="184" t="s">
        <v>150</v>
      </c>
      <c r="AU125" s="184" t="s">
        <v>82</v>
      </c>
      <c r="AY125" s="18" t="s">
        <v>147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80</v>
      </c>
      <c r="BK125" s="185">
        <f>ROUND(I125*H125,2)</f>
        <v>0</v>
      </c>
      <c r="BL125" s="18" t="s">
        <v>222</v>
      </c>
      <c r="BM125" s="184" t="s">
        <v>82</v>
      </c>
    </row>
    <row r="126" s="2" customFormat="1">
      <c r="A126" s="37"/>
      <c r="B126" s="38"/>
      <c r="C126" s="37"/>
      <c r="D126" s="186" t="s">
        <v>155</v>
      </c>
      <c r="E126" s="37"/>
      <c r="F126" s="187" t="s">
        <v>1295</v>
      </c>
      <c r="G126" s="37"/>
      <c r="H126" s="37"/>
      <c r="I126" s="188"/>
      <c r="J126" s="37"/>
      <c r="K126" s="37"/>
      <c r="L126" s="38"/>
      <c r="M126" s="189"/>
      <c r="N126" s="190"/>
      <c r="O126" s="76"/>
      <c r="P126" s="76"/>
      <c r="Q126" s="76"/>
      <c r="R126" s="76"/>
      <c r="S126" s="76"/>
      <c r="T126" s="7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8" t="s">
        <v>155</v>
      </c>
      <c r="AU126" s="18" t="s">
        <v>82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1296</v>
      </c>
      <c r="F127" s="169" t="s">
        <v>1297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SUM(P128:P141)</f>
        <v>0</v>
      </c>
      <c r="Q127" s="164"/>
      <c r="R127" s="165">
        <f>SUM(R128:R141)</f>
        <v>0</v>
      </c>
      <c r="S127" s="164"/>
      <c r="T127" s="166">
        <f>SUM(T128:T141)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SUM(BK128:BK141)</f>
        <v>0</v>
      </c>
    </row>
    <row r="128" s="2" customFormat="1" ht="33" customHeight="1">
      <c r="A128" s="37"/>
      <c r="B128" s="171"/>
      <c r="C128" s="172" t="s">
        <v>82</v>
      </c>
      <c r="D128" s="172" t="s">
        <v>150</v>
      </c>
      <c r="E128" s="173" t="s">
        <v>1298</v>
      </c>
      <c r="F128" s="174" t="s">
        <v>1299</v>
      </c>
      <c r="G128" s="175" t="s">
        <v>1058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222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222</v>
      </c>
      <c r="BM128" s="184" t="s">
        <v>154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1300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33" customHeight="1">
      <c r="A130" s="37"/>
      <c r="B130" s="171"/>
      <c r="C130" s="172" t="s">
        <v>148</v>
      </c>
      <c r="D130" s="172" t="s">
        <v>150</v>
      </c>
      <c r="E130" s="173" t="s">
        <v>1313</v>
      </c>
      <c r="F130" s="174" t="s">
        <v>1314</v>
      </c>
      <c r="G130" s="175" t="s">
        <v>153</v>
      </c>
      <c r="H130" s="176">
        <v>1</v>
      </c>
      <c r="I130" s="177"/>
      <c r="J130" s="178">
        <f>ROUND(I130*H130,2)</f>
        <v>0</v>
      </c>
      <c r="K130" s="179"/>
      <c r="L130" s="38"/>
      <c r="M130" s="180" t="s">
        <v>1</v>
      </c>
      <c r="N130" s="181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222</v>
      </c>
      <c r="AT130" s="184" t="s">
        <v>150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222</v>
      </c>
      <c r="BM130" s="184" t="s">
        <v>159</v>
      </c>
    </row>
    <row r="131" s="2" customFormat="1">
      <c r="A131" s="37"/>
      <c r="B131" s="38"/>
      <c r="C131" s="37"/>
      <c r="D131" s="186" t="s">
        <v>155</v>
      </c>
      <c r="E131" s="37"/>
      <c r="F131" s="187" t="s">
        <v>1315</v>
      </c>
      <c r="G131" s="37"/>
      <c r="H131" s="37"/>
      <c r="I131" s="188"/>
      <c r="J131" s="37"/>
      <c r="K131" s="37"/>
      <c r="L131" s="38"/>
      <c r="M131" s="189"/>
      <c r="N131" s="190"/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155</v>
      </c>
      <c r="AU131" s="18" t="s">
        <v>82</v>
      </c>
    </row>
    <row r="132" s="2" customFormat="1" ht="33" customHeight="1">
      <c r="A132" s="37"/>
      <c r="B132" s="171"/>
      <c r="C132" s="172" t="s">
        <v>154</v>
      </c>
      <c r="D132" s="172" t="s">
        <v>150</v>
      </c>
      <c r="E132" s="173" t="s">
        <v>1301</v>
      </c>
      <c r="F132" s="174" t="s">
        <v>1302</v>
      </c>
      <c r="G132" s="175" t="s">
        <v>1058</v>
      </c>
      <c r="H132" s="176">
        <v>1</v>
      </c>
      <c r="I132" s="177"/>
      <c r="J132" s="178">
        <f>ROUND(I132*H132,2)</f>
        <v>0</v>
      </c>
      <c r="K132" s="179"/>
      <c r="L132" s="38"/>
      <c r="M132" s="180" t="s">
        <v>1</v>
      </c>
      <c r="N132" s="181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222</v>
      </c>
      <c r="AT132" s="184" t="s">
        <v>150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222</v>
      </c>
      <c r="BM132" s="184" t="s">
        <v>190</v>
      </c>
    </row>
    <row r="133" s="2" customFormat="1">
      <c r="A133" s="37"/>
      <c r="B133" s="38"/>
      <c r="C133" s="37"/>
      <c r="D133" s="186" t="s">
        <v>155</v>
      </c>
      <c r="E133" s="37"/>
      <c r="F133" s="187" t="s">
        <v>1303</v>
      </c>
      <c r="G133" s="37"/>
      <c r="H133" s="37"/>
      <c r="I133" s="188"/>
      <c r="J133" s="37"/>
      <c r="K133" s="37"/>
      <c r="L133" s="38"/>
      <c r="M133" s="189"/>
      <c r="N133" s="190"/>
      <c r="O133" s="76"/>
      <c r="P133" s="76"/>
      <c r="Q133" s="76"/>
      <c r="R133" s="76"/>
      <c r="S133" s="76"/>
      <c r="T133" s="7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155</v>
      </c>
      <c r="AU133" s="18" t="s">
        <v>82</v>
      </c>
    </row>
    <row r="134" s="2" customFormat="1" ht="16.5" customHeight="1">
      <c r="A134" s="37"/>
      <c r="B134" s="171"/>
      <c r="C134" s="172" t="s">
        <v>198</v>
      </c>
      <c r="D134" s="172" t="s">
        <v>150</v>
      </c>
      <c r="E134" s="173" t="s">
        <v>1304</v>
      </c>
      <c r="F134" s="174" t="s">
        <v>1305</v>
      </c>
      <c r="G134" s="175" t="s">
        <v>201</v>
      </c>
      <c r="H134" s="176">
        <v>2</v>
      </c>
      <c r="I134" s="177"/>
      <c r="J134" s="178">
        <f>ROUND(I134*H134,2)</f>
        <v>0</v>
      </c>
      <c r="K134" s="179"/>
      <c r="L134" s="38"/>
      <c r="M134" s="180" t="s">
        <v>1</v>
      </c>
      <c r="N134" s="181" t="s">
        <v>38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222</v>
      </c>
      <c r="AT134" s="184" t="s">
        <v>150</v>
      </c>
      <c r="AU134" s="184" t="s">
        <v>82</v>
      </c>
      <c r="AY134" s="18" t="s">
        <v>147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80</v>
      </c>
      <c r="BK134" s="185">
        <f>ROUND(I134*H134,2)</f>
        <v>0</v>
      </c>
      <c r="BL134" s="18" t="s">
        <v>222</v>
      </c>
      <c r="BM134" s="184" t="s">
        <v>202</v>
      </c>
    </row>
    <row r="135" s="2" customFormat="1">
      <c r="A135" s="37"/>
      <c r="B135" s="38"/>
      <c r="C135" s="37"/>
      <c r="D135" s="186" t="s">
        <v>155</v>
      </c>
      <c r="E135" s="37"/>
      <c r="F135" s="187" t="s">
        <v>1306</v>
      </c>
      <c r="G135" s="37"/>
      <c r="H135" s="37"/>
      <c r="I135" s="188"/>
      <c r="J135" s="37"/>
      <c r="K135" s="37"/>
      <c r="L135" s="38"/>
      <c r="M135" s="189"/>
      <c r="N135" s="190"/>
      <c r="O135" s="76"/>
      <c r="P135" s="76"/>
      <c r="Q135" s="76"/>
      <c r="R135" s="76"/>
      <c r="S135" s="76"/>
      <c r="T135" s="7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8" t="s">
        <v>155</v>
      </c>
      <c r="AU135" s="18" t="s">
        <v>82</v>
      </c>
    </row>
    <row r="136" s="2" customFormat="1" ht="37.8" customHeight="1">
      <c r="A136" s="37"/>
      <c r="B136" s="171"/>
      <c r="C136" s="172" t="s">
        <v>159</v>
      </c>
      <c r="D136" s="172" t="s">
        <v>150</v>
      </c>
      <c r="E136" s="173" t="s">
        <v>1307</v>
      </c>
      <c r="F136" s="174" t="s">
        <v>1308</v>
      </c>
      <c r="G136" s="175" t="s">
        <v>1058</v>
      </c>
      <c r="H136" s="176">
        <v>1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222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222</v>
      </c>
      <c r="BM136" s="184" t="s">
        <v>8</v>
      </c>
    </row>
    <row r="137" s="2" customFormat="1">
      <c r="A137" s="37"/>
      <c r="B137" s="38"/>
      <c r="C137" s="37"/>
      <c r="D137" s="186" t="s">
        <v>155</v>
      </c>
      <c r="E137" s="37"/>
      <c r="F137" s="187" t="s">
        <v>1309</v>
      </c>
      <c r="G137" s="37"/>
      <c r="H137" s="37"/>
      <c r="I137" s="188"/>
      <c r="J137" s="37"/>
      <c r="K137" s="37"/>
      <c r="L137" s="38"/>
      <c r="M137" s="189"/>
      <c r="N137" s="190"/>
      <c r="O137" s="76"/>
      <c r="P137" s="76"/>
      <c r="Q137" s="76"/>
      <c r="R137" s="76"/>
      <c r="S137" s="76"/>
      <c r="T137" s="7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8" t="s">
        <v>155</v>
      </c>
      <c r="AU137" s="18" t="s">
        <v>82</v>
      </c>
    </row>
    <row r="138" s="2" customFormat="1" ht="37.8" customHeight="1">
      <c r="A138" s="37"/>
      <c r="B138" s="171"/>
      <c r="C138" s="172" t="s">
        <v>215</v>
      </c>
      <c r="D138" s="172" t="s">
        <v>150</v>
      </c>
      <c r="E138" s="173" t="s">
        <v>1310</v>
      </c>
      <c r="F138" s="174" t="s">
        <v>1311</v>
      </c>
      <c r="G138" s="175" t="s">
        <v>201</v>
      </c>
      <c r="H138" s="176">
        <v>10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222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222</v>
      </c>
      <c r="BM138" s="184" t="s">
        <v>218</v>
      </c>
    </row>
    <row r="139" s="2" customFormat="1">
      <c r="A139" s="37"/>
      <c r="B139" s="38"/>
      <c r="C139" s="37"/>
      <c r="D139" s="186" t="s">
        <v>155</v>
      </c>
      <c r="E139" s="37"/>
      <c r="F139" s="187" t="s">
        <v>1312</v>
      </c>
      <c r="G139" s="37"/>
      <c r="H139" s="37"/>
      <c r="I139" s="188"/>
      <c r="J139" s="37"/>
      <c r="K139" s="37"/>
      <c r="L139" s="38"/>
      <c r="M139" s="189"/>
      <c r="N139" s="190"/>
      <c r="O139" s="76"/>
      <c r="P139" s="76"/>
      <c r="Q139" s="76"/>
      <c r="R139" s="76"/>
      <c r="S139" s="76"/>
      <c r="T139" s="7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8" t="s">
        <v>155</v>
      </c>
      <c r="AU139" s="18" t="s">
        <v>82</v>
      </c>
    </row>
    <row r="140" s="2" customFormat="1" ht="44.25" customHeight="1">
      <c r="A140" s="37"/>
      <c r="B140" s="171"/>
      <c r="C140" s="172" t="s">
        <v>190</v>
      </c>
      <c r="D140" s="172" t="s">
        <v>150</v>
      </c>
      <c r="E140" s="173" t="s">
        <v>1316</v>
      </c>
      <c r="F140" s="174" t="s">
        <v>1317</v>
      </c>
      <c r="G140" s="175" t="s">
        <v>678</v>
      </c>
      <c r="H140" s="226"/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222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222</v>
      </c>
      <c r="BM140" s="184" t="s">
        <v>222</v>
      </c>
    </row>
    <row r="141" s="2" customFormat="1">
      <c r="A141" s="37"/>
      <c r="B141" s="38"/>
      <c r="C141" s="37"/>
      <c r="D141" s="186" t="s">
        <v>155</v>
      </c>
      <c r="E141" s="37"/>
      <c r="F141" s="187" t="s">
        <v>1318</v>
      </c>
      <c r="G141" s="37"/>
      <c r="H141" s="37"/>
      <c r="I141" s="188"/>
      <c r="J141" s="37"/>
      <c r="K141" s="37"/>
      <c r="L141" s="38"/>
      <c r="M141" s="189"/>
      <c r="N141" s="190"/>
      <c r="O141" s="76"/>
      <c r="P141" s="76"/>
      <c r="Q141" s="76"/>
      <c r="R141" s="76"/>
      <c r="S141" s="76"/>
      <c r="T141" s="7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8" t="s">
        <v>155</v>
      </c>
      <c r="AU141" s="18" t="s">
        <v>82</v>
      </c>
    </row>
    <row r="142" s="12" customFormat="1" ht="22.8" customHeight="1">
      <c r="A142" s="12"/>
      <c r="B142" s="158"/>
      <c r="C142" s="12"/>
      <c r="D142" s="159" t="s">
        <v>72</v>
      </c>
      <c r="E142" s="169" t="s">
        <v>1319</v>
      </c>
      <c r="F142" s="169" t="s">
        <v>1320</v>
      </c>
      <c r="G142" s="12"/>
      <c r="H142" s="12"/>
      <c r="I142" s="161"/>
      <c r="J142" s="170">
        <f>BK142</f>
        <v>0</v>
      </c>
      <c r="K142" s="12"/>
      <c r="L142" s="158"/>
      <c r="M142" s="163"/>
      <c r="N142" s="164"/>
      <c r="O142" s="164"/>
      <c r="P142" s="165">
        <f>SUM(P143:P152)</f>
        <v>0</v>
      </c>
      <c r="Q142" s="164"/>
      <c r="R142" s="165">
        <f>SUM(R143:R152)</f>
        <v>0</v>
      </c>
      <c r="S142" s="164"/>
      <c r="T142" s="16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9" t="s">
        <v>82</v>
      </c>
      <c r="AT142" s="167" t="s">
        <v>72</v>
      </c>
      <c r="AU142" s="167" t="s">
        <v>80</v>
      </c>
      <c r="AY142" s="159" t="s">
        <v>147</v>
      </c>
      <c r="BK142" s="168">
        <f>SUM(BK143:BK152)</f>
        <v>0</v>
      </c>
    </row>
    <row r="143" s="2" customFormat="1" ht="24.15" customHeight="1">
      <c r="A143" s="37"/>
      <c r="B143" s="171"/>
      <c r="C143" s="172" t="s">
        <v>224</v>
      </c>
      <c r="D143" s="172" t="s">
        <v>150</v>
      </c>
      <c r="E143" s="173" t="s">
        <v>1321</v>
      </c>
      <c r="F143" s="174" t="s">
        <v>1322</v>
      </c>
      <c r="G143" s="175" t="s">
        <v>201</v>
      </c>
      <c r="H143" s="176">
        <v>92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222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222</v>
      </c>
      <c r="BM143" s="184" t="s">
        <v>227</v>
      </c>
    </row>
    <row r="144" s="2" customFormat="1">
      <c r="A144" s="37"/>
      <c r="B144" s="38"/>
      <c r="C144" s="37"/>
      <c r="D144" s="186" t="s">
        <v>155</v>
      </c>
      <c r="E144" s="37"/>
      <c r="F144" s="187" t="s">
        <v>1323</v>
      </c>
      <c r="G144" s="37"/>
      <c r="H144" s="37"/>
      <c r="I144" s="188"/>
      <c r="J144" s="37"/>
      <c r="K144" s="37"/>
      <c r="L144" s="38"/>
      <c r="M144" s="189"/>
      <c r="N144" s="190"/>
      <c r="O144" s="76"/>
      <c r="P144" s="76"/>
      <c r="Q144" s="76"/>
      <c r="R144" s="76"/>
      <c r="S144" s="76"/>
      <c r="T144" s="7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155</v>
      </c>
      <c r="AU144" s="18" t="s">
        <v>82</v>
      </c>
    </row>
    <row r="145" s="2" customFormat="1" ht="33" customHeight="1">
      <c r="A145" s="37"/>
      <c r="B145" s="171"/>
      <c r="C145" s="172" t="s">
        <v>202</v>
      </c>
      <c r="D145" s="172" t="s">
        <v>150</v>
      </c>
      <c r="E145" s="173" t="s">
        <v>1324</v>
      </c>
      <c r="F145" s="174" t="s">
        <v>1325</v>
      </c>
      <c r="G145" s="175" t="s">
        <v>201</v>
      </c>
      <c r="H145" s="176">
        <v>24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222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222</v>
      </c>
      <c r="BM145" s="184" t="s">
        <v>232</v>
      </c>
    </row>
    <row r="146" s="2" customFormat="1">
      <c r="A146" s="37"/>
      <c r="B146" s="38"/>
      <c r="C146" s="37"/>
      <c r="D146" s="186" t="s">
        <v>155</v>
      </c>
      <c r="E146" s="37"/>
      <c r="F146" s="187" t="s">
        <v>1326</v>
      </c>
      <c r="G146" s="37"/>
      <c r="H146" s="37"/>
      <c r="I146" s="188"/>
      <c r="J146" s="37"/>
      <c r="K146" s="37"/>
      <c r="L146" s="38"/>
      <c r="M146" s="189"/>
      <c r="N146" s="190"/>
      <c r="O146" s="76"/>
      <c r="P146" s="76"/>
      <c r="Q146" s="76"/>
      <c r="R146" s="76"/>
      <c r="S146" s="76"/>
      <c r="T146" s="7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8" t="s">
        <v>155</v>
      </c>
      <c r="AU146" s="18" t="s">
        <v>82</v>
      </c>
    </row>
    <row r="147" s="2" customFormat="1" ht="33" customHeight="1">
      <c r="A147" s="37"/>
      <c r="B147" s="171"/>
      <c r="C147" s="172" t="s">
        <v>233</v>
      </c>
      <c r="D147" s="172" t="s">
        <v>150</v>
      </c>
      <c r="E147" s="173" t="s">
        <v>1327</v>
      </c>
      <c r="F147" s="174" t="s">
        <v>1328</v>
      </c>
      <c r="G147" s="175" t="s">
        <v>201</v>
      </c>
      <c r="H147" s="176">
        <v>68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222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222</v>
      </c>
      <c r="BM147" s="184" t="s">
        <v>235</v>
      </c>
    </row>
    <row r="148" s="2" customFormat="1">
      <c r="A148" s="37"/>
      <c r="B148" s="38"/>
      <c r="C148" s="37"/>
      <c r="D148" s="186" t="s">
        <v>155</v>
      </c>
      <c r="E148" s="37"/>
      <c r="F148" s="187" t="s">
        <v>1329</v>
      </c>
      <c r="G148" s="37"/>
      <c r="H148" s="37"/>
      <c r="I148" s="188"/>
      <c r="J148" s="37"/>
      <c r="K148" s="37"/>
      <c r="L148" s="38"/>
      <c r="M148" s="189"/>
      <c r="N148" s="190"/>
      <c r="O148" s="76"/>
      <c r="P148" s="76"/>
      <c r="Q148" s="76"/>
      <c r="R148" s="76"/>
      <c r="S148" s="76"/>
      <c r="T148" s="7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155</v>
      </c>
      <c r="AU148" s="18" t="s">
        <v>82</v>
      </c>
    </row>
    <row r="149" s="2" customFormat="1" ht="55.5" customHeight="1">
      <c r="A149" s="37"/>
      <c r="B149" s="171"/>
      <c r="C149" s="172" t="s">
        <v>8</v>
      </c>
      <c r="D149" s="172" t="s">
        <v>150</v>
      </c>
      <c r="E149" s="173" t="s">
        <v>1330</v>
      </c>
      <c r="F149" s="174" t="s">
        <v>1331</v>
      </c>
      <c r="G149" s="175" t="s">
        <v>201</v>
      </c>
      <c r="H149" s="176">
        <v>92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222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222</v>
      </c>
      <c r="BM149" s="184" t="s">
        <v>239</v>
      </c>
    </row>
    <row r="150" s="2" customFormat="1">
      <c r="A150" s="37"/>
      <c r="B150" s="38"/>
      <c r="C150" s="37"/>
      <c r="D150" s="186" t="s">
        <v>155</v>
      </c>
      <c r="E150" s="37"/>
      <c r="F150" s="187" t="s">
        <v>1332</v>
      </c>
      <c r="G150" s="37"/>
      <c r="H150" s="37"/>
      <c r="I150" s="188"/>
      <c r="J150" s="37"/>
      <c r="K150" s="37"/>
      <c r="L150" s="38"/>
      <c r="M150" s="189"/>
      <c r="N150" s="190"/>
      <c r="O150" s="76"/>
      <c r="P150" s="76"/>
      <c r="Q150" s="76"/>
      <c r="R150" s="76"/>
      <c r="S150" s="76"/>
      <c r="T150" s="7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8" t="s">
        <v>155</v>
      </c>
      <c r="AU150" s="18" t="s">
        <v>82</v>
      </c>
    </row>
    <row r="151" s="2" customFormat="1" ht="44.25" customHeight="1">
      <c r="A151" s="37"/>
      <c r="B151" s="171"/>
      <c r="C151" s="172" t="s">
        <v>240</v>
      </c>
      <c r="D151" s="172" t="s">
        <v>150</v>
      </c>
      <c r="E151" s="173" t="s">
        <v>1333</v>
      </c>
      <c r="F151" s="174" t="s">
        <v>1334</v>
      </c>
      <c r="G151" s="175" t="s">
        <v>678</v>
      </c>
      <c r="H151" s="226"/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222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222</v>
      </c>
      <c r="BM151" s="184" t="s">
        <v>243</v>
      </c>
    </row>
    <row r="152" s="2" customFormat="1">
      <c r="A152" s="37"/>
      <c r="B152" s="38"/>
      <c r="C152" s="37"/>
      <c r="D152" s="186" t="s">
        <v>155</v>
      </c>
      <c r="E152" s="37"/>
      <c r="F152" s="187" t="s">
        <v>1335</v>
      </c>
      <c r="G152" s="37"/>
      <c r="H152" s="37"/>
      <c r="I152" s="188"/>
      <c r="J152" s="37"/>
      <c r="K152" s="37"/>
      <c r="L152" s="38"/>
      <c r="M152" s="189"/>
      <c r="N152" s="190"/>
      <c r="O152" s="76"/>
      <c r="P152" s="76"/>
      <c r="Q152" s="76"/>
      <c r="R152" s="76"/>
      <c r="S152" s="76"/>
      <c r="T152" s="7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8" t="s">
        <v>155</v>
      </c>
      <c r="AU152" s="18" t="s">
        <v>82</v>
      </c>
    </row>
    <row r="153" s="12" customFormat="1" ht="22.8" customHeight="1">
      <c r="A153" s="12"/>
      <c r="B153" s="158"/>
      <c r="C153" s="12"/>
      <c r="D153" s="159" t="s">
        <v>72</v>
      </c>
      <c r="E153" s="169" t="s">
        <v>1336</v>
      </c>
      <c r="F153" s="169" t="s">
        <v>1337</v>
      </c>
      <c r="G153" s="12"/>
      <c r="H153" s="12"/>
      <c r="I153" s="161"/>
      <c r="J153" s="170">
        <f>BK153</f>
        <v>0</v>
      </c>
      <c r="K153" s="12"/>
      <c r="L153" s="158"/>
      <c r="M153" s="163"/>
      <c r="N153" s="164"/>
      <c r="O153" s="164"/>
      <c r="P153" s="165">
        <f>SUM(P154:P184)</f>
        <v>0</v>
      </c>
      <c r="Q153" s="164"/>
      <c r="R153" s="165">
        <f>SUM(R154:R184)</f>
        <v>0</v>
      </c>
      <c r="S153" s="164"/>
      <c r="T153" s="166">
        <f>SUM(T154:T184)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9" t="s">
        <v>82</v>
      </c>
      <c r="AT153" s="167" t="s">
        <v>72</v>
      </c>
      <c r="AU153" s="167" t="s">
        <v>80</v>
      </c>
      <c r="AY153" s="159" t="s">
        <v>147</v>
      </c>
      <c r="BK153" s="168">
        <f>SUM(BK154:BK184)</f>
        <v>0</v>
      </c>
    </row>
    <row r="154" s="2" customFormat="1" ht="24.15" customHeight="1">
      <c r="A154" s="37"/>
      <c r="B154" s="171"/>
      <c r="C154" s="172" t="s">
        <v>218</v>
      </c>
      <c r="D154" s="172" t="s">
        <v>150</v>
      </c>
      <c r="E154" s="173" t="s">
        <v>1338</v>
      </c>
      <c r="F154" s="174" t="s">
        <v>1339</v>
      </c>
      <c r="G154" s="175" t="s">
        <v>786</v>
      </c>
      <c r="H154" s="176">
        <v>1</v>
      </c>
      <c r="I154" s="177"/>
      <c r="J154" s="178">
        <f>ROUND(I154*H154,2)</f>
        <v>0</v>
      </c>
      <c r="K154" s="179"/>
      <c r="L154" s="38"/>
      <c r="M154" s="180" t="s">
        <v>1</v>
      </c>
      <c r="N154" s="181" t="s">
        <v>38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222</v>
      </c>
      <c r="AT154" s="184" t="s">
        <v>150</v>
      </c>
      <c r="AU154" s="184" t="s">
        <v>82</v>
      </c>
      <c r="AY154" s="18" t="s">
        <v>147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80</v>
      </c>
      <c r="BK154" s="185">
        <f>ROUND(I154*H154,2)</f>
        <v>0</v>
      </c>
      <c r="BL154" s="18" t="s">
        <v>222</v>
      </c>
      <c r="BM154" s="184" t="s">
        <v>247</v>
      </c>
    </row>
    <row r="155" s="2" customFormat="1" ht="24.15" customHeight="1">
      <c r="A155" s="37"/>
      <c r="B155" s="171"/>
      <c r="C155" s="172" t="s">
        <v>269</v>
      </c>
      <c r="D155" s="172" t="s">
        <v>150</v>
      </c>
      <c r="E155" s="173" t="s">
        <v>1340</v>
      </c>
      <c r="F155" s="174" t="s">
        <v>1341</v>
      </c>
      <c r="G155" s="175" t="s">
        <v>1058</v>
      </c>
      <c r="H155" s="176">
        <v>1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38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222</v>
      </c>
      <c r="AT155" s="184" t="s">
        <v>150</v>
      </c>
      <c r="AU155" s="184" t="s">
        <v>82</v>
      </c>
      <c r="AY155" s="18" t="s">
        <v>147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80</v>
      </c>
      <c r="BK155" s="185">
        <f>ROUND(I155*H155,2)</f>
        <v>0</v>
      </c>
      <c r="BL155" s="18" t="s">
        <v>222</v>
      </c>
      <c r="BM155" s="184" t="s">
        <v>103</v>
      </c>
    </row>
    <row r="156" s="2" customFormat="1">
      <c r="A156" s="37"/>
      <c r="B156" s="38"/>
      <c r="C156" s="37"/>
      <c r="D156" s="186" t="s">
        <v>155</v>
      </c>
      <c r="E156" s="37"/>
      <c r="F156" s="187" t="s">
        <v>1342</v>
      </c>
      <c r="G156" s="37"/>
      <c r="H156" s="37"/>
      <c r="I156" s="188"/>
      <c r="J156" s="37"/>
      <c r="K156" s="37"/>
      <c r="L156" s="38"/>
      <c r="M156" s="189"/>
      <c r="N156" s="190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155</v>
      </c>
      <c r="AU156" s="18" t="s">
        <v>82</v>
      </c>
    </row>
    <row r="157" s="2" customFormat="1" ht="37.8" customHeight="1">
      <c r="A157" s="37"/>
      <c r="B157" s="171"/>
      <c r="C157" s="172" t="s">
        <v>222</v>
      </c>
      <c r="D157" s="172" t="s">
        <v>150</v>
      </c>
      <c r="E157" s="173" t="s">
        <v>1343</v>
      </c>
      <c r="F157" s="174" t="s">
        <v>1344</v>
      </c>
      <c r="G157" s="175" t="s">
        <v>153</v>
      </c>
      <c r="H157" s="176">
        <v>7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38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222</v>
      </c>
      <c r="AT157" s="184" t="s">
        <v>150</v>
      </c>
      <c r="AU157" s="184" t="s">
        <v>82</v>
      </c>
      <c r="AY157" s="18" t="s">
        <v>147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80</v>
      </c>
      <c r="BK157" s="185">
        <f>ROUND(I157*H157,2)</f>
        <v>0</v>
      </c>
      <c r="BL157" s="18" t="s">
        <v>222</v>
      </c>
      <c r="BM157" s="184" t="s">
        <v>277</v>
      </c>
    </row>
    <row r="158" s="2" customFormat="1">
      <c r="A158" s="37"/>
      <c r="B158" s="38"/>
      <c r="C158" s="37"/>
      <c r="D158" s="186" t="s">
        <v>155</v>
      </c>
      <c r="E158" s="37"/>
      <c r="F158" s="187" t="s">
        <v>1345</v>
      </c>
      <c r="G158" s="37"/>
      <c r="H158" s="37"/>
      <c r="I158" s="188"/>
      <c r="J158" s="37"/>
      <c r="K158" s="37"/>
      <c r="L158" s="38"/>
      <c r="M158" s="189"/>
      <c r="N158" s="190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155</v>
      </c>
      <c r="AU158" s="18" t="s">
        <v>82</v>
      </c>
    </row>
    <row r="159" s="2" customFormat="1" ht="21.75" customHeight="1">
      <c r="A159" s="37"/>
      <c r="B159" s="171"/>
      <c r="C159" s="172" t="s">
        <v>280</v>
      </c>
      <c r="D159" s="172" t="s">
        <v>150</v>
      </c>
      <c r="E159" s="173" t="s">
        <v>1346</v>
      </c>
      <c r="F159" s="174" t="s">
        <v>1347</v>
      </c>
      <c r="G159" s="175" t="s">
        <v>153</v>
      </c>
      <c r="H159" s="176">
        <v>1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38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222</v>
      </c>
      <c r="AT159" s="184" t="s">
        <v>150</v>
      </c>
      <c r="AU159" s="184" t="s">
        <v>82</v>
      </c>
      <c r="AY159" s="18" t="s">
        <v>147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80</v>
      </c>
      <c r="BK159" s="185">
        <f>ROUND(I159*H159,2)</f>
        <v>0</v>
      </c>
      <c r="BL159" s="18" t="s">
        <v>222</v>
      </c>
      <c r="BM159" s="184" t="s">
        <v>283</v>
      </c>
    </row>
    <row r="160" s="2" customFormat="1">
      <c r="A160" s="37"/>
      <c r="B160" s="38"/>
      <c r="C160" s="37"/>
      <c r="D160" s="186" t="s">
        <v>155</v>
      </c>
      <c r="E160" s="37"/>
      <c r="F160" s="187" t="s">
        <v>1348</v>
      </c>
      <c r="G160" s="37"/>
      <c r="H160" s="37"/>
      <c r="I160" s="188"/>
      <c r="J160" s="37"/>
      <c r="K160" s="37"/>
      <c r="L160" s="38"/>
      <c r="M160" s="189"/>
      <c r="N160" s="190"/>
      <c r="O160" s="76"/>
      <c r="P160" s="76"/>
      <c r="Q160" s="76"/>
      <c r="R160" s="76"/>
      <c r="S160" s="76"/>
      <c r="T160" s="7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8" t="s">
        <v>155</v>
      </c>
      <c r="AU160" s="18" t="s">
        <v>82</v>
      </c>
    </row>
    <row r="161" s="2" customFormat="1" ht="21.75" customHeight="1">
      <c r="A161" s="37"/>
      <c r="B161" s="171"/>
      <c r="C161" s="172" t="s">
        <v>227</v>
      </c>
      <c r="D161" s="172" t="s">
        <v>150</v>
      </c>
      <c r="E161" s="173" t="s">
        <v>1349</v>
      </c>
      <c r="F161" s="174" t="s">
        <v>1350</v>
      </c>
      <c r="G161" s="175" t="s">
        <v>153</v>
      </c>
      <c r="H161" s="176">
        <v>1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38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222</v>
      </c>
      <c r="AT161" s="184" t="s">
        <v>150</v>
      </c>
      <c r="AU161" s="184" t="s">
        <v>82</v>
      </c>
      <c r="AY161" s="18" t="s">
        <v>147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80</v>
      </c>
      <c r="BK161" s="185">
        <f>ROUND(I161*H161,2)</f>
        <v>0</v>
      </c>
      <c r="BL161" s="18" t="s">
        <v>222</v>
      </c>
      <c r="BM161" s="184" t="s">
        <v>170</v>
      </c>
    </row>
    <row r="162" s="2" customFormat="1">
      <c r="A162" s="37"/>
      <c r="B162" s="38"/>
      <c r="C162" s="37"/>
      <c r="D162" s="186" t="s">
        <v>155</v>
      </c>
      <c r="E162" s="37"/>
      <c r="F162" s="187" t="s">
        <v>1351</v>
      </c>
      <c r="G162" s="37"/>
      <c r="H162" s="37"/>
      <c r="I162" s="188"/>
      <c r="J162" s="37"/>
      <c r="K162" s="37"/>
      <c r="L162" s="38"/>
      <c r="M162" s="189"/>
      <c r="N162" s="190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155</v>
      </c>
      <c r="AU162" s="18" t="s">
        <v>82</v>
      </c>
    </row>
    <row r="163" s="2" customFormat="1" ht="24.15" customHeight="1">
      <c r="A163" s="37"/>
      <c r="B163" s="171"/>
      <c r="C163" s="172" t="s">
        <v>301</v>
      </c>
      <c r="D163" s="172" t="s">
        <v>150</v>
      </c>
      <c r="E163" s="173" t="s">
        <v>1352</v>
      </c>
      <c r="F163" s="174" t="s">
        <v>1353</v>
      </c>
      <c r="G163" s="175" t="s">
        <v>153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38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222</v>
      </c>
      <c r="AT163" s="184" t="s">
        <v>150</v>
      </c>
      <c r="AU163" s="184" t="s">
        <v>82</v>
      </c>
      <c r="AY163" s="18" t="s">
        <v>147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80</v>
      </c>
      <c r="BK163" s="185">
        <f>ROUND(I163*H163,2)</f>
        <v>0</v>
      </c>
      <c r="BL163" s="18" t="s">
        <v>222</v>
      </c>
      <c r="BM163" s="184" t="s">
        <v>304</v>
      </c>
    </row>
    <row r="164" s="2" customFormat="1">
      <c r="A164" s="37"/>
      <c r="B164" s="38"/>
      <c r="C164" s="37"/>
      <c r="D164" s="186" t="s">
        <v>155</v>
      </c>
      <c r="E164" s="37"/>
      <c r="F164" s="187" t="s">
        <v>1354</v>
      </c>
      <c r="G164" s="37"/>
      <c r="H164" s="37"/>
      <c r="I164" s="188"/>
      <c r="J164" s="37"/>
      <c r="K164" s="37"/>
      <c r="L164" s="38"/>
      <c r="M164" s="189"/>
      <c r="N164" s="190"/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155</v>
      </c>
      <c r="AU164" s="18" t="s">
        <v>82</v>
      </c>
    </row>
    <row r="165" s="2" customFormat="1" ht="33" customHeight="1">
      <c r="A165" s="37"/>
      <c r="B165" s="171"/>
      <c r="C165" s="172" t="s">
        <v>232</v>
      </c>
      <c r="D165" s="172" t="s">
        <v>150</v>
      </c>
      <c r="E165" s="173" t="s">
        <v>1355</v>
      </c>
      <c r="F165" s="174" t="s">
        <v>1356</v>
      </c>
      <c r="G165" s="175" t="s">
        <v>153</v>
      </c>
      <c r="H165" s="176">
        <v>6</v>
      </c>
      <c r="I165" s="177"/>
      <c r="J165" s="178">
        <f>ROUND(I165*H165,2)</f>
        <v>0</v>
      </c>
      <c r="K165" s="179"/>
      <c r="L165" s="38"/>
      <c r="M165" s="180" t="s">
        <v>1</v>
      </c>
      <c r="N165" s="181" t="s">
        <v>38</v>
      </c>
      <c r="O165" s="76"/>
      <c r="P165" s="182">
        <f>O165*H165</f>
        <v>0</v>
      </c>
      <c r="Q165" s="182">
        <v>0</v>
      </c>
      <c r="R165" s="182">
        <f>Q165*H165</f>
        <v>0</v>
      </c>
      <c r="S165" s="182">
        <v>0</v>
      </c>
      <c r="T165" s="18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222</v>
      </c>
      <c r="AT165" s="184" t="s">
        <v>150</v>
      </c>
      <c r="AU165" s="184" t="s">
        <v>82</v>
      </c>
      <c r="AY165" s="18" t="s">
        <v>147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80</v>
      </c>
      <c r="BK165" s="185">
        <f>ROUND(I165*H165,2)</f>
        <v>0</v>
      </c>
      <c r="BL165" s="18" t="s">
        <v>222</v>
      </c>
      <c r="BM165" s="184" t="s">
        <v>308</v>
      </c>
    </row>
    <row r="166" s="2" customFormat="1">
      <c r="A166" s="37"/>
      <c r="B166" s="38"/>
      <c r="C166" s="37"/>
      <c r="D166" s="186" t="s">
        <v>155</v>
      </c>
      <c r="E166" s="37"/>
      <c r="F166" s="187" t="s">
        <v>1357</v>
      </c>
      <c r="G166" s="37"/>
      <c r="H166" s="37"/>
      <c r="I166" s="188"/>
      <c r="J166" s="37"/>
      <c r="K166" s="37"/>
      <c r="L166" s="38"/>
      <c r="M166" s="189"/>
      <c r="N166" s="190"/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155</v>
      </c>
      <c r="AU166" s="18" t="s">
        <v>82</v>
      </c>
    </row>
    <row r="167" s="2" customFormat="1" ht="24.15" customHeight="1">
      <c r="A167" s="37"/>
      <c r="B167" s="171"/>
      <c r="C167" s="172" t="s">
        <v>7</v>
      </c>
      <c r="D167" s="172" t="s">
        <v>150</v>
      </c>
      <c r="E167" s="173" t="s">
        <v>1358</v>
      </c>
      <c r="F167" s="174" t="s">
        <v>1359</v>
      </c>
      <c r="G167" s="175" t="s">
        <v>153</v>
      </c>
      <c r="H167" s="176">
        <v>4</v>
      </c>
      <c r="I167" s="177"/>
      <c r="J167" s="178">
        <f>ROUND(I167*H167,2)</f>
        <v>0</v>
      </c>
      <c r="K167" s="179"/>
      <c r="L167" s="38"/>
      <c r="M167" s="180" t="s">
        <v>1</v>
      </c>
      <c r="N167" s="181" t="s">
        <v>38</v>
      </c>
      <c r="O167" s="76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4" t="s">
        <v>222</v>
      </c>
      <c r="AT167" s="184" t="s">
        <v>150</v>
      </c>
      <c r="AU167" s="184" t="s">
        <v>82</v>
      </c>
      <c r="AY167" s="18" t="s">
        <v>147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8" t="s">
        <v>80</v>
      </c>
      <c r="BK167" s="185">
        <f>ROUND(I167*H167,2)</f>
        <v>0</v>
      </c>
      <c r="BL167" s="18" t="s">
        <v>222</v>
      </c>
      <c r="BM167" s="184" t="s">
        <v>312</v>
      </c>
    </row>
    <row r="168" s="2" customFormat="1">
      <c r="A168" s="37"/>
      <c r="B168" s="38"/>
      <c r="C168" s="37"/>
      <c r="D168" s="186" t="s">
        <v>155</v>
      </c>
      <c r="E168" s="37"/>
      <c r="F168" s="187" t="s">
        <v>1360</v>
      </c>
      <c r="G168" s="37"/>
      <c r="H168" s="37"/>
      <c r="I168" s="188"/>
      <c r="J168" s="37"/>
      <c r="K168" s="37"/>
      <c r="L168" s="38"/>
      <c r="M168" s="189"/>
      <c r="N168" s="190"/>
      <c r="O168" s="76"/>
      <c r="P168" s="76"/>
      <c r="Q168" s="76"/>
      <c r="R168" s="76"/>
      <c r="S168" s="76"/>
      <c r="T168" s="7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8" t="s">
        <v>155</v>
      </c>
      <c r="AU168" s="18" t="s">
        <v>82</v>
      </c>
    </row>
    <row r="169" s="2" customFormat="1" ht="33" customHeight="1">
      <c r="A169" s="37"/>
      <c r="B169" s="171"/>
      <c r="C169" s="172" t="s">
        <v>235</v>
      </c>
      <c r="D169" s="172" t="s">
        <v>150</v>
      </c>
      <c r="E169" s="173" t="s">
        <v>1361</v>
      </c>
      <c r="F169" s="174" t="s">
        <v>1362</v>
      </c>
      <c r="G169" s="175" t="s">
        <v>153</v>
      </c>
      <c r="H169" s="176">
        <v>1</v>
      </c>
      <c r="I169" s="177"/>
      <c r="J169" s="178">
        <f>ROUND(I169*H169,2)</f>
        <v>0</v>
      </c>
      <c r="K169" s="179"/>
      <c r="L169" s="38"/>
      <c r="M169" s="180" t="s">
        <v>1</v>
      </c>
      <c r="N169" s="181" t="s">
        <v>38</v>
      </c>
      <c r="O169" s="76"/>
      <c r="P169" s="182">
        <f>O169*H169</f>
        <v>0</v>
      </c>
      <c r="Q169" s="182">
        <v>0</v>
      </c>
      <c r="R169" s="182">
        <f>Q169*H169</f>
        <v>0</v>
      </c>
      <c r="S169" s="182">
        <v>0</v>
      </c>
      <c r="T169" s="18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4" t="s">
        <v>222</v>
      </c>
      <c r="AT169" s="184" t="s">
        <v>150</v>
      </c>
      <c r="AU169" s="184" t="s">
        <v>82</v>
      </c>
      <c r="AY169" s="18" t="s">
        <v>147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8" t="s">
        <v>80</v>
      </c>
      <c r="BK169" s="185">
        <f>ROUND(I169*H169,2)</f>
        <v>0</v>
      </c>
      <c r="BL169" s="18" t="s">
        <v>222</v>
      </c>
      <c r="BM169" s="184" t="s">
        <v>316</v>
      </c>
    </row>
    <row r="170" s="2" customFormat="1">
      <c r="A170" s="37"/>
      <c r="B170" s="38"/>
      <c r="C170" s="37"/>
      <c r="D170" s="186" t="s">
        <v>155</v>
      </c>
      <c r="E170" s="37"/>
      <c r="F170" s="187" t="s">
        <v>1363</v>
      </c>
      <c r="G170" s="37"/>
      <c r="H170" s="37"/>
      <c r="I170" s="188"/>
      <c r="J170" s="37"/>
      <c r="K170" s="37"/>
      <c r="L170" s="38"/>
      <c r="M170" s="189"/>
      <c r="N170" s="190"/>
      <c r="O170" s="76"/>
      <c r="P170" s="76"/>
      <c r="Q170" s="76"/>
      <c r="R170" s="76"/>
      <c r="S170" s="76"/>
      <c r="T170" s="7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8" t="s">
        <v>155</v>
      </c>
      <c r="AU170" s="18" t="s">
        <v>82</v>
      </c>
    </row>
    <row r="171" s="2" customFormat="1" ht="24.15" customHeight="1">
      <c r="A171" s="37"/>
      <c r="B171" s="171"/>
      <c r="C171" s="172" t="s">
        <v>318</v>
      </c>
      <c r="D171" s="172" t="s">
        <v>150</v>
      </c>
      <c r="E171" s="173" t="s">
        <v>1364</v>
      </c>
      <c r="F171" s="174" t="s">
        <v>1365</v>
      </c>
      <c r="G171" s="175" t="s">
        <v>153</v>
      </c>
      <c r="H171" s="176">
        <v>3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38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222</v>
      </c>
      <c r="AT171" s="184" t="s">
        <v>150</v>
      </c>
      <c r="AU171" s="184" t="s">
        <v>82</v>
      </c>
      <c r="AY171" s="18" t="s">
        <v>147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80</v>
      </c>
      <c r="BK171" s="185">
        <f>ROUND(I171*H171,2)</f>
        <v>0</v>
      </c>
      <c r="BL171" s="18" t="s">
        <v>222</v>
      </c>
      <c r="BM171" s="184" t="s">
        <v>321</v>
      </c>
    </row>
    <row r="172" s="2" customFormat="1">
      <c r="A172" s="37"/>
      <c r="B172" s="38"/>
      <c r="C172" s="37"/>
      <c r="D172" s="186" t="s">
        <v>155</v>
      </c>
      <c r="E172" s="37"/>
      <c r="F172" s="187" t="s">
        <v>1366</v>
      </c>
      <c r="G172" s="37"/>
      <c r="H172" s="37"/>
      <c r="I172" s="188"/>
      <c r="J172" s="37"/>
      <c r="K172" s="37"/>
      <c r="L172" s="38"/>
      <c r="M172" s="189"/>
      <c r="N172" s="190"/>
      <c r="O172" s="76"/>
      <c r="P172" s="76"/>
      <c r="Q172" s="76"/>
      <c r="R172" s="76"/>
      <c r="S172" s="76"/>
      <c r="T172" s="7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8" t="s">
        <v>155</v>
      </c>
      <c r="AU172" s="18" t="s">
        <v>82</v>
      </c>
    </row>
    <row r="173" s="2" customFormat="1" ht="24.15" customHeight="1">
      <c r="A173" s="37"/>
      <c r="B173" s="171"/>
      <c r="C173" s="172" t="s">
        <v>239</v>
      </c>
      <c r="D173" s="172" t="s">
        <v>150</v>
      </c>
      <c r="E173" s="173" t="s">
        <v>1367</v>
      </c>
      <c r="F173" s="174" t="s">
        <v>1368</v>
      </c>
      <c r="G173" s="175" t="s">
        <v>153</v>
      </c>
      <c r="H173" s="176">
        <v>1</v>
      </c>
      <c r="I173" s="177"/>
      <c r="J173" s="178">
        <f>ROUND(I173*H173,2)</f>
        <v>0</v>
      </c>
      <c r="K173" s="179"/>
      <c r="L173" s="38"/>
      <c r="M173" s="180" t="s">
        <v>1</v>
      </c>
      <c r="N173" s="181" t="s">
        <v>38</v>
      </c>
      <c r="O173" s="76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4" t="s">
        <v>222</v>
      </c>
      <c r="AT173" s="184" t="s">
        <v>150</v>
      </c>
      <c r="AU173" s="184" t="s">
        <v>82</v>
      </c>
      <c r="AY173" s="18" t="s">
        <v>147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8" t="s">
        <v>80</v>
      </c>
      <c r="BK173" s="185">
        <f>ROUND(I173*H173,2)</f>
        <v>0</v>
      </c>
      <c r="BL173" s="18" t="s">
        <v>222</v>
      </c>
      <c r="BM173" s="184" t="s">
        <v>325</v>
      </c>
    </row>
    <row r="174" s="2" customFormat="1">
      <c r="A174" s="37"/>
      <c r="B174" s="38"/>
      <c r="C174" s="37"/>
      <c r="D174" s="186" t="s">
        <v>155</v>
      </c>
      <c r="E174" s="37"/>
      <c r="F174" s="187" t="s">
        <v>1369</v>
      </c>
      <c r="G174" s="37"/>
      <c r="H174" s="37"/>
      <c r="I174" s="188"/>
      <c r="J174" s="37"/>
      <c r="K174" s="37"/>
      <c r="L174" s="38"/>
      <c r="M174" s="189"/>
      <c r="N174" s="190"/>
      <c r="O174" s="76"/>
      <c r="P174" s="76"/>
      <c r="Q174" s="76"/>
      <c r="R174" s="76"/>
      <c r="S174" s="76"/>
      <c r="T174" s="7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8" t="s">
        <v>155</v>
      </c>
      <c r="AU174" s="18" t="s">
        <v>82</v>
      </c>
    </row>
    <row r="175" s="2" customFormat="1" ht="24.15" customHeight="1">
      <c r="A175" s="37"/>
      <c r="B175" s="171"/>
      <c r="C175" s="172" t="s">
        <v>327</v>
      </c>
      <c r="D175" s="172" t="s">
        <v>150</v>
      </c>
      <c r="E175" s="173" t="s">
        <v>1370</v>
      </c>
      <c r="F175" s="174" t="s">
        <v>1371</v>
      </c>
      <c r="G175" s="175" t="s">
        <v>153</v>
      </c>
      <c r="H175" s="176">
        <v>2</v>
      </c>
      <c r="I175" s="177"/>
      <c r="J175" s="178">
        <f>ROUND(I175*H175,2)</f>
        <v>0</v>
      </c>
      <c r="K175" s="179"/>
      <c r="L175" s="38"/>
      <c r="M175" s="180" t="s">
        <v>1</v>
      </c>
      <c r="N175" s="181" t="s">
        <v>38</v>
      </c>
      <c r="O175" s="76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4" t="s">
        <v>222</v>
      </c>
      <c r="AT175" s="184" t="s">
        <v>150</v>
      </c>
      <c r="AU175" s="184" t="s">
        <v>82</v>
      </c>
      <c r="AY175" s="18" t="s">
        <v>147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8" t="s">
        <v>80</v>
      </c>
      <c r="BK175" s="185">
        <f>ROUND(I175*H175,2)</f>
        <v>0</v>
      </c>
      <c r="BL175" s="18" t="s">
        <v>222</v>
      </c>
      <c r="BM175" s="184" t="s">
        <v>330</v>
      </c>
    </row>
    <row r="176" s="2" customFormat="1">
      <c r="A176" s="37"/>
      <c r="B176" s="38"/>
      <c r="C176" s="37"/>
      <c r="D176" s="186" t="s">
        <v>155</v>
      </c>
      <c r="E176" s="37"/>
      <c r="F176" s="187" t="s">
        <v>1372</v>
      </c>
      <c r="G176" s="37"/>
      <c r="H176" s="37"/>
      <c r="I176" s="188"/>
      <c r="J176" s="37"/>
      <c r="K176" s="37"/>
      <c r="L176" s="38"/>
      <c r="M176" s="189"/>
      <c r="N176" s="190"/>
      <c r="O176" s="76"/>
      <c r="P176" s="76"/>
      <c r="Q176" s="76"/>
      <c r="R176" s="76"/>
      <c r="S176" s="76"/>
      <c r="T176" s="7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8" t="s">
        <v>155</v>
      </c>
      <c r="AU176" s="18" t="s">
        <v>82</v>
      </c>
    </row>
    <row r="177" s="2" customFormat="1" ht="24.15" customHeight="1">
      <c r="A177" s="37"/>
      <c r="B177" s="171"/>
      <c r="C177" s="172" t="s">
        <v>243</v>
      </c>
      <c r="D177" s="172" t="s">
        <v>150</v>
      </c>
      <c r="E177" s="173" t="s">
        <v>1373</v>
      </c>
      <c r="F177" s="174" t="s">
        <v>1374</v>
      </c>
      <c r="G177" s="175" t="s">
        <v>153</v>
      </c>
      <c r="H177" s="176">
        <v>2</v>
      </c>
      <c r="I177" s="177"/>
      <c r="J177" s="178">
        <f>ROUND(I177*H177,2)</f>
        <v>0</v>
      </c>
      <c r="K177" s="179"/>
      <c r="L177" s="38"/>
      <c r="M177" s="180" t="s">
        <v>1</v>
      </c>
      <c r="N177" s="181" t="s">
        <v>38</v>
      </c>
      <c r="O177" s="76"/>
      <c r="P177" s="182">
        <f>O177*H177</f>
        <v>0</v>
      </c>
      <c r="Q177" s="182">
        <v>0</v>
      </c>
      <c r="R177" s="182">
        <f>Q177*H177</f>
        <v>0</v>
      </c>
      <c r="S177" s="182">
        <v>0</v>
      </c>
      <c r="T177" s="18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4" t="s">
        <v>222</v>
      </c>
      <c r="AT177" s="184" t="s">
        <v>150</v>
      </c>
      <c r="AU177" s="184" t="s">
        <v>82</v>
      </c>
      <c r="AY177" s="18" t="s">
        <v>147</v>
      </c>
      <c r="BE177" s="185">
        <f>IF(N177="základní",J177,0)</f>
        <v>0</v>
      </c>
      <c r="BF177" s="185">
        <f>IF(N177="snížená",J177,0)</f>
        <v>0</v>
      </c>
      <c r="BG177" s="185">
        <f>IF(N177="zákl. přenesená",J177,0)</f>
        <v>0</v>
      </c>
      <c r="BH177" s="185">
        <f>IF(N177="sníž. přenesená",J177,0)</f>
        <v>0</v>
      </c>
      <c r="BI177" s="185">
        <f>IF(N177="nulová",J177,0)</f>
        <v>0</v>
      </c>
      <c r="BJ177" s="18" t="s">
        <v>80</v>
      </c>
      <c r="BK177" s="185">
        <f>ROUND(I177*H177,2)</f>
        <v>0</v>
      </c>
      <c r="BL177" s="18" t="s">
        <v>222</v>
      </c>
      <c r="BM177" s="184" t="s">
        <v>334</v>
      </c>
    </row>
    <row r="178" s="2" customFormat="1">
      <c r="A178" s="37"/>
      <c r="B178" s="38"/>
      <c r="C178" s="37"/>
      <c r="D178" s="186" t="s">
        <v>155</v>
      </c>
      <c r="E178" s="37"/>
      <c r="F178" s="187" t="s">
        <v>1375</v>
      </c>
      <c r="G178" s="37"/>
      <c r="H178" s="37"/>
      <c r="I178" s="188"/>
      <c r="J178" s="37"/>
      <c r="K178" s="37"/>
      <c r="L178" s="38"/>
      <c r="M178" s="189"/>
      <c r="N178" s="190"/>
      <c r="O178" s="76"/>
      <c r="P178" s="76"/>
      <c r="Q178" s="76"/>
      <c r="R178" s="76"/>
      <c r="S178" s="76"/>
      <c r="T178" s="7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8" t="s">
        <v>155</v>
      </c>
      <c r="AU178" s="18" t="s">
        <v>82</v>
      </c>
    </row>
    <row r="179" s="2" customFormat="1" ht="37.8" customHeight="1">
      <c r="A179" s="37"/>
      <c r="B179" s="171"/>
      <c r="C179" s="172" t="s">
        <v>336</v>
      </c>
      <c r="D179" s="172" t="s">
        <v>150</v>
      </c>
      <c r="E179" s="173" t="s">
        <v>1376</v>
      </c>
      <c r="F179" s="174" t="s">
        <v>1377</v>
      </c>
      <c r="G179" s="175" t="s">
        <v>153</v>
      </c>
      <c r="H179" s="176">
        <v>3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38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222</v>
      </c>
      <c r="AT179" s="184" t="s">
        <v>150</v>
      </c>
      <c r="AU179" s="184" t="s">
        <v>82</v>
      </c>
      <c r="AY179" s="18" t="s">
        <v>147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80</v>
      </c>
      <c r="BK179" s="185">
        <f>ROUND(I179*H179,2)</f>
        <v>0</v>
      </c>
      <c r="BL179" s="18" t="s">
        <v>222</v>
      </c>
      <c r="BM179" s="184" t="s">
        <v>339</v>
      </c>
    </row>
    <row r="180" s="2" customFormat="1">
      <c r="A180" s="37"/>
      <c r="B180" s="38"/>
      <c r="C180" s="37"/>
      <c r="D180" s="186" t="s">
        <v>155</v>
      </c>
      <c r="E180" s="37"/>
      <c r="F180" s="187" t="s">
        <v>1378</v>
      </c>
      <c r="G180" s="37"/>
      <c r="H180" s="37"/>
      <c r="I180" s="188"/>
      <c r="J180" s="37"/>
      <c r="K180" s="37"/>
      <c r="L180" s="38"/>
      <c r="M180" s="189"/>
      <c r="N180" s="190"/>
      <c r="O180" s="76"/>
      <c r="P180" s="76"/>
      <c r="Q180" s="76"/>
      <c r="R180" s="76"/>
      <c r="S180" s="76"/>
      <c r="T180" s="7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8" t="s">
        <v>155</v>
      </c>
      <c r="AU180" s="18" t="s">
        <v>82</v>
      </c>
    </row>
    <row r="181" s="2" customFormat="1" ht="37.8" customHeight="1">
      <c r="A181" s="37"/>
      <c r="B181" s="171"/>
      <c r="C181" s="172" t="s">
        <v>247</v>
      </c>
      <c r="D181" s="172" t="s">
        <v>150</v>
      </c>
      <c r="E181" s="173" t="s">
        <v>1379</v>
      </c>
      <c r="F181" s="174" t="s">
        <v>1380</v>
      </c>
      <c r="G181" s="175" t="s">
        <v>153</v>
      </c>
      <c r="H181" s="176">
        <v>1</v>
      </c>
      <c r="I181" s="177"/>
      <c r="J181" s="178">
        <f>ROUND(I181*H181,2)</f>
        <v>0</v>
      </c>
      <c r="K181" s="179"/>
      <c r="L181" s="38"/>
      <c r="M181" s="180" t="s">
        <v>1</v>
      </c>
      <c r="N181" s="181" t="s">
        <v>38</v>
      </c>
      <c r="O181" s="76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4" t="s">
        <v>222</v>
      </c>
      <c r="AT181" s="184" t="s">
        <v>150</v>
      </c>
      <c r="AU181" s="184" t="s">
        <v>82</v>
      </c>
      <c r="AY181" s="18" t="s">
        <v>147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8" t="s">
        <v>80</v>
      </c>
      <c r="BK181" s="185">
        <f>ROUND(I181*H181,2)</f>
        <v>0</v>
      </c>
      <c r="BL181" s="18" t="s">
        <v>222</v>
      </c>
      <c r="BM181" s="184" t="s">
        <v>343</v>
      </c>
    </row>
    <row r="182" s="2" customFormat="1">
      <c r="A182" s="37"/>
      <c r="B182" s="38"/>
      <c r="C182" s="37"/>
      <c r="D182" s="186" t="s">
        <v>155</v>
      </c>
      <c r="E182" s="37"/>
      <c r="F182" s="187" t="s">
        <v>1381</v>
      </c>
      <c r="G182" s="37"/>
      <c r="H182" s="37"/>
      <c r="I182" s="188"/>
      <c r="J182" s="37"/>
      <c r="K182" s="37"/>
      <c r="L182" s="38"/>
      <c r="M182" s="189"/>
      <c r="N182" s="190"/>
      <c r="O182" s="76"/>
      <c r="P182" s="76"/>
      <c r="Q182" s="76"/>
      <c r="R182" s="76"/>
      <c r="S182" s="76"/>
      <c r="T182" s="7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8" t="s">
        <v>155</v>
      </c>
      <c r="AU182" s="18" t="s">
        <v>82</v>
      </c>
    </row>
    <row r="183" s="2" customFormat="1" ht="44.25" customHeight="1">
      <c r="A183" s="37"/>
      <c r="B183" s="171"/>
      <c r="C183" s="172" t="s">
        <v>345</v>
      </c>
      <c r="D183" s="172" t="s">
        <v>150</v>
      </c>
      <c r="E183" s="173" t="s">
        <v>1382</v>
      </c>
      <c r="F183" s="174" t="s">
        <v>1383</v>
      </c>
      <c r="G183" s="175" t="s">
        <v>678</v>
      </c>
      <c r="H183" s="226"/>
      <c r="I183" s="177"/>
      <c r="J183" s="178">
        <f>ROUND(I183*H183,2)</f>
        <v>0</v>
      </c>
      <c r="K183" s="179"/>
      <c r="L183" s="38"/>
      <c r="M183" s="180" t="s">
        <v>1</v>
      </c>
      <c r="N183" s="181" t="s">
        <v>38</v>
      </c>
      <c r="O183" s="76"/>
      <c r="P183" s="182">
        <f>O183*H183</f>
        <v>0</v>
      </c>
      <c r="Q183" s="182">
        <v>0</v>
      </c>
      <c r="R183" s="182">
        <f>Q183*H183</f>
        <v>0</v>
      </c>
      <c r="S183" s="182">
        <v>0</v>
      </c>
      <c r="T183" s="18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4" t="s">
        <v>222</v>
      </c>
      <c r="AT183" s="184" t="s">
        <v>150</v>
      </c>
      <c r="AU183" s="184" t="s">
        <v>82</v>
      </c>
      <c r="AY183" s="18" t="s">
        <v>147</v>
      </c>
      <c r="BE183" s="185">
        <f>IF(N183="základní",J183,0)</f>
        <v>0</v>
      </c>
      <c r="BF183" s="185">
        <f>IF(N183="snížená",J183,0)</f>
        <v>0</v>
      </c>
      <c r="BG183" s="185">
        <f>IF(N183="zákl. přenesená",J183,0)</f>
        <v>0</v>
      </c>
      <c r="BH183" s="185">
        <f>IF(N183="sníž. přenesená",J183,0)</f>
        <v>0</v>
      </c>
      <c r="BI183" s="185">
        <f>IF(N183="nulová",J183,0)</f>
        <v>0</v>
      </c>
      <c r="BJ183" s="18" t="s">
        <v>80</v>
      </c>
      <c r="BK183" s="185">
        <f>ROUND(I183*H183,2)</f>
        <v>0</v>
      </c>
      <c r="BL183" s="18" t="s">
        <v>222</v>
      </c>
      <c r="BM183" s="184" t="s">
        <v>346</v>
      </c>
    </row>
    <row r="184" s="2" customFormat="1">
      <c r="A184" s="37"/>
      <c r="B184" s="38"/>
      <c r="C184" s="37"/>
      <c r="D184" s="186" t="s">
        <v>155</v>
      </c>
      <c r="E184" s="37"/>
      <c r="F184" s="187" t="s">
        <v>1384</v>
      </c>
      <c r="G184" s="37"/>
      <c r="H184" s="37"/>
      <c r="I184" s="188"/>
      <c r="J184" s="37"/>
      <c r="K184" s="37"/>
      <c r="L184" s="38"/>
      <c r="M184" s="189"/>
      <c r="N184" s="190"/>
      <c r="O184" s="76"/>
      <c r="P184" s="76"/>
      <c r="Q184" s="76"/>
      <c r="R184" s="76"/>
      <c r="S184" s="76"/>
      <c r="T184" s="7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8" t="s">
        <v>155</v>
      </c>
      <c r="AU184" s="18" t="s">
        <v>82</v>
      </c>
    </row>
    <row r="185" s="12" customFormat="1" ht="22.8" customHeight="1">
      <c r="A185" s="12"/>
      <c r="B185" s="158"/>
      <c r="C185" s="12"/>
      <c r="D185" s="159" t="s">
        <v>72</v>
      </c>
      <c r="E185" s="169" t="s">
        <v>1385</v>
      </c>
      <c r="F185" s="169" t="s">
        <v>1386</v>
      </c>
      <c r="G185" s="12"/>
      <c r="H185" s="12"/>
      <c r="I185" s="161"/>
      <c r="J185" s="170">
        <f>BK185</f>
        <v>0</v>
      </c>
      <c r="K185" s="12"/>
      <c r="L185" s="158"/>
      <c r="M185" s="163"/>
      <c r="N185" s="164"/>
      <c r="O185" s="164"/>
      <c r="P185" s="165">
        <f>SUM(P186:P204)</f>
        <v>0</v>
      </c>
      <c r="Q185" s="164"/>
      <c r="R185" s="165">
        <f>SUM(R186:R204)</f>
        <v>0</v>
      </c>
      <c r="S185" s="164"/>
      <c r="T185" s="166">
        <f>SUM(T186:T204)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9" t="s">
        <v>82</v>
      </c>
      <c r="AT185" s="167" t="s">
        <v>72</v>
      </c>
      <c r="AU185" s="167" t="s">
        <v>80</v>
      </c>
      <c r="AY185" s="159" t="s">
        <v>147</v>
      </c>
      <c r="BK185" s="168">
        <f>SUM(BK186:BK204)</f>
        <v>0</v>
      </c>
    </row>
    <row r="186" s="2" customFormat="1" ht="37.8" customHeight="1">
      <c r="A186" s="37"/>
      <c r="B186" s="171"/>
      <c r="C186" s="172" t="s">
        <v>103</v>
      </c>
      <c r="D186" s="172" t="s">
        <v>150</v>
      </c>
      <c r="E186" s="173" t="s">
        <v>1387</v>
      </c>
      <c r="F186" s="174" t="s">
        <v>1388</v>
      </c>
      <c r="G186" s="175" t="s">
        <v>153</v>
      </c>
      <c r="H186" s="176">
        <v>6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38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222</v>
      </c>
      <c r="AT186" s="184" t="s">
        <v>150</v>
      </c>
      <c r="AU186" s="184" t="s">
        <v>82</v>
      </c>
      <c r="AY186" s="18" t="s">
        <v>147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80</v>
      </c>
      <c r="BK186" s="185">
        <f>ROUND(I186*H186,2)</f>
        <v>0</v>
      </c>
      <c r="BL186" s="18" t="s">
        <v>222</v>
      </c>
      <c r="BM186" s="184" t="s">
        <v>353</v>
      </c>
    </row>
    <row r="187" s="2" customFormat="1">
      <c r="A187" s="37"/>
      <c r="B187" s="38"/>
      <c r="C187" s="37"/>
      <c r="D187" s="186" t="s">
        <v>155</v>
      </c>
      <c r="E187" s="37"/>
      <c r="F187" s="187" t="s">
        <v>1389</v>
      </c>
      <c r="G187" s="37"/>
      <c r="H187" s="37"/>
      <c r="I187" s="188"/>
      <c r="J187" s="37"/>
      <c r="K187" s="37"/>
      <c r="L187" s="38"/>
      <c r="M187" s="189"/>
      <c r="N187" s="190"/>
      <c r="O187" s="76"/>
      <c r="P187" s="76"/>
      <c r="Q187" s="76"/>
      <c r="R187" s="76"/>
      <c r="S187" s="76"/>
      <c r="T187" s="7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155</v>
      </c>
      <c r="AU187" s="18" t="s">
        <v>82</v>
      </c>
    </row>
    <row r="188" s="2" customFormat="1" ht="16.5" customHeight="1">
      <c r="A188" s="37"/>
      <c r="B188" s="171"/>
      <c r="C188" s="172" t="s">
        <v>355</v>
      </c>
      <c r="D188" s="172" t="s">
        <v>150</v>
      </c>
      <c r="E188" s="173" t="s">
        <v>1390</v>
      </c>
      <c r="F188" s="174" t="s">
        <v>1391</v>
      </c>
      <c r="G188" s="175" t="s">
        <v>164</v>
      </c>
      <c r="H188" s="176">
        <v>25</v>
      </c>
      <c r="I188" s="177"/>
      <c r="J188" s="178">
        <f>ROUND(I188*H188,2)</f>
        <v>0</v>
      </c>
      <c r="K188" s="179"/>
      <c r="L188" s="38"/>
      <c r="M188" s="180" t="s">
        <v>1</v>
      </c>
      <c r="N188" s="181" t="s">
        <v>38</v>
      </c>
      <c r="O188" s="76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4" t="s">
        <v>222</v>
      </c>
      <c r="AT188" s="184" t="s">
        <v>150</v>
      </c>
      <c r="AU188" s="184" t="s">
        <v>82</v>
      </c>
      <c r="AY188" s="18" t="s">
        <v>147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8" t="s">
        <v>80</v>
      </c>
      <c r="BK188" s="185">
        <f>ROUND(I188*H188,2)</f>
        <v>0</v>
      </c>
      <c r="BL188" s="18" t="s">
        <v>222</v>
      </c>
      <c r="BM188" s="184" t="s">
        <v>358</v>
      </c>
    </row>
    <row r="189" s="2" customFormat="1">
      <c r="A189" s="37"/>
      <c r="B189" s="38"/>
      <c r="C189" s="37"/>
      <c r="D189" s="186" t="s">
        <v>155</v>
      </c>
      <c r="E189" s="37"/>
      <c r="F189" s="187" t="s">
        <v>1392</v>
      </c>
      <c r="G189" s="37"/>
      <c r="H189" s="37"/>
      <c r="I189" s="188"/>
      <c r="J189" s="37"/>
      <c r="K189" s="37"/>
      <c r="L189" s="38"/>
      <c r="M189" s="189"/>
      <c r="N189" s="190"/>
      <c r="O189" s="76"/>
      <c r="P189" s="76"/>
      <c r="Q189" s="76"/>
      <c r="R189" s="76"/>
      <c r="S189" s="76"/>
      <c r="T189" s="7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155</v>
      </c>
      <c r="AU189" s="18" t="s">
        <v>82</v>
      </c>
    </row>
    <row r="190" s="2" customFormat="1" ht="44.25" customHeight="1">
      <c r="A190" s="37"/>
      <c r="B190" s="171"/>
      <c r="C190" s="172" t="s">
        <v>277</v>
      </c>
      <c r="D190" s="172" t="s">
        <v>150</v>
      </c>
      <c r="E190" s="173" t="s">
        <v>1418</v>
      </c>
      <c r="F190" s="174" t="s">
        <v>1419</v>
      </c>
      <c r="G190" s="175" t="s">
        <v>153</v>
      </c>
      <c r="H190" s="176">
        <v>2</v>
      </c>
      <c r="I190" s="177"/>
      <c r="J190" s="178">
        <f>ROUND(I190*H190,2)</f>
        <v>0</v>
      </c>
      <c r="K190" s="179"/>
      <c r="L190" s="38"/>
      <c r="M190" s="180" t="s">
        <v>1</v>
      </c>
      <c r="N190" s="181" t="s">
        <v>38</v>
      </c>
      <c r="O190" s="76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4" t="s">
        <v>222</v>
      </c>
      <c r="AT190" s="184" t="s">
        <v>150</v>
      </c>
      <c r="AU190" s="184" t="s">
        <v>82</v>
      </c>
      <c r="AY190" s="18" t="s">
        <v>147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8" t="s">
        <v>80</v>
      </c>
      <c r="BK190" s="185">
        <f>ROUND(I190*H190,2)</f>
        <v>0</v>
      </c>
      <c r="BL190" s="18" t="s">
        <v>222</v>
      </c>
      <c r="BM190" s="184" t="s">
        <v>367</v>
      </c>
    </row>
    <row r="191" s="2" customFormat="1">
      <c r="A191" s="37"/>
      <c r="B191" s="38"/>
      <c r="C191" s="37"/>
      <c r="D191" s="186" t="s">
        <v>155</v>
      </c>
      <c r="E191" s="37"/>
      <c r="F191" s="187" t="s">
        <v>1420</v>
      </c>
      <c r="G191" s="37"/>
      <c r="H191" s="37"/>
      <c r="I191" s="188"/>
      <c r="J191" s="37"/>
      <c r="K191" s="37"/>
      <c r="L191" s="38"/>
      <c r="M191" s="189"/>
      <c r="N191" s="190"/>
      <c r="O191" s="76"/>
      <c r="P191" s="76"/>
      <c r="Q191" s="76"/>
      <c r="R191" s="76"/>
      <c r="S191" s="76"/>
      <c r="T191" s="7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8" t="s">
        <v>155</v>
      </c>
      <c r="AU191" s="18" t="s">
        <v>82</v>
      </c>
    </row>
    <row r="192" s="2" customFormat="1" ht="44.25" customHeight="1">
      <c r="A192" s="37"/>
      <c r="B192" s="171"/>
      <c r="C192" s="172" t="s">
        <v>369</v>
      </c>
      <c r="D192" s="172" t="s">
        <v>150</v>
      </c>
      <c r="E192" s="173" t="s">
        <v>1421</v>
      </c>
      <c r="F192" s="174" t="s">
        <v>1422</v>
      </c>
      <c r="G192" s="175" t="s">
        <v>153</v>
      </c>
      <c r="H192" s="176">
        <v>2</v>
      </c>
      <c r="I192" s="177"/>
      <c r="J192" s="178">
        <f>ROUND(I192*H192,2)</f>
        <v>0</v>
      </c>
      <c r="K192" s="179"/>
      <c r="L192" s="38"/>
      <c r="M192" s="180" t="s">
        <v>1</v>
      </c>
      <c r="N192" s="181" t="s">
        <v>38</v>
      </c>
      <c r="O192" s="76"/>
      <c r="P192" s="182">
        <f>O192*H192</f>
        <v>0</v>
      </c>
      <c r="Q192" s="182">
        <v>0</v>
      </c>
      <c r="R192" s="182">
        <f>Q192*H192</f>
        <v>0</v>
      </c>
      <c r="S192" s="182">
        <v>0</v>
      </c>
      <c r="T192" s="18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4" t="s">
        <v>222</v>
      </c>
      <c r="AT192" s="184" t="s">
        <v>150</v>
      </c>
      <c r="AU192" s="184" t="s">
        <v>82</v>
      </c>
      <c r="AY192" s="18" t="s">
        <v>147</v>
      </c>
      <c r="BE192" s="185">
        <f>IF(N192="základní",J192,0)</f>
        <v>0</v>
      </c>
      <c r="BF192" s="185">
        <f>IF(N192="snížená",J192,0)</f>
        <v>0</v>
      </c>
      <c r="BG192" s="185">
        <f>IF(N192="zákl. přenesená",J192,0)</f>
        <v>0</v>
      </c>
      <c r="BH192" s="185">
        <f>IF(N192="sníž. přenesená",J192,0)</f>
        <v>0</v>
      </c>
      <c r="BI192" s="185">
        <f>IF(N192="nulová",J192,0)</f>
        <v>0</v>
      </c>
      <c r="BJ192" s="18" t="s">
        <v>80</v>
      </c>
      <c r="BK192" s="185">
        <f>ROUND(I192*H192,2)</f>
        <v>0</v>
      </c>
      <c r="BL192" s="18" t="s">
        <v>222</v>
      </c>
      <c r="BM192" s="184" t="s">
        <v>372</v>
      </c>
    </row>
    <row r="193" s="2" customFormat="1">
      <c r="A193" s="37"/>
      <c r="B193" s="38"/>
      <c r="C193" s="37"/>
      <c r="D193" s="186" t="s">
        <v>155</v>
      </c>
      <c r="E193" s="37"/>
      <c r="F193" s="187" t="s">
        <v>1423</v>
      </c>
      <c r="G193" s="37"/>
      <c r="H193" s="37"/>
      <c r="I193" s="188"/>
      <c r="J193" s="37"/>
      <c r="K193" s="37"/>
      <c r="L193" s="38"/>
      <c r="M193" s="189"/>
      <c r="N193" s="190"/>
      <c r="O193" s="76"/>
      <c r="P193" s="76"/>
      <c r="Q193" s="76"/>
      <c r="R193" s="76"/>
      <c r="S193" s="76"/>
      <c r="T193" s="7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8" t="s">
        <v>155</v>
      </c>
      <c r="AU193" s="18" t="s">
        <v>82</v>
      </c>
    </row>
    <row r="194" s="2" customFormat="1" ht="49.05" customHeight="1">
      <c r="A194" s="37"/>
      <c r="B194" s="171"/>
      <c r="C194" s="172" t="s">
        <v>283</v>
      </c>
      <c r="D194" s="172" t="s">
        <v>150</v>
      </c>
      <c r="E194" s="173" t="s">
        <v>1396</v>
      </c>
      <c r="F194" s="174" t="s">
        <v>1397</v>
      </c>
      <c r="G194" s="175" t="s">
        <v>153</v>
      </c>
      <c r="H194" s="176">
        <v>2</v>
      </c>
      <c r="I194" s="177"/>
      <c r="J194" s="178">
        <f>ROUND(I194*H194,2)</f>
        <v>0</v>
      </c>
      <c r="K194" s="179"/>
      <c r="L194" s="38"/>
      <c r="M194" s="180" t="s">
        <v>1</v>
      </c>
      <c r="N194" s="181" t="s">
        <v>38</v>
      </c>
      <c r="O194" s="76"/>
      <c r="P194" s="182">
        <f>O194*H194</f>
        <v>0</v>
      </c>
      <c r="Q194" s="182">
        <v>0</v>
      </c>
      <c r="R194" s="182">
        <f>Q194*H194</f>
        <v>0</v>
      </c>
      <c r="S194" s="182">
        <v>0</v>
      </c>
      <c r="T194" s="18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4" t="s">
        <v>222</v>
      </c>
      <c r="AT194" s="184" t="s">
        <v>150</v>
      </c>
      <c r="AU194" s="184" t="s">
        <v>82</v>
      </c>
      <c r="AY194" s="18" t="s">
        <v>147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8" t="s">
        <v>80</v>
      </c>
      <c r="BK194" s="185">
        <f>ROUND(I194*H194,2)</f>
        <v>0</v>
      </c>
      <c r="BL194" s="18" t="s">
        <v>222</v>
      </c>
      <c r="BM194" s="184" t="s">
        <v>374</v>
      </c>
    </row>
    <row r="195" s="2" customFormat="1">
      <c r="A195" s="37"/>
      <c r="B195" s="38"/>
      <c r="C195" s="37"/>
      <c r="D195" s="186" t="s">
        <v>155</v>
      </c>
      <c r="E195" s="37"/>
      <c r="F195" s="187" t="s">
        <v>1398</v>
      </c>
      <c r="G195" s="37"/>
      <c r="H195" s="37"/>
      <c r="I195" s="188"/>
      <c r="J195" s="37"/>
      <c r="K195" s="37"/>
      <c r="L195" s="38"/>
      <c r="M195" s="189"/>
      <c r="N195" s="190"/>
      <c r="O195" s="76"/>
      <c r="P195" s="76"/>
      <c r="Q195" s="76"/>
      <c r="R195" s="76"/>
      <c r="S195" s="76"/>
      <c r="T195" s="7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8" t="s">
        <v>155</v>
      </c>
      <c r="AU195" s="18" t="s">
        <v>82</v>
      </c>
    </row>
    <row r="196" s="2" customFormat="1" ht="24.15" customHeight="1">
      <c r="A196" s="37"/>
      <c r="B196" s="171"/>
      <c r="C196" s="172" t="s">
        <v>375</v>
      </c>
      <c r="D196" s="172" t="s">
        <v>150</v>
      </c>
      <c r="E196" s="173" t="s">
        <v>1424</v>
      </c>
      <c r="F196" s="174" t="s">
        <v>1425</v>
      </c>
      <c r="G196" s="175" t="s">
        <v>153</v>
      </c>
      <c r="H196" s="176">
        <v>1</v>
      </c>
      <c r="I196" s="177"/>
      <c r="J196" s="178">
        <f>ROUND(I196*H196,2)</f>
        <v>0</v>
      </c>
      <c r="K196" s="179"/>
      <c r="L196" s="38"/>
      <c r="M196" s="180" t="s">
        <v>1</v>
      </c>
      <c r="N196" s="181" t="s">
        <v>38</v>
      </c>
      <c r="O196" s="76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4" t="s">
        <v>222</v>
      </c>
      <c r="AT196" s="184" t="s">
        <v>150</v>
      </c>
      <c r="AU196" s="184" t="s">
        <v>82</v>
      </c>
      <c r="AY196" s="18" t="s">
        <v>147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8" t="s">
        <v>80</v>
      </c>
      <c r="BK196" s="185">
        <f>ROUND(I196*H196,2)</f>
        <v>0</v>
      </c>
      <c r="BL196" s="18" t="s">
        <v>222</v>
      </c>
      <c r="BM196" s="184" t="s">
        <v>376</v>
      </c>
    </row>
    <row r="197" s="2" customFormat="1">
      <c r="A197" s="37"/>
      <c r="B197" s="38"/>
      <c r="C197" s="37"/>
      <c r="D197" s="186" t="s">
        <v>155</v>
      </c>
      <c r="E197" s="37"/>
      <c r="F197" s="187" t="s">
        <v>1426</v>
      </c>
      <c r="G197" s="37"/>
      <c r="H197" s="37"/>
      <c r="I197" s="188"/>
      <c r="J197" s="37"/>
      <c r="K197" s="37"/>
      <c r="L197" s="38"/>
      <c r="M197" s="189"/>
      <c r="N197" s="190"/>
      <c r="O197" s="76"/>
      <c r="P197" s="76"/>
      <c r="Q197" s="76"/>
      <c r="R197" s="76"/>
      <c r="S197" s="76"/>
      <c r="T197" s="7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8" t="s">
        <v>155</v>
      </c>
      <c r="AU197" s="18" t="s">
        <v>82</v>
      </c>
    </row>
    <row r="198" s="2" customFormat="1" ht="37.8" customHeight="1">
      <c r="A198" s="37"/>
      <c r="B198" s="171"/>
      <c r="C198" s="172" t="s">
        <v>170</v>
      </c>
      <c r="D198" s="172" t="s">
        <v>150</v>
      </c>
      <c r="E198" s="173" t="s">
        <v>1405</v>
      </c>
      <c r="F198" s="174" t="s">
        <v>1406</v>
      </c>
      <c r="G198" s="175" t="s">
        <v>164</v>
      </c>
      <c r="H198" s="176">
        <v>25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38</v>
      </c>
      <c r="O198" s="76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222</v>
      </c>
      <c r="AT198" s="184" t="s">
        <v>150</v>
      </c>
      <c r="AU198" s="184" t="s">
        <v>82</v>
      </c>
      <c r="AY198" s="18" t="s">
        <v>147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80</v>
      </c>
      <c r="BK198" s="185">
        <f>ROUND(I198*H198,2)</f>
        <v>0</v>
      </c>
      <c r="BL198" s="18" t="s">
        <v>222</v>
      </c>
      <c r="BM198" s="184" t="s">
        <v>380</v>
      </c>
    </row>
    <row r="199" s="2" customFormat="1">
      <c r="A199" s="37"/>
      <c r="B199" s="38"/>
      <c r="C199" s="37"/>
      <c r="D199" s="186" t="s">
        <v>155</v>
      </c>
      <c r="E199" s="37"/>
      <c r="F199" s="187" t="s">
        <v>1407</v>
      </c>
      <c r="G199" s="37"/>
      <c r="H199" s="37"/>
      <c r="I199" s="188"/>
      <c r="J199" s="37"/>
      <c r="K199" s="37"/>
      <c r="L199" s="38"/>
      <c r="M199" s="189"/>
      <c r="N199" s="190"/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155</v>
      </c>
      <c r="AU199" s="18" t="s">
        <v>82</v>
      </c>
    </row>
    <row r="200" s="2" customFormat="1" ht="24.15" customHeight="1">
      <c r="A200" s="37"/>
      <c r="B200" s="171"/>
      <c r="C200" s="172" t="s">
        <v>385</v>
      </c>
      <c r="D200" s="172" t="s">
        <v>150</v>
      </c>
      <c r="E200" s="173" t="s">
        <v>1408</v>
      </c>
      <c r="F200" s="174" t="s">
        <v>1409</v>
      </c>
      <c r="G200" s="175" t="s">
        <v>153</v>
      </c>
      <c r="H200" s="176">
        <v>1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38</v>
      </c>
      <c r="O200" s="76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222</v>
      </c>
      <c r="AT200" s="184" t="s">
        <v>150</v>
      </c>
      <c r="AU200" s="184" t="s">
        <v>82</v>
      </c>
      <c r="AY200" s="18" t="s">
        <v>147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80</v>
      </c>
      <c r="BK200" s="185">
        <f>ROUND(I200*H200,2)</f>
        <v>0</v>
      </c>
      <c r="BL200" s="18" t="s">
        <v>222</v>
      </c>
      <c r="BM200" s="184" t="s">
        <v>386</v>
      </c>
    </row>
    <row r="201" s="2" customFormat="1">
      <c r="A201" s="37"/>
      <c r="B201" s="38"/>
      <c r="C201" s="37"/>
      <c r="D201" s="186" t="s">
        <v>155</v>
      </c>
      <c r="E201" s="37"/>
      <c r="F201" s="187" t="s">
        <v>1410</v>
      </c>
      <c r="G201" s="37"/>
      <c r="H201" s="37"/>
      <c r="I201" s="188"/>
      <c r="J201" s="37"/>
      <c r="K201" s="37"/>
      <c r="L201" s="38"/>
      <c r="M201" s="189"/>
      <c r="N201" s="190"/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155</v>
      </c>
      <c r="AU201" s="18" t="s">
        <v>82</v>
      </c>
    </row>
    <row r="202" s="2" customFormat="1" ht="16.5" customHeight="1">
      <c r="A202" s="37"/>
      <c r="B202" s="171"/>
      <c r="C202" s="215" t="s">
        <v>304</v>
      </c>
      <c r="D202" s="215" t="s">
        <v>229</v>
      </c>
      <c r="E202" s="216" t="s">
        <v>1411</v>
      </c>
      <c r="F202" s="217" t="s">
        <v>1412</v>
      </c>
      <c r="G202" s="218" t="s">
        <v>153</v>
      </c>
      <c r="H202" s="219">
        <v>1</v>
      </c>
      <c r="I202" s="220"/>
      <c r="J202" s="221">
        <f>ROUND(I202*H202,2)</f>
        <v>0</v>
      </c>
      <c r="K202" s="222"/>
      <c r="L202" s="223"/>
      <c r="M202" s="224" t="s">
        <v>1</v>
      </c>
      <c r="N202" s="225" t="s">
        <v>38</v>
      </c>
      <c r="O202" s="76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277</v>
      </c>
      <c r="AT202" s="184" t="s">
        <v>229</v>
      </c>
      <c r="AU202" s="184" t="s">
        <v>82</v>
      </c>
      <c r="AY202" s="18" t="s">
        <v>147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80</v>
      </c>
      <c r="BK202" s="185">
        <f>ROUND(I202*H202,2)</f>
        <v>0</v>
      </c>
      <c r="BL202" s="18" t="s">
        <v>222</v>
      </c>
      <c r="BM202" s="184" t="s">
        <v>390</v>
      </c>
    </row>
    <row r="203" s="2" customFormat="1" ht="55.5" customHeight="1">
      <c r="A203" s="37"/>
      <c r="B203" s="171"/>
      <c r="C203" s="172" t="s">
        <v>393</v>
      </c>
      <c r="D203" s="172" t="s">
        <v>150</v>
      </c>
      <c r="E203" s="173" t="s">
        <v>1413</v>
      </c>
      <c r="F203" s="174" t="s">
        <v>1414</v>
      </c>
      <c r="G203" s="175" t="s">
        <v>678</v>
      </c>
      <c r="H203" s="226"/>
      <c r="I203" s="177"/>
      <c r="J203" s="178">
        <f>ROUND(I203*H203,2)</f>
        <v>0</v>
      </c>
      <c r="K203" s="179"/>
      <c r="L203" s="38"/>
      <c r="M203" s="180" t="s">
        <v>1</v>
      </c>
      <c r="N203" s="181" t="s">
        <v>38</v>
      </c>
      <c r="O203" s="7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4" t="s">
        <v>222</v>
      </c>
      <c r="AT203" s="184" t="s">
        <v>150</v>
      </c>
      <c r="AU203" s="184" t="s">
        <v>82</v>
      </c>
      <c r="AY203" s="18" t="s">
        <v>147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8" t="s">
        <v>80</v>
      </c>
      <c r="BK203" s="185">
        <f>ROUND(I203*H203,2)</f>
        <v>0</v>
      </c>
      <c r="BL203" s="18" t="s">
        <v>222</v>
      </c>
      <c r="BM203" s="184" t="s">
        <v>396</v>
      </c>
    </row>
    <row r="204" s="2" customFormat="1">
      <c r="A204" s="37"/>
      <c r="B204" s="38"/>
      <c r="C204" s="37"/>
      <c r="D204" s="186" t="s">
        <v>155</v>
      </c>
      <c r="E204" s="37"/>
      <c r="F204" s="187" t="s">
        <v>1415</v>
      </c>
      <c r="G204" s="37"/>
      <c r="H204" s="37"/>
      <c r="I204" s="188"/>
      <c r="J204" s="37"/>
      <c r="K204" s="37"/>
      <c r="L204" s="38"/>
      <c r="M204" s="230"/>
      <c r="N204" s="231"/>
      <c r="O204" s="232"/>
      <c r="P204" s="232"/>
      <c r="Q204" s="232"/>
      <c r="R204" s="232"/>
      <c r="S204" s="232"/>
      <c r="T204" s="233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8" t="s">
        <v>155</v>
      </c>
      <c r="AU204" s="18" t="s">
        <v>82</v>
      </c>
    </row>
    <row r="205" s="2" customFormat="1" ht="6.96" customHeight="1">
      <c r="A205" s="37"/>
      <c r="B205" s="59"/>
      <c r="C205" s="60"/>
      <c r="D205" s="60"/>
      <c r="E205" s="60"/>
      <c r="F205" s="60"/>
      <c r="G205" s="60"/>
      <c r="H205" s="60"/>
      <c r="I205" s="60"/>
      <c r="J205" s="60"/>
      <c r="K205" s="60"/>
      <c r="L205" s="38"/>
      <c r="M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</row>
  </sheetData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6" r:id="rId1" display="https://podminky.urs.cz/item/CS_URS_2024_02/725650805"/>
    <hyperlink ref="F129" r:id="rId2" display="https://podminky.urs.cz/item/CS_URS_2024_02/723190110"/>
    <hyperlink ref="F131" r:id="rId3" display="https://podminky.urs.cz/item/CS_URS_2024_02/723230103"/>
    <hyperlink ref="F133" r:id="rId4" display="https://podminky.urs.cz/item/CS_URS_2024_02/731244201"/>
    <hyperlink ref="F135" r:id="rId5" display="https://podminky.urs.cz/item/CS_URS_2024_02/731341140"/>
    <hyperlink ref="F137" r:id="rId6" display="https://podminky.urs.cz/item/CS_URS_2024_02/731810332"/>
    <hyperlink ref="F139" r:id="rId7" display="https://podminky.urs.cz/item/CS_URS_2024_02/731810342"/>
    <hyperlink ref="F141" r:id="rId8" display="https://podminky.urs.cz/item/CS_URS_2024_02/998731202"/>
    <hyperlink ref="F144" r:id="rId9" display="https://podminky.urs.cz/item/CS_URS_2024_02/733110806"/>
    <hyperlink ref="F146" r:id="rId10" display="https://podminky.urs.cz/item/CS_URS_2024_02/733222302"/>
    <hyperlink ref="F148" r:id="rId11" display="https://podminky.urs.cz/item/CS_URS_2024_02/733222303"/>
    <hyperlink ref="F150" r:id="rId12" display="https://podminky.urs.cz/item/CS_URS_2024_02/733811241"/>
    <hyperlink ref="F152" r:id="rId13" display="https://podminky.urs.cz/item/CS_URS_2024_02/998733202"/>
    <hyperlink ref="F156" r:id="rId14" display="https://podminky.urs.cz/item/CS_URS_2024_02/734163441"/>
    <hyperlink ref="F158" r:id="rId15" display="https://podminky.urs.cz/item/CS_URS_2024_02/734221682"/>
    <hyperlink ref="F160" r:id="rId16" display="https://podminky.urs.cz/item/CS_URS_2024_02/734242412"/>
    <hyperlink ref="F162" r:id="rId17" display="https://podminky.urs.cz/item/CS_URS_2024_02/734242413"/>
    <hyperlink ref="F164" r:id="rId18" display="https://podminky.urs.cz/item/CS_URS_2024_02/734251211"/>
    <hyperlink ref="F166" r:id="rId19" display="https://podminky.urs.cz/item/CS_URS_2024_02/734261406"/>
    <hyperlink ref="F168" r:id="rId20" display="https://podminky.urs.cz/item/CS_URS_2024_02/734291124"/>
    <hyperlink ref="F170" r:id="rId21" display="https://podminky.urs.cz/item/CS_URS_2024_02/734291253"/>
    <hyperlink ref="F172" r:id="rId22" display="https://podminky.urs.cz/item/CS_URS_2024_02/734292713"/>
    <hyperlink ref="F174" r:id="rId23" display="https://podminky.urs.cz/item/CS_URS_2024_02/734292714"/>
    <hyperlink ref="F176" r:id="rId24" display="https://podminky.urs.cz/item/CS_URS_2024_02/734292723"/>
    <hyperlink ref="F178" r:id="rId25" display="https://podminky.urs.cz/item/CS_URS_2024_02/734292724"/>
    <hyperlink ref="F180" r:id="rId26" display="https://podminky.urs.cz/item/CS_URS_2024_02/734411102"/>
    <hyperlink ref="F182" r:id="rId27" display="https://podminky.urs.cz/item/CS_URS_2024_02/734421101"/>
    <hyperlink ref="F184" r:id="rId28" display="https://podminky.urs.cz/item/CS_URS_2024_02/998734202"/>
    <hyperlink ref="F187" r:id="rId29" display="https://podminky.urs.cz/item/CS_URS_2024_02/735000912"/>
    <hyperlink ref="F189" r:id="rId30" display="https://podminky.urs.cz/item/CS_URS_2024_02/735111810"/>
    <hyperlink ref="F191" r:id="rId31" display="https://podminky.urs.cz/item/CS_URS_2024_02/735152175"/>
    <hyperlink ref="F193" r:id="rId32" display="https://podminky.urs.cz/item/CS_URS_2024_02/735152179"/>
    <hyperlink ref="F195" r:id="rId33" display="https://podminky.urs.cz/item/CS_URS_2024_02/735152276"/>
    <hyperlink ref="F197" r:id="rId34" display="https://podminky.urs.cz/item/CS_URS_2024_02/735164262"/>
    <hyperlink ref="F199" r:id="rId35" display="https://podminky.urs.cz/item/CS_URS_2024_02/735191910"/>
    <hyperlink ref="F201" r:id="rId36" display="https://podminky.urs.cz/item/CS_URS_2024_02/735411232"/>
    <hyperlink ref="F204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="1" customFormat="1" ht="24.96" customHeight="1">
      <c r="B4" s="21"/>
      <c r="D4" s="22" t="s">
        <v>106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0" t="str">
        <f>'Rekapitulace stavby'!K6</f>
        <v>04 - Regenerace bytového fondu Mírová Osada – V. etapa, ul. Koněvova 22, 24, 26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107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1428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28. 1. 2025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26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31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32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33</v>
      </c>
      <c r="E30" s="37"/>
      <c r="F30" s="37"/>
      <c r="G30" s="37"/>
      <c r="H30" s="37"/>
      <c r="I30" s="37"/>
      <c r="J30" s="95">
        <f>ROUND(J121,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35</v>
      </c>
      <c r="G32" s="37"/>
      <c r="H32" s="37"/>
      <c r="I32" s="42" t="s">
        <v>34</v>
      </c>
      <c r="J32" s="42" t="s">
        <v>36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37</v>
      </c>
      <c r="E33" s="31" t="s">
        <v>38</v>
      </c>
      <c r="F33" s="126">
        <f>ROUND((SUM(BE121:BE152)),  2)</f>
        <v>0</v>
      </c>
      <c r="G33" s="37"/>
      <c r="H33" s="37"/>
      <c r="I33" s="127">
        <v>0.20999999999999999</v>
      </c>
      <c r="J33" s="126">
        <f>ROUND(((SUM(BE121:BE152))*I33),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39</v>
      </c>
      <c r="F34" s="126">
        <f>ROUND((SUM(BF121:BF152)),  2)</f>
        <v>0</v>
      </c>
      <c r="G34" s="37"/>
      <c r="H34" s="37"/>
      <c r="I34" s="127">
        <v>0.12</v>
      </c>
      <c r="J34" s="126">
        <f>ROUND(((SUM(BF121:BF152))*I34),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40</v>
      </c>
      <c r="F35" s="126">
        <f>ROUND((SUM(BG121:BG152)),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41</v>
      </c>
      <c r="F36" s="126">
        <f>ROUND((SUM(BH121:BH152)),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42</v>
      </c>
      <c r="F37" s="126">
        <f>ROUND((SUM(BI121:BI152)),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43</v>
      </c>
      <c r="E39" s="80"/>
      <c r="F39" s="80"/>
      <c r="G39" s="130" t="s">
        <v>44</v>
      </c>
      <c r="H39" s="131" t="s">
        <v>45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34" t="s">
        <v>49</v>
      </c>
      <c r="G61" s="57" t="s">
        <v>48</v>
      </c>
      <c r="H61" s="40"/>
      <c r="I61" s="40"/>
      <c r="J61" s="135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34" t="s">
        <v>49</v>
      </c>
      <c r="G76" s="57" t="s">
        <v>48</v>
      </c>
      <c r="H76" s="40"/>
      <c r="I76" s="40"/>
      <c r="J76" s="135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109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0" t="str">
        <f>E7</f>
        <v>04 - Regenerace bytového fondu Mírová Osada – V. etapa, ul. Koněvova 22, 24, 26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107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21 - Elektrotechnika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28. 1. 2025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31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110</v>
      </c>
      <c r="D94" s="128"/>
      <c r="E94" s="128"/>
      <c r="F94" s="128"/>
      <c r="G94" s="128"/>
      <c r="H94" s="128"/>
      <c r="I94" s="128"/>
      <c r="J94" s="137" t="s">
        <v>111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112</v>
      </c>
      <c r="D96" s="37"/>
      <c r="E96" s="37"/>
      <c r="F96" s="37"/>
      <c r="G96" s="37"/>
      <c r="H96" s="37"/>
      <c r="I96" s="37"/>
      <c r="J96" s="95">
        <f>J121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113</v>
      </c>
    </row>
    <row r="97" s="9" customFormat="1" ht="24.96" customHeight="1">
      <c r="A97" s="9"/>
      <c r="B97" s="139"/>
      <c r="C97" s="9"/>
      <c r="D97" s="140" t="s">
        <v>124</v>
      </c>
      <c r="E97" s="141"/>
      <c r="F97" s="141"/>
      <c r="G97" s="141"/>
      <c r="H97" s="141"/>
      <c r="I97" s="141"/>
      <c r="J97" s="142">
        <f>J122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1429</v>
      </c>
      <c r="E98" s="145"/>
      <c r="F98" s="145"/>
      <c r="G98" s="145"/>
      <c r="H98" s="145"/>
      <c r="I98" s="145"/>
      <c r="J98" s="146">
        <f>J123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1430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9"/>
      <c r="C100" s="9"/>
      <c r="D100" s="140" t="s">
        <v>1431</v>
      </c>
      <c r="E100" s="141"/>
      <c r="F100" s="141"/>
      <c r="G100" s="141"/>
      <c r="H100" s="141"/>
      <c r="I100" s="141"/>
      <c r="J100" s="142">
        <f>J134</f>
        <v>0</v>
      </c>
      <c r="K100" s="9"/>
      <c r="L100" s="1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43"/>
      <c r="C101" s="10"/>
      <c r="D101" s="144" t="s">
        <v>1432</v>
      </c>
      <c r="E101" s="145"/>
      <c r="F101" s="145"/>
      <c r="G101" s="145"/>
      <c r="H101" s="145"/>
      <c r="I101" s="145"/>
      <c r="J101" s="146">
        <f>J135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132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7"/>
      <c r="D111" s="37"/>
      <c r="E111" s="120" t="str">
        <f>E7</f>
        <v>04 - Regenerace bytového fondu Mírová Osada – V. etapa, ul. Koněvova 22, 24, 26</v>
      </c>
      <c r="F111" s="31"/>
      <c r="G111" s="31"/>
      <c r="H111" s="31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107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7"/>
      <c r="D113" s="37"/>
      <c r="E113" s="66" t="str">
        <f>E9</f>
        <v>21 - Elektrotechnika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7"/>
      <c r="E115" s="37"/>
      <c r="F115" s="26" t="str">
        <f>F12</f>
        <v xml:space="preserve"> </v>
      </c>
      <c r="G115" s="37"/>
      <c r="H115" s="37"/>
      <c r="I115" s="31" t="s">
        <v>22</v>
      </c>
      <c r="J115" s="68" t="str">
        <f>IF(J12="","",J12)</f>
        <v>28. 1. 2025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7"/>
      <c r="E117" s="37"/>
      <c r="F117" s="26" t="str">
        <f>E15</f>
        <v xml:space="preserve"> </v>
      </c>
      <c r="G117" s="37"/>
      <c r="H117" s="37"/>
      <c r="I117" s="31" t="s">
        <v>29</v>
      </c>
      <c r="J117" s="35" t="str">
        <f>E21</f>
        <v xml:space="preserve"> 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27</v>
      </c>
      <c r="D118" s="37"/>
      <c r="E118" s="37"/>
      <c r="F118" s="26" t="str">
        <f>IF(E18="","",E18)</f>
        <v>Vyplň údaj</v>
      </c>
      <c r="G118" s="37"/>
      <c r="H118" s="37"/>
      <c r="I118" s="31" t="s">
        <v>31</v>
      </c>
      <c r="J118" s="35" t="str">
        <f>E24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47"/>
      <c r="B120" s="148"/>
      <c r="C120" s="149" t="s">
        <v>133</v>
      </c>
      <c r="D120" s="150" t="s">
        <v>58</v>
      </c>
      <c r="E120" s="150" t="s">
        <v>54</v>
      </c>
      <c r="F120" s="150" t="s">
        <v>55</v>
      </c>
      <c r="G120" s="150" t="s">
        <v>134</v>
      </c>
      <c r="H120" s="150" t="s">
        <v>135</v>
      </c>
      <c r="I120" s="150" t="s">
        <v>136</v>
      </c>
      <c r="J120" s="151" t="s">
        <v>111</v>
      </c>
      <c r="K120" s="152" t="s">
        <v>137</v>
      </c>
      <c r="L120" s="153"/>
      <c r="M120" s="85" t="s">
        <v>1</v>
      </c>
      <c r="N120" s="86" t="s">
        <v>37</v>
      </c>
      <c r="O120" s="86" t="s">
        <v>138</v>
      </c>
      <c r="P120" s="86" t="s">
        <v>139</v>
      </c>
      <c r="Q120" s="86" t="s">
        <v>140</v>
      </c>
      <c r="R120" s="86" t="s">
        <v>141</v>
      </c>
      <c r="S120" s="86" t="s">
        <v>142</v>
      </c>
      <c r="T120" s="87" t="s">
        <v>143</v>
      </c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</row>
    <row r="121" s="2" customFormat="1" ht="22.8" customHeight="1">
      <c r="A121" s="37"/>
      <c r="B121" s="38"/>
      <c r="C121" s="92" t="s">
        <v>144</v>
      </c>
      <c r="D121" s="37"/>
      <c r="E121" s="37"/>
      <c r="F121" s="37"/>
      <c r="G121" s="37"/>
      <c r="H121" s="37"/>
      <c r="I121" s="37"/>
      <c r="J121" s="154">
        <f>BK121</f>
        <v>0</v>
      </c>
      <c r="K121" s="37"/>
      <c r="L121" s="38"/>
      <c r="M121" s="88"/>
      <c r="N121" s="72"/>
      <c r="O121" s="89"/>
      <c r="P121" s="155">
        <f>P122+P134</f>
        <v>0</v>
      </c>
      <c r="Q121" s="89"/>
      <c r="R121" s="155">
        <f>R122+R134</f>
        <v>0</v>
      </c>
      <c r="S121" s="89"/>
      <c r="T121" s="156">
        <f>T122+T134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8" t="s">
        <v>72</v>
      </c>
      <c r="AU121" s="18" t="s">
        <v>113</v>
      </c>
      <c r="BK121" s="157">
        <f>BK122+BK134</f>
        <v>0</v>
      </c>
    </row>
    <row r="122" s="12" customFormat="1" ht="25.92" customHeight="1">
      <c r="A122" s="12"/>
      <c r="B122" s="158"/>
      <c r="C122" s="12"/>
      <c r="D122" s="159" t="s">
        <v>72</v>
      </c>
      <c r="E122" s="160" t="s">
        <v>629</v>
      </c>
      <c r="F122" s="160" t="s">
        <v>630</v>
      </c>
      <c r="G122" s="12"/>
      <c r="H122" s="12"/>
      <c r="I122" s="161"/>
      <c r="J122" s="162">
        <f>BK122</f>
        <v>0</v>
      </c>
      <c r="K122" s="12"/>
      <c r="L122" s="158"/>
      <c r="M122" s="163"/>
      <c r="N122" s="164"/>
      <c r="O122" s="164"/>
      <c r="P122" s="165">
        <f>P123+P127</f>
        <v>0</v>
      </c>
      <c r="Q122" s="164"/>
      <c r="R122" s="165">
        <f>R123+R127</f>
        <v>0</v>
      </c>
      <c r="S122" s="164"/>
      <c r="T122" s="166">
        <f>T123+T127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9" t="s">
        <v>82</v>
      </c>
      <c r="AT122" s="167" t="s">
        <v>72</v>
      </c>
      <c r="AU122" s="167" t="s">
        <v>73</v>
      </c>
      <c r="AY122" s="159" t="s">
        <v>147</v>
      </c>
      <c r="BK122" s="168">
        <f>BK123+BK127</f>
        <v>0</v>
      </c>
    </row>
    <row r="123" s="12" customFormat="1" ht="22.8" customHeight="1">
      <c r="A123" s="12"/>
      <c r="B123" s="158"/>
      <c r="C123" s="12"/>
      <c r="D123" s="159" t="s">
        <v>72</v>
      </c>
      <c r="E123" s="169" t="s">
        <v>1433</v>
      </c>
      <c r="F123" s="169" t="s">
        <v>1434</v>
      </c>
      <c r="G123" s="12"/>
      <c r="H123" s="12"/>
      <c r="I123" s="161"/>
      <c r="J123" s="170">
        <f>BK123</f>
        <v>0</v>
      </c>
      <c r="K123" s="12"/>
      <c r="L123" s="158"/>
      <c r="M123" s="163"/>
      <c r="N123" s="164"/>
      <c r="O123" s="164"/>
      <c r="P123" s="165">
        <f>SUM(P124:P126)</f>
        <v>0</v>
      </c>
      <c r="Q123" s="164"/>
      <c r="R123" s="165">
        <f>SUM(R124:R126)</f>
        <v>0</v>
      </c>
      <c r="S123" s="164"/>
      <c r="T123" s="166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82</v>
      </c>
      <c r="AT123" s="167" t="s">
        <v>72</v>
      </c>
      <c r="AU123" s="167" t="s">
        <v>80</v>
      </c>
      <c r="AY123" s="159" t="s">
        <v>147</v>
      </c>
      <c r="BK123" s="168">
        <f>SUM(BK124:BK126)</f>
        <v>0</v>
      </c>
    </row>
    <row r="124" s="2" customFormat="1" ht="49.05" customHeight="1">
      <c r="A124" s="37"/>
      <c r="B124" s="171"/>
      <c r="C124" s="172" t="s">
        <v>80</v>
      </c>
      <c r="D124" s="172" t="s">
        <v>150</v>
      </c>
      <c r="E124" s="173" t="s">
        <v>1435</v>
      </c>
      <c r="F124" s="174" t="s">
        <v>1436</v>
      </c>
      <c r="G124" s="175" t="s">
        <v>153</v>
      </c>
      <c r="H124" s="176">
        <v>1</v>
      </c>
      <c r="I124" s="177"/>
      <c r="J124" s="178">
        <f>ROUND(I124*H124,2)</f>
        <v>0</v>
      </c>
      <c r="K124" s="179"/>
      <c r="L124" s="38"/>
      <c r="M124" s="180" t="s">
        <v>1</v>
      </c>
      <c r="N124" s="181" t="s">
        <v>38</v>
      </c>
      <c r="O124" s="76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4" t="s">
        <v>222</v>
      </c>
      <c r="AT124" s="184" t="s">
        <v>150</v>
      </c>
      <c r="AU124" s="184" t="s">
        <v>82</v>
      </c>
      <c r="AY124" s="18" t="s">
        <v>147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8" t="s">
        <v>80</v>
      </c>
      <c r="BK124" s="185">
        <f>ROUND(I124*H124,2)</f>
        <v>0</v>
      </c>
      <c r="BL124" s="18" t="s">
        <v>222</v>
      </c>
      <c r="BM124" s="184" t="s">
        <v>82</v>
      </c>
    </row>
    <row r="125" s="2" customFormat="1">
      <c r="A125" s="37"/>
      <c r="B125" s="38"/>
      <c r="C125" s="37"/>
      <c r="D125" s="186" t="s">
        <v>155</v>
      </c>
      <c r="E125" s="37"/>
      <c r="F125" s="187" t="s">
        <v>1437</v>
      </c>
      <c r="G125" s="37"/>
      <c r="H125" s="37"/>
      <c r="I125" s="188"/>
      <c r="J125" s="37"/>
      <c r="K125" s="37"/>
      <c r="L125" s="38"/>
      <c r="M125" s="189"/>
      <c r="N125" s="190"/>
      <c r="O125" s="76"/>
      <c r="P125" s="76"/>
      <c r="Q125" s="76"/>
      <c r="R125" s="76"/>
      <c r="S125" s="76"/>
      <c r="T125" s="7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155</v>
      </c>
      <c r="AU125" s="18" t="s">
        <v>82</v>
      </c>
    </row>
    <row r="126" s="2" customFormat="1" ht="16.5" customHeight="1">
      <c r="A126" s="37"/>
      <c r="B126" s="171"/>
      <c r="C126" s="215" t="s">
        <v>82</v>
      </c>
      <c r="D126" s="215" t="s">
        <v>229</v>
      </c>
      <c r="E126" s="216" t="s">
        <v>1438</v>
      </c>
      <c r="F126" s="217" t="s">
        <v>1439</v>
      </c>
      <c r="G126" s="218" t="s">
        <v>153</v>
      </c>
      <c r="H126" s="219">
        <v>1</v>
      </c>
      <c r="I126" s="220"/>
      <c r="J126" s="221">
        <f>ROUND(I126*H126,2)</f>
        <v>0</v>
      </c>
      <c r="K126" s="222"/>
      <c r="L126" s="223"/>
      <c r="M126" s="224" t="s">
        <v>1</v>
      </c>
      <c r="N126" s="225" t="s">
        <v>38</v>
      </c>
      <c r="O126" s="76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4" t="s">
        <v>277</v>
      </c>
      <c r="AT126" s="184" t="s">
        <v>229</v>
      </c>
      <c r="AU126" s="184" t="s">
        <v>82</v>
      </c>
      <c r="AY126" s="18" t="s">
        <v>147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8" t="s">
        <v>80</v>
      </c>
      <c r="BK126" s="185">
        <f>ROUND(I126*H126,2)</f>
        <v>0</v>
      </c>
      <c r="BL126" s="18" t="s">
        <v>222</v>
      </c>
      <c r="BM126" s="184" t="s">
        <v>154</v>
      </c>
    </row>
    <row r="127" s="12" customFormat="1" ht="22.8" customHeight="1">
      <c r="A127" s="12"/>
      <c r="B127" s="158"/>
      <c r="C127" s="12"/>
      <c r="D127" s="159" t="s">
        <v>72</v>
      </c>
      <c r="E127" s="169" t="s">
        <v>1440</v>
      </c>
      <c r="F127" s="169" t="s">
        <v>1441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SUM(P128:P133)</f>
        <v>0</v>
      </c>
      <c r="Q127" s="164"/>
      <c r="R127" s="165">
        <f>SUM(R128:R133)</f>
        <v>0</v>
      </c>
      <c r="S127" s="164"/>
      <c r="T127" s="166">
        <f>SUM(T128:T133)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82</v>
      </c>
      <c r="AT127" s="167" t="s">
        <v>72</v>
      </c>
      <c r="AU127" s="167" t="s">
        <v>80</v>
      </c>
      <c r="AY127" s="159" t="s">
        <v>147</v>
      </c>
      <c r="BK127" s="168">
        <f>SUM(BK128:BK133)</f>
        <v>0</v>
      </c>
    </row>
    <row r="128" s="2" customFormat="1" ht="24.15" customHeight="1">
      <c r="A128" s="37"/>
      <c r="B128" s="171"/>
      <c r="C128" s="172" t="s">
        <v>148</v>
      </c>
      <c r="D128" s="172" t="s">
        <v>150</v>
      </c>
      <c r="E128" s="173" t="s">
        <v>1442</v>
      </c>
      <c r="F128" s="174" t="s">
        <v>1443</v>
      </c>
      <c r="G128" s="175" t="s">
        <v>153</v>
      </c>
      <c r="H128" s="176">
        <v>4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38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222</v>
      </c>
      <c r="AT128" s="184" t="s">
        <v>150</v>
      </c>
      <c r="AU128" s="184" t="s">
        <v>82</v>
      </c>
      <c r="AY128" s="18" t="s">
        <v>147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80</v>
      </c>
      <c r="BK128" s="185">
        <f>ROUND(I128*H128,2)</f>
        <v>0</v>
      </c>
      <c r="BL128" s="18" t="s">
        <v>222</v>
      </c>
      <c r="BM128" s="184" t="s">
        <v>159</v>
      </c>
    </row>
    <row r="129" s="2" customFormat="1">
      <c r="A129" s="37"/>
      <c r="B129" s="38"/>
      <c r="C129" s="37"/>
      <c r="D129" s="186" t="s">
        <v>155</v>
      </c>
      <c r="E129" s="37"/>
      <c r="F129" s="187" t="s">
        <v>1444</v>
      </c>
      <c r="G129" s="37"/>
      <c r="H129" s="37"/>
      <c r="I129" s="188"/>
      <c r="J129" s="37"/>
      <c r="K129" s="37"/>
      <c r="L129" s="38"/>
      <c r="M129" s="189"/>
      <c r="N129" s="190"/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155</v>
      </c>
      <c r="AU129" s="18" t="s">
        <v>82</v>
      </c>
    </row>
    <row r="130" s="2" customFormat="1" ht="24.15" customHeight="1">
      <c r="A130" s="37"/>
      <c r="B130" s="171"/>
      <c r="C130" s="215" t="s">
        <v>154</v>
      </c>
      <c r="D130" s="215" t="s">
        <v>229</v>
      </c>
      <c r="E130" s="216" t="s">
        <v>1445</v>
      </c>
      <c r="F130" s="217" t="s">
        <v>1446</v>
      </c>
      <c r="G130" s="218" t="s">
        <v>153</v>
      </c>
      <c r="H130" s="219">
        <v>1</v>
      </c>
      <c r="I130" s="220"/>
      <c r="J130" s="221">
        <f>ROUND(I130*H130,2)</f>
        <v>0</v>
      </c>
      <c r="K130" s="222"/>
      <c r="L130" s="223"/>
      <c r="M130" s="224" t="s">
        <v>1</v>
      </c>
      <c r="N130" s="225" t="s">
        <v>38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277</v>
      </c>
      <c r="AT130" s="184" t="s">
        <v>229</v>
      </c>
      <c r="AU130" s="184" t="s">
        <v>82</v>
      </c>
      <c r="AY130" s="18" t="s">
        <v>147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80</v>
      </c>
      <c r="BK130" s="185">
        <f>ROUND(I130*H130,2)</f>
        <v>0</v>
      </c>
      <c r="BL130" s="18" t="s">
        <v>222</v>
      </c>
      <c r="BM130" s="184" t="s">
        <v>190</v>
      </c>
    </row>
    <row r="131" s="2" customFormat="1" ht="24.15" customHeight="1">
      <c r="A131" s="37"/>
      <c r="B131" s="171"/>
      <c r="C131" s="215" t="s">
        <v>198</v>
      </c>
      <c r="D131" s="215" t="s">
        <v>229</v>
      </c>
      <c r="E131" s="216" t="s">
        <v>1447</v>
      </c>
      <c r="F131" s="217" t="s">
        <v>1448</v>
      </c>
      <c r="G131" s="218" t="s">
        <v>153</v>
      </c>
      <c r="H131" s="219">
        <v>1</v>
      </c>
      <c r="I131" s="220"/>
      <c r="J131" s="221">
        <f>ROUND(I131*H131,2)</f>
        <v>0</v>
      </c>
      <c r="K131" s="222"/>
      <c r="L131" s="223"/>
      <c r="M131" s="224" t="s">
        <v>1</v>
      </c>
      <c r="N131" s="225" t="s">
        <v>38</v>
      </c>
      <c r="O131" s="76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277</v>
      </c>
      <c r="AT131" s="184" t="s">
        <v>229</v>
      </c>
      <c r="AU131" s="184" t="s">
        <v>82</v>
      </c>
      <c r="AY131" s="18" t="s">
        <v>147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80</v>
      </c>
      <c r="BK131" s="185">
        <f>ROUND(I131*H131,2)</f>
        <v>0</v>
      </c>
      <c r="BL131" s="18" t="s">
        <v>222</v>
      </c>
      <c r="BM131" s="184" t="s">
        <v>202</v>
      </c>
    </row>
    <row r="132" s="2" customFormat="1" ht="16.5" customHeight="1">
      <c r="A132" s="37"/>
      <c r="B132" s="171"/>
      <c r="C132" s="215" t="s">
        <v>159</v>
      </c>
      <c r="D132" s="215" t="s">
        <v>229</v>
      </c>
      <c r="E132" s="216" t="s">
        <v>1449</v>
      </c>
      <c r="F132" s="217" t="s">
        <v>1450</v>
      </c>
      <c r="G132" s="218" t="s">
        <v>153</v>
      </c>
      <c r="H132" s="219">
        <v>1</v>
      </c>
      <c r="I132" s="220"/>
      <c r="J132" s="221">
        <f>ROUND(I132*H132,2)</f>
        <v>0</v>
      </c>
      <c r="K132" s="222"/>
      <c r="L132" s="223"/>
      <c r="M132" s="224" t="s">
        <v>1</v>
      </c>
      <c r="N132" s="225" t="s">
        <v>38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277</v>
      </c>
      <c r="AT132" s="184" t="s">
        <v>229</v>
      </c>
      <c r="AU132" s="184" t="s">
        <v>82</v>
      </c>
      <c r="AY132" s="18" t="s">
        <v>147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80</v>
      </c>
      <c r="BK132" s="185">
        <f>ROUND(I132*H132,2)</f>
        <v>0</v>
      </c>
      <c r="BL132" s="18" t="s">
        <v>222</v>
      </c>
      <c r="BM132" s="184" t="s">
        <v>8</v>
      </c>
    </row>
    <row r="133" s="2" customFormat="1" ht="16.5" customHeight="1">
      <c r="A133" s="37"/>
      <c r="B133" s="171"/>
      <c r="C133" s="215" t="s">
        <v>215</v>
      </c>
      <c r="D133" s="215" t="s">
        <v>229</v>
      </c>
      <c r="E133" s="216" t="s">
        <v>1451</v>
      </c>
      <c r="F133" s="217" t="s">
        <v>1452</v>
      </c>
      <c r="G133" s="218" t="s">
        <v>153</v>
      </c>
      <c r="H133" s="219">
        <v>4</v>
      </c>
      <c r="I133" s="220"/>
      <c r="J133" s="221">
        <f>ROUND(I133*H133,2)</f>
        <v>0</v>
      </c>
      <c r="K133" s="222"/>
      <c r="L133" s="223"/>
      <c r="M133" s="224" t="s">
        <v>1</v>
      </c>
      <c r="N133" s="225" t="s">
        <v>38</v>
      </c>
      <c r="O133" s="76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4" t="s">
        <v>277</v>
      </c>
      <c r="AT133" s="184" t="s">
        <v>229</v>
      </c>
      <c r="AU133" s="184" t="s">
        <v>82</v>
      </c>
      <c r="AY133" s="18" t="s">
        <v>147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8" t="s">
        <v>80</v>
      </c>
      <c r="BK133" s="185">
        <f>ROUND(I133*H133,2)</f>
        <v>0</v>
      </c>
      <c r="BL133" s="18" t="s">
        <v>222</v>
      </c>
      <c r="BM133" s="184" t="s">
        <v>218</v>
      </c>
    </row>
    <row r="134" s="12" customFormat="1" ht="25.92" customHeight="1">
      <c r="A134" s="12"/>
      <c r="B134" s="158"/>
      <c r="C134" s="12"/>
      <c r="D134" s="159" t="s">
        <v>72</v>
      </c>
      <c r="E134" s="160" t="s">
        <v>229</v>
      </c>
      <c r="F134" s="160" t="s">
        <v>1453</v>
      </c>
      <c r="G134" s="12"/>
      <c r="H134" s="12"/>
      <c r="I134" s="161"/>
      <c r="J134" s="162">
        <f>BK134</f>
        <v>0</v>
      </c>
      <c r="K134" s="12"/>
      <c r="L134" s="158"/>
      <c r="M134" s="163"/>
      <c r="N134" s="164"/>
      <c r="O134" s="164"/>
      <c r="P134" s="165">
        <f>P135</f>
        <v>0</v>
      </c>
      <c r="Q134" s="164"/>
      <c r="R134" s="165">
        <f>R135</f>
        <v>0</v>
      </c>
      <c r="S134" s="164"/>
      <c r="T134" s="166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148</v>
      </c>
      <c r="AT134" s="167" t="s">
        <v>72</v>
      </c>
      <c r="AU134" s="167" t="s">
        <v>73</v>
      </c>
      <c r="AY134" s="159" t="s">
        <v>147</v>
      </c>
      <c r="BK134" s="168">
        <f>BK135</f>
        <v>0</v>
      </c>
    </row>
    <row r="135" s="12" customFormat="1" ht="22.8" customHeight="1">
      <c r="A135" s="12"/>
      <c r="B135" s="158"/>
      <c r="C135" s="12"/>
      <c r="D135" s="159" t="s">
        <v>72</v>
      </c>
      <c r="E135" s="169" t="s">
        <v>1454</v>
      </c>
      <c r="F135" s="169" t="s">
        <v>1455</v>
      </c>
      <c r="G135" s="12"/>
      <c r="H135" s="12"/>
      <c r="I135" s="161"/>
      <c r="J135" s="170">
        <f>BK135</f>
        <v>0</v>
      </c>
      <c r="K135" s="12"/>
      <c r="L135" s="158"/>
      <c r="M135" s="163"/>
      <c r="N135" s="164"/>
      <c r="O135" s="164"/>
      <c r="P135" s="165">
        <f>SUM(P136:P152)</f>
        <v>0</v>
      </c>
      <c r="Q135" s="164"/>
      <c r="R135" s="165">
        <f>SUM(R136:R152)</f>
        <v>0</v>
      </c>
      <c r="S135" s="164"/>
      <c r="T135" s="166">
        <f>SUM(T136:T152)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148</v>
      </c>
      <c r="AT135" s="167" t="s">
        <v>72</v>
      </c>
      <c r="AU135" s="167" t="s">
        <v>80</v>
      </c>
      <c r="AY135" s="159" t="s">
        <v>147</v>
      </c>
      <c r="BK135" s="168">
        <f>SUM(BK136:BK152)</f>
        <v>0</v>
      </c>
    </row>
    <row r="136" s="2" customFormat="1" ht="16.5" customHeight="1">
      <c r="A136" s="37"/>
      <c r="B136" s="171"/>
      <c r="C136" s="172" t="s">
        <v>190</v>
      </c>
      <c r="D136" s="172" t="s">
        <v>150</v>
      </c>
      <c r="E136" s="173" t="s">
        <v>1456</v>
      </c>
      <c r="F136" s="174" t="s">
        <v>1457</v>
      </c>
      <c r="G136" s="175" t="s">
        <v>201</v>
      </c>
      <c r="H136" s="176">
        <v>145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38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367</v>
      </c>
      <c r="AT136" s="184" t="s">
        <v>150</v>
      </c>
      <c r="AU136" s="184" t="s">
        <v>82</v>
      </c>
      <c r="AY136" s="18" t="s">
        <v>147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80</v>
      </c>
      <c r="BK136" s="185">
        <f>ROUND(I136*H136,2)</f>
        <v>0</v>
      </c>
      <c r="BL136" s="18" t="s">
        <v>367</v>
      </c>
      <c r="BM136" s="184" t="s">
        <v>222</v>
      </c>
    </row>
    <row r="137" s="2" customFormat="1" ht="16.5" customHeight="1">
      <c r="A137" s="37"/>
      <c r="B137" s="171"/>
      <c r="C137" s="172" t="s">
        <v>224</v>
      </c>
      <c r="D137" s="172" t="s">
        <v>150</v>
      </c>
      <c r="E137" s="173" t="s">
        <v>1458</v>
      </c>
      <c r="F137" s="174" t="s">
        <v>1459</v>
      </c>
      <c r="G137" s="175" t="s">
        <v>201</v>
      </c>
      <c r="H137" s="176">
        <v>18</v>
      </c>
      <c r="I137" s="177"/>
      <c r="J137" s="178">
        <f>ROUND(I137*H137,2)</f>
        <v>0</v>
      </c>
      <c r="K137" s="179"/>
      <c r="L137" s="38"/>
      <c r="M137" s="180" t="s">
        <v>1</v>
      </c>
      <c r="N137" s="181" t="s">
        <v>38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367</v>
      </c>
      <c r="AT137" s="184" t="s">
        <v>150</v>
      </c>
      <c r="AU137" s="184" t="s">
        <v>82</v>
      </c>
      <c r="AY137" s="18" t="s">
        <v>147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80</v>
      </c>
      <c r="BK137" s="185">
        <f>ROUND(I137*H137,2)</f>
        <v>0</v>
      </c>
      <c r="BL137" s="18" t="s">
        <v>367</v>
      </c>
      <c r="BM137" s="184" t="s">
        <v>227</v>
      </c>
    </row>
    <row r="138" s="2" customFormat="1" ht="16.5" customHeight="1">
      <c r="A138" s="37"/>
      <c r="B138" s="171"/>
      <c r="C138" s="172" t="s">
        <v>202</v>
      </c>
      <c r="D138" s="172" t="s">
        <v>150</v>
      </c>
      <c r="E138" s="173" t="s">
        <v>1460</v>
      </c>
      <c r="F138" s="174" t="s">
        <v>1461</v>
      </c>
      <c r="G138" s="175" t="s">
        <v>786</v>
      </c>
      <c r="H138" s="176">
        <v>95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38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367</v>
      </c>
      <c r="AT138" s="184" t="s">
        <v>150</v>
      </c>
      <c r="AU138" s="184" t="s">
        <v>82</v>
      </c>
      <c r="AY138" s="18" t="s">
        <v>147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80</v>
      </c>
      <c r="BK138" s="185">
        <f>ROUND(I138*H138,2)</f>
        <v>0</v>
      </c>
      <c r="BL138" s="18" t="s">
        <v>367</v>
      </c>
      <c r="BM138" s="184" t="s">
        <v>232</v>
      </c>
    </row>
    <row r="139" s="2" customFormat="1" ht="16.5" customHeight="1">
      <c r="A139" s="37"/>
      <c r="B139" s="171"/>
      <c r="C139" s="172" t="s">
        <v>233</v>
      </c>
      <c r="D139" s="172" t="s">
        <v>150</v>
      </c>
      <c r="E139" s="173" t="s">
        <v>1462</v>
      </c>
      <c r="F139" s="174" t="s">
        <v>1463</v>
      </c>
      <c r="G139" s="175" t="s">
        <v>201</v>
      </c>
      <c r="H139" s="176">
        <v>50</v>
      </c>
      <c r="I139" s="177"/>
      <c r="J139" s="178">
        <f>ROUND(I139*H139,2)</f>
        <v>0</v>
      </c>
      <c r="K139" s="179"/>
      <c r="L139" s="38"/>
      <c r="M139" s="180" t="s">
        <v>1</v>
      </c>
      <c r="N139" s="181" t="s">
        <v>38</v>
      </c>
      <c r="O139" s="76"/>
      <c r="P139" s="182">
        <f>O139*H139</f>
        <v>0</v>
      </c>
      <c r="Q139" s="182">
        <v>0</v>
      </c>
      <c r="R139" s="182">
        <f>Q139*H139</f>
        <v>0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367</v>
      </c>
      <c r="AT139" s="184" t="s">
        <v>150</v>
      </c>
      <c r="AU139" s="184" t="s">
        <v>82</v>
      </c>
      <c r="AY139" s="18" t="s">
        <v>147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80</v>
      </c>
      <c r="BK139" s="185">
        <f>ROUND(I139*H139,2)</f>
        <v>0</v>
      </c>
      <c r="BL139" s="18" t="s">
        <v>367</v>
      </c>
      <c r="BM139" s="184" t="s">
        <v>235</v>
      </c>
    </row>
    <row r="140" s="2" customFormat="1" ht="16.5" customHeight="1">
      <c r="A140" s="37"/>
      <c r="B140" s="171"/>
      <c r="C140" s="172" t="s">
        <v>8</v>
      </c>
      <c r="D140" s="172" t="s">
        <v>150</v>
      </c>
      <c r="E140" s="173" t="s">
        <v>1464</v>
      </c>
      <c r="F140" s="174" t="s">
        <v>1465</v>
      </c>
      <c r="G140" s="175" t="s">
        <v>786</v>
      </c>
      <c r="H140" s="176">
        <v>6</v>
      </c>
      <c r="I140" s="177"/>
      <c r="J140" s="178">
        <f>ROUND(I140*H140,2)</f>
        <v>0</v>
      </c>
      <c r="K140" s="179"/>
      <c r="L140" s="38"/>
      <c r="M140" s="180" t="s">
        <v>1</v>
      </c>
      <c r="N140" s="181" t="s">
        <v>38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367</v>
      </c>
      <c r="AT140" s="184" t="s">
        <v>150</v>
      </c>
      <c r="AU140" s="184" t="s">
        <v>82</v>
      </c>
      <c r="AY140" s="18" t="s">
        <v>147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80</v>
      </c>
      <c r="BK140" s="185">
        <f>ROUND(I140*H140,2)</f>
        <v>0</v>
      </c>
      <c r="BL140" s="18" t="s">
        <v>367</v>
      </c>
      <c r="BM140" s="184" t="s">
        <v>239</v>
      </c>
    </row>
    <row r="141" s="2" customFormat="1" ht="16.5" customHeight="1">
      <c r="A141" s="37"/>
      <c r="B141" s="171"/>
      <c r="C141" s="172" t="s">
        <v>240</v>
      </c>
      <c r="D141" s="172" t="s">
        <v>150</v>
      </c>
      <c r="E141" s="173" t="s">
        <v>1466</v>
      </c>
      <c r="F141" s="174" t="s">
        <v>1467</v>
      </c>
      <c r="G141" s="175" t="s">
        <v>786</v>
      </c>
      <c r="H141" s="176">
        <v>10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38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367</v>
      </c>
      <c r="AT141" s="184" t="s">
        <v>150</v>
      </c>
      <c r="AU141" s="184" t="s">
        <v>82</v>
      </c>
      <c r="AY141" s="18" t="s">
        <v>147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80</v>
      </c>
      <c r="BK141" s="185">
        <f>ROUND(I141*H141,2)</f>
        <v>0</v>
      </c>
      <c r="BL141" s="18" t="s">
        <v>367</v>
      </c>
      <c r="BM141" s="184" t="s">
        <v>243</v>
      </c>
    </row>
    <row r="142" s="2" customFormat="1" ht="16.5" customHeight="1">
      <c r="A142" s="37"/>
      <c r="B142" s="171"/>
      <c r="C142" s="172" t="s">
        <v>218</v>
      </c>
      <c r="D142" s="172" t="s">
        <v>150</v>
      </c>
      <c r="E142" s="173" t="s">
        <v>1468</v>
      </c>
      <c r="F142" s="174" t="s">
        <v>1469</v>
      </c>
      <c r="G142" s="175" t="s">
        <v>786</v>
      </c>
      <c r="H142" s="176">
        <v>15</v>
      </c>
      <c r="I142" s="177"/>
      <c r="J142" s="178">
        <f>ROUND(I142*H142,2)</f>
        <v>0</v>
      </c>
      <c r="K142" s="179"/>
      <c r="L142" s="38"/>
      <c r="M142" s="180" t="s">
        <v>1</v>
      </c>
      <c r="N142" s="181" t="s">
        <v>38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367</v>
      </c>
      <c r="AT142" s="184" t="s">
        <v>150</v>
      </c>
      <c r="AU142" s="184" t="s">
        <v>82</v>
      </c>
      <c r="AY142" s="18" t="s">
        <v>147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80</v>
      </c>
      <c r="BK142" s="185">
        <f>ROUND(I142*H142,2)</f>
        <v>0</v>
      </c>
      <c r="BL142" s="18" t="s">
        <v>367</v>
      </c>
      <c r="BM142" s="184" t="s">
        <v>247</v>
      </c>
    </row>
    <row r="143" s="2" customFormat="1" ht="16.5" customHeight="1">
      <c r="A143" s="37"/>
      <c r="B143" s="171"/>
      <c r="C143" s="172" t="s">
        <v>269</v>
      </c>
      <c r="D143" s="172" t="s">
        <v>150</v>
      </c>
      <c r="E143" s="173" t="s">
        <v>1470</v>
      </c>
      <c r="F143" s="174" t="s">
        <v>1471</v>
      </c>
      <c r="G143" s="175" t="s">
        <v>786</v>
      </c>
      <c r="H143" s="176">
        <v>6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38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367</v>
      </c>
      <c r="AT143" s="184" t="s">
        <v>150</v>
      </c>
      <c r="AU143" s="184" t="s">
        <v>82</v>
      </c>
      <c r="AY143" s="18" t="s">
        <v>147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80</v>
      </c>
      <c r="BK143" s="185">
        <f>ROUND(I143*H143,2)</f>
        <v>0</v>
      </c>
      <c r="BL143" s="18" t="s">
        <v>367</v>
      </c>
      <c r="BM143" s="184" t="s">
        <v>103</v>
      </c>
    </row>
    <row r="144" s="2" customFormat="1" ht="16.5" customHeight="1">
      <c r="A144" s="37"/>
      <c r="B144" s="171"/>
      <c r="C144" s="172" t="s">
        <v>222</v>
      </c>
      <c r="D144" s="172" t="s">
        <v>150</v>
      </c>
      <c r="E144" s="173" t="s">
        <v>1472</v>
      </c>
      <c r="F144" s="174" t="s">
        <v>1473</v>
      </c>
      <c r="G144" s="175" t="s">
        <v>786</v>
      </c>
      <c r="H144" s="176">
        <v>40</v>
      </c>
      <c r="I144" s="177"/>
      <c r="J144" s="178">
        <f>ROUND(I144*H144,2)</f>
        <v>0</v>
      </c>
      <c r="K144" s="179"/>
      <c r="L144" s="38"/>
      <c r="M144" s="180" t="s">
        <v>1</v>
      </c>
      <c r="N144" s="181" t="s">
        <v>38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367</v>
      </c>
      <c r="AT144" s="184" t="s">
        <v>150</v>
      </c>
      <c r="AU144" s="184" t="s">
        <v>82</v>
      </c>
      <c r="AY144" s="18" t="s">
        <v>147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80</v>
      </c>
      <c r="BK144" s="185">
        <f>ROUND(I144*H144,2)</f>
        <v>0</v>
      </c>
      <c r="BL144" s="18" t="s">
        <v>367</v>
      </c>
      <c r="BM144" s="184" t="s">
        <v>277</v>
      </c>
    </row>
    <row r="145" s="2" customFormat="1" ht="16.5" customHeight="1">
      <c r="A145" s="37"/>
      <c r="B145" s="171"/>
      <c r="C145" s="172" t="s">
        <v>280</v>
      </c>
      <c r="D145" s="172" t="s">
        <v>150</v>
      </c>
      <c r="E145" s="173" t="s">
        <v>1474</v>
      </c>
      <c r="F145" s="174" t="s">
        <v>1475</v>
      </c>
      <c r="G145" s="175" t="s">
        <v>786</v>
      </c>
      <c r="H145" s="176">
        <v>2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38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367</v>
      </c>
      <c r="AT145" s="184" t="s">
        <v>150</v>
      </c>
      <c r="AU145" s="184" t="s">
        <v>82</v>
      </c>
      <c r="AY145" s="18" t="s">
        <v>147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80</v>
      </c>
      <c r="BK145" s="185">
        <f>ROUND(I145*H145,2)</f>
        <v>0</v>
      </c>
      <c r="BL145" s="18" t="s">
        <v>367</v>
      </c>
      <c r="BM145" s="184" t="s">
        <v>283</v>
      </c>
    </row>
    <row r="146" s="2" customFormat="1" ht="16.5" customHeight="1">
      <c r="A146" s="37"/>
      <c r="B146" s="171"/>
      <c r="C146" s="172" t="s">
        <v>227</v>
      </c>
      <c r="D146" s="172" t="s">
        <v>150</v>
      </c>
      <c r="E146" s="173" t="s">
        <v>1476</v>
      </c>
      <c r="F146" s="174" t="s">
        <v>1477</v>
      </c>
      <c r="G146" s="175" t="s">
        <v>786</v>
      </c>
      <c r="H146" s="176">
        <v>6</v>
      </c>
      <c r="I146" s="177"/>
      <c r="J146" s="178">
        <f>ROUND(I146*H146,2)</f>
        <v>0</v>
      </c>
      <c r="K146" s="179"/>
      <c r="L146" s="38"/>
      <c r="M146" s="180" t="s">
        <v>1</v>
      </c>
      <c r="N146" s="181" t="s">
        <v>38</v>
      </c>
      <c r="O146" s="76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367</v>
      </c>
      <c r="AT146" s="184" t="s">
        <v>150</v>
      </c>
      <c r="AU146" s="184" t="s">
        <v>82</v>
      </c>
      <c r="AY146" s="18" t="s">
        <v>147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80</v>
      </c>
      <c r="BK146" s="185">
        <f>ROUND(I146*H146,2)</f>
        <v>0</v>
      </c>
      <c r="BL146" s="18" t="s">
        <v>367</v>
      </c>
      <c r="BM146" s="184" t="s">
        <v>170</v>
      </c>
    </row>
    <row r="147" s="2" customFormat="1" ht="16.5" customHeight="1">
      <c r="A147" s="37"/>
      <c r="B147" s="171"/>
      <c r="C147" s="172" t="s">
        <v>301</v>
      </c>
      <c r="D147" s="172" t="s">
        <v>150</v>
      </c>
      <c r="E147" s="173" t="s">
        <v>1478</v>
      </c>
      <c r="F147" s="174" t="s">
        <v>1479</v>
      </c>
      <c r="G147" s="175" t="s">
        <v>786</v>
      </c>
      <c r="H147" s="176">
        <v>2</v>
      </c>
      <c r="I147" s="177"/>
      <c r="J147" s="178">
        <f>ROUND(I147*H147,2)</f>
        <v>0</v>
      </c>
      <c r="K147" s="179"/>
      <c r="L147" s="38"/>
      <c r="M147" s="180" t="s">
        <v>1</v>
      </c>
      <c r="N147" s="181" t="s">
        <v>38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367</v>
      </c>
      <c r="AT147" s="184" t="s">
        <v>150</v>
      </c>
      <c r="AU147" s="184" t="s">
        <v>82</v>
      </c>
      <c r="AY147" s="18" t="s">
        <v>147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80</v>
      </c>
      <c r="BK147" s="185">
        <f>ROUND(I147*H147,2)</f>
        <v>0</v>
      </c>
      <c r="BL147" s="18" t="s">
        <v>367</v>
      </c>
      <c r="BM147" s="184" t="s">
        <v>304</v>
      </c>
    </row>
    <row r="148" s="2" customFormat="1" ht="16.5" customHeight="1">
      <c r="A148" s="37"/>
      <c r="B148" s="171"/>
      <c r="C148" s="172" t="s">
        <v>232</v>
      </c>
      <c r="D148" s="172" t="s">
        <v>150</v>
      </c>
      <c r="E148" s="173" t="s">
        <v>1480</v>
      </c>
      <c r="F148" s="174" t="s">
        <v>1481</v>
      </c>
      <c r="G148" s="175" t="s">
        <v>786</v>
      </c>
      <c r="H148" s="176">
        <v>1</v>
      </c>
      <c r="I148" s="177"/>
      <c r="J148" s="178">
        <f>ROUND(I148*H148,2)</f>
        <v>0</v>
      </c>
      <c r="K148" s="179"/>
      <c r="L148" s="38"/>
      <c r="M148" s="180" t="s">
        <v>1</v>
      </c>
      <c r="N148" s="181" t="s">
        <v>38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367</v>
      </c>
      <c r="AT148" s="184" t="s">
        <v>150</v>
      </c>
      <c r="AU148" s="184" t="s">
        <v>82</v>
      </c>
      <c r="AY148" s="18" t="s">
        <v>147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80</v>
      </c>
      <c r="BK148" s="185">
        <f>ROUND(I148*H148,2)</f>
        <v>0</v>
      </c>
      <c r="BL148" s="18" t="s">
        <v>367</v>
      </c>
      <c r="BM148" s="184" t="s">
        <v>308</v>
      </c>
    </row>
    <row r="149" s="2" customFormat="1" ht="16.5" customHeight="1">
      <c r="A149" s="37"/>
      <c r="B149" s="171"/>
      <c r="C149" s="172" t="s">
        <v>7</v>
      </c>
      <c r="D149" s="172" t="s">
        <v>150</v>
      </c>
      <c r="E149" s="173" t="s">
        <v>1482</v>
      </c>
      <c r="F149" s="174" t="s">
        <v>1483</v>
      </c>
      <c r="G149" s="175" t="s">
        <v>786</v>
      </c>
      <c r="H149" s="176">
        <v>6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38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367</v>
      </c>
      <c r="AT149" s="184" t="s">
        <v>150</v>
      </c>
      <c r="AU149" s="184" t="s">
        <v>82</v>
      </c>
      <c r="AY149" s="18" t="s">
        <v>147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80</v>
      </c>
      <c r="BK149" s="185">
        <f>ROUND(I149*H149,2)</f>
        <v>0</v>
      </c>
      <c r="BL149" s="18" t="s">
        <v>367</v>
      </c>
      <c r="BM149" s="184" t="s">
        <v>312</v>
      </c>
    </row>
    <row r="150" s="2" customFormat="1" ht="16.5" customHeight="1">
      <c r="A150" s="37"/>
      <c r="B150" s="171"/>
      <c r="C150" s="172" t="s">
        <v>235</v>
      </c>
      <c r="D150" s="172" t="s">
        <v>150</v>
      </c>
      <c r="E150" s="173" t="s">
        <v>1484</v>
      </c>
      <c r="F150" s="174" t="s">
        <v>1485</v>
      </c>
      <c r="G150" s="175" t="s">
        <v>786</v>
      </c>
      <c r="H150" s="176">
        <v>12</v>
      </c>
      <c r="I150" s="177"/>
      <c r="J150" s="178">
        <f>ROUND(I150*H150,2)</f>
        <v>0</v>
      </c>
      <c r="K150" s="179"/>
      <c r="L150" s="38"/>
      <c r="M150" s="180" t="s">
        <v>1</v>
      </c>
      <c r="N150" s="181" t="s">
        <v>38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367</v>
      </c>
      <c r="AT150" s="184" t="s">
        <v>150</v>
      </c>
      <c r="AU150" s="184" t="s">
        <v>82</v>
      </c>
      <c r="AY150" s="18" t="s">
        <v>147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80</v>
      </c>
      <c r="BK150" s="185">
        <f>ROUND(I150*H150,2)</f>
        <v>0</v>
      </c>
      <c r="BL150" s="18" t="s">
        <v>367</v>
      </c>
      <c r="BM150" s="184" t="s">
        <v>316</v>
      </c>
    </row>
    <row r="151" s="2" customFormat="1" ht="16.5" customHeight="1">
      <c r="A151" s="37"/>
      <c r="B151" s="171"/>
      <c r="C151" s="172" t="s">
        <v>318</v>
      </c>
      <c r="D151" s="172" t="s">
        <v>150</v>
      </c>
      <c r="E151" s="173" t="s">
        <v>1486</v>
      </c>
      <c r="F151" s="174" t="s">
        <v>1487</v>
      </c>
      <c r="G151" s="175" t="s">
        <v>786</v>
      </c>
      <c r="H151" s="176">
        <v>6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38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367</v>
      </c>
      <c r="AT151" s="184" t="s">
        <v>150</v>
      </c>
      <c r="AU151" s="184" t="s">
        <v>82</v>
      </c>
      <c r="AY151" s="18" t="s">
        <v>147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80</v>
      </c>
      <c r="BK151" s="185">
        <f>ROUND(I151*H151,2)</f>
        <v>0</v>
      </c>
      <c r="BL151" s="18" t="s">
        <v>367</v>
      </c>
      <c r="BM151" s="184" t="s">
        <v>321</v>
      </c>
    </row>
    <row r="152" s="2" customFormat="1" ht="16.5" customHeight="1">
      <c r="A152" s="37"/>
      <c r="B152" s="171"/>
      <c r="C152" s="172" t="s">
        <v>239</v>
      </c>
      <c r="D152" s="172" t="s">
        <v>150</v>
      </c>
      <c r="E152" s="173" t="s">
        <v>1488</v>
      </c>
      <c r="F152" s="174" t="s">
        <v>1489</v>
      </c>
      <c r="G152" s="175" t="s">
        <v>917</v>
      </c>
      <c r="H152" s="176">
        <v>50</v>
      </c>
      <c r="I152" s="177"/>
      <c r="J152" s="178">
        <f>ROUND(I152*H152,2)</f>
        <v>0</v>
      </c>
      <c r="K152" s="179"/>
      <c r="L152" s="38"/>
      <c r="M152" s="234" t="s">
        <v>1</v>
      </c>
      <c r="N152" s="235" t="s">
        <v>38</v>
      </c>
      <c r="O152" s="232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367</v>
      </c>
      <c r="AT152" s="184" t="s">
        <v>150</v>
      </c>
      <c r="AU152" s="184" t="s">
        <v>82</v>
      </c>
      <c r="AY152" s="18" t="s">
        <v>147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80</v>
      </c>
      <c r="BK152" s="185">
        <f>ROUND(I152*H152,2)</f>
        <v>0</v>
      </c>
      <c r="BL152" s="18" t="s">
        <v>367</v>
      </c>
      <c r="BM152" s="184" t="s">
        <v>325</v>
      </c>
    </row>
    <row r="153" s="2" customFormat="1" ht="6.96" customHeight="1">
      <c r="A153" s="37"/>
      <c r="B153" s="59"/>
      <c r="C153" s="60"/>
      <c r="D153" s="60"/>
      <c r="E153" s="60"/>
      <c r="F153" s="60"/>
      <c r="G153" s="60"/>
      <c r="H153" s="60"/>
      <c r="I153" s="60"/>
      <c r="J153" s="60"/>
      <c r="K153" s="60"/>
      <c r="L153" s="38"/>
      <c r="M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</sheetData>
  <autoFilter ref="C120:K15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4_02/741372067"/>
    <hyperlink ref="F129" r:id="rId2" display="https://podminky.urs.cz/item/CS_URS_2024_02/2203202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Klus</dc:creator>
  <cp:lastModifiedBy>Pavel Klus</cp:lastModifiedBy>
  <dcterms:created xsi:type="dcterms:W3CDTF">2025-01-28T15:29:40Z</dcterms:created>
  <dcterms:modified xsi:type="dcterms:W3CDTF">2025-01-28T15:29:44Z</dcterms:modified>
</cp:coreProperties>
</file>