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.1. - Vzduchotechnika" sheetId="2" r:id="rId2"/>
    <sheet name="D.1.4.2. - MaR a silnoproud" sheetId="3" r:id="rId3"/>
    <sheet name="D.1.4.3. - ZTI" sheetId="4" r:id="rId4"/>
    <sheet name="D.1.4.4. - Detekční systém" sheetId="5" r:id="rId5"/>
    <sheet name="VRN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'D.1.4.1. - Vzduchotechnika'!$C$124:$K$160</definedName>
    <definedName name="_xlnm.Print_Area" localSheetId="1">'D.1.4.1. - Vzduchotechnika'!$C$4:$J$76,'D.1.4.1. - Vzduchotechnika'!$C$82:$J$106,'D.1.4.1. - Vzduchotechnika'!$C$112:$J$160</definedName>
    <definedName name="_xlnm.Print_Titles" localSheetId="1">'D.1.4.1. - Vzduchotechnika'!$124:$124</definedName>
    <definedName name="_xlnm._FilterDatabase" localSheetId="2" hidden="1">'D.1.4.2. - MaR a silnoproud'!$C$117:$K$156</definedName>
    <definedName name="_xlnm.Print_Area" localSheetId="2">'D.1.4.2. - MaR a silnoproud'!$C$4:$J$76,'D.1.4.2. - MaR a silnoproud'!$C$82:$J$99,'D.1.4.2. - MaR a silnoproud'!$C$105:$J$156</definedName>
    <definedName name="_xlnm.Print_Titles" localSheetId="2">'D.1.4.2. - MaR a silnoproud'!$117:$117</definedName>
    <definedName name="_xlnm._FilterDatabase" localSheetId="3" hidden="1">'D.1.4.3. - ZTI'!$C$117:$K$126</definedName>
    <definedName name="_xlnm.Print_Area" localSheetId="3">'D.1.4.3. - ZTI'!$C$4:$J$76,'D.1.4.3. - ZTI'!$C$82:$J$99,'D.1.4.3. - ZTI'!$C$105:$J$126</definedName>
    <definedName name="_xlnm.Print_Titles" localSheetId="3">'D.1.4.3. - ZTI'!$117:$117</definedName>
    <definedName name="_xlnm._FilterDatabase" localSheetId="4" hidden="1">'D.1.4.4. - Detekční systém'!$C$117:$K$124</definedName>
    <definedName name="_xlnm.Print_Area" localSheetId="4">'D.1.4.4. - Detekční systém'!$C$4:$J$76,'D.1.4.4. - Detekční systém'!$C$82:$J$99,'D.1.4.4. - Detekční systém'!$C$105:$J$124</definedName>
    <definedName name="_xlnm.Print_Titles" localSheetId="4">'D.1.4.4. - Detekční systém'!$117:$117</definedName>
    <definedName name="_xlnm._FilterDatabase" localSheetId="5" hidden="1">'VRN - VRN'!$C$118:$K$124</definedName>
    <definedName name="_xlnm.Print_Area" localSheetId="5">'VRN - VRN'!$C$4:$J$76,'VRN - VRN'!$C$82:$J$100,'VRN - VRN'!$C$106:$J$124</definedName>
    <definedName name="_xlnm.Print_Titles" localSheetId="5">'VRN - VRN'!$118:$118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4"/>
  <c r="BH124"/>
  <c r="BG124"/>
  <c r="BF124"/>
  <c r="T124"/>
  <c r="T123"/>
  <c r="R124"/>
  <c r="R123"/>
  <c r="P124"/>
  <c r="P123"/>
  <c r="BI122"/>
  <c r="BH122"/>
  <c r="BG122"/>
  <c r="BF122"/>
  <c r="T122"/>
  <c r="T121"/>
  <c r="T120"/>
  <c r="T119"/>
  <c r="R122"/>
  <c r="R121"/>
  <c r="R120"/>
  <c r="R119"/>
  <c r="P122"/>
  <c r="P121"/>
  <c r="P120"/>
  <c r="P119"/>
  <c i="1" r="AU99"/>
  <c i="6"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89"/>
  <c r="E7"/>
  <c r="E109"/>
  <c i="5" r="J37"/>
  <c r="J36"/>
  <c i="1" r="AY98"/>
  <c i="5" r="J35"/>
  <c i="1" r="AX98"/>
  <c i="5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108"/>
  <c i="4" r="J37"/>
  <c r="J36"/>
  <c i="1" r="AY97"/>
  <c i="4" r="J35"/>
  <c i="1" r="AX97"/>
  <c i="4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85"/>
  <c i="3" r="J37"/>
  <c r="J36"/>
  <c i="1" r="AY96"/>
  <c i="3" r="J35"/>
  <c i="1" r="AX96"/>
  <c i="3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114"/>
  <c r="J14"/>
  <c r="J12"/>
  <c r="J112"/>
  <c r="E7"/>
  <c r="E108"/>
  <c i="2" r="J37"/>
  <c r="J36"/>
  <c i="1" r="AY95"/>
  <c i="2" r="J35"/>
  <c i="1" r="AX95"/>
  <c i="2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89"/>
  <c r="E7"/>
  <c r="E115"/>
  <c i="1" r="L90"/>
  <c r="AM90"/>
  <c r="AM89"/>
  <c r="L89"/>
  <c r="AM87"/>
  <c r="L87"/>
  <c r="L85"/>
  <c r="L84"/>
  <c i="2" r="BK157"/>
  <c r="BK151"/>
  <c r="J145"/>
  <c r="J157"/>
  <c r="J151"/>
  <c r="BK150"/>
  <c r="BK136"/>
  <c i="1" r="AS94"/>
  <c i="2" r="J142"/>
  <c r="BK135"/>
  <c r="BK130"/>
  <c r="BK158"/>
  <c r="J150"/>
  <c r="BK147"/>
  <c r="BK142"/>
  <c r="BK133"/>
  <c i="3" r="BK155"/>
  <c r="J154"/>
  <c r="BK150"/>
  <c r="BK140"/>
  <c r="J131"/>
  <c r="BK127"/>
  <c r="J151"/>
  <c r="J149"/>
  <c r="BK146"/>
  <c r="BK142"/>
  <c r="J133"/>
  <c r="BK130"/>
  <c r="J127"/>
  <c r="J156"/>
  <c r="BK148"/>
  <c r="BK141"/>
  <c r="BK135"/>
  <c r="J128"/>
  <c r="BK123"/>
  <c r="BK156"/>
  <c r="BK143"/>
  <c r="J139"/>
  <c r="J136"/>
  <c r="J123"/>
  <c i="4" r="BK124"/>
  <c r="J123"/>
  <c r="J124"/>
  <c i="5" r="BK121"/>
  <c r="J121"/>
  <c r="BK122"/>
  <c i="6" r="J124"/>
  <c r="BK124"/>
  <c i="2" r="J160"/>
  <c r="BK152"/>
  <c r="J147"/>
  <c r="J158"/>
  <c r="BK155"/>
  <c r="J149"/>
  <c r="BK137"/>
  <c r="BK128"/>
  <c r="J159"/>
  <c r="BK146"/>
  <c r="BK144"/>
  <c r="BK139"/>
  <c r="BK131"/>
  <c r="BK159"/>
  <c r="J155"/>
  <c r="BK148"/>
  <c r="J143"/>
  <c r="J137"/>
  <c i="3" r="J155"/>
  <c r="J153"/>
  <c r="BK151"/>
  <c r="J143"/>
  <c r="J134"/>
  <c r="J130"/>
  <c r="J126"/>
  <c r="J148"/>
  <c r="BK145"/>
  <c r="J141"/>
  <c r="J132"/>
  <c r="J129"/>
  <c r="J125"/>
  <c r="BK153"/>
  <c r="BK147"/>
  <c r="BK139"/>
  <c r="BK134"/>
  <c r="BK126"/>
  <c r="BK122"/>
  <c r="J146"/>
  <c r="J142"/>
  <c r="J138"/>
  <c r="J135"/>
  <c r="BK121"/>
  <c i="4" r="BK123"/>
  <c r="BK126"/>
  <c r="BK122"/>
  <c r="J122"/>
  <c i="5" r="J124"/>
  <c i="2" r="J153"/>
  <c r="J148"/>
  <c r="J135"/>
  <c r="BK156"/>
  <c r="J152"/>
  <c r="J146"/>
  <c r="J131"/>
  <c r="BK160"/>
  <c r="BK153"/>
  <c r="BK145"/>
  <c r="BK143"/>
  <c r="J136"/>
  <c r="J133"/>
  <c r="J130"/>
  <c r="J156"/>
  <c r="BK149"/>
  <c r="J144"/>
  <c r="J139"/>
  <c r="J128"/>
  <c i="3" r="BK154"/>
  <c r="BK152"/>
  <c r="BK149"/>
  <c r="BK137"/>
  <c r="BK132"/>
  <c r="BK129"/>
  <c r="J124"/>
  <c r="J150"/>
  <c r="J147"/>
  <c r="BK144"/>
  <c r="BK138"/>
  <c r="BK131"/>
  <c r="BK128"/>
  <c r="J122"/>
  <c r="J152"/>
  <c r="J145"/>
  <c r="BK136"/>
  <c r="BK133"/>
  <c r="BK125"/>
  <c r="J121"/>
  <c r="J144"/>
  <c r="J140"/>
  <c r="J137"/>
  <c r="BK124"/>
  <c i="4" r="BK125"/>
  <c r="J121"/>
  <c r="J125"/>
  <c r="J126"/>
  <c r="BK121"/>
  <c i="5" r="BK124"/>
  <c r="J122"/>
  <c r="J123"/>
  <c i="6" r="BK122"/>
  <c r="J122"/>
  <c i="5" r="BK123"/>
  <c i="2" l="1" r="BK129"/>
  <c r="J129"/>
  <c r="J99"/>
  <c r="T134"/>
  <c r="P141"/>
  <c r="R154"/>
  <c r="T129"/>
  <c r="T126"/>
  <c r="R134"/>
  <c r="T141"/>
  <c r="T154"/>
  <c i="3" r="P120"/>
  <c r="P119"/>
  <c r="P118"/>
  <c i="1" r="AU96"/>
  <c i="4" r="BK120"/>
  <c r="J120"/>
  <c r="J98"/>
  <c r="P120"/>
  <c r="P119"/>
  <c r="P118"/>
  <c i="1" r="AU97"/>
  <c i="5" r="T120"/>
  <c r="T119"/>
  <c r="T118"/>
  <c i="2" r="P129"/>
  <c r="P126"/>
  <c r="BK134"/>
  <c r="J134"/>
  <c r="J101"/>
  <c r="R141"/>
  <c r="R140"/>
  <c r="P154"/>
  <c i="3" r="BK120"/>
  <c r="J120"/>
  <c r="J98"/>
  <c r="R120"/>
  <c r="R119"/>
  <c r="R118"/>
  <c i="4" r="T120"/>
  <c r="T119"/>
  <c r="T118"/>
  <c i="5" r="BK120"/>
  <c r="J120"/>
  <c r="J98"/>
  <c r="P120"/>
  <c r="P119"/>
  <c r="P118"/>
  <c i="1" r="AU98"/>
  <c i="2" r="R129"/>
  <c r="R126"/>
  <c r="R125"/>
  <c r="P134"/>
  <c r="BK141"/>
  <c r="J141"/>
  <c r="J104"/>
  <c r="BK154"/>
  <c r="J154"/>
  <c r="J105"/>
  <c i="3" r="T120"/>
  <c r="T119"/>
  <c r="T118"/>
  <c i="4" r="R120"/>
  <c r="R119"/>
  <c r="R118"/>
  <c i="5" r="R120"/>
  <c r="R119"/>
  <c r="R118"/>
  <c i="2" r="BK132"/>
  <c r="J132"/>
  <c r="J100"/>
  <c r="BK127"/>
  <c r="J127"/>
  <c r="J98"/>
  <c r="BK138"/>
  <c r="J138"/>
  <c r="J102"/>
  <c i="6" r="BK121"/>
  <c r="J121"/>
  <c r="J98"/>
  <c r="BK123"/>
  <c r="J123"/>
  <c r="J99"/>
  <c r="J92"/>
  <c r="J113"/>
  <c r="J91"/>
  <c r="F116"/>
  <c r="BE124"/>
  <c r="E85"/>
  <c r="BE122"/>
  <c r="F91"/>
  <c i="5" r="F92"/>
  <c r="F114"/>
  <c r="J115"/>
  <c r="J89"/>
  <c r="J114"/>
  <c r="BE124"/>
  <c r="E85"/>
  <c r="BE121"/>
  <c r="BE122"/>
  <c r="BE123"/>
  <c i="4" r="F91"/>
  <c r="E108"/>
  <c r="BE122"/>
  <c r="BE123"/>
  <c r="J92"/>
  <c r="BE125"/>
  <c r="J89"/>
  <c r="F92"/>
  <c r="BE121"/>
  <c r="BE124"/>
  <c r="J91"/>
  <c r="BE126"/>
  <c i="3" r="E85"/>
  <c r="F91"/>
  <c r="J114"/>
  <c r="BE121"/>
  <c r="BE124"/>
  <c r="BE125"/>
  <c r="BE126"/>
  <c r="BE127"/>
  <c r="BE130"/>
  <c r="BE133"/>
  <c r="BE140"/>
  <c r="BE144"/>
  <c r="BE146"/>
  <c r="BE147"/>
  <c r="BE149"/>
  <c r="BE156"/>
  <c r="F115"/>
  <c r="BE129"/>
  <c r="BE132"/>
  <c r="BE137"/>
  <c r="BE142"/>
  <c r="BE148"/>
  <c r="BE150"/>
  <c r="BE151"/>
  <c r="BE152"/>
  <c r="BE153"/>
  <c r="J89"/>
  <c r="J92"/>
  <c r="BE123"/>
  <c r="BE128"/>
  <c r="BE134"/>
  <c r="BE136"/>
  <c r="BE139"/>
  <c r="BE122"/>
  <c r="BE131"/>
  <c r="BE135"/>
  <c r="BE138"/>
  <c r="BE141"/>
  <c r="BE143"/>
  <c r="BE145"/>
  <c r="BE154"/>
  <c r="BE155"/>
  <c i="2" r="E85"/>
  <c r="J92"/>
  <c r="F121"/>
  <c r="BE130"/>
  <c r="BE135"/>
  <c r="BE136"/>
  <c r="BE151"/>
  <c r="BE152"/>
  <c r="BE153"/>
  <c r="BE155"/>
  <c r="BE160"/>
  <c r="J91"/>
  <c r="J119"/>
  <c r="BE128"/>
  <c r="BE147"/>
  <c r="BE148"/>
  <c r="BE150"/>
  <c r="BE156"/>
  <c r="BE159"/>
  <c r="F92"/>
  <c r="BE133"/>
  <c r="BE137"/>
  <c r="BE142"/>
  <c r="BE144"/>
  <c r="BE146"/>
  <c r="BE157"/>
  <c r="BE131"/>
  <c r="BE139"/>
  <c r="BE143"/>
  <c r="BE145"/>
  <c r="BE149"/>
  <c r="BE158"/>
  <c r="F36"/>
  <c i="1" r="BC95"/>
  <c i="3" r="F37"/>
  <c i="1" r="BD96"/>
  <c i="3" r="F34"/>
  <c i="1" r="BA96"/>
  <c i="4" r="F36"/>
  <c i="1" r="BC97"/>
  <c i="5" r="F35"/>
  <c i="1" r="BB98"/>
  <c i="6" r="F36"/>
  <c i="1" r="BC99"/>
  <c i="2" r="F34"/>
  <c i="1" r="BA95"/>
  <c i="3" r="J34"/>
  <c i="1" r="AW96"/>
  <c i="4" r="F35"/>
  <c i="1" r="BB97"/>
  <c i="4" r="F37"/>
  <c i="1" r="BD97"/>
  <c i="5" r="J34"/>
  <c i="1" r="AW98"/>
  <c i="6" r="F34"/>
  <c i="1" r="BA99"/>
  <c i="2" r="J34"/>
  <c i="1" r="AW95"/>
  <c i="2" r="F37"/>
  <c i="1" r="BD95"/>
  <c i="3" r="F35"/>
  <c i="1" r="BB96"/>
  <c i="5" r="F34"/>
  <c i="1" r="BA98"/>
  <c i="6" r="J34"/>
  <c i="1" r="AW99"/>
  <c i="6" r="F35"/>
  <c i="1" r="BB99"/>
  <c i="2" r="F35"/>
  <c i="1" r="BB95"/>
  <c i="3" r="F36"/>
  <c i="1" r="BC96"/>
  <c i="4" r="F34"/>
  <c i="1" r="BA97"/>
  <c i="4" r="J34"/>
  <c i="1" r="AW97"/>
  <c i="5" r="F37"/>
  <c i="1" r="BD98"/>
  <c i="5" r="F36"/>
  <c i="1" r="BC98"/>
  <c i="6" r="F37"/>
  <c i="1" r="BD99"/>
  <c i="2" l="1" r="T125"/>
  <c r="T140"/>
  <c r="P140"/>
  <c r="P125"/>
  <c i="1" r="AU95"/>
  <c i="2" r="BK126"/>
  <c r="J126"/>
  <c r="J97"/>
  <c i="3" r="BK119"/>
  <c r="J119"/>
  <c r="J97"/>
  <c i="4" r="BK119"/>
  <c r="J119"/>
  <c r="J97"/>
  <c i="2" r="BK140"/>
  <c r="J140"/>
  <c r="J103"/>
  <c i="5" r="BK119"/>
  <c r="J119"/>
  <c r="J97"/>
  <c i="6" r="BK120"/>
  <c r="J120"/>
  <c r="J97"/>
  <c i="2" r="F33"/>
  <c i="1" r="AZ95"/>
  <c i="3" r="F33"/>
  <c i="1" r="AZ96"/>
  <c i="3" r="J33"/>
  <c i="1" r="AV96"/>
  <c r="AT96"/>
  <c i="5" r="F33"/>
  <c i="1" r="AZ98"/>
  <c i="6" r="J33"/>
  <c i="1" r="AV99"/>
  <c r="AT99"/>
  <c i="6" r="F33"/>
  <c i="1" r="AZ99"/>
  <c r="BA94"/>
  <c r="W30"/>
  <c i="2" r="J33"/>
  <c i="1" r="AV95"/>
  <c r="AT95"/>
  <c i="4" r="F33"/>
  <c i="1" r="AZ97"/>
  <c i="5" r="J33"/>
  <c i="1" r="AV98"/>
  <c r="AT98"/>
  <c r="BD94"/>
  <c r="W33"/>
  <c r="BC94"/>
  <c r="W32"/>
  <c r="BB94"/>
  <c r="W31"/>
  <c i="4" r="J33"/>
  <c i="1" r="AV97"/>
  <c r="AT97"/>
  <c r="AU94"/>
  <c i="2" l="1" r="BK125"/>
  <c r="J125"/>
  <c r="J96"/>
  <c i="3" r="BK118"/>
  <c r="J118"/>
  <c i="4" r="BK118"/>
  <c r="J118"/>
  <c i="5" r="BK118"/>
  <c r="J118"/>
  <c i="6" r="BK119"/>
  <c r="J119"/>
  <c i="3" r="J30"/>
  <c i="1" r="AG96"/>
  <c i="5" r="J30"/>
  <c i="1" r="AG98"/>
  <c r="AX94"/>
  <c r="AY94"/>
  <c i="4" r="J30"/>
  <c i="1" r="AG97"/>
  <c i="6" r="J30"/>
  <c i="1" r="AG99"/>
  <c r="AW94"/>
  <c r="AK30"/>
  <c r="AZ94"/>
  <c r="W29"/>
  <c i="5" l="1" r="J39"/>
  <c i="4" r="J39"/>
  <c i="3" r="J39"/>
  <c i="6" r="J39"/>
  <c i="3" r="J96"/>
  <c i="5" r="J96"/>
  <c i="6" r="J96"/>
  <c i="4" r="J96"/>
  <c i="1" r="AN96"/>
  <c r="AN99"/>
  <c r="AN98"/>
  <c r="AN97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<sst xmlns="http://schemas.openxmlformats.org/spreadsheetml/2006/main">
  <si>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</si>
  <si>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</si>
  <si>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</si>
  <si>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</si>
  <si>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</si>
  <si>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{d8e667fe-b899-4233-a601-dad39bc6e075}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</si>
  <si>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</si>
  <si>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</si>
  <si>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</si>
  <si>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</si>
  <si>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</si>
  <si>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</si>
  <si>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</si>
  <si>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</si>
  <si>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1139_B1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</si>
  <si>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</si>
  <si>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</si>
  <si>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Rozvoj vodíkové mobility v Ostravě otevř</t>
  </si>
  <si>
    <t>KSO:</t>
  </si>
  <si>
    <t>CC-CZ:</t>
  </si>
  <si>
    <t>Místo:</t>
  </si>
  <si>
    <t xml:space="preserve"> </t>
  </si>
  <si>
    <t>Datum:</t>
  </si>
  <si>
    <t>6. 12. 2024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</si>
  <si>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</si>
  <si>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</si>
  <si>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</si>
  <si>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</si>
  <si>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</si>
  <si>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</si>
  <si>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</si>
  <si>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</si>
  <si>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</si>
  <si>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</si>
  <si>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</si>
  <si>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</si>
  <si>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</si>
  <si>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</si>
  <si>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</si>
  <si>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</si>
  <si>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</si>
  <si>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</si>
  <si>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</si>
  <si>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</si>
  <si>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</si>
  <si>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</si>
  <si>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</si>
  <si>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</si>
  <si>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</si>
  <si>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</si>
  <si>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</si>
  <si>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</si>
  <si>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</si>
  <si>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</si>
  <si>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</si>
  <si>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</si>
  <si>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</si>
  <si>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</si>
  <si>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</si>
  <si>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</si>
  <si>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</si>
  <si>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</si>
  <si>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</si>
  <si>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</si>
  <si>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</si>
  <si>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</si>
  <si>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</si>
  <si>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</si>
  <si>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</si>
  <si>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</si>
  <si>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</si>
  <si>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</si>
  <si>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</si>
  <si>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</si>
  <si>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</si>
  <si>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</si>
  <si>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</si>
  <si>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</si>
  <si>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D.1.4.1.</t>
  </si>
  <si>
    <t>Vzduchotechnika</t>
  </si>
  <si>
    <t>STA</t>
  </si>
  <si>
    <t>1</t>
  </si>
  <si>
    <t>{02638571-e695-43cb-b604-490214d359ac}</t>
  </si>
  <si>
    <t>2</t>
  </si>
  <si>
    <t>D.1.4.2.</t>
  </si>
  <si>
    <t>MaR a silnoproud</t>
  </si>
  <si>
    <t>{172e73dd-6c67-4f01-a220-a929a03d386c}</t>
  </si>
  <si>
    <t>D.1.4.3.</t>
  </si>
  <si>
    <t>ZTI</t>
  </si>
  <si>
    <t>{0d833bce-6322-418f-97de-de948a91225a}</t>
  </si>
  <si>
    <t>D.1.4.4.</t>
  </si>
  <si>
    <t>Detekční systém</t>
  </si>
  <si>
    <t>{b6af7e73-ce39-4ce9-b527-c56b9c8da8ee}</t>
  </si>
  <si>
    <t>VRN</t>
  </si>
  <si>
    <t>{07ec1f8f-dd4c-4e2d-be19-94698007eaec}</t>
  </si>
  <si>
    <t>KRYCÍ LIST SOUPISU PRACÍ</t>
  </si>
  <si>
    <t>Objekt:</t>
  </si>
  <si>
    <t>D.1.4.1. - Vzduchotechnika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</si>
  <si>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</si>
  <si>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</si>
  <si>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</si>
  <si>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</si>
  <si>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</si>
  <si>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</si>
  <si>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</si>
  <si>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</si>
  <si>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</si>
  <si>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</si>
  <si>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</si>
  <si>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</si>
  <si>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</si>
  <si>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</si>
  <si>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</si>
  <si>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</si>
  <si>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</si>
  <si>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</si>
  <si>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</si>
  <si>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</si>
  <si>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</si>
  <si>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</si>
  <si>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</si>
  <si>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</si>
  <si>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</si>
  <si>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</si>
  <si>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</si>
  <si>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</si>
  <si>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</si>
  <si>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</si>
  <si>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</si>
  <si>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</si>
  <si>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</si>
  <si>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311273121</t>
  </si>
  <si>
    <t>Zdivo tepelněizolační z pórobetonových tvárnic na tenkovrstvou maltu, pevnost tvárnic do P2, objemová hmotnost do 400 kg/m3,součinitel prostupu tepla U přes 0,18 do 0,22, tl. zdiva 450 mm</t>
  </si>
  <si>
    <t>m2</t>
  </si>
  <si>
    <t>4</t>
  </si>
  <si>
    <t>6</t>
  </si>
  <si>
    <t>Úpravy povrchů, podlahy a osazování výplní</t>
  </si>
  <si>
    <t>612325225</t>
  </si>
  <si>
    <t>Vápenocementová omítka jednotlivých malých ploch štuková na stěnách, plochy jednotlivě přes 1,0 do 4 m2</t>
  </si>
  <si>
    <t>kus</t>
  </si>
  <si>
    <t>622325209</t>
  </si>
  <si>
    <t>Oprava vápenocementové omítky vnějších ploch stupně členitosti 1 štukové stěn, v rozsahu opravované plochy přes 80 do 100%</t>
  </si>
  <si>
    <t>9</t>
  </si>
  <si>
    <t>Ostatní konstrukce a práce, bourání</t>
  </si>
  <si>
    <t>971033561</t>
  </si>
  <si>
    <t>Vybourání otvorů ve zdivu základovém nebo nadzákladovém z cihel, tvárnic, příčkovek z cihel pálených na maltu vápennou nebo vápenocementovou plochy do 1 m2, tl. do 600 mm</t>
  </si>
  <si>
    <t>m3</t>
  </si>
  <si>
    <t>8</t>
  </si>
  <si>
    <t>997</t>
  </si>
  <si>
    <t>Přesun sutě</t>
  </si>
  <si>
    <t>5</t>
  </si>
  <si>
    <t>997013501</t>
  </si>
  <si>
    <t>Odvoz suti a vybouraných hmot na skládku nebo meziskládku se složením, na vzdálenost do 1 km</t>
  </si>
  <si>
    <t>t</t>
  </si>
  <si>
    <t>10</t>
  </si>
  <si>
    <t>997013509</t>
  </si>
  <si>
    <t>Odvoz suti a vybouraných hmot na skládku nebo meziskládku se složením, na vzdálenost Příplatek k ceně za každý další i započatý 1 km přes 1 km</t>
  </si>
  <si>
    <t>7</t>
  </si>
  <si>
    <t>997013603</t>
  </si>
  <si>
    <t>Poplatek za uložení stavebního odpadu na skládce (skládkovné) cihelného zatříděného do Katalogu odpadů pod kódem 17 01 02</t>
  </si>
  <si>
    <t>14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</si>
  <si>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</si>
  <si>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</si>
  <si>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</si>
  <si>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</si>
  <si>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16</t>
  </si>
  <si>
    <t>PSV</t>
  </si>
  <si>
    <t>Práce a dodávky PSV</t>
  </si>
  <si>
    <t>751</t>
  </si>
  <si>
    <t>751111276</t>
  </si>
  <si>
    <t>Montáž ventilátoru axiálního středotlakého potrubního základního, průměru přes 600 do 700 mm</t>
  </si>
  <si>
    <t>18</t>
  </si>
  <si>
    <t>M</t>
  </si>
  <si>
    <t>4.01</t>
  </si>
  <si>
    <t>ventilátor axiální nevýbušný TCBT/6-630 Ex, skupina nevýbušnosti I2G Ex e II T3 pružná spojka ACOP Ex 630+PIE</t>
  </si>
  <si>
    <t>ks</t>
  </si>
  <si>
    <t>32</t>
  </si>
  <si>
    <t>20</t>
  </si>
  <si>
    <t>11</t>
  </si>
  <si>
    <t>751510043</t>
  </si>
  <si>
    <t>Vzduchotechnické potrubí z pozinkovaného plechu kruhové, trouba spirálně vinutá bez příruby, průměru přes 200 do 300 mm</t>
  </si>
  <si>
    <t>m</t>
  </si>
  <si>
    <t>22</t>
  </si>
  <si>
    <t>751510045</t>
  </si>
  <si>
    <t>Vzduchotechnické potrubí z pozinkovaného plechu kruhové, trouba spirálně vinutá bez příruby, průměru přes 400 do 500 mm</t>
  </si>
  <si>
    <t>24</t>
  </si>
  <si>
    <t>13</t>
  </si>
  <si>
    <t>751510046</t>
  </si>
  <si>
    <t>Vzduchotechnické potrubí z pozinkovaného plechu kruhové, trouba spirálně vinutá bez příruby, průměru přes 500 do 600 mm</t>
  </si>
  <si>
    <t>26</t>
  </si>
  <si>
    <t>75151466R</t>
  </si>
  <si>
    <t>Montáž klapky nebo zpětné klapky do plechového potrubí kruhové s přírubou, průměru přes 600 do 700 mm</t>
  </si>
  <si>
    <t>28</t>
  </si>
  <si>
    <t>15</t>
  </si>
  <si>
    <t>40101101R</t>
  </si>
  <si>
    <t>klapka uzavírací těsná se servopohonem (servopohon dodávka elektro a MaR) v Ex provedení II2G Ex e II T3</t>
  </si>
  <si>
    <t>30</t>
  </si>
  <si>
    <t>40101102R</t>
  </si>
  <si>
    <t>klapka regulační ruční pr. 630 v Ex provedení I2G Ex e II T3</t>
  </si>
  <si>
    <t>17</t>
  </si>
  <si>
    <t>78160103R</t>
  </si>
  <si>
    <t>Společný montážní materiál - dodávka a montáž</t>
  </si>
  <si>
    <t>kpl</t>
  </si>
  <si>
    <t>34</t>
  </si>
  <si>
    <t>78160104R</t>
  </si>
  <si>
    <t>Komplexní zkoušky</t>
  </si>
  <si>
    <t>36</t>
  </si>
  <si>
    <t>19</t>
  </si>
  <si>
    <t>78160105R</t>
  </si>
  <si>
    <t>Pomocná ocelová konstrukce</t>
  </si>
  <si>
    <t>38</t>
  </si>
  <si>
    <t>78160106R</t>
  </si>
  <si>
    <t>Pracovní plošina (doprava, pronájem)</t>
  </si>
  <si>
    <t>hod</t>
  </si>
  <si>
    <t>40</t>
  </si>
  <si>
    <t>767</t>
  </si>
  <si>
    <t>Konstrukce zámečnické</t>
  </si>
  <si>
    <t>767646510</t>
  </si>
  <si>
    <t>Montáž dveří ocelových protipožárních uzávěrů jednokřídlových</t>
  </si>
  <si>
    <t>42</t>
  </si>
  <si>
    <t>53580001R</t>
  </si>
  <si>
    <t>dveře 800/1970 EW 30 DP3-C vč. samozavírače</t>
  </si>
  <si>
    <t>44</t>
  </si>
  <si>
    <t>23</t>
  </si>
  <si>
    <t>767649191</t>
  </si>
  <si>
    <t>Montáž dveří ocelových doplňků dveří samozavírače hydraulického</t>
  </si>
  <si>
    <t>46</t>
  </si>
  <si>
    <t>5491726R</t>
  </si>
  <si>
    <t>samozavírač dveří</t>
  </si>
  <si>
    <t>48</t>
  </si>
  <si>
    <t>25</t>
  </si>
  <si>
    <t>767691822</t>
  </si>
  <si>
    <t>Ostatní práce - vyvěšení nebo zavěšení kovových křídel s případným uložením a opětovným zavěšením po provedení stavebních změn dveří, plochy do 2 m2</t>
  </si>
  <si>
    <t>50</t>
  </si>
  <si>
    <t>76769201R</t>
  </si>
  <si>
    <t>Dmtž okna 1500/1800</t>
  </si>
  <si>
    <t>52</t>
  </si>
  <si>
    <t>D.1.4.2. - MaR a silnoproud</t>
  </si>
  <si>
    <t xml:space="preserve">    741 - Elektroinstalace - silnoproud</t>
  </si>
  <si>
    <t>741</t>
  </si>
  <si>
    <t>Elektroinstalace - silnoproud</t>
  </si>
  <si>
    <t>74180101R</t>
  </si>
  <si>
    <t>D+M PVC trubka, D 20</t>
  </si>
  <si>
    <t>74180102R</t>
  </si>
  <si>
    <t>D+M KABEL JYTY 2x1mm</t>
  </si>
  <si>
    <t>74180103R</t>
  </si>
  <si>
    <t>D+M KABEL UTP 4x2x0,5 cat. 5e</t>
  </si>
  <si>
    <t>74180104R</t>
  </si>
  <si>
    <t>D+M KABEL LiYCY 2x2x1mm</t>
  </si>
  <si>
    <t>74180105R</t>
  </si>
  <si>
    <t>D+M Požární ucpávka</t>
  </si>
  <si>
    <t>74180106R</t>
  </si>
  <si>
    <t>Hutní masteriál - ocelové konstrukce</t>
  </si>
  <si>
    <t>kg</t>
  </si>
  <si>
    <t>74180107R</t>
  </si>
  <si>
    <t>Elektroinstalační materiál - Podružný materiál</t>
  </si>
  <si>
    <t>74180108R</t>
  </si>
  <si>
    <t>Plošiny, lešení</t>
  </si>
  <si>
    <t>74180109R</t>
  </si>
  <si>
    <t>Doprava a ostatní režijní náklady</t>
  </si>
  <si>
    <t>74180110R</t>
  </si>
  <si>
    <t>D+M Panikové Svítidlo nouzové EX s vlastním zdrojem 1hod s vlastní bat, AT</t>
  </si>
  <si>
    <t>74180111R</t>
  </si>
  <si>
    <t>D+M Hydrant Svítidlo nouzové EX s vlastním zdrojem 1hod s vlastní bat, AT</t>
  </si>
  <si>
    <t>74180112R</t>
  </si>
  <si>
    <t>D+M Svítidlo s piktogramem nouzové EX s vlastním zdrojem 1hod s vlastní bat, AT</t>
  </si>
  <si>
    <t>74180113R</t>
  </si>
  <si>
    <t>D+M Ovládací tl. VZT - T6 / IP54 dvojté AL</t>
  </si>
  <si>
    <t>74180114R</t>
  </si>
  <si>
    <t>D+M Tlačítko TOTAL STOP</t>
  </si>
  <si>
    <t>74180115R</t>
  </si>
  <si>
    <t>Drobný materiál pro napojení ventilátoru</t>
  </si>
  <si>
    <t>74180116R</t>
  </si>
  <si>
    <t>Drobný materiál pro napojení požární klapky</t>
  </si>
  <si>
    <t>74180117R</t>
  </si>
  <si>
    <t>D+M Kabel CXKH-V 3x1,5</t>
  </si>
  <si>
    <t>74180118R</t>
  </si>
  <si>
    <t>PVC trubka, D 20</t>
  </si>
  <si>
    <t>74180119R</t>
  </si>
  <si>
    <t>74180120R</t>
  </si>
  <si>
    <t>D+M Nástavec pro dálkovou kalibraci</t>
  </si>
  <si>
    <t>74180121R</t>
  </si>
  <si>
    <t>74180122R</t>
  </si>
  <si>
    <t>D+M Kabel CXKH-V 5x1,5</t>
  </si>
  <si>
    <t>74180123R</t>
  </si>
  <si>
    <t>Fe svorka s vrutem - požární odolnost 120min</t>
  </si>
  <si>
    <t>74180124R</t>
  </si>
  <si>
    <t>Doplnění rozvaděče stávajícího - 1x stykač 40A/4 , poj odpoj 3/OPV10/4A, SR1 1,8A, FI 10A/2/0,03, Jistič 2A/1, DA-275 DF6, RSA 4 20KS, RELE 6A/230V 4KS, CRM 61 10s ,</t>
  </si>
  <si>
    <t>74180125R</t>
  </si>
  <si>
    <t>Programování systému DT</t>
  </si>
  <si>
    <t>74180126R</t>
  </si>
  <si>
    <t>Napojení na systém Grafické nádstavby</t>
  </si>
  <si>
    <t>27</t>
  </si>
  <si>
    <t>74180127R</t>
  </si>
  <si>
    <t>implementace bodů grafické nádstavby</t>
  </si>
  <si>
    <t>54</t>
  </si>
  <si>
    <t>74180128R</t>
  </si>
  <si>
    <t>mapové podklady</t>
  </si>
  <si>
    <t>56</t>
  </si>
  <si>
    <t>29</t>
  </si>
  <si>
    <t>74180129R</t>
  </si>
  <si>
    <t>funkční zkoušky</t>
  </si>
  <si>
    <t>58</t>
  </si>
  <si>
    <t>74180130R</t>
  </si>
  <si>
    <t>D+M Modbus brána TCP/RTU - 1x RJ45, 1x RS-232/422/485,12 - 48 VDC, 200mA</t>
  </si>
  <si>
    <t>60</t>
  </si>
  <si>
    <t>31</t>
  </si>
  <si>
    <t>74180131R</t>
  </si>
  <si>
    <t>revize</t>
  </si>
  <si>
    <t>62</t>
  </si>
  <si>
    <t>74180132R</t>
  </si>
  <si>
    <t>TIČR</t>
  </si>
  <si>
    <t>64</t>
  </si>
  <si>
    <t>33</t>
  </si>
  <si>
    <t>74180133R</t>
  </si>
  <si>
    <t>D+M interní releová karta, 8x relé, 10x digitální vstup/8x analogový vstup</t>
  </si>
  <si>
    <t>66</t>
  </si>
  <si>
    <t>74180134R</t>
  </si>
  <si>
    <t>D+M Zábleskový maják</t>
  </si>
  <si>
    <t>68</t>
  </si>
  <si>
    <t>35</t>
  </si>
  <si>
    <t>74180135R</t>
  </si>
  <si>
    <t>D+M Tlačítko kvitovací</t>
  </si>
  <si>
    <t>70</t>
  </si>
  <si>
    <t>74180136R</t>
  </si>
  <si>
    <t>D+M Siréna piezo</t>
  </si>
  <si>
    <t>72</t>
  </si>
  <si>
    <t>D.1.4.3. - ZTI</t>
  </si>
  <si>
    <t xml:space="preserve">    722 - Zdravotechnika - vnitřní vodovod</t>
  </si>
  <si>
    <t>722</t>
  </si>
  <si>
    <t>Zdravotechnika - vnitřní vodovod</t>
  </si>
  <si>
    <t>722130234</t>
  </si>
  <si>
    <t>Potrubí z ocelových trubek pozinkovaných závitových svařovaných běžných DN 32</t>
  </si>
  <si>
    <t>72225125R</t>
  </si>
  <si>
    <t>Napojení nového rozvodu na stávající rozvod</t>
  </si>
  <si>
    <t>sb</t>
  </si>
  <si>
    <t>72225126R</t>
  </si>
  <si>
    <t>Podružný materiál</t>
  </si>
  <si>
    <t>72225411R</t>
  </si>
  <si>
    <t>D+M hydrantová skříň 650/650/210 vnitřní s výzbrojí D 25 dl. 30m</t>
  </si>
  <si>
    <t>soubor</t>
  </si>
  <si>
    <t>72225501R</t>
  </si>
  <si>
    <t>Komplexní zkouška</t>
  </si>
  <si>
    <t>998722102</t>
  </si>
  <si>
    <t>Přesun hmot pro vnitřní vodovod stanovený z hmotnosti přesunovaného materiálu vodorovná dopravní vzdálenost do 50 m v objektech výšky přes 6 do 12 m</t>
  </si>
  <si>
    <t>D.1.4.4. - Detekční systém</t>
  </si>
  <si>
    <t>74190101R</t>
  </si>
  <si>
    <t>D+M nástěnná řídící jednota na až 128 detektorů TOC-750 - 4x datová linka, 4x relé, RS485/ModBus</t>
  </si>
  <si>
    <t>74190102R</t>
  </si>
  <si>
    <t>D+M Ex detektor explosivních plynů 0..100% LEL - datová linka, IP65, -20 - 55°C, 5-95% RH</t>
  </si>
  <si>
    <t>74190103R</t>
  </si>
  <si>
    <t>kalibrace systému</t>
  </si>
  <si>
    <t>74190104R</t>
  </si>
  <si>
    <t>Návěsti - únik plynu - nevstupovat - zákaz vjezdu</t>
  </si>
  <si>
    <t>VRN - VRN</t>
  </si>
  <si>
    <t>VRN - Vedlejší rozpočtové náklady</t>
  </si>
  <si>
    <t xml:space="preserve">    VRN3 - Zařízení staveniště</t>
  </si>
  <si>
    <t xml:space="preserve">    VRN4 - Inženýrská činnost</t>
  </si>
  <si>
    <t>Vedlejší rozpočtové náklady</t>
  </si>
  <si>
    <t>VRN3</t>
  </si>
  <si>
    <t>Zařízení staveniště</t>
  </si>
  <si>
    <t>030001000</t>
  </si>
  <si>
    <t>VRN4</t>
  </si>
  <si>
    <t>Inženýrská činnost</t>
  </si>
  <si>
    <t>045203000</t>
  </si>
  <si>
    <t>Kompletační činnost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</si>
</sst>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1139_B1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Rozvoj vodíkové mobility v Ostravě otevř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6. 12. 2024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'D.1.4.1. - Vzduchotechnika'!J30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'D.1.4.1. - Vzduchotechnika'!P125</f>
        <v>0</v>
      </c>
      <c r="AV95" s="125">
        <f>'D.1.4.1. - Vzduchotechnika'!J33</f>
        <v>0</v>
      </c>
      <c r="AW95" s="125">
        <f>'D.1.4.1. - Vzduchotechnika'!J34</f>
        <v>0</v>
      </c>
      <c r="AX95" s="125">
        <f>'D.1.4.1. - Vzduchotechnika'!J35</f>
        <v>0</v>
      </c>
      <c r="AY95" s="125">
        <f>'D.1.4.1. - Vzduchotechnika'!J36</f>
        <v>0</v>
      </c>
      <c r="AZ95" s="125">
        <f>'D.1.4.1. - Vzduchotechnika'!F33</f>
        <v>0</v>
      </c>
      <c r="BA95" s="125">
        <f>'D.1.4.1. - Vzduchotechnika'!F34</f>
        <v>0</v>
      </c>
      <c r="BB95" s="125">
        <f>'D.1.4.1. - Vzduchotechnika'!F35</f>
        <v>0</v>
      </c>
      <c r="BC95" s="125">
        <f>'D.1.4.1. - Vzduchotechnika'!F36</f>
        <v>0</v>
      </c>
      <c r="BD95" s="127">
        <f>'D.1.4.1. - Vzduchotechnika'!F37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'D.1.4.2. - MaR a silnoproud'!J30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'D.1.4.2. - MaR a silnoproud'!P118</f>
        <v>0</v>
      </c>
      <c r="AV96" s="125">
        <f>'D.1.4.2. - MaR a silnoproud'!J33</f>
        <v>0</v>
      </c>
      <c r="AW96" s="125">
        <f>'D.1.4.2. - MaR a silnoproud'!J34</f>
        <v>0</v>
      </c>
      <c r="AX96" s="125">
        <f>'D.1.4.2. - MaR a silnoproud'!J35</f>
        <v>0</v>
      </c>
      <c r="AY96" s="125">
        <f>'D.1.4.2. - MaR a silnoproud'!J36</f>
        <v>0</v>
      </c>
      <c r="AZ96" s="125">
        <f>'D.1.4.2. - MaR a silnoproud'!F33</f>
        <v>0</v>
      </c>
      <c r="BA96" s="125">
        <f>'D.1.4.2. - MaR a silnoproud'!F34</f>
        <v>0</v>
      </c>
      <c r="BB96" s="125">
        <f>'D.1.4.2. - MaR a silnoproud'!F35</f>
        <v>0</v>
      </c>
      <c r="BC96" s="125">
        <f>'D.1.4.2. - MaR a silnoproud'!F36</f>
        <v>0</v>
      </c>
      <c r="BD96" s="127">
        <f>'D.1.4.2. - MaR a silnoproud'!F37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'D.1.4.3. - ZTI'!J30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'D.1.4.3. - ZTI'!P118</f>
        <v>0</v>
      </c>
      <c r="AV97" s="125">
        <f>'D.1.4.3. - ZTI'!J33</f>
        <v>0</v>
      </c>
      <c r="AW97" s="125">
        <f>'D.1.4.3. - ZTI'!J34</f>
        <v>0</v>
      </c>
      <c r="AX97" s="125">
        <f>'D.1.4.3. - ZTI'!J35</f>
        <v>0</v>
      </c>
      <c r="AY97" s="125">
        <f>'D.1.4.3. - ZTI'!J36</f>
        <v>0</v>
      </c>
      <c r="AZ97" s="125">
        <f>'D.1.4.3. - ZTI'!F33</f>
        <v>0</v>
      </c>
      <c r="BA97" s="125">
        <f>'D.1.4.3. - ZTI'!F34</f>
        <v>0</v>
      </c>
      <c r="BB97" s="125">
        <f>'D.1.4.3. - ZTI'!F35</f>
        <v>0</v>
      </c>
      <c r="BC97" s="125">
        <f>'D.1.4.3. - ZTI'!F36</f>
        <v>0</v>
      </c>
      <c r="BD97" s="127">
        <f>'D.1.4.3. - ZTI'!F37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'D.1.4.4. - Detekční systém'!J30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'D.1.4.4. - Detekční systém'!P118</f>
        <v>0</v>
      </c>
      <c r="AV98" s="125">
        <f>'D.1.4.4. - Detekční systém'!J33</f>
        <v>0</v>
      </c>
      <c r="AW98" s="125">
        <f>'D.1.4.4. - Detekční systém'!J34</f>
        <v>0</v>
      </c>
      <c r="AX98" s="125">
        <f>'D.1.4.4. - Detekční systém'!J35</f>
        <v>0</v>
      </c>
      <c r="AY98" s="125">
        <f>'D.1.4.4. - Detekční systém'!J36</f>
        <v>0</v>
      </c>
      <c r="AZ98" s="125">
        <f>'D.1.4.4. - Detekční systém'!F33</f>
        <v>0</v>
      </c>
      <c r="BA98" s="125">
        <f>'D.1.4.4. - Detekční systém'!F34</f>
        <v>0</v>
      </c>
      <c r="BB98" s="125">
        <f>'D.1.4.4. - Detekční systém'!F35</f>
        <v>0</v>
      </c>
      <c r="BC98" s="125">
        <f>'D.1.4.4. - Detekční systém'!F36</f>
        <v>0</v>
      </c>
      <c r="BD98" s="127">
        <f>'D.1.4.4. - Detekční systém'!F37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93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'VRN - VRN'!J30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9">
        <v>0</v>
      </c>
      <c r="AT99" s="130">
        <f>ROUND(SUM(AV99:AW99),2)</f>
        <v>0</v>
      </c>
      <c r="AU99" s="131">
        <f>'VRN - VRN'!P119</f>
        <v>0</v>
      </c>
      <c r="AV99" s="130">
        <f>'VRN - VRN'!J33</f>
        <v>0</v>
      </c>
      <c r="AW99" s="130">
        <f>'VRN - VRN'!J34</f>
        <v>0</v>
      </c>
      <c r="AX99" s="130">
        <f>'VRN - VRN'!J35</f>
        <v>0</v>
      </c>
      <c r="AY99" s="130">
        <f>'VRN - VRN'!J36</f>
        <v>0</v>
      </c>
      <c r="AZ99" s="130">
        <f>'VRN - VRN'!F33</f>
        <v>0</v>
      </c>
      <c r="BA99" s="130">
        <f>'VRN - VRN'!F34</f>
        <v>0</v>
      </c>
      <c r="BB99" s="130">
        <f>'VRN - VRN'!F35</f>
        <v>0</v>
      </c>
      <c r="BC99" s="130">
        <f>'VRN - VRN'!F36</f>
        <v>0</v>
      </c>
      <c r="BD99" s="132">
        <f>'VRN - VRN'!F37</f>
        <v>0</v>
      </c>
      <c r="BE99" s="7"/>
      <c r="BT99" s="128" t="s">
        <v>81</v>
      </c>
      <c r="BV99" s="128" t="s">
        <v>75</v>
      </c>
      <c r="BW99" s="128" t="s">
        <v>94</v>
      </c>
      <c r="BX99" s="128" t="s">
        <v>5</v>
      </c>
      <c r="CL99" s="128" t="s">
        <v>1</v>
      </c>
      <c r="CM99" s="128" t="s">
        <v>83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pvIHs++4jELVXJJPtzKKMVZ1bRLt7Gy1dEhCpaYWJVtRqSBPKzR9yF2V82eRe7RZxV85x2jaLXwMCcRvF5Hacg==" hashValue="+ZeU+OfZxuzLM/lQitPFZOSeLeBAaI8l4GElZsaFF/zyWvb1og88B5tsN2anqOwYgoHHRFi5MrAtyzivIwvZO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4.1. - Vzduchotechnika'!C2" display="/"/>
    <hyperlink ref="A96" location="'D.1.4.2. - MaR a silnoproud'!C2" display="/"/>
    <hyperlink ref="A97" location="'D.1.4.3. - ZTI'!C2" display="/"/>
    <hyperlink ref="A98" location="'D.1.4.4. - Detekční systém'!C2" display="/"/>
    <hyperlink ref="A99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Rozvoj vodíkové mobility v Ostravě otevř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ROUND((SUM(BE125:BE160)),  2)</f>
        <v>0</v>
      </c>
      <c r="G33" s="35"/>
      <c r="H33" s="35"/>
      <c r="I33" s="152">
        <v>0.20999999999999999</v>
      </c>
      <c r="J33" s="151">
        <f>ROUND(((SUM(BE125:BE160))*I33),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ROUND((SUM(BF125:BF160)),  2)</f>
        <v>0</v>
      </c>
      <c r="G34" s="35"/>
      <c r="H34" s="35"/>
      <c r="I34" s="152">
        <v>0.12</v>
      </c>
      <c r="J34" s="151">
        <f>ROUND(((SUM(BF125:BF160))*I34),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ROUND((SUM(BG125:BG160)),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ROUND((SUM(BH125:BH160)),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ROUND((SUM(BI125:BI160)),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Rozvoj vodíkové mobility v Ostravě otevř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D.1.4.1. - Vzduchotechnika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104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105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106</v>
      </c>
      <c r="E100" s="185"/>
      <c r="F100" s="185"/>
      <c r="G100" s="185"/>
      <c r="H100" s="185"/>
      <c r="I100" s="185"/>
      <c r="J100" s="186">
        <f>J132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107</v>
      </c>
      <c r="E101" s="185"/>
      <c r="F101" s="185"/>
      <c r="G101" s="185"/>
      <c r="H101" s="185"/>
      <c r="I101" s="185"/>
      <c r="J101" s="186">
        <f>J134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108</v>
      </c>
      <c r="E102" s="185"/>
      <c r="F102" s="185"/>
      <c r="G102" s="185"/>
      <c r="H102" s="185"/>
      <c r="I102" s="185"/>
      <c r="J102" s="186">
        <f>J138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109</v>
      </c>
      <c r="E103" s="179"/>
      <c r="F103" s="179"/>
      <c r="G103" s="179"/>
      <c r="H103" s="179"/>
      <c r="I103" s="179"/>
      <c r="J103" s="180">
        <f>J140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110</v>
      </c>
      <c r="E104" s="185"/>
      <c r="F104" s="185"/>
      <c r="G104" s="185"/>
      <c r="H104" s="185"/>
      <c r="I104" s="185"/>
      <c r="J104" s="186">
        <f>J141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111</v>
      </c>
      <c r="E105" s="185"/>
      <c r="F105" s="185"/>
      <c r="G105" s="185"/>
      <c r="H105" s="185"/>
      <c r="I105" s="185"/>
      <c r="J105" s="186">
        <f>J154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Rozvoj vodíkové mobility v Ostravě otevř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D.1.4.1. - Vzduchotechnika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6. 12. 2024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113</v>
      </c>
      <c r="D124" s="191" t="s">
        <v>58</v>
      </c>
      <c r="E124" s="191" t="s">
        <v>54</v>
      </c>
      <c r="F124" s="191" t="s">
        <v>55</v>
      </c>
      <c r="G124" s="191" t="s">
        <v>114</v>
      </c>
      <c r="H124" s="191" t="s">
        <v>115</v>
      </c>
      <c r="I124" s="191" t="s">
        <v>116</v>
      </c>
      <c r="J124" s="192" t="s">
        <v>100</v>
      </c>
      <c r="K124" s="193" t="s">
        <v>117</v>
      </c>
      <c r="L124" s="194"/>
      <c r="M124" s="97" t="s">
        <v>1</v>
      </c>
      <c r="N124" s="98" t="s">
        <v>37</v>
      </c>
      <c r="O124" s="98" t="s">
        <v>118</v>
      </c>
      <c r="P124" s="98" t="s">
        <v>119</v>
      </c>
      <c r="Q124" s="98" t="s">
        <v>120</v>
      </c>
      <c r="R124" s="98" t="s">
        <v>121</v>
      </c>
      <c r="S124" s="98" t="s">
        <v>122</v>
      </c>
      <c r="T124" s="99" t="s">
        <v>123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124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P126+P140</f>
        <v>0</v>
      </c>
      <c r="Q125" s="101"/>
      <c r="R125" s="197">
        <f>R126+R140</f>
        <v>0</v>
      </c>
      <c r="S125" s="101"/>
      <c r="T125" s="198">
        <f>T126+T140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102</v>
      </c>
      <c r="BK125" s="199">
        <f>BK126+BK140</f>
        <v>0</v>
      </c>
    </row>
    <row r="126" s="12" customFormat="1" ht="25.92" customHeight="1">
      <c r="A126" s="12"/>
      <c r="B126" s="200"/>
      <c r="C126" s="201"/>
      <c r="D126" s="202" t="s">
        <v>72</v>
      </c>
      <c r="E126" s="203" t="s">
        <v>125</v>
      </c>
      <c r="F126" s="203" t="s">
        <v>126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P127+P129+P132+P134+P138</f>
        <v>0</v>
      </c>
      <c r="Q126" s="208"/>
      <c r="R126" s="209">
        <f>R127+R129+R132+R134+R138</f>
        <v>0</v>
      </c>
      <c r="S126" s="208"/>
      <c r="T126" s="210">
        <f>T127+T129+T132+T134+T138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73</v>
      </c>
      <c r="AY126" s="211" t="s">
        <v>127</v>
      </c>
      <c r="BK126" s="213">
        <f>BK127+BK129+BK132+BK134+BK138</f>
        <v>0</v>
      </c>
    </row>
    <row r="127" s="12" customFormat="1" ht="22.8" customHeight="1">
      <c r="A127" s="12"/>
      <c r="B127" s="200"/>
      <c r="C127" s="201"/>
      <c r="D127" s="202" t="s">
        <v>72</v>
      </c>
      <c r="E127" s="214" t="s">
        <v>128</v>
      </c>
      <c r="F127" s="214" t="s">
        <v>129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P128</f>
        <v>0</v>
      </c>
      <c r="Q127" s="208"/>
      <c r="R127" s="209">
        <f>R128</f>
        <v>0</v>
      </c>
      <c r="S127" s="208"/>
      <c r="T127" s="21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81</v>
      </c>
      <c r="AY127" s="211" t="s">
        <v>127</v>
      </c>
      <c r="BK127" s="213">
        <f>BK128</f>
        <v>0</v>
      </c>
    </row>
    <row r="128" s="2" customFormat="1" ht="55.5" customHeight="1">
      <c r="A128" s="35"/>
      <c r="B128" s="36"/>
      <c r="C128" s="216" t="s">
        <v>81</v>
      </c>
      <c r="D128" s="216" t="s">
        <v>130</v>
      </c>
      <c r="E128" s="217" t="s">
        <v>131</v>
      </c>
      <c r="F128" s="218" t="s">
        <v>132</v>
      </c>
      <c r="G128" s="219" t="s">
        <v>133</v>
      </c>
      <c r="H128" s="220">
        <v>2.7000000000000002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134</v>
      </c>
      <c r="AT128" s="228" t="s">
        <v>130</v>
      </c>
      <c r="AU128" s="228" t="s">
        <v>83</v>
      </c>
      <c r="AY128" s="14" t="s">
        <v>127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134</v>
      </c>
      <c r="BM128" s="228" t="s">
        <v>83</v>
      </c>
    </row>
    <row r="129" s="12" customFormat="1" ht="22.8" customHeight="1">
      <c r="A129" s="12"/>
      <c r="B129" s="200"/>
      <c r="C129" s="201"/>
      <c r="D129" s="202" t="s">
        <v>72</v>
      </c>
      <c r="E129" s="214" t="s">
        <v>135</v>
      </c>
      <c r="F129" s="214" t="s">
        <v>136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SUM(P130:P131)</f>
        <v>0</v>
      </c>
      <c r="Q129" s="208"/>
      <c r="R129" s="209">
        <f>SUM(R130:R131)</f>
        <v>0</v>
      </c>
      <c r="S129" s="208"/>
      <c r="T129" s="21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81</v>
      </c>
      <c r="AT129" s="212" t="s">
        <v>72</v>
      </c>
      <c r="AU129" s="212" t="s">
        <v>81</v>
      </c>
      <c r="AY129" s="211" t="s">
        <v>127</v>
      </c>
      <c r="BK129" s="213">
        <f>SUM(BK130:BK131)</f>
        <v>0</v>
      </c>
    </row>
    <row r="130" s="2" customFormat="1" ht="33" customHeight="1">
      <c r="A130" s="35"/>
      <c r="B130" s="36"/>
      <c r="C130" s="216" t="s">
        <v>83</v>
      </c>
      <c r="D130" s="216" t="s">
        <v>130</v>
      </c>
      <c r="E130" s="217" t="s">
        <v>137</v>
      </c>
      <c r="F130" s="218" t="s">
        <v>138</v>
      </c>
      <c r="G130" s="219" t="s">
        <v>139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134</v>
      </c>
      <c r="AT130" s="228" t="s">
        <v>130</v>
      </c>
      <c r="AU130" s="228" t="s">
        <v>83</v>
      </c>
      <c r="AY130" s="14" t="s">
        <v>127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134</v>
      </c>
      <c r="BM130" s="228" t="s">
        <v>134</v>
      </c>
    </row>
    <row r="131" s="2" customFormat="1" ht="37.8" customHeight="1">
      <c r="A131" s="35"/>
      <c r="B131" s="36"/>
      <c r="C131" s="216" t="s">
        <v>128</v>
      </c>
      <c r="D131" s="216" t="s">
        <v>130</v>
      </c>
      <c r="E131" s="217" t="s">
        <v>140</v>
      </c>
      <c r="F131" s="218" t="s">
        <v>141</v>
      </c>
      <c r="G131" s="219" t="s">
        <v>133</v>
      </c>
      <c r="H131" s="220">
        <v>3.04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134</v>
      </c>
      <c r="AT131" s="228" t="s">
        <v>130</v>
      </c>
      <c r="AU131" s="228" t="s">
        <v>83</v>
      </c>
      <c r="AY131" s="14" t="s">
        <v>127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134</v>
      </c>
      <c r="BM131" s="228" t="s">
        <v>135</v>
      </c>
    </row>
    <row r="132" s="12" customFormat="1" ht="22.8" customHeight="1">
      <c r="A132" s="12"/>
      <c r="B132" s="200"/>
      <c r="C132" s="201"/>
      <c r="D132" s="202" t="s">
        <v>72</v>
      </c>
      <c r="E132" s="214" t="s">
        <v>142</v>
      </c>
      <c r="F132" s="214" t="s">
        <v>143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P133</f>
        <v>0</v>
      </c>
      <c r="Q132" s="208"/>
      <c r="R132" s="209">
        <f>R133</f>
        <v>0</v>
      </c>
      <c r="S132" s="208"/>
      <c r="T132" s="21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81</v>
      </c>
      <c r="AT132" s="212" t="s">
        <v>72</v>
      </c>
      <c r="AU132" s="212" t="s">
        <v>81</v>
      </c>
      <c r="AY132" s="211" t="s">
        <v>127</v>
      </c>
      <c r="BK132" s="213">
        <f>BK133</f>
        <v>0</v>
      </c>
    </row>
    <row r="133" s="2" customFormat="1" ht="55.5" customHeight="1">
      <c r="A133" s="35"/>
      <c r="B133" s="36"/>
      <c r="C133" s="216" t="s">
        <v>134</v>
      </c>
      <c r="D133" s="216" t="s">
        <v>130</v>
      </c>
      <c r="E133" s="217" t="s">
        <v>144</v>
      </c>
      <c r="F133" s="218" t="s">
        <v>145</v>
      </c>
      <c r="G133" s="219" t="s">
        <v>146</v>
      </c>
      <c r="H133" s="220">
        <v>0.253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134</v>
      </c>
      <c r="AT133" s="228" t="s">
        <v>130</v>
      </c>
      <c r="AU133" s="228" t="s">
        <v>83</v>
      </c>
      <c r="AY133" s="14" t="s">
        <v>127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134</v>
      </c>
      <c r="BM133" s="228" t="s">
        <v>147</v>
      </c>
    </row>
    <row r="134" s="12" customFormat="1" ht="22.8" customHeight="1">
      <c r="A134" s="12"/>
      <c r="B134" s="200"/>
      <c r="C134" s="201"/>
      <c r="D134" s="202" t="s">
        <v>72</v>
      </c>
      <c r="E134" s="214" t="s">
        <v>148</v>
      </c>
      <c r="F134" s="214" t="s">
        <v>149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SUM(P135:P137)</f>
        <v>0</v>
      </c>
      <c r="Q134" s="208"/>
      <c r="R134" s="209">
        <f>SUM(R135:R137)</f>
        <v>0</v>
      </c>
      <c r="S134" s="208"/>
      <c r="T134" s="210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81</v>
      </c>
      <c r="AT134" s="212" t="s">
        <v>72</v>
      </c>
      <c r="AU134" s="212" t="s">
        <v>81</v>
      </c>
      <c r="AY134" s="211" t="s">
        <v>127</v>
      </c>
      <c r="BK134" s="213">
        <f>SUM(BK135:BK137)</f>
        <v>0</v>
      </c>
    </row>
    <row r="135" s="2" customFormat="1" ht="33" customHeight="1">
      <c r="A135" s="35"/>
      <c r="B135" s="36"/>
      <c r="C135" s="216" t="s">
        <v>150</v>
      </c>
      <c r="D135" s="216" t="s">
        <v>130</v>
      </c>
      <c r="E135" s="217" t="s">
        <v>151</v>
      </c>
      <c r="F135" s="218" t="s">
        <v>152</v>
      </c>
      <c r="G135" s="219" t="s">
        <v>153</v>
      </c>
      <c r="H135" s="220">
        <v>0.45500000000000002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134</v>
      </c>
      <c r="AT135" s="228" t="s">
        <v>130</v>
      </c>
      <c r="AU135" s="228" t="s">
        <v>83</v>
      </c>
      <c r="AY135" s="14" t="s">
        <v>127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134</v>
      </c>
      <c r="BM135" s="228" t="s">
        <v>154</v>
      </c>
    </row>
    <row r="136" s="2" customFormat="1" ht="44.25" customHeight="1">
      <c r="A136" s="35"/>
      <c r="B136" s="36"/>
      <c r="C136" s="216" t="s">
        <v>135</v>
      </c>
      <c r="D136" s="216" t="s">
        <v>130</v>
      </c>
      <c r="E136" s="217" t="s">
        <v>155</v>
      </c>
      <c r="F136" s="218" t="s">
        <v>156</v>
      </c>
      <c r="G136" s="219" t="s">
        <v>153</v>
      </c>
      <c r="H136" s="220">
        <v>8.6449999999999996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134</v>
      </c>
      <c r="AT136" s="228" t="s">
        <v>130</v>
      </c>
      <c r="AU136" s="228" t="s">
        <v>83</v>
      </c>
      <c r="AY136" s="14" t="s">
        <v>127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134</v>
      </c>
      <c r="BM136" s="228" t="s">
        <v>8</v>
      </c>
    </row>
    <row r="137" s="2" customFormat="1" ht="37.8" customHeight="1">
      <c r="A137" s="35"/>
      <c r="B137" s="36"/>
      <c r="C137" s="216" t="s">
        <v>157</v>
      </c>
      <c r="D137" s="216" t="s">
        <v>130</v>
      </c>
      <c r="E137" s="217" t="s">
        <v>158</v>
      </c>
      <c r="F137" s="218" t="s">
        <v>159</v>
      </c>
      <c r="G137" s="219" t="s">
        <v>153</v>
      </c>
      <c r="H137" s="220">
        <v>0.45500000000000002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134</v>
      </c>
      <c r="AT137" s="228" t="s">
        <v>130</v>
      </c>
      <c r="AU137" s="228" t="s">
        <v>83</v>
      </c>
      <c r="AY137" s="14" t="s">
        <v>127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134</v>
      </c>
      <c r="BM137" s="228" t="s">
        <v>160</v>
      </c>
    </row>
    <row r="138" s="12" customFormat="1" ht="22.8" customHeight="1">
      <c r="A138" s="12"/>
      <c r="B138" s="200"/>
      <c r="C138" s="201"/>
      <c r="D138" s="202" t="s">
        <v>72</v>
      </c>
      <c r="E138" s="214" t="s">
        <v>161</v>
      </c>
      <c r="F138" s="214" t="s">
        <v>162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P139</f>
        <v>0</v>
      </c>
      <c r="Q138" s="208"/>
      <c r="R138" s="209">
        <f>R139</f>
        <v>0</v>
      </c>
      <c r="S138" s="208"/>
      <c r="T138" s="21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81</v>
      </c>
      <c r="AT138" s="212" t="s">
        <v>72</v>
      </c>
      <c r="AU138" s="212" t="s">
        <v>81</v>
      </c>
      <c r="AY138" s="211" t="s">
        <v>127</v>
      </c>
      <c r="BK138" s="213">
        <f>BK139</f>
        <v>0</v>
      </c>
    </row>
    <row r="139" s="2" customFormat="1" ht="55.5" customHeight="1">
      <c r="A139" s="35"/>
      <c r="B139" s="36"/>
      <c r="C139" s="216" t="s">
        <v>147</v>
      </c>
      <c r="D139" s="216" t="s">
        <v>130</v>
      </c>
      <c r="E139" s="217" t="s">
        <v>163</v>
      </c>
      <c r="F139" s="218" t="s">
        <v>164</v>
      </c>
      <c r="G139" s="219" t="s">
        <v>153</v>
      </c>
      <c r="H139" s="220">
        <v>0.93100000000000005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134</v>
      </c>
      <c r="AT139" s="228" t="s">
        <v>130</v>
      </c>
      <c r="AU139" s="228" t="s">
        <v>83</v>
      </c>
      <c r="AY139" s="14" t="s">
        <v>127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134</v>
      </c>
      <c r="BM139" s="228" t="s">
        <v>165</v>
      </c>
    </row>
    <row r="140" s="12" customFormat="1" ht="25.92" customHeight="1">
      <c r="A140" s="12"/>
      <c r="B140" s="200"/>
      <c r="C140" s="201"/>
      <c r="D140" s="202" t="s">
        <v>72</v>
      </c>
      <c r="E140" s="203" t="s">
        <v>166</v>
      </c>
      <c r="F140" s="203" t="s">
        <v>167</v>
      </c>
      <c r="G140" s="201"/>
      <c r="H140" s="201"/>
      <c r="I140" s="204"/>
      <c r="J140" s="205">
        <f>BK140</f>
        <v>0</v>
      </c>
      <c r="K140" s="201"/>
      <c r="L140" s="206"/>
      <c r="M140" s="207"/>
      <c r="N140" s="208"/>
      <c r="O140" s="208"/>
      <c r="P140" s="209">
        <f>P141+P154</f>
        <v>0</v>
      </c>
      <c r="Q140" s="208"/>
      <c r="R140" s="209">
        <f>R141+R154</f>
        <v>0</v>
      </c>
      <c r="S140" s="208"/>
      <c r="T140" s="210">
        <f>T141+T154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83</v>
      </c>
      <c r="AT140" s="212" t="s">
        <v>72</v>
      </c>
      <c r="AU140" s="212" t="s">
        <v>73</v>
      </c>
      <c r="AY140" s="211" t="s">
        <v>127</v>
      </c>
      <c r="BK140" s="213">
        <f>BK141+BK154</f>
        <v>0</v>
      </c>
    </row>
    <row r="141" s="12" customFormat="1" ht="22.8" customHeight="1">
      <c r="A141" s="12"/>
      <c r="B141" s="200"/>
      <c r="C141" s="201"/>
      <c r="D141" s="202" t="s">
        <v>72</v>
      </c>
      <c r="E141" s="214" t="s">
        <v>168</v>
      </c>
      <c r="F141" s="214" t="s">
        <v>79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SUM(P142:P153)</f>
        <v>0</v>
      </c>
      <c r="Q141" s="208"/>
      <c r="R141" s="209">
        <f>SUM(R142:R153)</f>
        <v>0</v>
      </c>
      <c r="S141" s="208"/>
      <c r="T141" s="210">
        <f>SUM(T142:T153)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83</v>
      </c>
      <c r="AT141" s="212" t="s">
        <v>72</v>
      </c>
      <c r="AU141" s="212" t="s">
        <v>81</v>
      </c>
      <c r="AY141" s="211" t="s">
        <v>127</v>
      </c>
      <c r="BK141" s="213">
        <f>SUM(BK142:BK153)</f>
        <v>0</v>
      </c>
    </row>
    <row r="142" s="2" customFormat="1" ht="33" customHeight="1">
      <c r="A142" s="35"/>
      <c r="B142" s="36"/>
      <c r="C142" s="216" t="s">
        <v>142</v>
      </c>
      <c r="D142" s="216" t="s">
        <v>130</v>
      </c>
      <c r="E142" s="217" t="s">
        <v>169</v>
      </c>
      <c r="F142" s="218" t="s">
        <v>170</v>
      </c>
      <c r="G142" s="219" t="s">
        <v>139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165</v>
      </c>
      <c r="AT142" s="228" t="s">
        <v>130</v>
      </c>
      <c r="AU142" s="228" t="s">
        <v>83</v>
      </c>
      <c r="AY142" s="14" t="s">
        <v>127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165</v>
      </c>
      <c r="BM142" s="228" t="s">
        <v>171</v>
      </c>
    </row>
    <row r="143" s="2" customFormat="1" ht="37.8" customHeight="1">
      <c r="A143" s="35"/>
      <c r="B143" s="36"/>
      <c r="C143" s="230" t="s">
        <v>154</v>
      </c>
      <c r="D143" s="230" t="s">
        <v>172</v>
      </c>
      <c r="E143" s="231" t="s">
        <v>173</v>
      </c>
      <c r="F143" s="232" t="s">
        <v>174</v>
      </c>
      <c r="G143" s="233" t="s">
        <v>175</v>
      </c>
      <c r="H143" s="234">
        <v>1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176</v>
      </c>
      <c r="AT143" s="228" t="s">
        <v>172</v>
      </c>
      <c r="AU143" s="228" t="s">
        <v>83</v>
      </c>
      <c r="AY143" s="14" t="s">
        <v>127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165</v>
      </c>
      <c r="BM143" s="228" t="s">
        <v>177</v>
      </c>
    </row>
    <row r="144" s="2" customFormat="1" ht="37.8" customHeight="1">
      <c r="A144" s="35"/>
      <c r="B144" s="36"/>
      <c r="C144" s="216" t="s">
        <v>178</v>
      </c>
      <c r="D144" s="216" t="s">
        <v>130</v>
      </c>
      <c r="E144" s="217" t="s">
        <v>179</v>
      </c>
      <c r="F144" s="218" t="s">
        <v>180</v>
      </c>
      <c r="G144" s="219" t="s">
        <v>181</v>
      </c>
      <c r="H144" s="220">
        <v>32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165</v>
      </c>
      <c r="AT144" s="228" t="s">
        <v>130</v>
      </c>
      <c r="AU144" s="228" t="s">
        <v>83</v>
      </c>
      <c r="AY144" s="14" t="s">
        <v>127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165</v>
      </c>
      <c r="BM144" s="228" t="s">
        <v>182</v>
      </c>
    </row>
    <row r="145" s="2" customFormat="1" ht="37.8" customHeight="1">
      <c r="A145" s="35"/>
      <c r="B145" s="36"/>
      <c r="C145" s="216" t="s">
        <v>8</v>
      </c>
      <c r="D145" s="216" t="s">
        <v>130</v>
      </c>
      <c r="E145" s="217" t="s">
        <v>183</v>
      </c>
      <c r="F145" s="218" t="s">
        <v>184</v>
      </c>
      <c r="G145" s="219" t="s">
        <v>181</v>
      </c>
      <c r="H145" s="220">
        <v>4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165</v>
      </c>
      <c r="AT145" s="228" t="s">
        <v>130</v>
      </c>
      <c r="AU145" s="228" t="s">
        <v>83</v>
      </c>
      <c r="AY145" s="14" t="s">
        <v>127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165</v>
      </c>
      <c r="BM145" s="228" t="s">
        <v>185</v>
      </c>
    </row>
    <row r="146" s="2" customFormat="1" ht="37.8" customHeight="1">
      <c r="A146" s="35"/>
      <c r="B146" s="36"/>
      <c r="C146" s="216" t="s">
        <v>186</v>
      </c>
      <c r="D146" s="216" t="s">
        <v>130</v>
      </c>
      <c r="E146" s="217" t="s">
        <v>187</v>
      </c>
      <c r="F146" s="218" t="s">
        <v>188</v>
      </c>
      <c r="G146" s="219" t="s">
        <v>181</v>
      </c>
      <c r="H146" s="220">
        <v>12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165</v>
      </c>
      <c r="AT146" s="228" t="s">
        <v>130</v>
      </c>
      <c r="AU146" s="228" t="s">
        <v>83</v>
      </c>
      <c r="AY146" s="14" t="s">
        <v>127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165</v>
      </c>
      <c r="BM146" s="228" t="s">
        <v>189</v>
      </c>
    </row>
    <row r="147" s="2" customFormat="1" ht="37.8" customHeight="1">
      <c r="A147" s="35"/>
      <c r="B147" s="36"/>
      <c r="C147" s="216" t="s">
        <v>160</v>
      </c>
      <c r="D147" s="216" t="s">
        <v>130</v>
      </c>
      <c r="E147" s="217" t="s">
        <v>190</v>
      </c>
      <c r="F147" s="218" t="s">
        <v>191</v>
      </c>
      <c r="G147" s="219" t="s">
        <v>139</v>
      </c>
      <c r="H147" s="220">
        <v>8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165</v>
      </c>
      <c r="AT147" s="228" t="s">
        <v>130</v>
      </c>
      <c r="AU147" s="228" t="s">
        <v>83</v>
      </c>
      <c r="AY147" s="14" t="s">
        <v>127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165</v>
      </c>
      <c r="BM147" s="228" t="s">
        <v>192</v>
      </c>
    </row>
    <row r="148" s="2" customFormat="1" ht="33" customHeight="1">
      <c r="A148" s="35"/>
      <c r="B148" s="36"/>
      <c r="C148" s="230" t="s">
        <v>193</v>
      </c>
      <c r="D148" s="230" t="s">
        <v>172</v>
      </c>
      <c r="E148" s="231" t="s">
        <v>194</v>
      </c>
      <c r="F148" s="232" t="s">
        <v>195</v>
      </c>
      <c r="G148" s="233" t="s">
        <v>175</v>
      </c>
      <c r="H148" s="234">
        <v>1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176</v>
      </c>
      <c r="AT148" s="228" t="s">
        <v>172</v>
      </c>
      <c r="AU148" s="228" t="s">
        <v>83</v>
      </c>
      <c r="AY148" s="14" t="s">
        <v>127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165</v>
      </c>
      <c r="BM148" s="228" t="s">
        <v>196</v>
      </c>
    </row>
    <row r="149" s="2" customFormat="1" ht="24.15" customHeight="1">
      <c r="A149" s="35"/>
      <c r="B149" s="36"/>
      <c r="C149" s="230" t="s">
        <v>165</v>
      </c>
      <c r="D149" s="230" t="s">
        <v>172</v>
      </c>
      <c r="E149" s="231" t="s">
        <v>197</v>
      </c>
      <c r="F149" s="232" t="s">
        <v>198</v>
      </c>
      <c r="G149" s="233" t="s">
        <v>175</v>
      </c>
      <c r="H149" s="234">
        <v>7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176</v>
      </c>
      <c r="AT149" s="228" t="s">
        <v>172</v>
      </c>
      <c r="AU149" s="228" t="s">
        <v>83</v>
      </c>
      <c r="AY149" s="14" t="s">
        <v>127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165</v>
      </c>
      <c r="BM149" s="228" t="s">
        <v>176</v>
      </c>
    </row>
    <row r="150" s="2" customFormat="1" ht="16.5" customHeight="1">
      <c r="A150" s="35"/>
      <c r="B150" s="36"/>
      <c r="C150" s="216" t="s">
        <v>199</v>
      </c>
      <c r="D150" s="216" t="s">
        <v>130</v>
      </c>
      <c r="E150" s="217" t="s">
        <v>200</v>
      </c>
      <c r="F150" s="218" t="s">
        <v>201</v>
      </c>
      <c r="G150" s="219" t="s">
        <v>202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165</v>
      </c>
      <c r="AT150" s="228" t="s">
        <v>130</v>
      </c>
      <c r="AU150" s="228" t="s">
        <v>83</v>
      </c>
      <c r="AY150" s="14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165</v>
      </c>
      <c r="BM150" s="228" t="s">
        <v>203</v>
      </c>
    </row>
    <row r="151" s="2" customFormat="1" ht="16.5" customHeight="1">
      <c r="A151" s="35"/>
      <c r="B151" s="36"/>
      <c r="C151" s="216" t="s">
        <v>171</v>
      </c>
      <c r="D151" s="216" t="s">
        <v>130</v>
      </c>
      <c r="E151" s="217" t="s">
        <v>204</v>
      </c>
      <c r="F151" s="218" t="s">
        <v>205</v>
      </c>
      <c r="G151" s="219" t="s">
        <v>202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165</v>
      </c>
      <c r="AT151" s="228" t="s">
        <v>130</v>
      </c>
      <c r="AU151" s="228" t="s">
        <v>83</v>
      </c>
      <c r="AY151" s="14" t="s">
        <v>127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165</v>
      </c>
      <c r="BM151" s="228" t="s">
        <v>206</v>
      </c>
    </row>
    <row r="152" s="2" customFormat="1" ht="16.5" customHeight="1">
      <c r="A152" s="35"/>
      <c r="B152" s="36"/>
      <c r="C152" s="216" t="s">
        <v>207</v>
      </c>
      <c r="D152" s="216" t="s">
        <v>130</v>
      </c>
      <c r="E152" s="217" t="s">
        <v>208</v>
      </c>
      <c r="F152" s="218" t="s">
        <v>209</v>
      </c>
      <c r="G152" s="219" t="s">
        <v>202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165</v>
      </c>
      <c r="AT152" s="228" t="s">
        <v>130</v>
      </c>
      <c r="AU152" s="228" t="s">
        <v>83</v>
      </c>
      <c r="AY152" s="14" t="s">
        <v>127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165</v>
      </c>
      <c r="BM152" s="228" t="s">
        <v>210</v>
      </c>
    </row>
    <row r="153" s="2" customFormat="1" ht="16.5" customHeight="1">
      <c r="A153" s="35"/>
      <c r="B153" s="36"/>
      <c r="C153" s="216" t="s">
        <v>177</v>
      </c>
      <c r="D153" s="216" t="s">
        <v>130</v>
      </c>
      <c r="E153" s="217" t="s">
        <v>211</v>
      </c>
      <c r="F153" s="218" t="s">
        <v>212</v>
      </c>
      <c r="G153" s="219" t="s">
        <v>213</v>
      </c>
      <c r="H153" s="220">
        <v>200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165</v>
      </c>
      <c r="AT153" s="228" t="s">
        <v>130</v>
      </c>
      <c r="AU153" s="228" t="s">
        <v>83</v>
      </c>
      <c r="AY153" s="14" t="s">
        <v>127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165</v>
      </c>
      <c r="BM153" s="228" t="s">
        <v>214</v>
      </c>
    </row>
    <row r="154" s="12" customFormat="1" ht="22.8" customHeight="1">
      <c r="A154" s="12"/>
      <c r="B154" s="200"/>
      <c r="C154" s="201"/>
      <c r="D154" s="202" t="s">
        <v>72</v>
      </c>
      <c r="E154" s="214" t="s">
        <v>215</v>
      </c>
      <c r="F154" s="214" t="s">
        <v>216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SUM(P155:P160)</f>
        <v>0</v>
      </c>
      <c r="Q154" s="208"/>
      <c r="R154" s="209">
        <f>SUM(R155:R160)</f>
        <v>0</v>
      </c>
      <c r="S154" s="208"/>
      <c r="T154" s="210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83</v>
      </c>
      <c r="AT154" s="212" t="s">
        <v>72</v>
      </c>
      <c r="AU154" s="212" t="s">
        <v>81</v>
      </c>
      <c r="AY154" s="211" t="s">
        <v>127</v>
      </c>
      <c r="BK154" s="213">
        <f>SUM(BK155:BK160)</f>
        <v>0</v>
      </c>
    </row>
    <row r="155" s="2" customFormat="1" ht="24.15" customHeight="1">
      <c r="A155" s="35"/>
      <c r="B155" s="36"/>
      <c r="C155" s="216" t="s">
        <v>7</v>
      </c>
      <c r="D155" s="216" t="s">
        <v>130</v>
      </c>
      <c r="E155" s="217" t="s">
        <v>217</v>
      </c>
      <c r="F155" s="218" t="s">
        <v>218</v>
      </c>
      <c r="G155" s="219" t="s">
        <v>139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165</v>
      </c>
      <c r="AT155" s="228" t="s">
        <v>130</v>
      </c>
      <c r="AU155" s="228" t="s">
        <v>83</v>
      </c>
      <c r="AY155" s="14" t="s">
        <v>127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165</v>
      </c>
      <c r="BM155" s="228" t="s">
        <v>219</v>
      </c>
    </row>
    <row r="156" s="2" customFormat="1" ht="16.5" customHeight="1">
      <c r="A156" s="35"/>
      <c r="B156" s="36"/>
      <c r="C156" s="230" t="s">
        <v>182</v>
      </c>
      <c r="D156" s="230" t="s">
        <v>172</v>
      </c>
      <c r="E156" s="231" t="s">
        <v>220</v>
      </c>
      <c r="F156" s="232" t="s">
        <v>221</v>
      </c>
      <c r="G156" s="233" t="s">
        <v>175</v>
      </c>
      <c r="H156" s="234">
        <v>1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176</v>
      </c>
      <c r="AT156" s="228" t="s">
        <v>172</v>
      </c>
      <c r="AU156" s="228" t="s">
        <v>83</v>
      </c>
      <c r="AY156" s="14" t="s">
        <v>127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165</v>
      </c>
      <c r="BM156" s="228" t="s">
        <v>222</v>
      </c>
    </row>
    <row r="157" s="2" customFormat="1" ht="24.15" customHeight="1">
      <c r="A157" s="35"/>
      <c r="B157" s="36"/>
      <c r="C157" s="216" t="s">
        <v>223</v>
      </c>
      <c r="D157" s="216" t="s">
        <v>130</v>
      </c>
      <c r="E157" s="217" t="s">
        <v>224</v>
      </c>
      <c r="F157" s="218" t="s">
        <v>225</v>
      </c>
      <c r="G157" s="219" t="s">
        <v>139</v>
      </c>
      <c r="H157" s="220">
        <v>2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165</v>
      </c>
      <c r="AT157" s="228" t="s">
        <v>130</v>
      </c>
      <c r="AU157" s="228" t="s">
        <v>83</v>
      </c>
      <c r="AY157" s="14" t="s">
        <v>127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165</v>
      </c>
      <c r="BM157" s="228" t="s">
        <v>226</v>
      </c>
    </row>
    <row r="158" s="2" customFormat="1" ht="16.5" customHeight="1">
      <c r="A158" s="35"/>
      <c r="B158" s="36"/>
      <c r="C158" s="230" t="s">
        <v>185</v>
      </c>
      <c r="D158" s="230" t="s">
        <v>172</v>
      </c>
      <c r="E158" s="231" t="s">
        <v>227</v>
      </c>
      <c r="F158" s="232" t="s">
        <v>228</v>
      </c>
      <c r="G158" s="233" t="s">
        <v>139</v>
      </c>
      <c r="H158" s="234">
        <v>2</v>
      </c>
      <c r="I158" s="235"/>
      <c r="J158" s="236">
        <f>ROUND(I158*H158,2)</f>
        <v>0</v>
      </c>
      <c r="K158" s="237"/>
      <c r="L158" s="238"/>
      <c r="M158" s="239" t="s">
        <v>1</v>
      </c>
      <c r="N158" s="240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176</v>
      </c>
      <c r="AT158" s="228" t="s">
        <v>172</v>
      </c>
      <c r="AU158" s="228" t="s">
        <v>83</v>
      </c>
      <c r="AY158" s="14" t="s">
        <v>127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165</v>
      </c>
      <c r="BM158" s="228" t="s">
        <v>229</v>
      </c>
    </row>
    <row r="159" s="2" customFormat="1" ht="44.25" customHeight="1">
      <c r="A159" s="35"/>
      <c r="B159" s="36"/>
      <c r="C159" s="216" t="s">
        <v>230</v>
      </c>
      <c r="D159" s="216" t="s">
        <v>130</v>
      </c>
      <c r="E159" s="217" t="s">
        <v>231</v>
      </c>
      <c r="F159" s="218" t="s">
        <v>232</v>
      </c>
      <c r="G159" s="219" t="s">
        <v>139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165</v>
      </c>
      <c r="AT159" s="228" t="s">
        <v>130</v>
      </c>
      <c r="AU159" s="228" t="s">
        <v>83</v>
      </c>
      <c r="AY159" s="14" t="s">
        <v>127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165</v>
      </c>
      <c r="BM159" s="228" t="s">
        <v>233</v>
      </c>
    </row>
    <row r="160" s="2" customFormat="1" ht="16.5" customHeight="1">
      <c r="A160" s="35"/>
      <c r="B160" s="36"/>
      <c r="C160" s="216" t="s">
        <v>189</v>
      </c>
      <c r="D160" s="216" t="s">
        <v>130</v>
      </c>
      <c r="E160" s="217" t="s">
        <v>234</v>
      </c>
      <c r="F160" s="218" t="s">
        <v>235</v>
      </c>
      <c r="G160" s="219" t="s">
        <v>175</v>
      </c>
      <c r="H160" s="220">
        <v>1</v>
      </c>
      <c r="I160" s="221"/>
      <c r="J160" s="222">
        <f>ROUND(I160*H160,2)</f>
        <v>0</v>
      </c>
      <c r="K160" s="223"/>
      <c r="L160" s="41"/>
      <c r="M160" s="241" t="s">
        <v>1</v>
      </c>
      <c r="N160" s="242" t="s">
        <v>38</v>
      </c>
      <c r="O160" s="243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165</v>
      </c>
      <c r="AT160" s="228" t="s">
        <v>130</v>
      </c>
      <c r="AU160" s="228" t="s">
        <v>83</v>
      </c>
      <c r="AY160" s="14" t="s">
        <v>127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165</v>
      </c>
      <c r="BM160" s="228" t="s">
        <v>236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64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U8KG3d+8t2almp1+a074CDOQYsqURjSl6ivBOb2fqSSBqHdZDUNTvKe2tvf5hqxq9Z8toXx6YuQZXPfO7CtkTg==" hashValue="KSWj1F1sRoZWwBZl6phBSrfZqNfhPS4wFPlNwdWaSNAZJ7LQh5NOScB8Ag/OnXezU12ORSSinU3RpPa7sBXk6Q==" algorithmName="SHA-512" password="CC35"/>
  <autoFilter ref="C124:K16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Rozvoj vodíkové mobility v Ostravě otevř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237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ROUND((SUM(BE118:BE156)),  2)</f>
        <v>0</v>
      </c>
      <c r="G33" s="35"/>
      <c r="H33" s="35"/>
      <c r="I33" s="152">
        <v>0.20999999999999999</v>
      </c>
      <c r="J33" s="151">
        <f>ROUND(((SUM(BE118:BE156))*I33),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ROUND((SUM(BF118:BF156)),  2)</f>
        <v>0</v>
      </c>
      <c r="G34" s="35"/>
      <c r="H34" s="35"/>
      <c r="I34" s="152">
        <v>0.12</v>
      </c>
      <c r="J34" s="151">
        <f>ROUND(((SUM(BF118:BF156))*I34),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ROUND((SUM(BG118:BG156)),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ROUND((SUM(BH118:BH156)),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ROUND((SUM(BI118:BI156)),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Rozvoj vodíkové mobility v Ostravě otevř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D.1.4.2. - MaR a silnoproud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238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112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Rozvoj vodíkové mobility v Ostravě otevř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D.1.4.2. - MaR a silnoproud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6. 12. 2024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113</v>
      </c>
      <c r="D117" s="191" t="s">
        <v>58</v>
      </c>
      <c r="E117" s="191" t="s">
        <v>54</v>
      </c>
      <c r="F117" s="191" t="s">
        <v>55</v>
      </c>
      <c r="G117" s="191" t="s">
        <v>114</v>
      </c>
      <c r="H117" s="191" t="s">
        <v>115</v>
      </c>
      <c r="I117" s="191" t="s">
        <v>116</v>
      </c>
      <c r="J117" s="192" t="s">
        <v>100</v>
      </c>
      <c r="K117" s="193" t="s">
        <v>117</v>
      </c>
      <c r="L117" s="194"/>
      <c r="M117" s="97" t="s">
        <v>1</v>
      </c>
      <c r="N117" s="98" t="s">
        <v>37</v>
      </c>
      <c r="O117" s="98" t="s">
        <v>118</v>
      </c>
      <c r="P117" s="98" t="s">
        <v>119</v>
      </c>
      <c r="Q117" s="98" t="s">
        <v>120</v>
      </c>
      <c r="R117" s="98" t="s">
        <v>121</v>
      </c>
      <c r="S117" s="98" t="s">
        <v>122</v>
      </c>
      <c r="T117" s="99" t="s">
        <v>123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124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102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166</v>
      </c>
      <c r="F119" s="203" t="s">
        <v>167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72</v>
      </c>
      <c r="AU119" s="212" t="s">
        <v>73</v>
      </c>
      <c r="AY119" s="211" t="s">
        <v>127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239</v>
      </c>
      <c r="F120" s="214" t="s">
        <v>240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SUM(P121:P156)</f>
        <v>0</v>
      </c>
      <c r="Q120" s="208"/>
      <c r="R120" s="209">
        <f>SUM(R121:R156)</f>
        <v>0</v>
      </c>
      <c r="S120" s="208"/>
      <c r="T120" s="210">
        <f>SUM(T121:T156)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72</v>
      </c>
      <c r="AU120" s="212" t="s">
        <v>81</v>
      </c>
      <c r="AY120" s="211" t="s">
        <v>127</v>
      </c>
      <c r="BK120" s="213">
        <f>SUM(BK121:BK156)</f>
        <v>0</v>
      </c>
    </row>
    <row r="121" s="2" customFormat="1" ht="16.5" customHeight="1">
      <c r="A121" s="35"/>
      <c r="B121" s="36"/>
      <c r="C121" s="216" t="s">
        <v>81</v>
      </c>
      <c r="D121" s="216" t="s">
        <v>130</v>
      </c>
      <c r="E121" s="217" t="s">
        <v>241</v>
      </c>
      <c r="F121" s="218" t="s">
        <v>242</v>
      </c>
      <c r="G121" s="219" t="s">
        <v>181</v>
      </c>
      <c r="H121" s="220">
        <v>90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165</v>
      </c>
      <c r="AT121" s="228" t="s">
        <v>130</v>
      </c>
      <c r="AU121" s="228" t="s">
        <v>83</v>
      </c>
      <c r="AY121" s="14" t="s">
        <v>127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165</v>
      </c>
      <c r="BM121" s="228" t="s">
        <v>83</v>
      </c>
    </row>
    <row r="122" s="2" customFormat="1" ht="16.5" customHeight="1">
      <c r="A122" s="35"/>
      <c r="B122" s="36"/>
      <c r="C122" s="216" t="s">
        <v>83</v>
      </c>
      <c r="D122" s="216" t="s">
        <v>130</v>
      </c>
      <c r="E122" s="217" t="s">
        <v>243</v>
      </c>
      <c r="F122" s="218" t="s">
        <v>244</v>
      </c>
      <c r="G122" s="219" t="s">
        <v>181</v>
      </c>
      <c r="H122" s="220">
        <v>250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165</v>
      </c>
      <c r="AT122" s="228" t="s">
        <v>130</v>
      </c>
      <c r="AU122" s="228" t="s">
        <v>83</v>
      </c>
      <c r="AY122" s="14" t="s">
        <v>127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165</v>
      </c>
      <c r="BM122" s="228" t="s">
        <v>134</v>
      </c>
    </row>
    <row r="123" s="2" customFormat="1" ht="16.5" customHeight="1">
      <c r="A123" s="35"/>
      <c r="B123" s="36"/>
      <c r="C123" s="216" t="s">
        <v>128</v>
      </c>
      <c r="D123" s="216" t="s">
        <v>130</v>
      </c>
      <c r="E123" s="217" t="s">
        <v>245</v>
      </c>
      <c r="F123" s="218" t="s">
        <v>246</v>
      </c>
      <c r="G123" s="219" t="s">
        <v>181</v>
      </c>
      <c r="H123" s="220">
        <v>40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165</v>
      </c>
      <c r="AT123" s="228" t="s">
        <v>130</v>
      </c>
      <c r="AU123" s="228" t="s">
        <v>83</v>
      </c>
      <c r="AY123" s="14" t="s">
        <v>127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165</v>
      </c>
      <c r="BM123" s="228" t="s">
        <v>135</v>
      </c>
    </row>
    <row r="124" s="2" customFormat="1" ht="16.5" customHeight="1">
      <c r="A124" s="35"/>
      <c r="B124" s="36"/>
      <c r="C124" s="216" t="s">
        <v>134</v>
      </c>
      <c r="D124" s="216" t="s">
        <v>130</v>
      </c>
      <c r="E124" s="217" t="s">
        <v>247</v>
      </c>
      <c r="F124" s="218" t="s">
        <v>248</v>
      </c>
      <c r="G124" s="219" t="s">
        <v>181</v>
      </c>
      <c r="H124" s="220">
        <v>160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165</v>
      </c>
      <c r="AT124" s="228" t="s">
        <v>130</v>
      </c>
      <c r="AU124" s="228" t="s">
        <v>83</v>
      </c>
      <c r="AY124" s="14" t="s">
        <v>127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165</v>
      </c>
      <c r="BM124" s="228" t="s">
        <v>147</v>
      </c>
    </row>
    <row r="125" s="2" customFormat="1" ht="16.5" customHeight="1">
      <c r="A125" s="35"/>
      <c r="B125" s="36"/>
      <c r="C125" s="216" t="s">
        <v>150</v>
      </c>
      <c r="D125" s="216" t="s">
        <v>130</v>
      </c>
      <c r="E125" s="217" t="s">
        <v>249</v>
      </c>
      <c r="F125" s="218" t="s">
        <v>250</v>
      </c>
      <c r="G125" s="219" t="s">
        <v>133</v>
      </c>
      <c r="H125" s="220">
        <v>2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165</v>
      </c>
      <c r="AT125" s="228" t="s">
        <v>130</v>
      </c>
      <c r="AU125" s="228" t="s">
        <v>83</v>
      </c>
      <c r="AY125" s="14" t="s">
        <v>127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165</v>
      </c>
      <c r="BM125" s="228" t="s">
        <v>154</v>
      </c>
    </row>
    <row r="126" s="2" customFormat="1" ht="16.5" customHeight="1">
      <c r="A126" s="35"/>
      <c r="B126" s="36"/>
      <c r="C126" s="230" t="s">
        <v>135</v>
      </c>
      <c r="D126" s="230" t="s">
        <v>172</v>
      </c>
      <c r="E126" s="231" t="s">
        <v>251</v>
      </c>
      <c r="F126" s="232" t="s">
        <v>252</v>
      </c>
      <c r="G126" s="233" t="s">
        <v>253</v>
      </c>
      <c r="H126" s="234">
        <v>60</v>
      </c>
      <c r="I126" s="235"/>
      <c r="J126" s="236">
        <f>ROUND(I126*H126,2)</f>
        <v>0</v>
      </c>
      <c r="K126" s="237"/>
      <c r="L126" s="238"/>
      <c r="M126" s="239" t="s">
        <v>1</v>
      </c>
      <c r="N126" s="240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176</v>
      </c>
      <c r="AT126" s="228" t="s">
        <v>172</v>
      </c>
      <c r="AU126" s="228" t="s">
        <v>83</v>
      </c>
      <c r="AY126" s="14" t="s">
        <v>127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165</v>
      </c>
      <c r="BM126" s="228" t="s">
        <v>8</v>
      </c>
    </row>
    <row r="127" s="2" customFormat="1" ht="16.5" customHeight="1">
      <c r="A127" s="35"/>
      <c r="B127" s="36"/>
      <c r="C127" s="230" t="s">
        <v>157</v>
      </c>
      <c r="D127" s="230" t="s">
        <v>172</v>
      </c>
      <c r="E127" s="231" t="s">
        <v>254</v>
      </c>
      <c r="F127" s="232" t="s">
        <v>255</v>
      </c>
      <c r="G127" s="233" t="s">
        <v>175</v>
      </c>
      <c r="H127" s="234">
        <v>1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176</v>
      </c>
      <c r="AT127" s="228" t="s">
        <v>172</v>
      </c>
      <c r="AU127" s="228" t="s">
        <v>83</v>
      </c>
      <c r="AY127" s="14" t="s">
        <v>127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165</v>
      </c>
      <c r="BM127" s="228" t="s">
        <v>160</v>
      </c>
    </row>
    <row r="128" s="2" customFormat="1" ht="16.5" customHeight="1">
      <c r="A128" s="35"/>
      <c r="B128" s="36"/>
      <c r="C128" s="216" t="s">
        <v>147</v>
      </c>
      <c r="D128" s="216" t="s">
        <v>130</v>
      </c>
      <c r="E128" s="217" t="s">
        <v>256</v>
      </c>
      <c r="F128" s="218" t="s">
        <v>257</v>
      </c>
      <c r="G128" s="219" t="s">
        <v>213</v>
      </c>
      <c r="H128" s="220">
        <v>48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165</v>
      </c>
      <c r="AT128" s="228" t="s">
        <v>130</v>
      </c>
      <c r="AU128" s="228" t="s">
        <v>83</v>
      </c>
      <c r="AY128" s="14" t="s">
        <v>127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165</v>
      </c>
      <c r="BM128" s="228" t="s">
        <v>165</v>
      </c>
    </row>
    <row r="129" s="2" customFormat="1" ht="16.5" customHeight="1">
      <c r="A129" s="35"/>
      <c r="B129" s="36"/>
      <c r="C129" s="216" t="s">
        <v>142</v>
      </c>
      <c r="D129" s="216" t="s">
        <v>130</v>
      </c>
      <c r="E129" s="217" t="s">
        <v>258</v>
      </c>
      <c r="F129" s="218" t="s">
        <v>259</v>
      </c>
      <c r="G129" s="219" t="s">
        <v>175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165</v>
      </c>
      <c r="AT129" s="228" t="s">
        <v>130</v>
      </c>
      <c r="AU129" s="228" t="s">
        <v>83</v>
      </c>
      <c r="AY129" s="14" t="s">
        <v>127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165</v>
      </c>
      <c r="BM129" s="228" t="s">
        <v>171</v>
      </c>
    </row>
    <row r="130" s="2" customFormat="1" ht="24.15" customHeight="1">
      <c r="A130" s="35"/>
      <c r="B130" s="36"/>
      <c r="C130" s="216" t="s">
        <v>154</v>
      </c>
      <c r="D130" s="216" t="s">
        <v>130</v>
      </c>
      <c r="E130" s="217" t="s">
        <v>260</v>
      </c>
      <c r="F130" s="218" t="s">
        <v>261</v>
      </c>
      <c r="G130" s="219" t="s">
        <v>175</v>
      </c>
      <c r="H130" s="220">
        <v>6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165</v>
      </c>
      <c r="AT130" s="228" t="s">
        <v>130</v>
      </c>
      <c r="AU130" s="228" t="s">
        <v>83</v>
      </c>
      <c r="AY130" s="14" t="s">
        <v>127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165</v>
      </c>
      <c r="BM130" s="228" t="s">
        <v>177</v>
      </c>
    </row>
    <row r="131" s="2" customFormat="1" ht="24.15" customHeight="1">
      <c r="A131" s="35"/>
      <c r="B131" s="36"/>
      <c r="C131" s="216" t="s">
        <v>178</v>
      </c>
      <c r="D131" s="216" t="s">
        <v>130</v>
      </c>
      <c r="E131" s="217" t="s">
        <v>262</v>
      </c>
      <c r="F131" s="218" t="s">
        <v>263</v>
      </c>
      <c r="G131" s="219" t="s">
        <v>175</v>
      </c>
      <c r="H131" s="220">
        <v>6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165</v>
      </c>
      <c r="AT131" s="228" t="s">
        <v>130</v>
      </c>
      <c r="AU131" s="228" t="s">
        <v>83</v>
      </c>
      <c r="AY131" s="14" t="s">
        <v>127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165</v>
      </c>
      <c r="BM131" s="228" t="s">
        <v>182</v>
      </c>
    </row>
    <row r="132" s="2" customFormat="1" ht="24.15" customHeight="1">
      <c r="A132" s="35"/>
      <c r="B132" s="36"/>
      <c r="C132" s="216" t="s">
        <v>8</v>
      </c>
      <c r="D132" s="216" t="s">
        <v>130</v>
      </c>
      <c r="E132" s="217" t="s">
        <v>264</v>
      </c>
      <c r="F132" s="218" t="s">
        <v>265</v>
      </c>
      <c r="G132" s="219" t="s">
        <v>175</v>
      </c>
      <c r="H132" s="220">
        <v>2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165</v>
      </c>
      <c r="AT132" s="228" t="s">
        <v>130</v>
      </c>
      <c r="AU132" s="228" t="s">
        <v>83</v>
      </c>
      <c r="AY132" s="14" t="s">
        <v>127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165</v>
      </c>
      <c r="BM132" s="228" t="s">
        <v>185</v>
      </c>
    </row>
    <row r="133" s="2" customFormat="1" ht="16.5" customHeight="1">
      <c r="A133" s="35"/>
      <c r="B133" s="36"/>
      <c r="C133" s="216" t="s">
        <v>186</v>
      </c>
      <c r="D133" s="216" t="s">
        <v>130</v>
      </c>
      <c r="E133" s="217" t="s">
        <v>266</v>
      </c>
      <c r="F133" s="218" t="s">
        <v>267</v>
      </c>
      <c r="G133" s="219" t="s">
        <v>175</v>
      </c>
      <c r="H133" s="220">
        <v>2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165</v>
      </c>
      <c r="AT133" s="228" t="s">
        <v>130</v>
      </c>
      <c r="AU133" s="228" t="s">
        <v>83</v>
      </c>
      <c r="AY133" s="14" t="s">
        <v>127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165</v>
      </c>
      <c r="BM133" s="228" t="s">
        <v>189</v>
      </c>
    </row>
    <row r="134" s="2" customFormat="1" ht="16.5" customHeight="1">
      <c r="A134" s="35"/>
      <c r="B134" s="36"/>
      <c r="C134" s="216" t="s">
        <v>160</v>
      </c>
      <c r="D134" s="216" t="s">
        <v>130</v>
      </c>
      <c r="E134" s="217" t="s">
        <v>268</v>
      </c>
      <c r="F134" s="218" t="s">
        <v>269</v>
      </c>
      <c r="G134" s="219" t="s">
        <v>175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165</v>
      </c>
      <c r="AT134" s="228" t="s">
        <v>130</v>
      </c>
      <c r="AU134" s="228" t="s">
        <v>83</v>
      </c>
      <c r="AY134" s="14" t="s">
        <v>127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165</v>
      </c>
      <c r="BM134" s="228" t="s">
        <v>192</v>
      </c>
    </row>
    <row r="135" s="2" customFormat="1" ht="16.5" customHeight="1">
      <c r="A135" s="35"/>
      <c r="B135" s="36"/>
      <c r="C135" s="230" t="s">
        <v>193</v>
      </c>
      <c r="D135" s="230" t="s">
        <v>172</v>
      </c>
      <c r="E135" s="231" t="s">
        <v>270</v>
      </c>
      <c r="F135" s="232" t="s">
        <v>271</v>
      </c>
      <c r="G135" s="233" t="s">
        <v>175</v>
      </c>
      <c r="H135" s="234">
        <v>1</v>
      </c>
      <c r="I135" s="235"/>
      <c r="J135" s="236">
        <f>ROUND(I135*H135,2)</f>
        <v>0</v>
      </c>
      <c r="K135" s="237"/>
      <c r="L135" s="238"/>
      <c r="M135" s="239" t="s">
        <v>1</v>
      </c>
      <c r="N135" s="240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176</v>
      </c>
      <c r="AT135" s="228" t="s">
        <v>172</v>
      </c>
      <c r="AU135" s="228" t="s">
        <v>83</v>
      </c>
      <c r="AY135" s="14" t="s">
        <v>127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165</v>
      </c>
      <c r="BM135" s="228" t="s">
        <v>196</v>
      </c>
    </row>
    <row r="136" s="2" customFormat="1" ht="16.5" customHeight="1">
      <c r="A136" s="35"/>
      <c r="B136" s="36"/>
      <c r="C136" s="230" t="s">
        <v>165</v>
      </c>
      <c r="D136" s="230" t="s">
        <v>172</v>
      </c>
      <c r="E136" s="231" t="s">
        <v>272</v>
      </c>
      <c r="F136" s="232" t="s">
        <v>273</v>
      </c>
      <c r="G136" s="233" t="s">
        <v>175</v>
      </c>
      <c r="H136" s="234">
        <v>1</v>
      </c>
      <c r="I136" s="235"/>
      <c r="J136" s="236">
        <f>ROUND(I136*H136,2)</f>
        <v>0</v>
      </c>
      <c r="K136" s="237"/>
      <c r="L136" s="238"/>
      <c r="M136" s="239" t="s">
        <v>1</v>
      </c>
      <c r="N136" s="240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176</v>
      </c>
      <c r="AT136" s="228" t="s">
        <v>172</v>
      </c>
      <c r="AU136" s="228" t="s">
        <v>83</v>
      </c>
      <c r="AY136" s="14" t="s">
        <v>127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165</v>
      </c>
      <c r="BM136" s="228" t="s">
        <v>176</v>
      </c>
    </row>
    <row r="137" s="2" customFormat="1" ht="16.5" customHeight="1">
      <c r="A137" s="35"/>
      <c r="B137" s="36"/>
      <c r="C137" s="216" t="s">
        <v>199</v>
      </c>
      <c r="D137" s="216" t="s">
        <v>130</v>
      </c>
      <c r="E137" s="217" t="s">
        <v>274</v>
      </c>
      <c r="F137" s="218" t="s">
        <v>275</v>
      </c>
      <c r="G137" s="219" t="s">
        <v>181</v>
      </c>
      <c r="H137" s="220">
        <v>120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165</v>
      </c>
      <c r="AT137" s="228" t="s">
        <v>130</v>
      </c>
      <c r="AU137" s="228" t="s">
        <v>83</v>
      </c>
      <c r="AY137" s="14" t="s">
        <v>127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165</v>
      </c>
      <c r="BM137" s="228" t="s">
        <v>203</v>
      </c>
    </row>
    <row r="138" s="2" customFormat="1" ht="16.5" customHeight="1">
      <c r="A138" s="35"/>
      <c r="B138" s="36"/>
      <c r="C138" s="216" t="s">
        <v>171</v>
      </c>
      <c r="D138" s="216" t="s">
        <v>130</v>
      </c>
      <c r="E138" s="217" t="s">
        <v>276</v>
      </c>
      <c r="F138" s="218" t="s">
        <v>277</v>
      </c>
      <c r="G138" s="219" t="s">
        <v>181</v>
      </c>
      <c r="H138" s="220">
        <v>110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165</v>
      </c>
      <c r="AT138" s="228" t="s">
        <v>130</v>
      </c>
      <c r="AU138" s="228" t="s">
        <v>83</v>
      </c>
      <c r="AY138" s="14" t="s">
        <v>127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165</v>
      </c>
      <c r="BM138" s="228" t="s">
        <v>206</v>
      </c>
    </row>
    <row r="139" s="2" customFormat="1" ht="16.5" customHeight="1">
      <c r="A139" s="35"/>
      <c r="B139" s="36"/>
      <c r="C139" s="216" t="s">
        <v>207</v>
      </c>
      <c r="D139" s="216" t="s">
        <v>130</v>
      </c>
      <c r="E139" s="217" t="s">
        <v>278</v>
      </c>
      <c r="F139" s="218" t="s">
        <v>275</v>
      </c>
      <c r="G139" s="219" t="s">
        <v>181</v>
      </c>
      <c r="H139" s="220">
        <v>240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165</v>
      </c>
      <c r="AT139" s="228" t="s">
        <v>130</v>
      </c>
      <c r="AU139" s="228" t="s">
        <v>83</v>
      </c>
      <c r="AY139" s="14" t="s">
        <v>127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165</v>
      </c>
      <c r="BM139" s="228" t="s">
        <v>210</v>
      </c>
    </row>
    <row r="140" s="2" customFormat="1" ht="16.5" customHeight="1">
      <c r="A140" s="35"/>
      <c r="B140" s="36"/>
      <c r="C140" s="216" t="s">
        <v>177</v>
      </c>
      <c r="D140" s="216" t="s">
        <v>130</v>
      </c>
      <c r="E140" s="217" t="s">
        <v>279</v>
      </c>
      <c r="F140" s="218" t="s">
        <v>280</v>
      </c>
      <c r="G140" s="219" t="s">
        <v>175</v>
      </c>
      <c r="H140" s="220">
        <v>4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165</v>
      </c>
      <c r="AT140" s="228" t="s">
        <v>130</v>
      </c>
      <c r="AU140" s="228" t="s">
        <v>83</v>
      </c>
      <c r="AY140" s="14" t="s">
        <v>127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165</v>
      </c>
      <c r="BM140" s="228" t="s">
        <v>214</v>
      </c>
    </row>
    <row r="141" s="2" customFormat="1" ht="16.5" customHeight="1">
      <c r="A141" s="35"/>
      <c r="B141" s="36"/>
      <c r="C141" s="216" t="s">
        <v>7</v>
      </c>
      <c r="D141" s="216" t="s">
        <v>130</v>
      </c>
      <c r="E141" s="217" t="s">
        <v>281</v>
      </c>
      <c r="F141" s="218" t="s">
        <v>242</v>
      </c>
      <c r="G141" s="219" t="s">
        <v>181</v>
      </c>
      <c r="H141" s="220">
        <v>220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165</v>
      </c>
      <c r="AT141" s="228" t="s">
        <v>130</v>
      </c>
      <c r="AU141" s="228" t="s">
        <v>83</v>
      </c>
      <c r="AY141" s="14" t="s">
        <v>127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165</v>
      </c>
      <c r="BM141" s="228" t="s">
        <v>219</v>
      </c>
    </row>
    <row r="142" s="2" customFormat="1" ht="16.5" customHeight="1">
      <c r="A142" s="35"/>
      <c r="B142" s="36"/>
      <c r="C142" s="216" t="s">
        <v>182</v>
      </c>
      <c r="D142" s="216" t="s">
        <v>130</v>
      </c>
      <c r="E142" s="217" t="s">
        <v>282</v>
      </c>
      <c r="F142" s="218" t="s">
        <v>283</v>
      </c>
      <c r="G142" s="219" t="s">
        <v>181</v>
      </c>
      <c r="H142" s="220">
        <v>70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165</v>
      </c>
      <c r="AT142" s="228" t="s">
        <v>130</v>
      </c>
      <c r="AU142" s="228" t="s">
        <v>83</v>
      </c>
      <c r="AY142" s="14" t="s">
        <v>127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165</v>
      </c>
      <c r="BM142" s="228" t="s">
        <v>222</v>
      </c>
    </row>
    <row r="143" s="2" customFormat="1" ht="16.5" customHeight="1">
      <c r="A143" s="35"/>
      <c r="B143" s="36"/>
      <c r="C143" s="230" t="s">
        <v>223</v>
      </c>
      <c r="D143" s="230" t="s">
        <v>172</v>
      </c>
      <c r="E143" s="231" t="s">
        <v>284</v>
      </c>
      <c r="F143" s="232" t="s">
        <v>285</v>
      </c>
      <c r="G143" s="233" t="s">
        <v>175</v>
      </c>
      <c r="H143" s="234">
        <v>210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176</v>
      </c>
      <c r="AT143" s="228" t="s">
        <v>172</v>
      </c>
      <c r="AU143" s="228" t="s">
        <v>83</v>
      </c>
      <c r="AY143" s="14" t="s">
        <v>127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165</v>
      </c>
      <c r="BM143" s="228" t="s">
        <v>226</v>
      </c>
    </row>
    <row r="144" s="2" customFormat="1" ht="49.05" customHeight="1">
      <c r="A144" s="35"/>
      <c r="B144" s="36"/>
      <c r="C144" s="216" t="s">
        <v>185</v>
      </c>
      <c r="D144" s="216" t="s">
        <v>130</v>
      </c>
      <c r="E144" s="217" t="s">
        <v>286</v>
      </c>
      <c r="F144" s="218" t="s">
        <v>287</v>
      </c>
      <c r="G144" s="219" t="s">
        <v>175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165</v>
      </c>
      <c r="AT144" s="228" t="s">
        <v>130</v>
      </c>
      <c r="AU144" s="228" t="s">
        <v>83</v>
      </c>
      <c r="AY144" s="14" t="s">
        <v>127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165</v>
      </c>
      <c r="BM144" s="228" t="s">
        <v>229</v>
      </c>
    </row>
    <row r="145" s="2" customFormat="1" ht="16.5" customHeight="1">
      <c r="A145" s="35"/>
      <c r="B145" s="36"/>
      <c r="C145" s="216" t="s">
        <v>230</v>
      </c>
      <c r="D145" s="216" t="s">
        <v>130</v>
      </c>
      <c r="E145" s="217" t="s">
        <v>288</v>
      </c>
      <c r="F145" s="218" t="s">
        <v>289</v>
      </c>
      <c r="G145" s="219" t="s">
        <v>213</v>
      </c>
      <c r="H145" s="220">
        <v>50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165</v>
      </c>
      <c r="AT145" s="228" t="s">
        <v>130</v>
      </c>
      <c r="AU145" s="228" t="s">
        <v>83</v>
      </c>
      <c r="AY145" s="14" t="s">
        <v>127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165</v>
      </c>
      <c r="BM145" s="228" t="s">
        <v>233</v>
      </c>
    </row>
    <row r="146" s="2" customFormat="1" ht="16.5" customHeight="1">
      <c r="A146" s="35"/>
      <c r="B146" s="36"/>
      <c r="C146" s="216" t="s">
        <v>189</v>
      </c>
      <c r="D146" s="216" t="s">
        <v>130</v>
      </c>
      <c r="E146" s="217" t="s">
        <v>290</v>
      </c>
      <c r="F146" s="218" t="s">
        <v>291</v>
      </c>
      <c r="G146" s="219" t="s">
        <v>213</v>
      </c>
      <c r="H146" s="220">
        <v>40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165</v>
      </c>
      <c r="AT146" s="228" t="s">
        <v>130</v>
      </c>
      <c r="AU146" s="228" t="s">
        <v>83</v>
      </c>
      <c r="AY146" s="14" t="s">
        <v>127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165</v>
      </c>
      <c r="BM146" s="228" t="s">
        <v>236</v>
      </c>
    </row>
    <row r="147" s="2" customFormat="1" ht="16.5" customHeight="1">
      <c r="A147" s="35"/>
      <c r="B147" s="36"/>
      <c r="C147" s="216" t="s">
        <v>292</v>
      </c>
      <c r="D147" s="216" t="s">
        <v>130</v>
      </c>
      <c r="E147" s="217" t="s">
        <v>293</v>
      </c>
      <c r="F147" s="218" t="s">
        <v>294</v>
      </c>
      <c r="G147" s="219" t="s">
        <v>175</v>
      </c>
      <c r="H147" s="220">
        <v>8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165</v>
      </c>
      <c r="AT147" s="228" t="s">
        <v>130</v>
      </c>
      <c r="AU147" s="228" t="s">
        <v>83</v>
      </c>
      <c r="AY147" s="14" t="s">
        <v>127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165</v>
      </c>
      <c r="BM147" s="228" t="s">
        <v>295</v>
      </c>
    </row>
    <row r="148" s="2" customFormat="1" ht="16.5" customHeight="1">
      <c r="A148" s="35"/>
      <c r="B148" s="36"/>
      <c r="C148" s="216" t="s">
        <v>192</v>
      </c>
      <c r="D148" s="216" t="s">
        <v>130</v>
      </c>
      <c r="E148" s="217" t="s">
        <v>296</v>
      </c>
      <c r="F148" s="218" t="s">
        <v>297</v>
      </c>
      <c r="G148" s="219" t="s">
        <v>175</v>
      </c>
      <c r="H148" s="220">
        <v>4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165</v>
      </c>
      <c r="AT148" s="228" t="s">
        <v>130</v>
      </c>
      <c r="AU148" s="228" t="s">
        <v>83</v>
      </c>
      <c r="AY148" s="14" t="s">
        <v>127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165</v>
      </c>
      <c r="BM148" s="228" t="s">
        <v>298</v>
      </c>
    </row>
    <row r="149" s="2" customFormat="1" ht="16.5" customHeight="1">
      <c r="A149" s="35"/>
      <c r="B149" s="36"/>
      <c r="C149" s="216" t="s">
        <v>299</v>
      </c>
      <c r="D149" s="216" t="s">
        <v>130</v>
      </c>
      <c r="E149" s="217" t="s">
        <v>300</v>
      </c>
      <c r="F149" s="218" t="s">
        <v>301</v>
      </c>
      <c r="G149" s="219" t="s">
        <v>213</v>
      </c>
      <c r="H149" s="220">
        <v>20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165</v>
      </c>
      <c r="AT149" s="228" t="s">
        <v>130</v>
      </c>
      <c r="AU149" s="228" t="s">
        <v>83</v>
      </c>
      <c r="AY149" s="14" t="s">
        <v>127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165</v>
      </c>
      <c r="BM149" s="228" t="s">
        <v>302</v>
      </c>
    </row>
    <row r="150" s="2" customFormat="1" ht="24.15" customHeight="1">
      <c r="A150" s="35"/>
      <c r="B150" s="36"/>
      <c r="C150" s="216" t="s">
        <v>196</v>
      </c>
      <c r="D150" s="216" t="s">
        <v>130</v>
      </c>
      <c r="E150" s="217" t="s">
        <v>303</v>
      </c>
      <c r="F150" s="218" t="s">
        <v>304</v>
      </c>
      <c r="G150" s="219" t="s">
        <v>175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165</v>
      </c>
      <c r="AT150" s="228" t="s">
        <v>130</v>
      </c>
      <c r="AU150" s="228" t="s">
        <v>83</v>
      </c>
      <c r="AY150" s="14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165</v>
      </c>
      <c r="BM150" s="228" t="s">
        <v>305</v>
      </c>
    </row>
    <row r="151" s="2" customFormat="1" ht="16.5" customHeight="1">
      <c r="A151" s="35"/>
      <c r="B151" s="36"/>
      <c r="C151" s="216" t="s">
        <v>306</v>
      </c>
      <c r="D151" s="216" t="s">
        <v>130</v>
      </c>
      <c r="E151" s="217" t="s">
        <v>307</v>
      </c>
      <c r="F151" s="218" t="s">
        <v>308</v>
      </c>
      <c r="G151" s="219" t="s">
        <v>213</v>
      </c>
      <c r="H151" s="220">
        <v>10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165</v>
      </c>
      <c r="AT151" s="228" t="s">
        <v>130</v>
      </c>
      <c r="AU151" s="228" t="s">
        <v>83</v>
      </c>
      <c r="AY151" s="14" t="s">
        <v>127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165</v>
      </c>
      <c r="BM151" s="228" t="s">
        <v>309</v>
      </c>
    </row>
    <row r="152" s="2" customFormat="1" ht="16.5" customHeight="1">
      <c r="A152" s="35"/>
      <c r="B152" s="36"/>
      <c r="C152" s="216" t="s">
        <v>176</v>
      </c>
      <c r="D152" s="216" t="s">
        <v>130</v>
      </c>
      <c r="E152" s="217" t="s">
        <v>310</v>
      </c>
      <c r="F152" s="218" t="s">
        <v>311</v>
      </c>
      <c r="G152" s="219" t="s">
        <v>213</v>
      </c>
      <c r="H152" s="220">
        <v>20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165</v>
      </c>
      <c r="AT152" s="228" t="s">
        <v>130</v>
      </c>
      <c r="AU152" s="228" t="s">
        <v>83</v>
      </c>
      <c r="AY152" s="14" t="s">
        <v>127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165</v>
      </c>
      <c r="BM152" s="228" t="s">
        <v>312</v>
      </c>
    </row>
    <row r="153" s="2" customFormat="1" ht="24.15" customHeight="1">
      <c r="A153" s="35"/>
      <c r="B153" s="36"/>
      <c r="C153" s="216" t="s">
        <v>313</v>
      </c>
      <c r="D153" s="216" t="s">
        <v>130</v>
      </c>
      <c r="E153" s="217" t="s">
        <v>314</v>
      </c>
      <c r="F153" s="218" t="s">
        <v>315</v>
      </c>
      <c r="G153" s="219" t="s">
        <v>175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165</v>
      </c>
      <c r="AT153" s="228" t="s">
        <v>130</v>
      </c>
      <c r="AU153" s="228" t="s">
        <v>83</v>
      </c>
      <c r="AY153" s="14" t="s">
        <v>127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165</v>
      </c>
      <c r="BM153" s="228" t="s">
        <v>316</v>
      </c>
    </row>
    <row r="154" s="2" customFormat="1" ht="16.5" customHeight="1">
      <c r="A154" s="35"/>
      <c r="B154" s="36"/>
      <c r="C154" s="216" t="s">
        <v>203</v>
      </c>
      <c r="D154" s="216" t="s">
        <v>130</v>
      </c>
      <c r="E154" s="217" t="s">
        <v>317</v>
      </c>
      <c r="F154" s="218" t="s">
        <v>318</v>
      </c>
      <c r="G154" s="219" t="s">
        <v>175</v>
      </c>
      <c r="H154" s="220">
        <v>2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165</v>
      </c>
      <c r="AT154" s="228" t="s">
        <v>130</v>
      </c>
      <c r="AU154" s="228" t="s">
        <v>83</v>
      </c>
      <c r="AY154" s="14" t="s">
        <v>127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165</v>
      </c>
      <c r="BM154" s="228" t="s">
        <v>319</v>
      </c>
    </row>
    <row r="155" s="2" customFormat="1" ht="16.5" customHeight="1">
      <c r="A155" s="35"/>
      <c r="B155" s="36"/>
      <c r="C155" s="216" t="s">
        <v>320</v>
      </c>
      <c r="D155" s="216" t="s">
        <v>130</v>
      </c>
      <c r="E155" s="217" t="s">
        <v>321</v>
      </c>
      <c r="F155" s="218" t="s">
        <v>322</v>
      </c>
      <c r="G155" s="219" t="s">
        <v>175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165</v>
      </c>
      <c r="AT155" s="228" t="s">
        <v>130</v>
      </c>
      <c r="AU155" s="228" t="s">
        <v>83</v>
      </c>
      <c r="AY155" s="14" t="s">
        <v>127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165</v>
      </c>
      <c r="BM155" s="228" t="s">
        <v>323</v>
      </c>
    </row>
    <row r="156" s="2" customFormat="1" ht="16.5" customHeight="1">
      <c r="A156" s="35"/>
      <c r="B156" s="36"/>
      <c r="C156" s="216" t="s">
        <v>206</v>
      </c>
      <c r="D156" s="216" t="s">
        <v>130</v>
      </c>
      <c r="E156" s="217" t="s">
        <v>324</v>
      </c>
      <c r="F156" s="218" t="s">
        <v>325</v>
      </c>
      <c r="G156" s="219" t="s">
        <v>175</v>
      </c>
      <c r="H156" s="220">
        <v>1</v>
      </c>
      <c r="I156" s="221"/>
      <c r="J156" s="222">
        <f>ROUND(I156*H156,2)</f>
        <v>0</v>
      </c>
      <c r="K156" s="223"/>
      <c r="L156" s="41"/>
      <c r="M156" s="241" t="s">
        <v>1</v>
      </c>
      <c r="N156" s="242" t="s">
        <v>38</v>
      </c>
      <c r="O156" s="243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165</v>
      </c>
      <c r="AT156" s="228" t="s">
        <v>130</v>
      </c>
      <c r="AU156" s="228" t="s">
        <v>83</v>
      </c>
      <c r="AY156" s="14" t="s">
        <v>127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165</v>
      </c>
      <c r="BM156" s="228" t="s">
        <v>326</v>
      </c>
    </row>
    <row r="157" s="2" customFormat="1" ht="6.96" customHeight="1">
      <c r="A157" s="35"/>
      <c r="B157" s="63"/>
      <c r="C157" s="64"/>
      <c r="D157" s="64"/>
      <c r="E157" s="64"/>
      <c r="F157" s="64"/>
      <c r="G157" s="64"/>
      <c r="H157" s="64"/>
      <c r="I157" s="64"/>
      <c r="J157" s="64"/>
      <c r="K157" s="64"/>
      <c r="L157" s="41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sheet="1" autoFilter="0" formatColumns="0" formatRows="0" objects="1" scenarios="1" spinCount="100000" saltValue="dYkiKULDTaKdus+mfPBp0NwROGPC/CgGqhDLOPXLiNeAWNhpVyhMLqq2CRXo427TdMDW9htnVwebH5zXFqct+w==" hashValue="zreD7zSc4AbTqhdMaeeDPk5CdhZ6KStWPbV/YQyYo70K6K7cUtX/xY8BTp7+QZGnIzkhhS1DXxKD93s6gb2uLw==" algorithmName="SHA-512" password="CC35"/>
  <autoFilter ref="C117:K15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Rozvoj vodíkové mobility v Ostravě otevř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327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ROUND((SUM(BE118:BE126)),  2)</f>
        <v>0</v>
      </c>
      <c r="G33" s="35"/>
      <c r="H33" s="35"/>
      <c r="I33" s="152">
        <v>0.20999999999999999</v>
      </c>
      <c r="J33" s="151">
        <f>ROUND(((SUM(BE118:BE126))*I33),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ROUND((SUM(BF118:BF126)),  2)</f>
        <v>0</v>
      </c>
      <c r="G34" s="35"/>
      <c r="H34" s="35"/>
      <c r="I34" s="152">
        <v>0.12</v>
      </c>
      <c r="J34" s="151">
        <f>ROUND(((SUM(BF118:BF126))*I34),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ROUND((SUM(BG118:BG126)),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ROUND((SUM(BH118:BH126)),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ROUND((SUM(BI118:BI126)),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Rozvoj vodíkové mobility v Ostravě otevř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D.1.4.3. - ZTI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328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112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Rozvoj vodíkové mobility v Ostravě otevř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D.1.4.3. - ZTI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6. 12. 2024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113</v>
      </c>
      <c r="D117" s="191" t="s">
        <v>58</v>
      </c>
      <c r="E117" s="191" t="s">
        <v>54</v>
      </c>
      <c r="F117" s="191" t="s">
        <v>55</v>
      </c>
      <c r="G117" s="191" t="s">
        <v>114</v>
      </c>
      <c r="H117" s="191" t="s">
        <v>115</v>
      </c>
      <c r="I117" s="191" t="s">
        <v>116</v>
      </c>
      <c r="J117" s="192" t="s">
        <v>100</v>
      </c>
      <c r="K117" s="193" t="s">
        <v>117</v>
      </c>
      <c r="L117" s="194"/>
      <c r="M117" s="97" t="s">
        <v>1</v>
      </c>
      <c r="N117" s="98" t="s">
        <v>37</v>
      </c>
      <c r="O117" s="98" t="s">
        <v>118</v>
      </c>
      <c r="P117" s="98" t="s">
        <v>119</v>
      </c>
      <c r="Q117" s="98" t="s">
        <v>120</v>
      </c>
      <c r="R117" s="98" t="s">
        <v>121</v>
      </c>
      <c r="S117" s="98" t="s">
        <v>122</v>
      </c>
      <c r="T117" s="99" t="s">
        <v>123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124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102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166</v>
      </c>
      <c r="F119" s="203" t="s">
        <v>167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72</v>
      </c>
      <c r="AU119" s="212" t="s">
        <v>73</v>
      </c>
      <c r="AY119" s="211" t="s">
        <v>127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329</v>
      </c>
      <c r="F120" s="214" t="s">
        <v>330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SUM(P121:P126)</f>
        <v>0</v>
      </c>
      <c r="Q120" s="208"/>
      <c r="R120" s="209">
        <f>SUM(R121:R126)</f>
        <v>0</v>
      </c>
      <c r="S120" s="208"/>
      <c r="T120" s="210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72</v>
      </c>
      <c r="AU120" s="212" t="s">
        <v>81</v>
      </c>
      <c r="AY120" s="211" t="s">
        <v>127</v>
      </c>
      <c r="BK120" s="213">
        <f>SUM(BK121:BK126)</f>
        <v>0</v>
      </c>
    </row>
    <row r="121" s="2" customFormat="1" ht="24.15" customHeight="1">
      <c r="A121" s="35"/>
      <c r="B121" s="36"/>
      <c r="C121" s="216" t="s">
        <v>81</v>
      </c>
      <c r="D121" s="216" t="s">
        <v>130</v>
      </c>
      <c r="E121" s="217" t="s">
        <v>331</v>
      </c>
      <c r="F121" s="218" t="s">
        <v>332</v>
      </c>
      <c r="G121" s="219" t="s">
        <v>181</v>
      </c>
      <c r="H121" s="220">
        <v>16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165</v>
      </c>
      <c r="AT121" s="228" t="s">
        <v>130</v>
      </c>
      <c r="AU121" s="228" t="s">
        <v>83</v>
      </c>
      <c r="AY121" s="14" t="s">
        <v>127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165</v>
      </c>
      <c r="BM121" s="228" t="s">
        <v>83</v>
      </c>
    </row>
    <row r="122" s="2" customFormat="1" ht="16.5" customHeight="1">
      <c r="A122" s="35"/>
      <c r="B122" s="36"/>
      <c r="C122" s="216" t="s">
        <v>83</v>
      </c>
      <c r="D122" s="216" t="s">
        <v>130</v>
      </c>
      <c r="E122" s="217" t="s">
        <v>333</v>
      </c>
      <c r="F122" s="218" t="s">
        <v>334</v>
      </c>
      <c r="G122" s="219" t="s">
        <v>335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165</v>
      </c>
      <c r="AT122" s="228" t="s">
        <v>130</v>
      </c>
      <c r="AU122" s="228" t="s">
        <v>83</v>
      </c>
      <c r="AY122" s="14" t="s">
        <v>127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165</v>
      </c>
      <c r="BM122" s="228" t="s">
        <v>134</v>
      </c>
    </row>
    <row r="123" s="2" customFormat="1" ht="16.5" customHeight="1">
      <c r="A123" s="35"/>
      <c r="B123" s="36"/>
      <c r="C123" s="216" t="s">
        <v>128</v>
      </c>
      <c r="D123" s="216" t="s">
        <v>130</v>
      </c>
      <c r="E123" s="217" t="s">
        <v>336</v>
      </c>
      <c r="F123" s="218" t="s">
        <v>337</v>
      </c>
      <c r="G123" s="219" t="s">
        <v>335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165</v>
      </c>
      <c r="AT123" s="228" t="s">
        <v>130</v>
      </c>
      <c r="AU123" s="228" t="s">
        <v>83</v>
      </c>
      <c r="AY123" s="14" t="s">
        <v>127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165</v>
      </c>
      <c r="BM123" s="228" t="s">
        <v>135</v>
      </c>
    </row>
    <row r="124" s="2" customFormat="1" ht="24.15" customHeight="1">
      <c r="A124" s="35"/>
      <c r="B124" s="36"/>
      <c r="C124" s="216" t="s">
        <v>134</v>
      </c>
      <c r="D124" s="216" t="s">
        <v>130</v>
      </c>
      <c r="E124" s="217" t="s">
        <v>338</v>
      </c>
      <c r="F124" s="218" t="s">
        <v>339</v>
      </c>
      <c r="G124" s="219" t="s">
        <v>340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165</v>
      </c>
      <c r="AT124" s="228" t="s">
        <v>130</v>
      </c>
      <c r="AU124" s="228" t="s">
        <v>83</v>
      </c>
      <c r="AY124" s="14" t="s">
        <v>127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165</v>
      </c>
      <c r="BM124" s="228" t="s">
        <v>147</v>
      </c>
    </row>
    <row r="125" s="2" customFormat="1" ht="16.5" customHeight="1">
      <c r="A125" s="35"/>
      <c r="B125" s="36"/>
      <c r="C125" s="216" t="s">
        <v>150</v>
      </c>
      <c r="D125" s="216" t="s">
        <v>130</v>
      </c>
      <c r="E125" s="217" t="s">
        <v>341</v>
      </c>
      <c r="F125" s="218" t="s">
        <v>342</v>
      </c>
      <c r="G125" s="219" t="s">
        <v>175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165</v>
      </c>
      <c r="AT125" s="228" t="s">
        <v>130</v>
      </c>
      <c r="AU125" s="228" t="s">
        <v>83</v>
      </c>
      <c r="AY125" s="14" t="s">
        <v>127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165</v>
      </c>
      <c r="BM125" s="228" t="s">
        <v>154</v>
      </c>
    </row>
    <row r="126" s="2" customFormat="1" ht="44.25" customHeight="1">
      <c r="A126" s="35"/>
      <c r="B126" s="36"/>
      <c r="C126" s="216" t="s">
        <v>135</v>
      </c>
      <c r="D126" s="216" t="s">
        <v>130</v>
      </c>
      <c r="E126" s="217" t="s">
        <v>343</v>
      </c>
      <c r="F126" s="218" t="s">
        <v>344</v>
      </c>
      <c r="G126" s="219" t="s">
        <v>153</v>
      </c>
      <c r="H126" s="220">
        <v>0.084000000000000005</v>
      </c>
      <c r="I126" s="221"/>
      <c r="J126" s="222">
        <f>ROUND(I126*H126,2)</f>
        <v>0</v>
      </c>
      <c r="K126" s="223"/>
      <c r="L126" s="41"/>
      <c r="M126" s="241" t="s">
        <v>1</v>
      </c>
      <c r="N126" s="242" t="s">
        <v>38</v>
      </c>
      <c r="O126" s="243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165</v>
      </c>
      <c r="AT126" s="228" t="s">
        <v>130</v>
      </c>
      <c r="AU126" s="228" t="s">
        <v>83</v>
      </c>
      <c r="AY126" s="14" t="s">
        <v>127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165</v>
      </c>
      <c r="BM126" s="228" t="s">
        <v>8</v>
      </c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1y4WeoysFWlgRAH+4aQD5ShG+rfIhbmGZ7sN4c9+aJcD81Zt3nTLgoQhV/XXUtwgSlWeMk3LXNS3TG71OPx+HA==" hashValue="BkHuGD8cfWhJ6cRNiCmAD3rbZqxxrOgqPXftDjGybZ7ZUMRYYRpOlGP6uOe3J5bJrWmzfWQYq9G9d5P/HQk3Ug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Rozvoj vodíkové mobility v Ostravě otevř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345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ROUND((SUM(BE118:BE124)),  2)</f>
        <v>0</v>
      </c>
      <c r="G33" s="35"/>
      <c r="H33" s="35"/>
      <c r="I33" s="152">
        <v>0.20999999999999999</v>
      </c>
      <c r="J33" s="151">
        <f>ROUND(((SUM(BE118:BE124))*I33),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ROUND((SUM(BF118:BF124)),  2)</f>
        <v>0</v>
      </c>
      <c r="G34" s="35"/>
      <c r="H34" s="35"/>
      <c r="I34" s="152">
        <v>0.12</v>
      </c>
      <c r="J34" s="151">
        <f>ROUND(((SUM(BF118:BF124))*I34),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ROUND((SUM(BG118:BG124)),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ROUND((SUM(BH118:BH124)),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ROUND((SUM(BI118:BI124)),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Rozvoj vodíkové mobility v Ostravě otevř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D.1.4.4. - Detekční systém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238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112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Rozvoj vodíkové mobility v Ostravě otevř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D.1.4.4. - Detekční systém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6. 12. 2024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113</v>
      </c>
      <c r="D117" s="191" t="s">
        <v>58</v>
      </c>
      <c r="E117" s="191" t="s">
        <v>54</v>
      </c>
      <c r="F117" s="191" t="s">
        <v>55</v>
      </c>
      <c r="G117" s="191" t="s">
        <v>114</v>
      </c>
      <c r="H117" s="191" t="s">
        <v>115</v>
      </c>
      <c r="I117" s="191" t="s">
        <v>116</v>
      </c>
      <c r="J117" s="192" t="s">
        <v>100</v>
      </c>
      <c r="K117" s="193" t="s">
        <v>117</v>
      </c>
      <c r="L117" s="194"/>
      <c r="M117" s="97" t="s">
        <v>1</v>
      </c>
      <c r="N117" s="98" t="s">
        <v>37</v>
      </c>
      <c r="O117" s="98" t="s">
        <v>118</v>
      </c>
      <c r="P117" s="98" t="s">
        <v>119</v>
      </c>
      <c r="Q117" s="98" t="s">
        <v>120</v>
      </c>
      <c r="R117" s="98" t="s">
        <v>121</v>
      </c>
      <c r="S117" s="98" t="s">
        <v>122</v>
      </c>
      <c r="T117" s="99" t="s">
        <v>123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124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102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166</v>
      </c>
      <c r="F119" s="203" t="s">
        <v>167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72</v>
      </c>
      <c r="AU119" s="212" t="s">
        <v>73</v>
      </c>
      <c r="AY119" s="211" t="s">
        <v>127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239</v>
      </c>
      <c r="F120" s="214" t="s">
        <v>240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SUM(P121:P124)</f>
        <v>0</v>
      </c>
      <c r="Q120" s="208"/>
      <c r="R120" s="209">
        <f>SUM(R121:R124)</f>
        <v>0</v>
      </c>
      <c r="S120" s="208"/>
      <c r="T120" s="210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72</v>
      </c>
      <c r="AU120" s="212" t="s">
        <v>81</v>
      </c>
      <c r="AY120" s="211" t="s">
        <v>127</v>
      </c>
      <c r="BK120" s="213">
        <f>SUM(BK121:BK124)</f>
        <v>0</v>
      </c>
    </row>
    <row r="121" s="2" customFormat="1" ht="33" customHeight="1">
      <c r="A121" s="35"/>
      <c r="B121" s="36"/>
      <c r="C121" s="216" t="s">
        <v>81</v>
      </c>
      <c r="D121" s="216" t="s">
        <v>130</v>
      </c>
      <c r="E121" s="217" t="s">
        <v>346</v>
      </c>
      <c r="F121" s="218" t="s">
        <v>347</v>
      </c>
      <c r="G121" s="219" t="s">
        <v>175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165</v>
      </c>
      <c r="AT121" s="228" t="s">
        <v>130</v>
      </c>
      <c r="AU121" s="228" t="s">
        <v>83</v>
      </c>
      <c r="AY121" s="14" t="s">
        <v>127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165</v>
      </c>
      <c r="BM121" s="228" t="s">
        <v>83</v>
      </c>
    </row>
    <row r="122" s="2" customFormat="1" ht="24.15" customHeight="1">
      <c r="A122" s="35"/>
      <c r="B122" s="36"/>
      <c r="C122" s="216" t="s">
        <v>83</v>
      </c>
      <c r="D122" s="216" t="s">
        <v>130</v>
      </c>
      <c r="E122" s="217" t="s">
        <v>348</v>
      </c>
      <c r="F122" s="218" t="s">
        <v>349</v>
      </c>
      <c r="G122" s="219" t="s">
        <v>175</v>
      </c>
      <c r="H122" s="220">
        <v>4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165</v>
      </c>
      <c r="AT122" s="228" t="s">
        <v>130</v>
      </c>
      <c r="AU122" s="228" t="s">
        <v>83</v>
      </c>
      <c r="AY122" s="14" t="s">
        <v>127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165</v>
      </c>
      <c r="BM122" s="228" t="s">
        <v>134</v>
      </c>
    </row>
    <row r="123" s="2" customFormat="1" ht="16.5" customHeight="1">
      <c r="A123" s="35"/>
      <c r="B123" s="36"/>
      <c r="C123" s="216" t="s">
        <v>128</v>
      </c>
      <c r="D123" s="216" t="s">
        <v>130</v>
      </c>
      <c r="E123" s="217" t="s">
        <v>350</v>
      </c>
      <c r="F123" s="218" t="s">
        <v>351</v>
      </c>
      <c r="G123" s="219" t="s">
        <v>213</v>
      </c>
      <c r="H123" s="220">
        <v>15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165</v>
      </c>
      <c r="AT123" s="228" t="s">
        <v>130</v>
      </c>
      <c r="AU123" s="228" t="s">
        <v>83</v>
      </c>
      <c r="AY123" s="14" t="s">
        <v>127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165</v>
      </c>
      <c r="BM123" s="228" t="s">
        <v>135</v>
      </c>
    </row>
    <row r="124" s="2" customFormat="1" ht="21.75" customHeight="1">
      <c r="A124" s="35"/>
      <c r="B124" s="36"/>
      <c r="C124" s="216" t="s">
        <v>134</v>
      </c>
      <c r="D124" s="216" t="s">
        <v>130</v>
      </c>
      <c r="E124" s="217" t="s">
        <v>352</v>
      </c>
      <c r="F124" s="218" t="s">
        <v>353</v>
      </c>
      <c r="G124" s="219" t="s">
        <v>175</v>
      </c>
      <c r="H124" s="220">
        <v>13</v>
      </c>
      <c r="I124" s="221"/>
      <c r="J124" s="222">
        <f>ROUND(I124*H124,2)</f>
        <v>0</v>
      </c>
      <c r="K124" s="223"/>
      <c r="L124" s="41"/>
      <c r="M124" s="241" t="s">
        <v>1</v>
      </c>
      <c r="N124" s="242" t="s">
        <v>38</v>
      </c>
      <c r="O124" s="243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165</v>
      </c>
      <c r="AT124" s="228" t="s">
        <v>130</v>
      </c>
      <c r="AU124" s="228" t="s">
        <v>83</v>
      </c>
      <c r="AY124" s="14" t="s">
        <v>127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165</v>
      </c>
      <c r="BM124" s="228" t="s">
        <v>147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Bq9eMB+PXxOTjTxhYqZvcOgwyVDPyjiziHFyaNMSpAjpgZf1kg7FmbXyqCrOsuQuNzNT1Dc6HlPOpXySO3vGug==" hashValue="fUklF3W54kX2rq6y2i1mv0E5gK+kd+V9hPOPYJ6Eeb6D2qgEuqOwEaXJZ+4Kub2kLWQdGYXHxPoky/pOm/NSAA==" algorithmName="SHA-512" password="CC35"/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Rozvoj vodíkové mobility v Ostravě otevř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354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ROUND((SUM(BE119:BE124)),  2)</f>
        <v>0</v>
      </c>
      <c r="G33" s="35"/>
      <c r="H33" s="35"/>
      <c r="I33" s="152">
        <v>0.20999999999999999</v>
      </c>
      <c r="J33" s="151">
        <f>ROUND(((SUM(BE119:BE124))*I33),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ROUND((SUM(BF119:BF124)),  2)</f>
        <v>0</v>
      </c>
      <c r="G34" s="35"/>
      <c r="H34" s="35"/>
      <c r="I34" s="152">
        <v>0.12</v>
      </c>
      <c r="J34" s="151">
        <f>ROUND(((SUM(BF119:BF124))*I34),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ROUND((SUM(BG119:BG124)),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ROUND((SUM(BH119:BH124)),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ROUND((SUM(BI119:BI124)),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Rozvoj vodíkové mobility v Ostravě otevř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355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356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357</v>
      </c>
      <c r="E99" s="185"/>
      <c r="F99" s="185"/>
      <c r="G99" s="185"/>
      <c r="H99" s="185"/>
      <c r="I99" s="185"/>
      <c r="J99" s="186">
        <f>J123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112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Rozvoj vodíkové mobility v Ostravě otevř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VRN - VRN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6. 12. 2024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29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31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113</v>
      </c>
      <c r="D118" s="191" t="s">
        <v>58</v>
      </c>
      <c r="E118" s="191" t="s">
        <v>54</v>
      </c>
      <c r="F118" s="191" t="s">
        <v>55</v>
      </c>
      <c r="G118" s="191" t="s">
        <v>114</v>
      </c>
      <c r="H118" s="191" t="s">
        <v>115</v>
      </c>
      <c r="I118" s="191" t="s">
        <v>116</v>
      </c>
      <c r="J118" s="192" t="s">
        <v>100</v>
      </c>
      <c r="K118" s="193" t="s">
        <v>117</v>
      </c>
      <c r="L118" s="194"/>
      <c r="M118" s="97" t="s">
        <v>1</v>
      </c>
      <c r="N118" s="98" t="s">
        <v>37</v>
      </c>
      <c r="O118" s="98" t="s">
        <v>118</v>
      </c>
      <c r="P118" s="98" t="s">
        <v>119</v>
      </c>
      <c r="Q118" s="98" t="s">
        <v>120</v>
      </c>
      <c r="R118" s="98" t="s">
        <v>121</v>
      </c>
      <c r="S118" s="98" t="s">
        <v>122</v>
      </c>
      <c r="T118" s="99" t="s">
        <v>123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124</v>
      </c>
      <c r="D119" s="37"/>
      <c r="E119" s="37"/>
      <c r="F119" s="37"/>
      <c r="G119" s="37"/>
      <c r="H119" s="37"/>
      <c r="I119" s="37"/>
      <c r="J119" s="195">
        <f>BK119</f>
        <v>0</v>
      </c>
      <c r="K119" s="37"/>
      <c r="L119" s="41"/>
      <c r="M119" s="100"/>
      <c r="N119" s="196"/>
      <c r="O119" s="101"/>
      <c r="P119" s="197">
        <f>P120</f>
        <v>0</v>
      </c>
      <c r="Q119" s="101"/>
      <c r="R119" s="197">
        <f>R120</f>
        <v>0</v>
      </c>
      <c r="S119" s="101"/>
      <c r="T119" s="19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102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72</v>
      </c>
      <c r="E120" s="203" t="s">
        <v>93</v>
      </c>
      <c r="F120" s="203" t="s">
        <v>358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P121+P123</f>
        <v>0</v>
      </c>
      <c r="Q120" s="208"/>
      <c r="R120" s="209">
        <f>R121+R123</f>
        <v>0</v>
      </c>
      <c r="S120" s="208"/>
      <c r="T120" s="210">
        <f>T121+T123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150</v>
      </c>
      <c r="AT120" s="212" t="s">
        <v>72</v>
      </c>
      <c r="AU120" s="212" t="s">
        <v>73</v>
      </c>
      <c r="AY120" s="211" t="s">
        <v>127</v>
      </c>
      <c r="BK120" s="213">
        <f>BK121+BK123</f>
        <v>0</v>
      </c>
    </row>
    <row r="121" s="12" customFormat="1" ht="22.8" customHeight="1">
      <c r="A121" s="12"/>
      <c r="B121" s="200"/>
      <c r="C121" s="201"/>
      <c r="D121" s="202" t="s">
        <v>72</v>
      </c>
      <c r="E121" s="214" t="s">
        <v>359</v>
      </c>
      <c r="F121" s="214" t="s">
        <v>360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P122</f>
        <v>0</v>
      </c>
      <c r="Q121" s="208"/>
      <c r="R121" s="209">
        <f>R122</f>
        <v>0</v>
      </c>
      <c r="S121" s="208"/>
      <c r="T121" s="21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150</v>
      </c>
      <c r="AT121" s="212" t="s">
        <v>72</v>
      </c>
      <c r="AU121" s="212" t="s">
        <v>81</v>
      </c>
      <c r="AY121" s="211" t="s">
        <v>127</v>
      </c>
      <c r="BK121" s="213">
        <f>BK122</f>
        <v>0</v>
      </c>
    </row>
    <row r="122" s="2" customFormat="1" ht="16.5" customHeight="1">
      <c r="A122" s="35"/>
      <c r="B122" s="36"/>
      <c r="C122" s="216" t="s">
        <v>81</v>
      </c>
      <c r="D122" s="216" t="s">
        <v>130</v>
      </c>
      <c r="E122" s="217" t="s">
        <v>361</v>
      </c>
      <c r="F122" s="218" t="s">
        <v>360</v>
      </c>
      <c r="G122" s="219" t="s">
        <v>202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134</v>
      </c>
      <c r="AT122" s="228" t="s">
        <v>130</v>
      </c>
      <c r="AU122" s="228" t="s">
        <v>83</v>
      </c>
      <c r="AY122" s="14" t="s">
        <v>127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134</v>
      </c>
      <c r="BM122" s="228" t="s">
        <v>83</v>
      </c>
    </row>
    <row r="123" s="12" customFormat="1" ht="22.8" customHeight="1">
      <c r="A123" s="12"/>
      <c r="B123" s="200"/>
      <c r="C123" s="201"/>
      <c r="D123" s="202" t="s">
        <v>72</v>
      </c>
      <c r="E123" s="214" t="s">
        <v>362</v>
      </c>
      <c r="F123" s="214" t="s">
        <v>363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P124</f>
        <v>0</v>
      </c>
      <c r="Q123" s="208"/>
      <c r="R123" s="209">
        <f>R124</f>
        <v>0</v>
      </c>
      <c r="S123" s="208"/>
      <c r="T123" s="21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150</v>
      </c>
      <c r="AT123" s="212" t="s">
        <v>72</v>
      </c>
      <c r="AU123" s="212" t="s">
        <v>81</v>
      </c>
      <c r="AY123" s="211" t="s">
        <v>127</v>
      </c>
      <c r="BK123" s="213">
        <f>BK124</f>
        <v>0</v>
      </c>
    </row>
    <row r="124" s="2" customFormat="1" ht="16.5" customHeight="1">
      <c r="A124" s="35"/>
      <c r="B124" s="36"/>
      <c r="C124" s="216" t="s">
        <v>83</v>
      </c>
      <c r="D124" s="216" t="s">
        <v>130</v>
      </c>
      <c r="E124" s="217" t="s">
        <v>364</v>
      </c>
      <c r="F124" s="218" t="s">
        <v>365</v>
      </c>
      <c r="G124" s="219" t="s">
        <v>202</v>
      </c>
      <c r="H124" s="220">
        <v>1</v>
      </c>
      <c r="I124" s="221"/>
      <c r="J124" s="222">
        <f>ROUND(I124*H124,2)</f>
        <v>0</v>
      </c>
      <c r="K124" s="223"/>
      <c r="L124" s="41"/>
      <c r="M124" s="241" t="s">
        <v>1</v>
      </c>
      <c r="N124" s="242" t="s">
        <v>38</v>
      </c>
      <c r="O124" s="243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134</v>
      </c>
      <c r="AT124" s="228" t="s">
        <v>130</v>
      </c>
      <c r="AU124" s="228" t="s">
        <v>83</v>
      </c>
      <c r="AY124" s="14" t="s">
        <v>127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134</v>
      </c>
      <c r="BM124" s="228" t="s">
        <v>134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hy+u6Zi35jM6wWrluZvbeuRDLNzvRT5F3JU37sRedNjaa4TywWWahmFLnAEo6S4KyHPtxW9/AjNCAvTS1nPjoQ==" hashValue="oje5AQ2Iq0nzkGG5qUuNaTb23OqOl/MCj7rdVfVpNKpJOlT0cSpLXUazDHslsDpKTYYR6r1BRdVNu9VHuplJ7g==" algorithmName="SHA-512" password="CC35"/>
  <autoFilter ref="C118:K12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Vyroubalová Naděžda, Ing.</dc:creator>
  <cp:lastModifiedBy>Vyroubalová Naděžda, Ing.</cp:lastModifiedBy>
  <dcterms:created xsi:type="dcterms:W3CDTF">2024-12-06T06:09:56Z</dcterms:created>
  <dcterms:modified xsi:type="dcterms:W3CDTF">2024-12-06T06:09:59Z</dcterms:modified>
</cp:coreProperties>
</file>