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sakp\Documents\Zakázky\0001 Ostatní akce\048 Plovárenská Přístavba odpaliště\0) ODEVZDÁNÍ\"/>
    </mc:Choice>
  </mc:AlternateContent>
  <bookViews>
    <workbookView xWindow="0" yWindow="0" windowWidth="0" windowHeight="0"/>
  </bookViews>
  <sheets>
    <sheet name="Rekapitulace stavby" sheetId="1" r:id="rId1"/>
    <sheet name="D.1.1; D.1.2 - Architekto..." sheetId="2" r:id="rId2"/>
    <sheet name="D.1.4 EL - Elektroinstalace" sheetId="3" r:id="rId3"/>
    <sheet name="D.1.4 VZT - Vzduchotechnika" sheetId="4" r:id="rId4"/>
    <sheet name="D.1.4 ZTI - Zdravotně tec..." sheetId="5" r:id="rId5"/>
    <sheet name="VRN - Vedlejší rozpočtové..." sheetId="6" r:id="rId6"/>
    <sheet name="Seznam figur" sheetId="7" r:id="rId7"/>
  </sheets>
  <definedNames>
    <definedName name="_xlnm.Print_Area" localSheetId="0">'Rekapitulace stavby'!$D$4:$AO$76,'Rekapitulace stavby'!$C$82:$AQ$100</definedName>
    <definedName name="_xlnm.Print_Titles" localSheetId="0">'Rekapitulace stavby'!$92:$92</definedName>
    <definedName name="_xlnm._FilterDatabase" localSheetId="1" hidden="1">'D.1.1; D.1.2 - Architekto...'!$C$137:$K$799</definedName>
    <definedName name="_xlnm.Print_Area" localSheetId="1">'D.1.1; D.1.2 - Architekto...'!$C$4:$J$76,'D.1.1; D.1.2 - Architekto...'!$C$82:$J$119,'D.1.1; D.1.2 - Architekto...'!$C$125:$K$799</definedName>
    <definedName name="_xlnm.Print_Titles" localSheetId="1">'D.1.1; D.1.2 - Architekto...'!$137:$137</definedName>
    <definedName name="_xlnm._FilterDatabase" localSheetId="2" hidden="1">'D.1.4 EL - Elektroinstalace'!$C$117:$K$122</definedName>
    <definedName name="_xlnm.Print_Area" localSheetId="2">'D.1.4 EL - Elektroinstalace'!$C$4:$J$76,'D.1.4 EL - Elektroinstalace'!$C$82:$J$99,'D.1.4 EL - Elektroinstalace'!$C$105:$K$122</definedName>
    <definedName name="_xlnm.Print_Titles" localSheetId="2">'D.1.4 EL - Elektroinstalace'!$117:$117</definedName>
    <definedName name="_xlnm._FilterDatabase" localSheetId="3" hidden="1">'D.1.4 VZT - Vzduchotechnika'!$C$117:$K$129</definedName>
    <definedName name="_xlnm.Print_Area" localSheetId="3">'D.1.4 VZT - Vzduchotechnika'!$C$4:$J$76,'D.1.4 VZT - Vzduchotechnika'!$C$82:$J$99,'D.1.4 VZT - Vzduchotechnika'!$C$105:$K$129</definedName>
    <definedName name="_xlnm.Print_Titles" localSheetId="3">'D.1.4 VZT - Vzduchotechnika'!$117:$117</definedName>
    <definedName name="_xlnm._FilterDatabase" localSheetId="4" hidden="1">'D.1.4 ZTI - Zdravotně tec...'!$C$121:$K$204</definedName>
    <definedName name="_xlnm.Print_Area" localSheetId="4">'D.1.4 ZTI - Zdravotně tec...'!$C$4:$J$76,'D.1.4 ZTI - Zdravotně tec...'!$C$82:$J$103,'D.1.4 ZTI - Zdravotně tec...'!$C$109:$K$204</definedName>
    <definedName name="_xlnm.Print_Titles" localSheetId="4">'D.1.4 ZTI - Zdravotně tec...'!$121:$121</definedName>
    <definedName name="_xlnm._FilterDatabase" localSheetId="5" hidden="1">'VRN - Vedlejší rozpočtové...'!$C$120:$K$144</definedName>
    <definedName name="_xlnm.Print_Area" localSheetId="5">'VRN - Vedlejší rozpočtové...'!$C$4:$J$76,'VRN - Vedlejší rozpočtové...'!$C$82:$J$102,'VRN - Vedlejší rozpočtové...'!$C$108:$K$144</definedName>
    <definedName name="_xlnm.Print_Titles" localSheetId="5">'VRN - Vedlejší rozpočtové...'!$120:$120</definedName>
    <definedName name="_xlnm.Print_Area" localSheetId="6">'Seznam figur'!$C$4:$G$324</definedName>
    <definedName name="_xlnm.Print_Titles" localSheetId="6">'Seznam figur'!$9:$9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99"/>
  <c i="6" r="J35"/>
  <c i="1" r="AX99"/>
  <c i="6"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7"/>
  <c r="F115"/>
  <c r="E113"/>
  <c r="J91"/>
  <c r="F89"/>
  <c r="E87"/>
  <c r="J24"/>
  <c r="E24"/>
  <c r="J118"/>
  <c r="J23"/>
  <c r="J18"/>
  <c r="E18"/>
  <c r="F118"/>
  <c r="J17"/>
  <c r="J15"/>
  <c r="E15"/>
  <c r="F91"/>
  <c r="J14"/>
  <c r="J12"/>
  <c r="J89"/>
  <c r="E7"/>
  <c r="E111"/>
  <c i="5" r="T173"/>
  <c r="J37"/>
  <c r="J36"/>
  <c i="1" r="AY98"/>
  <c i="5" r="J35"/>
  <c i="1" r="AX98"/>
  <c i="5"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8"/>
  <c r="BH158"/>
  <c r="BG158"/>
  <c r="BF158"/>
  <c r="T158"/>
  <c r="R158"/>
  <c r="P158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0"/>
  <c r="BH130"/>
  <c r="BG130"/>
  <c r="BF130"/>
  <c r="T130"/>
  <c r="R130"/>
  <c r="P130"/>
  <c r="BI129"/>
  <c r="BH129"/>
  <c r="BG129"/>
  <c r="BF129"/>
  <c r="T129"/>
  <c r="R129"/>
  <c r="P129"/>
  <c r="BI125"/>
  <c r="BH125"/>
  <c r="BG125"/>
  <c r="BF125"/>
  <c r="T125"/>
  <c r="R125"/>
  <c r="P125"/>
  <c r="J118"/>
  <c r="F116"/>
  <c r="E114"/>
  <c r="J91"/>
  <c r="F89"/>
  <c r="E87"/>
  <c r="J24"/>
  <c r="E24"/>
  <c r="J119"/>
  <c r="J23"/>
  <c r="J18"/>
  <c r="E18"/>
  <c r="F92"/>
  <c r="J17"/>
  <c r="J15"/>
  <c r="E15"/>
  <c r="F118"/>
  <c r="J14"/>
  <c r="J12"/>
  <c r="J116"/>
  <c r="E7"/>
  <c r="E85"/>
  <c i="4" r="J37"/>
  <c r="J36"/>
  <c i="1" r="AY97"/>
  <c i="4" r="J35"/>
  <c i="1" r="AX97"/>
  <c i="4"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J114"/>
  <c r="F112"/>
  <c r="E110"/>
  <c r="J91"/>
  <c r="F89"/>
  <c r="E87"/>
  <c r="J24"/>
  <c r="E24"/>
  <c r="J92"/>
  <c r="J23"/>
  <c r="J18"/>
  <c r="E18"/>
  <c r="F115"/>
  <c r="J17"/>
  <c r="J15"/>
  <c r="E15"/>
  <c r="F91"/>
  <c r="J14"/>
  <c r="J12"/>
  <c r="J112"/>
  <c r="E7"/>
  <c r="E85"/>
  <c i="3" r="J37"/>
  <c r="J36"/>
  <c i="1" r="AY96"/>
  <c i="3" r="J35"/>
  <c i="1" r="AX96"/>
  <c i="3" r="BI122"/>
  <c r="BH122"/>
  <c r="BG122"/>
  <c r="BF122"/>
  <c r="T122"/>
  <c r="R122"/>
  <c r="P122"/>
  <c r="BI121"/>
  <c r="BH121"/>
  <c r="BG121"/>
  <c r="BF121"/>
  <c r="T121"/>
  <c r="R121"/>
  <c r="P121"/>
  <c r="J114"/>
  <c r="F112"/>
  <c r="E110"/>
  <c r="J91"/>
  <c r="F89"/>
  <c r="E87"/>
  <c r="J24"/>
  <c r="E24"/>
  <c r="J115"/>
  <c r="J23"/>
  <c r="J18"/>
  <c r="E18"/>
  <c r="F115"/>
  <c r="J17"/>
  <c r="J15"/>
  <c r="E15"/>
  <c r="F114"/>
  <c r="J14"/>
  <c r="J12"/>
  <c r="J89"/>
  <c r="E7"/>
  <c r="E108"/>
  <c i="2" r="J37"/>
  <c r="J36"/>
  <c i="1" r="AY95"/>
  <c i="2" r="J35"/>
  <c i="1" r="AX95"/>
  <c i="2" r="BI796"/>
  <c r="BH796"/>
  <c r="BG796"/>
  <c r="BF796"/>
  <c r="T796"/>
  <c r="R796"/>
  <c r="P796"/>
  <c r="BI792"/>
  <c r="BH792"/>
  <c r="BG792"/>
  <c r="BF792"/>
  <c r="T792"/>
  <c r="R792"/>
  <c r="P792"/>
  <c r="BI790"/>
  <c r="BH790"/>
  <c r="BG790"/>
  <c r="BF790"/>
  <c r="T790"/>
  <c r="R790"/>
  <c r="P790"/>
  <c r="BI786"/>
  <c r="BH786"/>
  <c r="BG786"/>
  <c r="BF786"/>
  <c r="T786"/>
  <c r="R786"/>
  <c r="P786"/>
  <c r="BI781"/>
  <c r="BH781"/>
  <c r="BG781"/>
  <c r="BF781"/>
  <c r="T781"/>
  <c r="R781"/>
  <c r="P781"/>
  <c r="BI777"/>
  <c r="BH777"/>
  <c r="BG777"/>
  <c r="BF777"/>
  <c r="T777"/>
  <c r="R777"/>
  <c r="P777"/>
  <c r="BI773"/>
  <c r="BH773"/>
  <c r="BG773"/>
  <c r="BF773"/>
  <c r="T773"/>
  <c r="R773"/>
  <c r="P773"/>
  <c r="BI770"/>
  <c r="BH770"/>
  <c r="BG770"/>
  <c r="BF770"/>
  <c r="T770"/>
  <c r="R770"/>
  <c r="P770"/>
  <c r="BI766"/>
  <c r="BH766"/>
  <c r="BG766"/>
  <c r="BF766"/>
  <c r="T766"/>
  <c r="R766"/>
  <c r="P766"/>
  <c r="BI762"/>
  <c r="BH762"/>
  <c r="BG762"/>
  <c r="BF762"/>
  <c r="T762"/>
  <c r="R762"/>
  <c r="P762"/>
  <c r="BI760"/>
  <c r="BH760"/>
  <c r="BG760"/>
  <c r="BF760"/>
  <c r="T760"/>
  <c r="R760"/>
  <c r="P760"/>
  <c r="BI757"/>
  <c r="BH757"/>
  <c r="BG757"/>
  <c r="BF757"/>
  <c r="T757"/>
  <c r="R757"/>
  <c r="P757"/>
  <c r="BI756"/>
  <c r="BH756"/>
  <c r="BG756"/>
  <c r="BF756"/>
  <c r="T756"/>
  <c r="R756"/>
  <c r="P756"/>
  <c r="BI754"/>
  <c r="BH754"/>
  <c r="BG754"/>
  <c r="BF754"/>
  <c r="T754"/>
  <c r="R754"/>
  <c r="P754"/>
  <c r="BI753"/>
  <c r="BH753"/>
  <c r="BG753"/>
  <c r="BF753"/>
  <c r="T753"/>
  <c r="R753"/>
  <c r="P753"/>
  <c r="BI752"/>
  <c r="BH752"/>
  <c r="BG752"/>
  <c r="BF752"/>
  <c r="T752"/>
  <c r="R752"/>
  <c r="P752"/>
  <c r="BI751"/>
  <c r="BH751"/>
  <c r="BG751"/>
  <c r="BF751"/>
  <c r="T751"/>
  <c r="R751"/>
  <c r="P751"/>
  <c r="BI745"/>
  <c r="BH745"/>
  <c r="BG745"/>
  <c r="BF745"/>
  <c r="T745"/>
  <c r="R745"/>
  <c r="P745"/>
  <c r="BI744"/>
  <c r="BH744"/>
  <c r="BG744"/>
  <c r="BF744"/>
  <c r="T744"/>
  <c r="R744"/>
  <c r="P744"/>
  <c r="BI743"/>
  <c r="BH743"/>
  <c r="BG743"/>
  <c r="BF743"/>
  <c r="T743"/>
  <c r="R743"/>
  <c r="P743"/>
  <c r="BI741"/>
  <c r="BH741"/>
  <c r="BG741"/>
  <c r="BF741"/>
  <c r="T741"/>
  <c r="R741"/>
  <c r="P741"/>
  <c r="BI740"/>
  <c r="BH740"/>
  <c r="BG740"/>
  <c r="BF740"/>
  <c r="T740"/>
  <c r="R740"/>
  <c r="P740"/>
  <c r="BI735"/>
  <c r="BH735"/>
  <c r="BG735"/>
  <c r="BF735"/>
  <c r="T735"/>
  <c r="R735"/>
  <c r="P735"/>
  <c r="BI734"/>
  <c r="BH734"/>
  <c r="BG734"/>
  <c r="BF734"/>
  <c r="T734"/>
  <c r="R734"/>
  <c r="P734"/>
  <c r="BI732"/>
  <c r="BH732"/>
  <c r="BG732"/>
  <c r="BF732"/>
  <c r="T732"/>
  <c r="R732"/>
  <c r="P732"/>
  <c r="BI728"/>
  <c r="BH728"/>
  <c r="BG728"/>
  <c r="BF728"/>
  <c r="T728"/>
  <c r="R728"/>
  <c r="P728"/>
  <c r="BI727"/>
  <c r="BH727"/>
  <c r="BG727"/>
  <c r="BF727"/>
  <c r="T727"/>
  <c r="R727"/>
  <c r="P727"/>
  <c r="BI725"/>
  <c r="BH725"/>
  <c r="BG725"/>
  <c r="BF725"/>
  <c r="T725"/>
  <c r="R725"/>
  <c r="P725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7"/>
  <c r="BH717"/>
  <c r="BG717"/>
  <c r="BF717"/>
  <c r="T717"/>
  <c r="R717"/>
  <c r="P717"/>
  <c r="BI716"/>
  <c r="BH716"/>
  <c r="BG716"/>
  <c r="BF716"/>
  <c r="T716"/>
  <c r="R716"/>
  <c r="P716"/>
  <c r="BI713"/>
  <c r="BH713"/>
  <c r="BG713"/>
  <c r="BF713"/>
  <c r="T713"/>
  <c r="R713"/>
  <c r="P713"/>
  <c r="BI712"/>
  <c r="BH712"/>
  <c r="BG712"/>
  <c r="BF712"/>
  <c r="T712"/>
  <c r="R712"/>
  <c r="P712"/>
  <c r="BI706"/>
  <c r="BH706"/>
  <c r="BG706"/>
  <c r="BF706"/>
  <c r="T706"/>
  <c r="R706"/>
  <c r="P706"/>
  <c r="BI705"/>
  <c r="BH705"/>
  <c r="BG705"/>
  <c r="BF705"/>
  <c r="T705"/>
  <c r="R705"/>
  <c r="P705"/>
  <c r="BI704"/>
  <c r="BH704"/>
  <c r="BG704"/>
  <c r="BF704"/>
  <c r="T704"/>
  <c r="R704"/>
  <c r="P704"/>
  <c r="BI703"/>
  <c r="BH703"/>
  <c r="BG703"/>
  <c r="BF703"/>
  <c r="T703"/>
  <c r="R703"/>
  <c r="P703"/>
  <c r="BI702"/>
  <c r="BH702"/>
  <c r="BG702"/>
  <c r="BF702"/>
  <c r="T702"/>
  <c r="R702"/>
  <c r="P702"/>
  <c r="BI696"/>
  <c r="BH696"/>
  <c r="BG696"/>
  <c r="BF696"/>
  <c r="T696"/>
  <c r="R696"/>
  <c r="P696"/>
  <c r="BI694"/>
  <c r="BH694"/>
  <c r="BG694"/>
  <c r="BF694"/>
  <c r="T694"/>
  <c r="R694"/>
  <c r="P694"/>
  <c r="BI692"/>
  <c r="BH692"/>
  <c r="BG692"/>
  <c r="BF692"/>
  <c r="T692"/>
  <c r="R692"/>
  <c r="P692"/>
  <c r="BI691"/>
  <c r="BH691"/>
  <c r="BG691"/>
  <c r="BF691"/>
  <c r="T691"/>
  <c r="R691"/>
  <c r="P691"/>
  <c r="BI690"/>
  <c r="BH690"/>
  <c r="BG690"/>
  <c r="BF690"/>
  <c r="T690"/>
  <c r="R690"/>
  <c r="P690"/>
  <c r="BI689"/>
  <c r="BH689"/>
  <c r="BG689"/>
  <c r="BF689"/>
  <c r="T689"/>
  <c r="R689"/>
  <c r="P689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6"/>
  <c r="BH676"/>
  <c r="BG676"/>
  <c r="BF676"/>
  <c r="T676"/>
  <c r="R676"/>
  <c r="P676"/>
  <c r="BI674"/>
  <c r="BH674"/>
  <c r="BG674"/>
  <c r="BF674"/>
  <c r="T674"/>
  <c r="R674"/>
  <c r="P674"/>
  <c r="BI670"/>
  <c r="BH670"/>
  <c r="BG670"/>
  <c r="BF670"/>
  <c r="T670"/>
  <c r="R670"/>
  <c r="P670"/>
  <c r="BI668"/>
  <c r="BH668"/>
  <c r="BG668"/>
  <c r="BF668"/>
  <c r="T668"/>
  <c r="R668"/>
  <c r="P668"/>
  <c r="BI664"/>
  <c r="BH664"/>
  <c r="BG664"/>
  <c r="BF664"/>
  <c r="T664"/>
  <c r="R664"/>
  <c r="P664"/>
  <c r="BI660"/>
  <c r="BH660"/>
  <c r="BG660"/>
  <c r="BF660"/>
  <c r="T660"/>
  <c r="R660"/>
  <c r="P660"/>
  <c r="BI658"/>
  <c r="BH658"/>
  <c r="BG658"/>
  <c r="BF658"/>
  <c r="T658"/>
  <c r="R658"/>
  <c r="P658"/>
  <c r="BI656"/>
  <c r="BH656"/>
  <c r="BG656"/>
  <c r="BF656"/>
  <c r="T656"/>
  <c r="R656"/>
  <c r="P656"/>
  <c r="BI652"/>
  <c r="BH652"/>
  <c r="BG652"/>
  <c r="BF652"/>
  <c r="T652"/>
  <c r="R652"/>
  <c r="P652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7"/>
  <c r="BH637"/>
  <c r="BG637"/>
  <c r="BF637"/>
  <c r="T637"/>
  <c r="R637"/>
  <c r="P637"/>
  <c r="BI632"/>
  <c r="BH632"/>
  <c r="BG632"/>
  <c r="BF632"/>
  <c r="T632"/>
  <c r="R632"/>
  <c r="P632"/>
  <c r="BI630"/>
  <c r="BH630"/>
  <c r="BG630"/>
  <c r="BF630"/>
  <c r="T630"/>
  <c r="R630"/>
  <c r="P630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20"/>
  <c r="BH620"/>
  <c r="BG620"/>
  <c r="BF620"/>
  <c r="T620"/>
  <c r="R620"/>
  <c r="P620"/>
  <c r="BI618"/>
  <c r="BH618"/>
  <c r="BG618"/>
  <c r="BF618"/>
  <c r="T618"/>
  <c r="R618"/>
  <c r="P618"/>
  <c r="BI614"/>
  <c r="BH614"/>
  <c r="BG614"/>
  <c r="BF614"/>
  <c r="T614"/>
  <c r="R614"/>
  <c r="P614"/>
  <c r="BI612"/>
  <c r="BH612"/>
  <c r="BG612"/>
  <c r="BF612"/>
  <c r="T612"/>
  <c r="R612"/>
  <c r="P612"/>
  <c r="BI608"/>
  <c r="BH608"/>
  <c r="BG608"/>
  <c r="BF608"/>
  <c r="T608"/>
  <c r="R608"/>
  <c r="P608"/>
  <c r="BI606"/>
  <c r="BH606"/>
  <c r="BG606"/>
  <c r="BF606"/>
  <c r="T606"/>
  <c r="R606"/>
  <c r="P606"/>
  <c r="BI604"/>
  <c r="BH604"/>
  <c r="BG604"/>
  <c r="BF604"/>
  <c r="T604"/>
  <c r="R604"/>
  <c r="P604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6"/>
  <c r="BH596"/>
  <c r="BG596"/>
  <c r="BF596"/>
  <c r="T596"/>
  <c r="R596"/>
  <c r="P596"/>
  <c r="BI592"/>
  <c r="BH592"/>
  <c r="BG592"/>
  <c r="BF592"/>
  <c r="T592"/>
  <c r="R592"/>
  <c r="P592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2"/>
  <c r="BH582"/>
  <c r="BG582"/>
  <c r="BF582"/>
  <c r="T582"/>
  <c r="R582"/>
  <c r="P582"/>
  <c r="BI578"/>
  <c r="BH578"/>
  <c r="BG578"/>
  <c r="BF578"/>
  <c r="T578"/>
  <c r="R578"/>
  <c r="P578"/>
  <c r="BI576"/>
  <c r="BH576"/>
  <c r="BG576"/>
  <c r="BF576"/>
  <c r="T576"/>
  <c r="R576"/>
  <c r="P576"/>
  <c r="BI574"/>
  <c r="BH574"/>
  <c r="BG574"/>
  <c r="BF574"/>
  <c r="T574"/>
  <c r="R574"/>
  <c r="P574"/>
  <c r="BI573"/>
  <c r="BH573"/>
  <c r="BG573"/>
  <c r="BF573"/>
  <c r="T573"/>
  <c r="R573"/>
  <c r="P573"/>
  <c r="BI571"/>
  <c r="BH571"/>
  <c r="BG571"/>
  <c r="BF571"/>
  <c r="T571"/>
  <c r="R571"/>
  <c r="P571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2"/>
  <c r="BH562"/>
  <c r="BG562"/>
  <c r="BF562"/>
  <c r="T562"/>
  <c r="R562"/>
  <c r="P562"/>
  <c r="BI561"/>
  <c r="BH561"/>
  <c r="BG561"/>
  <c r="BF561"/>
  <c r="T561"/>
  <c r="R561"/>
  <c r="P561"/>
  <c r="BI559"/>
  <c r="BH559"/>
  <c r="BG559"/>
  <c r="BF559"/>
  <c r="T559"/>
  <c r="R559"/>
  <c r="P559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6"/>
  <c r="BH546"/>
  <c r="BG546"/>
  <c r="BF546"/>
  <c r="T546"/>
  <c r="T545"/>
  <c r="R546"/>
  <c r="R545"/>
  <c r="P546"/>
  <c r="P545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R533"/>
  <c r="P533"/>
  <c r="BI530"/>
  <c r="BH530"/>
  <c r="BG530"/>
  <c r="BF530"/>
  <c r="T530"/>
  <c r="R530"/>
  <c r="P530"/>
  <c r="BI527"/>
  <c r="BH527"/>
  <c r="BG527"/>
  <c r="BF527"/>
  <c r="T527"/>
  <c r="R527"/>
  <c r="P527"/>
  <c r="BI523"/>
  <c r="BH523"/>
  <c r="BG523"/>
  <c r="BF523"/>
  <c r="T523"/>
  <c r="R523"/>
  <c r="P523"/>
  <c r="BI522"/>
  <c r="BH522"/>
  <c r="BG522"/>
  <c r="BF522"/>
  <c r="T522"/>
  <c r="R522"/>
  <c r="P522"/>
  <c r="BI520"/>
  <c r="BH520"/>
  <c r="BG520"/>
  <c r="BF520"/>
  <c r="T520"/>
  <c r="R520"/>
  <c r="P520"/>
  <c r="BI519"/>
  <c r="BH519"/>
  <c r="BG519"/>
  <c r="BF519"/>
  <c r="T519"/>
  <c r="R519"/>
  <c r="P519"/>
  <c r="BI518"/>
  <c r="BH518"/>
  <c r="BG518"/>
  <c r="BF518"/>
  <c r="T518"/>
  <c r="R518"/>
  <c r="P518"/>
  <c r="BI516"/>
  <c r="BH516"/>
  <c r="BG516"/>
  <c r="BF516"/>
  <c r="T516"/>
  <c r="R516"/>
  <c r="P516"/>
  <c r="BI515"/>
  <c r="BH515"/>
  <c r="BG515"/>
  <c r="BF515"/>
  <c r="T515"/>
  <c r="R515"/>
  <c r="P515"/>
  <c r="BI513"/>
  <c r="BH513"/>
  <c r="BG513"/>
  <c r="BF513"/>
  <c r="T513"/>
  <c r="R513"/>
  <c r="P513"/>
  <c r="BI509"/>
  <c r="BH509"/>
  <c r="BG509"/>
  <c r="BF509"/>
  <c r="T509"/>
  <c r="R509"/>
  <c r="P509"/>
  <c r="BI507"/>
  <c r="BH507"/>
  <c r="BG507"/>
  <c r="BF507"/>
  <c r="T507"/>
  <c r="R507"/>
  <c r="P507"/>
  <c r="BI506"/>
  <c r="BH506"/>
  <c r="BG506"/>
  <c r="BF506"/>
  <c r="T506"/>
  <c r="R506"/>
  <c r="P506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R498"/>
  <c r="P498"/>
  <c r="BI496"/>
  <c r="BH496"/>
  <c r="BG496"/>
  <c r="BF496"/>
  <c r="T496"/>
  <c r="R496"/>
  <c r="P496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1"/>
  <c r="BH481"/>
  <c r="BG481"/>
  <c r="BF481"/>
  <c r="T481"/>
  <c r="R481"/>
  <c r="P481"/>
  <c r="BI477"/>
  <c r="BH477"/>
  <c r="BG477"/>
  <c r="BF477"/>
  <c r="T477"/>
  <c r="R477"/>
  <c r="P477"/>
  <c r="BI471"/>
  <c r="BH471"/>
  <c r="BG471"/>
  <c r="BF471"/>
  <c r="T471"/>
  <c r="R471"/>
  <c r="P471"/>
  <c r="BI457"/>
  <c r="BH457"/>
  <c r="BG457"/>
  <c r="BF457"/>
  <c r="T457"/>
  <c r="R457"/>
  <c r="P457"/>
  <c r="BI453"/>
  <c r="BH453"/>
  <c r="BG453"/>
  <c r="BF453"/>
  <c r="T453"/>
  <c r="R453"/>
  <c r="P453"/>
  <c r="BI446"/>
  <c r="BH446"/>
  <c r="BG446"/>
  <c r="BF446"/>
  <c r="T446"/>
  <c r="R446"/>
  <c r="P446"/>
  <c r="BI439"/>
  <c r="BH439"/>
  <c r="BG439"/>
  <c r="BF439"/>
  <c r="T439"/>
  <c r="R439"/>
  <c r="P439"/>
  <c r="BI432"/>
  <c r="BH432"/>
  <c r="BG432"/>
  <c r="BF432"/>
  <c r="T432"/>
  <c r="R432"/>
  <c r="P432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3"/>
  <c r="BH423"/>
  <c r="BG423"/>
  <c r="BF423"/>
  <c r="T423"/>
  <c r="R423"/>
  <c r="P423"/>
  <c r="BI421"/>
  <c r="BH421"/>
  <c r="BG421"/>
  <c r="BF421"/>
  <c r="T421"/>
  <c r="R421"/>
  <c r="P421"/>
  <c r="BI407"/>
  <c r="BH407"/>
  <c r="BG407"/>
  <c r="BF407"/>
  <c r="T407"/>
  <c r="R407"/>
  <c r="P407"/>
  <c r="BI393"/>
  <c r="BH393"/>
  <c r="BG393"/>
  <c r="BF393"/>
  <c r="T393"/>
  <c r="R393"/>
  <c r="P393"/>
  <c r="BI389"/>
  <c r="BH389"/>
  <c r="BG389"/>
  <c r="BF389"/>
  <c r="T389"/>
  <c r="R389"/>
  <c r="P389"/>
  <c r="BI386"/>
  <c r="BH386"/>
  <c r="BG386"/>
  <c r="BF386"/>
  <c r="T386"/>
  <c r="R386"/>
  <c r="P386"/>
  <c r="BI384"/>
  <c r="BH384"/>
  <c r="BG384"/>
  <c r="BF384"/>
  <c r="T384"/>
  <c r="R384"/>
  <c r="P384"/>
  <c r="BI382"/>
  <c r="BH382"/>
  <c r="BG382"/>
  <c r="BF382"/>
  <c r="T382"/>
  <c r="R382"/>
  <c r="P382"/>
  <c r="BI378"/>
  <c r="BH378"/>
  <c r="BG378"/>
  <c r="BF378"/>
  <c r="T378"/>
  <c r="R378"/>
  <c r="P378"/>
  <c r="BI374"/>
  <c r="BH374"/>
  <c r="BG374"/>
  <c r="BF374"/>
  <c r="T374"/>
  <c r="R374"/>
  <c r="P374"/>
  <c r="BI356"/>
  <c r="BH356"/>
  <c r="BG356"/>
  <c r="BF356"/>
  <c r="T356"/>
  <c r="R356"/>
  <c r="P356"/>
  <c r="BI355"/>
  <c r="BH355"/>
  <c r="BG355"/>
  <c r="BF355"/>
  <c r="T355"/>
  <c r="R355"/>
  <c r="P355"/>
  <c r="BI347"/>
  <c r="BH347"/>
  <c r="BG347"/>
  <c r="BF347"/>
  <c r="T347"/>
  <c r="R347"/>
  <c r="P347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6"/>
  <c r="BH326"/>
  <c r="BG326"/>
  <c r="BF326"/>
  <c r="T326"/>
  <c r="R326"/>
  <c r="P326"/>
  <c r="BI320"/>
  <c r="BH320"/>
  <c r="BG320"/>
  <c r="BF320"/>
  <c r="T320"/>
  <c r="R320"/>
  <c r="P320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1"/>
  <c r="BH291"/>
  <c r="BG291"/>
  <c r="BF291"/>
  <c r="T291"/>
  <c r="R291"/>
  <c r="P291"/>
  <c r="BI287"/>
  <c r="BH287"/>
  <c r="BG287"/>
  <c r="BF287"/>
  <c r="T287"/>
  <c r="R287"/>
  <c r="P287"/>
  <c r="BI278"/>
  <c r="BH278"/>
  <c r="BG278"/>
  <c r="BF278"/>
  <c r="T278"/>
  <c r="R278"/>
  <c r="P278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2"/>
  <c r="BH192"/>
  <c r="BG192"/>
  <c r="BF192"/>
  <c r="T192"/>
  <c r="R192"/>
  <c r="P192"/>
  <c r="BI189"/>
  <c r="BH189"/>
  <c r="BG189"/>
  <c r="BF189"/>
  <c r="T189"/>
  <c r="R189"/>
  <c r="P189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J134"/>
  <c r="F132"/>
  <c r="E130"/>
  <c r="J91"/>
  <c r="F89"/>
  <c r="E87"/>
  <c r="J24"/>
  <c r="E24"/>
  <c r="J135"/>
  <c r="J23"/>
  <c r="J18"/>
  <c r="E18"/>
  <c r="F135"/>
  <c r="J17"/>
  <c r="J15"/>
  <c r="E15"/>
  <c r="F134"/>
  <c r="J14"/>
  <c r="J12"/>
  <c r="J89"/>
  <c r="E7"/>
  <c r="E128"/>
  <c i="1" r="L90"/>
  <c r="AM90"/>
  <c r="AM89"/>
  <c r="L89"/>
  <c r="AM87"/>
  <c r="L87"/>
  <c r="L85"/>
  <c r="L84"/>
  <c i="2" r="J567"/>
  <c r="J384"/>
  <c r="J664"/>
  <c r="BK384"/>
  <c r="J179"/>
  <c r="J658"/>
  <c r="J559"/>
  <c r="J382"/>
  <c r="J161"/>
  <c r="J606"/>
  <c r="BK564"/>
  <c r="BK266"/>
  <c r="J189"/>
  <c r="J530"/>
  <c r="BK664"/>
  <c r="BK599"/>
  <c r="J527"/>
  <c r="J314"/>
  <c r="J211"/>
  <c r="BK637"/>
  <c r="BK574"/>
  <c r="J302"/>
  <c r="BK770"/>
  <c r="J751"/>
  <c r="J734"/>
  <c r="J561"/>
  <c r="J278"/>
  <c r="J725"/>
  <c r="BK658"/>
  <c r="BK546"/>
  <c r="BK330"/>
  <c r="J792"/>
  <c r="BK704"/>
  <c r="J614"/>
  <c r="J541"/>
  <c r="BK744"/>
  <c r="BK716"/>
  <c r="J694"/>
  <c r="J592"/>
  <c r="BK453"/>
  <c r="BK189"/>
  <c i="3" r="F34"/>
  <c i="1" r="BA96"/>
  <c i="5" r="J203"/>
  <c r="BK199"/>
  <c r="J183"/>
  <c r="BK201"/>
  <c i="2" r="BK588"/>
  <c r="J220"/>
  <c r="J453"/>
  <c r="BK141"/>
  <c r="BK573"/>
  <c r="J477"/>
  <c r="BK229"/>
  <c r="J599"/>
  <c r="J509"/>
  <c r="J564"/>
  <c r="BK341"/>
  <c r="BK668"/>
  <c r="BK567"/>
  <c r="BK320"/>
  <c r="BK218"/>
  <c r="BK660"/>
  <c r="J495"/>
  <c r="J218"/>
  <c r="J753"/>
  <c r="BK705"/>
  <c r="BK504"/>
  <c r="J522"/>
  <c r="J192"/>
  <c r="BK762"/>
  <c r="J690"/>
  <c r="J423"/>
  <c r="BK262"/>
  <c r="BK781"/>
  <c r="BK753"/>
  <c r="BK728"/>
  <c r="J705"/>
  <c r="J598"/>
  <c r="BK179"/>
  <c i="4" r="J122"/>
  <c r="BK127"/>
  <c i="5" r="J185"/>
  <c r="BK179"/>
  <c r="BK182"/>
  <c r="J176"/>
  <c r="BK130"/>
  <c r="J146"/>
  <c r="BK125"/>
  <c r="J158"/>
  <c i="6" r="BK128"/>
  <c r="J141"/>
  <c i="2" r="BK561"/>
  <c r="J320"/>
  <c r="J630"/>
  <c r="BK287"/>
  <c r="J588"/>
  <c r="BK502"/>
  <c r="J249"/>
  <c r="J670"/>
  <c r="J555"/>
  <c r="J229"/>
  <c r="J549"/>
  <c r="J262"/>
  <c r="BK161"/>
  <c r="J586"/>
  <c r="BK522"/>
  <c r="BK241"/>
  <c r="BK169"/>
  <c r="BK592"/>
  <c r="J487"/>
  <c r="J781"/>
  <c r="J741"/>
  <c r="BK498"/>
  <c r="BK427"/>
  <c r="BK183"/>
  <c r="J688"/>
  <c r="J505"/>
  <c r="J796"/>
  <c r="BK703"/>
  <c r="BK612"/>
  <c r="J222"/>
  <c r="J777"/>
  <c r="BK641"/>
  <c r="J431"/>
  <c r="BK356"/>
  <c r="BK302"/>
  <c r="J145"/>
  <c r="BK760"/>
  <c r="J743"/>
  <c r="BK722"/>
  <c r="J703"/>
  <c r="BK656"/>
  <c r="J457"/>
  <c r="BK332"/>
  <c r="J169"/>
  <c i="4" r="J121"/>
  <c r="BK129"/>
  <c i="5" r="BK189"/>
  <c r="BK198"/>
  <c r="J197"/>
  <c r="J138"/>
  <c r="BK136"/>
  <c r="BK144"/>
  <c r="J199"/>
  <c r="J193"/>
  <c i="6" r="J131"/>
  <c r="BK129"/>
  <c i="2" r="J502"/>
  <c r="BK632"/>
  <c r="BK291"/>
  <c r="BK614"/>
  <c r="BK481"/>
  <c r="BK145"/>
  <c r="BK507"/>
  <c r="J565"/>
  <c r="J481"/>
  <c r="BK680"/>
  <c r="J596"/>
  <c r="J491"/>
  <c r="BK233"/>
  <c r="J682"/>
  <c r="BK523"/>
  <c r="BK745"/>
  <c r="BK724"/>
  <c r="J515"/>
  <c r="J266"/>
  <c r="BK674"/>
  <c r="J439"/>
  <c r="BK225"/>
  <c r="J717"/>
  <c r="BK645"/>
  <c r="BK509"/>
  <c r="J786"/>
  <c r="J720"/>
  <c r="BK691"/>
  <c r="BK537"/>
  <c r="J306"/>
  <c i="3" r="BK122"/>
  <c i="4" r="J129"/>
  <c i="5" r="J195"/>
  <c r="BK180"/>
  <c r="BK188"/>
  <c r="BK195"/>
  <c r="BK172"/>
  <c r="BK148"/>
  <c r="BK186"/>
  <c r="BK191"/>
  <c i="6" r="BK134"/>
  <c r="J139"/>
  <c i="2" r="J507"/>
  <c r="BK600"/>
  <c r="J674"/>
  <c r="BK562"/>
  <c r="BK374"/>
  <c r="J149"/>
  <c r="J519"/>
  <c r="J245"/>
  <c r="BK618"/>
  <c r="J471"/>
  <c r="J291"/>
  <c r="J735"/>
  <c r="BK626"/>
  <c r="J498"/>
  <c r="BK184"/>
  <c r="J728"/>
  <c r="BK582"/>
  <c r="J355"/>
  <c r="BK222"/>
  <c r="J770"/>
  <c r="BK751"/>
  <c r="BK713"/>
  <c r="BK670"/>
  <c r="BK446"/>
  <c r="BK223"/>
  <c i="4" r="BK124"/>
  <c r="BK121"/>
  <c i="5" r="J162"/>
  <c r="BK134"/>
  <c r="BK181"/>
  <c r="BK158"/>
  <c r="BK129"/>
  <c r="BK184"/>
  <c r="J184"/>
  <c r="BK194"/>
  <c r="J142"/>
  <c i="6" r="BK139"/>
  <c r="J144"/>
  <c i="2" r="BK386"/>
  <c r="BK628"/>
  <c r="J429"/>
  <c r="BK688"/>
  <c r="BK565"/>
  <c r="J330"/>
  <c r="J652"/>
  <c r="J389"/>
  <c r="BK555"/>
  <c r="J201"/>
  <c r="BK676"/>
  <c r="J641"/>
  <c r="BK541"/>
  <c r="BK298"/>
  <c r="J216"/>
  <c r="BK620"/>
  <c r="BK520"/>
  <c r="BK306"/>
  <c r="J756"/>
  <c r="J706"/>
  <c r="J618"/>
  <c r="BK429"/>
  <c r="J378"/>
  <c r="BK766"/>
  <c r="J506"/>
  <c r="BK421"/>
  <c r="BK216"/>
  <c i="3" r="J121"/>
  <c i="4" r="BK122"/>
  <c i="5" r="BK192"/>
  <c r="J196"/>
  <c r="J125"/>
  <c r="BK167"/>
  <c r="J182"/>
  <c r="J130"/>
  <c r="J148"/>
  <c r="J186"/>
  <c r="BK176"/>
  <c r="J164"/>
  <c i="6" r="J134"/>
  <c r="BK137"/>
  <c i="2" r="BK527"/>
  <c r="BK197"/>
  <c r="J573"/>
  <c r="J197"/>
  <c r="J582"/>
  <c r="BK506"/>
  <c r="J253"/>
  <c r="J676"/>
  <c r="BK518"/>
  <c r="J604"/>
  <c r="J504"/>
  <c r="J660"/>
  <c r="BK559"/>
  <c r="J513"/>
  <c r="J207"/>
  <c r="J608"/>
  <c r="BK530"/>
  <c r="J347"/>
  <c r="J766"/>
  <c r="J680"/>
  <c r="BK471"/>
  <c r="BK334"/>
  <c r="J696"/>
  <c r="BK495"/>
  <c r="BK212"/>
  <c r="J732"/>
  <c r="J692"/>
  <c r="J553"/>
  <c r="BK237"/>
  <c r="J183"/>
  <c r="J722"/>
  <c r="BK519"/>
  <c r="J407"/>
  <c r="BK192"/>
  <c r="J762"/>
  <c r="J757"/>
  <c r="J745"/>
  <c r="BK734"/>
  <c r="BK702"/>
  <c r="BK630"/>
  <c r="J533"/>
  <c r="J212"/>
  <c i="3" r="BK121"/>
  <c i="4" r="J123"/>
  <c i="5" r="J198"/>
  <c r="J191"/>
  <c r="BK174"/>
  <c r="BK146"/>
  <c r="BK200"/>
  <c r="BK142"/>
  <c r="BK203"/>
  <c r="BK175"/>
  <c r="BK187"/>
  <c r="J189"/>
  <c r="J129"/>
  <c i="6" r="J126"/>
  <c i="2" r="BK496"/>
  <c r="BK181"/>
  <c r="J326"/>
  <c r="J686"/>
  <c r="J584"/>
  <c r="BK513"/>
  <c r="J332"/>
  <c r="J157"/>
  <c r="J576"/>
  <c r="BK249"/>
  <c r="J620"/>
  <c r="BK382"/>
  <c r="BK157"/>
  <c r="J643"/>
  <c r="BK549"/>
  <c r="BK515"/>
  <c r="J287"/>
  <c r="J165"/>
  <c r="BK598"/>
  <c r="J546"/>
  <c r="BK211"/>
  <c r="J760"/>
  <c r="BK743"/>
  <c r="BK652"/>
  <c r="J446"/>
  <c r="J270"/>
  <c r="J702"/>
  <c r="J624"/>
  <c r="J341"/>
  <c r="BK796"/>
  <c r="BK326"/>
  <c r="BK203"/>
  <c r="BK757"/>
  <c r="BK732"/>
  <c r="BK712"/>
  <c r="BK643"/>
  <c r="J571"/>
  <c r="BK355"/>
  <c i="3" r="J122"/>
  <c i="5" r="BK196"/>
  <c r="BK197"/>
  <c r="J187"/>
  <c r="J192"/>
  <c r="BK178"/>
  <c r="BK202"/>
  <c r="J201"/>
  <c r="BK190"/>
  <c i="6" r="BK126"/>
  <c r="BK131"/>
  <c i="2" r="J393"/>
  <c r="J626"/>
  <c r="J237"/>
  <c r="J637"/>
  <c r="BK505"/>
  <c r="BK245"/>
  <c r="J612"/>
  <c r="J225"/>
  <c r="J520"/>
  <c r="BK686"/>
  <c r="J574"/>
  <c r="BK477"/>
  <c r="J181"/>
  <c r="BK596"/>
  <c r="J432"/>
  <c r="J752"/>
  <c r="BK720"/>
  <c r="BK578"/>
  <c r="BK423"/>
  <c r="J716"/>
  <c r="J356"/>
  <c r="BK792"/>
  <c r="J684"/>
  <c r="BK487"/>
  <c r="J177"/>
  <c r="J727"/>
  <c r="BK576"/>
  <c r="J386"/>
  <c r="BK173"/>
  <c r="BK752"/>
  <c r="J724"/>
  <c r="J689"/>
  <c r="J421"/>
  <c r="BK177"/>
  <c i="4" r="J125"/>
  <c r="J124"/>
  <c i="5" r="BK183"/>
  <c r="J177"/>
  <c r="J150"/>
  <c r="J167"/>
  <c r="BK152"/>
  <c r="J190"/>
  <c r="J144"/>
  <c i="6" r="BK141"/>
  <c i="2" r="J600"/>
  <c r="J223"/>
  <c r="BK439"/>
  <c i="1" r="AS94"/>
  <c i="2" r="J578"/>
  <c r="BK393"/>
  <c r="J173"/>
  <c r="J628"/>
  <c r="J523"/>
  <c r="BK278"/>
  <c r="BK684"/>
  <c r="BK491"/>
  <c r="BK741"/>
  <c r="J516"/>
  <c r="BK253"/>
  <c r="BK725"/>
  <c r="J691"/>
  <c r="BK201"/>
  <c r="J773"/>
  <c r="J562"/>
  <c r="BK337"/>
  <c r="BK153"/>
  <c r="J754"/>
  <c r="BK727"/>
  <c r="BK696"/>
  <c r="BK584"/>
  <c r="BK347"/>
  <c r="BK165"/>
  <c i="4" r="BK125"/>
  <c i="5" r="J194"/>
  <c r="J179"/>
  <c r="J165"/>
  <c r="J175"/>
  <c r="BK150"/>
  <c r="BK204"/>
  <c r="J202"/>
  <c r="BK164"/>
  <c r="J172"/>
  <c r="BK165"/>
  <c i="6" r="J129"/>
  <c r="J137"/>
  <c i="2" r="J518"/>
  <c r="BK149"/>
  <c r="J496"/>
  <c r="BK689"/>
  <c r="BK457"/>
  <c r="J656"/>
  <c r="J537"/>
  <c r="J310"/>
  <c r="J184"/>
  <c r="BK606"/>
  <c r="BK516"/>
  <c r="BK777"/>
  <c r="BK754"/>
  <c r="BK740"/>
  <c r="J668"/>
  <c r="J632"/>
  <c r="BK310"/>
  <c r="J740"/>
  <c r="BK692"/>
  <c r="BK604"/>
  <c r="J337"/>
  <c r="BK786"/>
  <c r="J713"/>
  <c r="BK682"/>
  <c r="BK586"/>
  <c r="BK270"/>
  <c r="J790"/>
  <c r="J712"/>
  <c r="J427"/>
  <c r="J334"/>
  <c r="BK207"/>
  <c r="BK773"/>
  <c r="BK756"/>
  <c r="BK735"/>
  <c r="BK717"/>
  <c r="J704"/>
  <c i="5" r="J140"/>
  <c r="BK140"/>
  <c r="J152"/>
  <c r="J134"/>
  <c r="J204"/>
  <c r="J180"/>
  <c r="BK177"/>
  <c r="J174"/>
  <c i="6" r="J124"/>
  <c r="BK124"/>
  <c i="2" r="BK553"/>
  <c r="BK314"/>
  <c r="BK624"/>
  <c r="J298"/>
  <c r="J645"/>
  <c r="BK378"/>
  <c r="J233"/>
  <c r="BK571"/>
  <c r="J374"/>
  <c r="J203"/>
  <c r="BK533"/>
  <c r="BK220"/>
  <c r="J744"/>
  <c r="BK690"/>
  <c r="BK431"/>
  <c r="J241"/>
  <c r="BK608"/>
  <c r="BK389"/>
  <c r="BK790"/>
  <c r="BK694"/>
  <c r="J153"/>
  <c r="BK706"/>
  <c r="BK432"/>
  <c r="BK407"/>
  <c r="J141"/>
  <c i="4" r="J127"/>
  <c r="BK123"/>
  <c i="5" r="J181"/>
  <c r="J178"/>
  <c r="BK193"/>
  <c r="BK185"/>
  <c r="J188"/>
  <c r="BK138"/>
  <c r="J200"/>
  <c r="BK162"/>
  <c r="J136"/>
  <c i="6" r="J128"/>
  <c r="BK144"/>
  <c i="2" l="1" r="BK140"/>
  <c r="J140"/>
  <c r="J98"/>
  <c r="R277"/>
  <c r="P377"/>
  <c r="T497"/>
  <c r="R631"/>
  <c r="T683"/>
  <c r="T761"/>
  <c i="5" r="R124"/>
  <c i="2" r="T388"/>
  <c r="R577"/>
  <c r="T721"/>
  <c i="5" r="R173"/>
  <c i="2" r="T196"/>
  <c r="R325"/>
  <c r="R377"/>
  <c r="T508"/>
  <c r="BK577"/>
  <c r="J577"/>
  <c r="J109"/>
  <c r="T631"/>
  <c r="BK721"/>
  <c r="J721"/>
  <c r="J115"/>
  <c r="R761"/>
  <c r="P785"/>
  <c i="3" r="BK120"/>
  <c r="J120"/>
  <c r="J98"/>
  <c i="5" r="BK173"/>
  <c r="J173"/>
  <c r="J102"/>
  <c i="2" r="P277"/>
  <c r="BK377"/>
  <c r="J377"/>
  <c r="J102"/>
  <c r="R497"/>
  <c r="P631"/>
  <c r="P683"/>
  <c r="T772"/>
  <c i="5" r="BK124"/>
  <c r="J124"/>
  <c r="J98"/>
  <c r="T157"/>
  <c r="P163"/>
  <c i="2" r="P140"/>
  <c r="BK277"/>
  <c r="J277"/>
  <c r="J100"/>
  <c r="P325"/>
  <c r="T377"/>
  <c r="R508"/>
  <c r="T548"/>
  <c r="BK631"/>
  <c r="J631"/>
  <c r="J111"/>
  <c r="BK683"/>
  <c r="J683"/>
  <c r="J113"/>
  <c r="BK695"/>
  <c r="J695"/>
  <c r="J114"/>
  <c r="P761"/>
  <c r="T785"/>
  <c i="3" r="P120"/>
  <c r="P119"/>
  <c r="P118"/>
  <c i="1" r="AU96"/>
  <c i="2" r="R196"/>
  <c r="T325"/>
  <c r="BK548"/>
  <c r="T607"/>
  <c r="P721"/>
  <c i="4" r="BK120"/>
  <c r="BK119"/>
  <c r="J119"/>
  <c r="J97"/>
  <c i="2" r="BK196"/>
  <c r="J196"/>
  <c r="J99"/>
  <c r="T277"/>
  <c r="P508"/>
  <c r="R607"/>
  <c r="R721"/>
  <c r="BK785"/>
  <c r="J785"/>
  <c r="J118"/>
  <c i="3" r="R120"/>
  <c r="R119"/>
  <c r="R118"/>
  <c i="2" r="T140"/>
  <c r="T139"/>
  <c r="P388"/>
  <c r="BK497"/>
  <c r="J497"/>
  <c r="J104"/>
  <c r="R548"/>
  <c r="P607"/>
  <c r="R659"/>
  <c r="T695"/>
  <c r="P772"/>
  <c i="4" r="P120"/>
  <c r="P119"/>
  <c r="P118"/>
  <c i="1" r="AU97"/>
  <c i="5" r="R157"/>
  <c r="BK163"/>
  <c r="J163"/>
  <c r="J100"/>
  <c i="2" r="R140"/>
  <c r="R388"/>
  <c r="P548"/>
  <c r="T577"/>
  <c r="BK659"/>
  <c r="J659"/>
  <c r="J112"/>
  <c r="R695"/>
  <c r="BK761"/>
  <c r="J761"/>
  <c r="J116"/>
  <c r="R785"/>
  <c i="4" r="R120"/>
  <c r="R119"/>
  <c r="R118"/>
  <c i="2" r="P196"/>
  <c r="BK325"/>
  <c r="J325"/>
  <c r="J101"/>
  <c r="BK508"/>
  <c r="J508"/>
  <c r="J105"/>
  <c r="BK607"/>
  <c r="J607"/>
  <c r="J110"/>
  <c r="P659"/>
  <c r="P695"/>
  <c r="R772"/>
  <c i="3" r="T120"/>
  <c r="T119"/>
  <c r="T118"/>
  <c i="5" r="T163"/>
  <c i="6" r="P123"/>
  <c i="5" r="T124"/>
  <c r="T123"/>
  <c r="T122"/>
  <c r="BK157"/>
  <c r="J157"/>
  <c r="J99"/>
  <c r="P157"/>
  <c r="R163"/>
  <c i="2" r="BK388"/>
  <c r="J388"/>
  <c r="J103"/>
  <c r="P497"/>
  <c r="P577"/>
  <c r="T659"/>
  <c r="R683"/>
  <c r="BK772"/>
  <c r="J772"/>
  <c r="J117"/>
  <c i="4" r="T120"/>
  <c r="T119"/>
  <c r="T118"/>
  <c i="5" r="P124"/>
  <c r="P123"/>
  <c r="P173"/>
  <c i="6" r="BK123"/>
  <c r="J123"/>
  <c r="J98"/>
  <c r="R123"/>
  <c r="T123"/>
  <c r="BK136"/>
  <c r="J136"/>
  <c r="J100"/>
  <c r="P136"/>
  <c r="R136"/>
  <c r="T136"/>
  <c i="2" r="BK545"/>
  <c r="J545"/>
  <c r="J106"/>
  <c i="5" r="BK171"/>
  <c r="J171"/>
  <c r="J101"/>
  <c i="6" r="BK133"/>
  <c r="J133"/>
  <c r="J99"/>
  <c r="BK143"/>
  <c r="J143"/>
  <c r="J101"/>
  <c i="5" r="BK123"/>
  <c r="J123"/>
  <c r="J97"/>
  <c i="6" r="E85"/>
  <c r="BE124"/>
  <c r="BE129"/>
  <c r="BE137"/>
  <c r="F92"/>
  <c r="F117"/>
  <c r="BE134"/>
  <c r="BE128"/>
  <c r="BE144"/>
  <c r="J115"/>
  <c r="BE139"/>
  <c r="BE141"/>
  <c r="BE131"/>
  <c r="BE126"/>
  <c r="J92"/>
  <c i="4" r="BK118"/>
  <c r="J118"/>
  <c r="J96"/>
  <c r="J120"/>
  <c r="J98"/>
  <c i="5" r="BE130"/>
  <c r="BE198"/>
  <c r="J89"/>
  <c r="BE175"/>
  <c r="BE180"/>
  <c r="BE188"/>
  <c r="BE192"/>
  <c r="BE197"/>
  <c r="BE203"/>
  <c r="F91"/>
  <c r="BE182"/>
  <c r="BE199"/>
  <c r="BE204"/>
  <c r="E112"/>
  <c r="F119"/>
  <c r="BE134"/>
  <c r="BE136"/>
  <c r="BE165"/>
  <c r="BE187"/>
  <c r="BE191"/>
  <c r="BE194"/>
  <c r="BE196"/>
  <c r="BE138"/>
  <c r="BE181"/>
  <c r="BE144"/>
  <c r="BE174"/>
  <c r="BE178"/>
  <c r="BE179"/>
  <c r="BE186"/>
  <c r="BE189"/>
  <c r="BE125"/>
  <c r="BE146"/>
  <c r="BE162"/>
  <c r="BE176"/>
  <c r="BE183"/>
  <c r="BE190"/>
  <c r="BE202"/>
  <c r="J92"/>
  <c r="BE129"/>
  <c r="BE140"/>
  <c r="BE195"/>
  <c r="BE152"/>
  <c r="BE177"/>
  <c r="BE185"/>
  <c r="BE142"/>
  <c r="BE158"/>
  <c r="BE167"/>
  <c r="BE172"/>
  <c r="BE193"/>
  <c r="BE201"/>
  <c r="BE148"/>
  <c r="BE150"/>
  <c r="BE164"/>
  <c r="BE184"/>
  <c r="BE200"/>
  <c i="4" r="E108"/>
  <c r="J115"/>
  <c r="F114"/>
  <c r="BE123"/>
  <c r="F92"/>
  <c r="BE129"/>
  <c r="BE121"/>
  <c r="BE124"/>
  <c r="BE125"/>
  <c r="BE127"/>
  <c i="3" r="BK119"/>
  <c r="BK118"/>
  <c r="J118"/>
  <c r="J96"/>
  <c i="4" r="J89"/>
  <c r="BE122"/>
  <c i="2" r="J548"/>
  <c r="J108"/>
  <c r="BK139"/>
  <c i="3" r="E85"/>
  <c r="BE122"/>
  <c r="F92"/>
  <c r="J92"/>
  <c r="F91"/>
  <c r="J112"/>
  <c r="BE121"/>
  <c i="2" r="E85"/>
  <c r="F91"/>
  <c r="J92"/>
  <c r="J132"/>
  <c r="BE192"/>
  <c r="BE201"/>
  <c r="BE253"/>
  <c r="BE382"/>
  <c r="BE423"/>
  <c r="BE427"/>
  <c r="BE541"/>
  <c r="BE632"/>
  <c r="BE664"/>
  <c r="BE690"/>
  <c r="BE692"/>
  <c r="BE720"/>
  <c r="BE745"/>
  <c r="BE752"/>
  <c r="BE753"/>
  <c r="BE756"/>
  <c r="BE760"/>
  <c r="BE766"/>
  <c r="BE770"/>
  <c r="BE777"/>
  <c r="BE796"/>
  <c r="BE197"/>
  <c r="BE291"/>
  <c r="BE504"/>
  <c r="BE507"/>
  <c r="BE530"/>
  <c r="BE537"/>
  <c r="BE546"/>
  <c r="BE592"/>
  <c r="BE684"/>
  <c r="BE705"/>
  <c r="BE706"/>
  <c r="BE725"/>
  <c r="BE732"/>
  <c r="BE734"/>
  <c r="BE735"/>
  <c r="BE762"/>
  <c r="BE773"/>
  <c r="BE781"/>
  <c r="BE786"/>
  <c r="BE790"/>
  <c r="BE211"/>
  <c r="BE225"/>
  <c r="BE262"/>
  <c r="BE298"/>
  <c r="BE355"/>
  <c r="BE393"/>
  <c r="BE471"/>
  <c r="BE495"/>
  <c r="BE515"/>
  <c r="BE578"/>
  <c r="BE618"/>
  <c r="BE641"/>
  <c r="BE660"/>
  <c r="BE668"/>
  <c r="BE674"/>
  <c r="BE691"/>
  <c r="BE696"/>
  <c r="BE722"/>
  <c r="BE724"/>
  <c r="BE792"/>
  <c r="BE165"/>
  <c r="BE173"/>
  <c r="BE229"/>
  <c r="BE233"/>
  <c r="BE553"/>
  <c r="BE573"/>
  <c r="BE689"/>
  <c r="BE694"/>
  <c r="BE744"/>
  <c r="BE141"/>
  <c r="BE169"/>
  <c r="BE287"/>
  <c r="BE330"/>
  <c r="BE341"/>
  <c r="BE384"/>
  <c r="BE487"/>
  <c r="BE520"/>
  <c r="BE549"/>
  <c r="BE574"/>
  <c r="BE588"/>
  <c r="BE670"/>
  <c r="BE682"/>
  <c r="BE702"/>
  <c r="BE703"/>
  <c r="BE704"/>
  <c r="BE712"/>
  <c r="BE713"/>
  <c r="BE716"/>
  <c r="BE717"/>
  <c r="BE727"/>
  <c r="BE728"/>
  <c r="BE740"/>
  <c r="BE741"/>
  <c r="BE743"/>
  <c r="BE751"/>
  <c r="BE754"/>
  <c r="BE757"/>
  <c r="BE145"/>
  <c r="BE179"/>
  <c r="BE183"/>
  <c r="BE320"/>
  <c r="BE326"/>
  <c r="BE332"/>
  <c r="BE337"/>
  <c r="BE429"/>
  <c r="BE477"/>
  <c r="BE496"/>
  <c r="BE519"/>
  <c r="BE586"/>
  <c r="BE624"/>
  <c r="BE630"/>
  <c r="BE658"/>
  <c r="BE686"/>
  <c r="BE688"/>
  <c r="BE237"/>
  <c r="BE334"/>
  <c r="BE347"/>
  <c r="BE378"/>
  <c r="BE389"/>
  <c r="BE453"/>
  <c r="BE555"/>
  <c r="BE565"/>
  <c r="BE582"/>
  <c r="BE598"/>
  <c r="BE600"/>
  <c r="BE620"/>
  <c r="BE652"/>
  <c r="BE177"/>
  <c r="BE218"/>
  <c r="BE241"/>
  <c r="BE245"/>
  <c r="BE278"/>
  <c r="BE356"/>
  <c r="BE431"/>
  <c r="BE439"/>
  <c r="BE498"/>
  <c r="BE518"/>
  <c r="BE561"/>
  <c r="BE576"/>
  <c r="BE596"/>
  <c r="BE599"/>
  <c r="BE608"/>
  <c r="BE157"/>
  <c r="BE181"/>
  <c r="BE446"/>
  <c r="BE457"/>
  <c r="BE502"/>
  <c r="BE505"/>
  <c r="BE506"/>
  <c r="BE513"/>
  <c r="BE516"/>
  <c r="BE559"/>
  <c r="BE680"/>
  <c r="BE153"/>
  <c r="BE184"/>
  <c r="BE216"/>
  <c r="BE220"/>
  <c r="BE222"/>
  <c r="BE223"/>
  <c r="BE266"/>
  <c r="BE310"/>
  <c r="BE314"/>
  <c r="BE407"/>
  <c r="BE522"/>
  <c r="BE523"/>
  <c r="BE527"/>
  <c r="BE564"/>
  <c r="BE567"/>
  <c r="BE571"/>
  <c r="BE606"/>
  <c r="BE612"/>
  <c r="BE626"/>
  <c r="BE628"/>
  <c r="F92"/>
  <c r="BE149"/>
  <c r="BE189"/>
  <c r="BE207"/>
  <c r="BE249"/>
  <c r="BE270"/>
  <c r="BE302"/>
  <c r="BE306"/>
  <c r="BE374"/>
  <c r="BE386"/>
  <c r="BE432"/>
  <c r="BE533"/>
  <c r="BE562"/>
  <c r="BE584"/>
  <c r="BE604"/>
  <c r="BE637"/>
  <c r="BE643"/>
  <c r="BE645"/>
  <c r="BE656"/>
  <c r="BE676"/>
  <c r="BE161"/>
  <c r="BE203"/>
  <c r="BE212"/>
  <c r="BE421"/>
  <c r="BE481"/>
  <c r="BE491"/>
  <c r="BE509"/>
  <c r="BE614"/>
  <c r="F36"/>
  <c i="1" r="BC95"/>
  <c i="3" r="F36"/>
  <c i="1" r="BC96"/>
  <c i="3" r="F37"/>
  <c i="1" r="BD96"/>
  <c i="4" r="F34"/>
  <c i="1" r="BA97"/>
  <c i="4" r="J34"/>
  <c i="1" r="AW97"/>
  <c i="5" r="F34"/>
  <c i="1" r="BA98"/>
  <c i="5" r="J34"/>
  <c i="1" r="AW98"/>
  <c i="6" r="F36"/>
  <c i="1" r="BC99"/>
  <c i="6" r="F35"/>
  <c i="1" r="BB99"/>
  <c i="3" r="F35"/>
  <c i="1" r="BB96"/>
  <c i="3" r="J34"/>
  <c i="1" r="AW96"/>
  <c i="4" r="F37"/>
  <c i="1" r="BD97"/>
  <c i="4" r="F36"/>
  <c i="1" r="BC97"/>
  <c i="4" r="F35"/>
  <c i="1" r="BB97"/>
  <c i="5" r="F35"/>
  <c i="1" r="BB98"/>
  <c i="5" r="F37"/>
  <c i="1" r="BD98"/>
  <c i="6" r="J34"/>
  <c i="1" r="AW99"/>
  <c i="2" r="J34"/>
  <c i="1" r="AW95"/>
  <c i="5" r="F36"/>
  <c i="1" r="BC98"/>
  <c i="6" r="F34"/>
  <c i="1" r="BA99"/>
  <c i="6" r="F37"/>
  <c i="1" r="BD99"/>
  <c i="2" r="F35"/>
  <c i="1" r="BB95"/>
  <c i="2" r="F34"/>
  <c i="1" r="BA95"/>
  <c i="2" r="F37"/>
  <c i="1" r="BD95"/>
  <c i="6" l="1" r="R122"/>
  <c r="R121"/>
  <c r="P122"/>
  <c r="P121"/>
  <c i="1" r="AU99"/>
  <c i="5" r="P122"/>
  <c i="1" r="AU98"/>
  <c i="2" r="BK547"/>
  <c r="J547"/>
  <c r="J107"/>
  <c r="P139"/>
  <c i="6" r="T122"/>
  <c r="T121"/>
  <c i="2" r="R139"/>
  <c i="5" r="R123"/>
  <c r="R122"/>
  <c i="2" r="P547"/>
  <c r="R547"/>
  <c r="T547"/>
  <c r="T138"/>
  <c i="6" r="BK122"/>
  <c r="J122"/>
  <c r="J97"/>
  <c i="5" r="BK122"/>
  <c r="J122"/>
  <c i="3" r="J119"/>
  <c r="J97"/>
  <c i="2" r="J139"/>
  <c r="J97"/>
  <c i="3" r="J30"/>
  <c i="1" r="AG96"/>
  <c i="4" r="J33"/>
  <c i="1" r="AV97"/>
  <c r="AT97"/>
  <c i="5" r="F33"/>
  <c i="1" r="AZ98"/>
  <c i="2" r="F33"/>
  <c i="1" r="AZ95"/>
  <c i="2" r="J33"/>
  <c i="1" r="AV95"/>
  <c r="AT95"/>
  <c i="3" r="J33"/>
  <c i="1" r="AV96"/>
  <c r="AT96"/>
  <c i="3" r="F33"/>
  <c i="1" r="AZ96"/>
  <c i="4" r="F33"/>
  <c i="1" r="AZ97"/>
  <c i="5" r="J33"/>
  <c i="1" r="AV98"/>
  <c r="AT98"/>
  <c i="4" r="J30"/>
  <c i="1" r="AG97"/>
  <c i="5" r="J30"/>
  <c i="1" r="AG98"/>
  <c r="BA94"/>
  <c r="AW94"/>
  <c r="AK30"/>
  <c i="6" r="J33"/>
  <c i="1" r="AV99"/>
  <c r="AT99"/>
  <c r="BD94"/>
  <c r="W33"/>
  <c r="BB94"/>
  <c r="W31"/>
  <c i="6" r="F33"/>
  <c i="1" r="AZ99"/>
  <c r="BC94"/>
  <c r="W32"/>
  <c i="2" l="1" r="R138"/>
  <c r="P138"/>
  <c i="1" r="AU95"/>
  <c i="2" r="BK138"/>
  <c r="J138"/>
  <c i="6" r="BK121"/>
  <c r="J121"/>
  <c r="J96"/>
  <c i="1" r="AN98"/>
  <c i="5" r="J96"/>
  <c i="1" r="AN97"/>
  <c i="5" r="J39"/>
  <c i="1" r="AN96"/>
  <c i="4" r="J39"/>
  <c i="3" r="J39"/>
  <c i="1" r="AU94"/>
  <c r="AX94"/>
  <c i="2" r="J30"/>
  <c i="1" r="AG95"/>
  <c r="W30"/>
  <c r="AY94"/>
  <c r="AZ94"/>
  <c r="W29"/>
  <c i="2" l="1" r="J39"/>
  <c r="J96"/>
  <c i="1" r="AN95"/>
  <c i="6" r="J30"/>
  <c i="1" r="AG99"/>
  <c r="AG94"/>
  <c r="AK26"/>
  <c r="AV94"/>
  <c r="AK29"/>
  <c r="AK35"/>
  <c i="6" l="1" r="J39"/>
  <c i="1" r="AN99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<sst xmlns="http://schemas.openxmlformats.org/spreadsheetml/2006/main">
  <si>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</si>
  <si>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</si>
  <si>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</si>
  <si>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</si>
  <si>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</si>
  <si>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{00cfec04-1818-4c1b-9bb7-27754b481c93}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</si>
  <si>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</si>
  <si>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</si>
  <si>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</si>
  <si>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</si>
  <si>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</si>
  <si>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</si>
  <si>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</si>
  <si>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</si>
  <si>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048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</si>
  <si>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</si>
  <si>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</si>
  <si>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SOFTBALOVÉ HŘIŠTĚ TJ JISKRA HB PŘÍSTAVBA ODPALIŠTĚ</t>
  </si>
  <si>
    <t>KSO:</t>
  </si>
  <si>
    <t>CC-CZ:</t>
  </si>
  <si>
    <t>Místo:</t>
  </si>
  <si>
    <t xml:space="preserve"> </t>
  </si>
  <si>
    <t>Datum:</t>
  </si>
  <si>
    <t>9. 5. 2025</t>
  </si>
  <si>
    <t>Zadavatel:</t>
  </si>
  <si>
    <t>IČ:</t>
  </si>
  <si>
    <t>DIČ:</t>
  </si>
  <si>
    <t>Uchazeč:</t>
  </si>
  <si>
    <t>Vyplň údaj</t>
  </si>
  <si>
    <t>Projektant:</t>
  </si>
  <si>
    <t>Ing. Ivan Dolejš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</si>
  <si>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</si>
  <si>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</si>
  <si>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</si>
  <si>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</si>
  <si>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</si>
  <si>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</si>
  <si>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</si>
  <si>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</si>
  <si>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</si>
  <si>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</si>
  <si>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</si>
  <si>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</si>
  <si>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</si>
  <si>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</si>
  <si>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</si>
  <si>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</si>
  <si>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</si>
  <si>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</si>
  <si>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</si>
  <si>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</si>
  <si>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</si>
  <si>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</si>
  <si>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</si>
  <si>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</si>
  <si>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</si>
  <si>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</si>
  <si>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</si>
  <si>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</si>
  <si>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</si>
  <si>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</si>
  <si>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</si>
  <si>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</si>
  <si>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</si>
  <si>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</si>
  <si>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</si>
  <si>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</si>
  <si>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</si>
  <si>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</si>
  <si>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</si>
  <si>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</si>
  <si>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</si>
  <si>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</si>
  <si>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</si>
  <si>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</si>
  <si>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</si>
  <si>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</si>
  <si>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</si>
  <si>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</si>
  <si>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</si>
  <si>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D.1.1; D.1.2</t>
  </si>
  <si>
    <t>Architektonicko-stavební a stavebně-kontukční řešení</t>
  </si>
  <si>
    <t>STA</t>
  </si>
  <si>
    <t>1</t>
  </si>
  <si>
    <t>{46d2b14b-caa5-43ec-8290-5d25ec87a394}</t>
  </si>
  <si>
    <t>2</t>
  </si>
  <si>
    <t>D.1.4 EL</t>
  </si>
  <si>
    <t>Elektroinstalace</t>
  </si>
  <si>
    <t>{7f6733f0-1688-465e-a506-cf1975f111a7}</t>
  </si>
  <si>
    <t>D.1.4 VZT</t>
  </si>
  <si>
    <t>Vzduchotechnika</t>
  </si>
  <si>
    <t>{00a0cdfa-b26c-4e8c-8b29-26355192f82c}</t>
  </si>
  <si>
    <t>D.1.4 ZTI</t>
  </si>
  <si>
    <t>Zdravotně technické instalace</t>
  </si>
  <si>
    <t>{2ee60c73-17d1-4ca6-a218-78d55a91d08c}</t>
  </si>
  <si>
    <t>VRN</t>
  </si>
  <si>
    <t>Vedlejší rozpočtové náklady</t>
  </si>
  <si>
    <t>{b8eb6e40-02ac-4180-b536-98710efc2ef5}</t>
  </si>
  <si>
    <t>VV0001</t>
  </si>
  <si>
    <t>Výkaz (1)</t>
  </si>
  <si>
    <t>4,2</t>
  </si>
  <si>
    <t>3</t>
  </si>
  <si>
    <t>VV0002</t>
  </si>
  <si>
    <t>Výkaz (2)</t>
  </si>
  <si>
    <t>18,25</t>
  </si>
  <si>
    <t>KRYCÍ LIST SOUPISU PRACÍ</t>
  </si>
  <si>
    <t>VV0003</t>
  </si>
  <si>
    <t>Výkaz (3)</t>
  </si>
  <si>
    <t>13,822</t>
  </si>
  <si>
    <t>VV0004</t>
  </si>
  <si>
    <t>Výkaz (4)</t>
  </si>
  <si>
    <t>241,9</t>
  </si>
  <si>
    <t>VV0005</t>
  </si>
  <si>
    <t>Výkaz (5)</t>
  </si>
  <si>
    <t>52,01</t>
  </si>
  <si>
    <t>VV0006</t>
  </si>
  <si>
    <t>Výkaz (6)</t>
  </si>
  <si>
    <t>353,67</t>
  </si>
  <si>
    <t>Objekt:</t>
  </si>
  <si>
    <t>VV0007</t>
  </si>
  <si>
    <t>Výkaz (7)</t>
  </si>
  <si>
    <t>10,53</t>
  </si>
  <si>
    <t>D.1.1; D.1.2 - Architektonicko-stavební a stavebně-kontukční řešení</t>
  </si>
  <si>
    <t>VV0008</t>
  </si>
  <si>
    <t>Výkaz (8)</t>
  </si>
  <si>
    <t>31,156</t>
  </si>
  <si>
    <t>VV0010</t>
  </si>
  <si>
    <t>Výkaz (9)</t>
  </si>
  <si>
    <t>32,295</t>
  </si>
  <si>
    <t>VV0011</t>
  </si>
  <si>
    <t>Výkaz (10)</t>
  </si>
  <si>
    <t>5,478</t>
  </si>
  <si>
    <t>VV0012</t>
  </si>
  <si>
    <t>Výkaz (11)</t>
  </si>
  <si>
    <t>471,06</t>
  </si>
  <si>
    <t>VV0013</t>
  </si>
  <si>
    <t>Výkaz (12)</t>
  </si>
  <si>
    <t>56,774</t>
  </si>
  <si>
    <t>VV0014</t>
  </si>
  <si>
    <t>Výkaz (13)</t>
  </si>
  <si>
    <t>12,95</t>
  </si>
  <si>
    <t>VV0015</t>
  </si>
  <si>
    <t>Výkaz (14)</t>
  </si>
  <si>
    <t>99</t>
  </si>
  <si>
    <t>VV0016</t>
  </si>
  <si>
    <t>Výkaz (15)</t>
  </si>
  <si>
    <t>31,196</t>
  </si>
  <si>
    <t>VV0017</t>
  </si>
  <si>
    <t>Výkaz (16)</t>
  </si>
  <si>
    <t>14,985</t>
  </si>
  <si>
    <t>VV0018</t>
  </si>
  <si>
    <t>Výkaz (17)</t>
  </si>
  <si>
    <t>62,8</t>
  </si>
  <si>
    <t>VV0019</t>
  </si>
  <si>
    <t>Výkaz (18)</t>
  </si>
  <si>
    <t>15,7</t>
  </si>
  <si>
    <t>VV0021</t>
  </si>
  <si>
    <t>Výkaz (19)</t>
  </si>
  <si>
    <t>53,43</t>
  </si>
  <si>
    <t>VV0022</t>
  </si>
  <si>
    <t>Výkaz (20)</t>
  </si>
  <si>
    <t>19,666</t>
  </si>
  <si>
    <t>VV0023</t>
  </si>
  <si>
    <t>Výkaz (21)</t>
  </si>
  <si>
    <t>50,034</t>
  </si>
  <si>
    <t>VV0024</t>
  </si>
  <si>
    <t>Výkaz (22)</t>
  </si>
  <si>
    <t>5,49</t>
  </si>
  <si>
    <t>VV0027</t>
  </si>
  <si>
    <t>Výkaz (23)</t>
  </si>
  <si>
    <t>23,695</t>
  </si>
  <si>
    <t>VV0028</t>
  </si>
  <si>
    <t>Výkaz (24)</t>
  </si>
  <si>
    <t>411,27</t>
  </si>
  <si>
    <t>VV0029</t>
  </si>
  <si>
    <t>Výkaz (25)</t>
  </si>
  <si>
    <t>356,2</t>
  </si>
  <si>
    <t>VV0030</t>
  </si>
  <si>
    <t>Výkaz (26)</t>
  </si>
  <si>
    <t>43,406</t>
  </si>
  <si>
    <t>VV0031</t>
  </si>
  <si>
    <t>Výkaz (27)</t>
  </si>
  <si>
    <t>86,812</t>
  </si>
  <si>
    <t>VV0032</t>
  </si>
  <si>
    <t>Výkaz (28)</t>
  </si>
  <si>
    <t>663,86</t>
  </si>
  <si>
    <t>VV0033</t>
  </si>
  <si>
    <t>Výkaz (29)</t>
  </si>
  <si>
    <t>5,25</t>
  </si>
  <si>
    <t>VV0034</t>
  </si>
  <si>
    <t>Výkaz (30)</t>
  </si>
  <si>
    <t>6</t>
  </si>
  <si>
    <t>VV0035</t>
  </si>
  <si>
    <t>Výkaz (31)</t>
  </si>
  <si>
    <t>7</t>
  </si>
  <si>
    <t>VV0036</t>
  </si>
  <si>
    <t>Výkaz (32)</t>
  </si>
  <si>
    <t>VV0037</t>
  </si>
  <si>
    <t>Výkaz (33)</t>
  </si>
  <si>
    <t>57</t>
  </si>
  <si>
    <t>VV0038</t>
  </si>
  <si>
    <t>Výkaz (34)</t>
  </si>
  <si>
    <t>53,166</t>
  </si>
  <si>
    <t>VV0039</t>
  </si>
  <si>
    <t>Výkaz (35)</t>
  </si>
  <si>
    <t>27</t>
  </si>
  <si>
    <t>VV0040</t>
  </si>
  <si>
    <t>Výkaz (36)</t>
  </si>
  <si>
    <t>63,444</t>
  </si>
  <si>
    <t>VV0041</t>
  </si>
  <si>
    <t>Výkaz (37)</t>
  </si>
  <si>
    <t>720,25</t>
  </si>
  <si>
    <t>VV0042</t>
  </si>
  <si>
    <t>Výkaz (38)</t>
  </si>
  <si>
    <t>63,039</t>
  </si>
  <si>
    <t>VV0043</t>
  </si>
  <si>
    <t>Výkaz (39)</t>
  </si>
  <si>
    <t>27,58</t>
  </si>
  <si>
    <t>VV0044</t>
  </si>
  <si>
    <t>Výkaz (40)</t>
  </si>
  <si>
    <t>46,339</t>
  </si>
  <si>
    <t>VV0045</t>
  </si>
  <si>
    <t>Výkaz (41)</t>
  </si>
  <si>
    <t>37,67</t>
  </si>
  <si>
    <t>VV0046</t>
  </si>
  <si>
    <t>Výkaz (42)</t>
  </si>
  <si>
    <t>67,22</t>
  </si>
  <si>
    <t>VV0047</t>
  </si>
  <si>
    <t>Výkaz (43)</t>
  </si>
  <si>
    <t>403,5</t>
  </si>
  <si>
    <t>VV0048</t>
  </si>
  <si>
    <t>Výkaz (44)</t>
  </si>
  <si>
    <t>308,38</t>
  </si>
  <si>
    <t>VV0049</t>
  </si>
  <si>
    <t>Výkaz (45)</t>
  </si>
  <si>
    <t>20,25</t>
  </si>
  <si>
    <t>VV0050</t>
  </si>
  <si>
    <t>Výkaz (46)</t>
  </si>
  <si>
    <t>330,71</t>
  </si>
  <si>
    <t>VV0051</t>
  </si>
  <si>
    <t>Výkaz (47)</t>
  </si>
  <si>
    <t>414,8</t>
  </si>
  <si>
    <t>VV0052</t>
  </si>
  <si>
    <t>Výkaz (48)</t>
  </si>
  <si>
    <t>405,04</t>
  </si>
  <si>
    <t>VV0053</t>
  </si>
  <si>
    <t>Výkaz (49)</t>
  </si>
  <si>
    <t>40,241</t>
  </si>
  <si>
    <t>VV0054</t>
  </si>
  <si>
    <t>Výkaz (50)</t>
  </si>
  <si>
    <t>VV0055</t>
  </si>
  <si>
    <t>Výkaz (51)</t>
  </si>
  <si>
    <t>661,42</t>
  </si>
  <si>
    <t>VV0056</t>
  </si>
  <si>
    <t>Výkaz (52)</t>
  </si>
  <si>
    <t>8,771</t>
  </si>
  <si>
    <t>VV0057</t>
  </si>
  <si>
    <t>Výkaz (53)</t>
  </si>
  <si>
    <t>0,5</t>
  </si>
  <si>
    <t>VV0058</t>
  </si>
  <si>
    <t>Výkaz (54)</t>
  </si>
  <si>
    <t>VV0059</t>
  </si>
  <si>
    <t>Výkaz (55)</t>
  </si>
  <si>
    <t>VV0060</t>
  </si>
  <si>
    <t>Výkaz (56)</t>
  </si>
  <si>
    <t>VV0061</t>
  </si>
  <si>
    <t>Výkaz (57)</t>
  </si>
  <si>
    <t>659,34</t>
  </si>
  <si>
    <t>VV0062</t>
  </si>
  <si>
    <t>Výkaz (58)</t>
  </si>
  <si>
    <t>2693,95</t>
  </si>
  <si>
    <t>VV0063</t>
  </si>
  <si>
    <t>Výkaz (59)</t>
  </si>
  <si>
    <t>639,09</t>
  </si>
  <si>
    <t>VV0064</t>
  </si>
  <si>
    <t>Výkaz (60)</t>
  </si>
  <si>
    <t>VV0065</t>
  </si>
  <si>
    <t>Výkaz (61)</t>
  </si>
  <si>
    <t>VV0066</t>
  </si>
  <si>
    <t>Výkaz (64)</t>
  </si>
  <si>
    <t>59,79</t>
  </si>
  <si>
    <t>VV0067</t>
  </si>
  <si>
    <t>Výkaz (65)</t>
  </si>
  <si>
    <t>73,599</t>
  </si>
  <si>
    <t>VV0068</t>
  </si>
  <si>
    <t>Výkaz (66)</t>
  </si>
  <si>
    <t>42,561</t>
  </si>
  <si>
    <t>VV0069</t>
  </si>
  <si>
    <t>Výkaz (67)</t>
  </si>
  <si>
    <t>327,279</t>
  </si>
  <si>
    <t>VV0070</t>
  </si>
  <si>
    <t>Výkaz (68)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</si>
  <si>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</si>
  <si>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</si>
  <si>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</si>
  <si>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</si>
  <si>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</si>
  <si>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</si>
  <si>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</si>
  <si>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</si>
  <si>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</si>
  <si>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</si>
  <si>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</si>
  <si>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</si>
  <si>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</si>
  <si>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</si>
  <si>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</si>
  <si>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</si>
  <si>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</si>
  <si>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</si>
  <si>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</si>
  <si>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</si>
  <si>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</si>
  <si>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</si>
  <si>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</si>
  <si>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</si>
  <si>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</si>
  <si>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</si>
  <si>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</si>
  <si>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</si>
  <si>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</si>
  <si>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</si>
  <si>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</si>
  <si>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</si>
  <si>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</si>
  <si>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</si>
  <si>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</si>
  <si>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</si>
  <si>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</si>
  <si>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</si>
  <si>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</si>
  <si>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</si>
  <si>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</si>
  <si>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</si>
  <si>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</si>
  <si>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</si>
  <si>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</si>
  <si>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</si>
  <si>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</si>
  <si>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</si>
  <si>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CS ÚRS 2025 01</t>
  </si>
  <si>
    <t>4</t>
  </si>
  <si>
    <t>1045459061</t>
  </si>
  <si>
    <t>VV</t>
  </si>
  <si>
    <t>"Množství určené pomocí aplikace Výměry.</t>
  </si>
  <si>
    <t>"52,010</t>
  </si>
  <si>
    <t>113106171</t>
  </si>
  <si>
    <t>Rozebrání dlažeb vozovek ze zámkové dlažby s ložem z kameniva ručně</t>
  </si>
  <si>
    <t>1166491350</t>
  </si>
  <si>
    <t>"(12,950+5,300)</t>
  </si>
  <si>
    <t>113201111</t>
  </si>
  <si>
    <t>Vytrhání obrub chodníkových ležatých</t>
  </si>
  <si>
    <t>m</t>
  </si>
  <si>
    <t>474145508</t>
  </si>
  <si>
    <t>"13,822</t>
  </si>
  <si>
    <t>121151103</t>
  </si>
  <si>
    <t>Sejmutí ornice plochy do 100 m2 tl vrstvy do 200 mm strojně</t>
  </si>
  <si>
    <t>762204505</t>
  </si>
  <si>
    <t>"241,900</t>
  </si>
  <si>
    <t>5</t>
  </si>
  <si>
    <t>131251104</t>
  </si>
  <si>
    <t>Hloubení jam nezapažených v hornině třídy těžitelnosti I skupiny 3 objem do 500 m3 strojně</t>
  </si>
  <si>
    <t>m3</t>
  </si>
  <si>
    <t>-2124490957</t>
  </si>
  <si>
    <t>"205,635+148,035</t>
  </si>
  <si>
    <t>132212121</t>
  </si>
  <si>
    <t>Hloubení zapažených rýh šířky do 800 mm v soudržných horninách třídy těžitelnosti I skupiny 3 ručně</t>
  </si>
  <si>
    <t>1247898536</t>
  </si>
  <si>
    <t>"10,530</t>
  </si>
  <si>
    <t>132251102</t>
  </si>
  <si>
    <t>Hloubení rýh nezapažených š do 800 mm v hornině třídy těžitelnosti I skupiny 3 objem do 50 m3 strojně</t>
  </si>
  <si>
    <t>193464552</t>
  </si>
  <si>
    <t>"(1,860+23,325+0,953)+5,018</t>
  </si>
  <si>
    <t>8</t>
  </si>
  <si>
    <t>132251251</t>
  </si>
  <si>
    <t>Hloubení rýh nezapažených š do 2000 mm v hornině třídy těžitelnosti I skupiny 3 objem do 20 m3 strojně</t>
  </si>
  <si>
    <t>1830012878</t>
  </si>
  <si>
    <t>"32,295</t>
  </si>
  <si>
    <t>9</t>
  </si>
  <si>
    <t>133212811</t>
  </si>
  <si>
    <t>Hloubení nezapažených šachet v hornině třídy těžitelnosti I skupiny 3 plocha výkopu do 4 m2 ručně</t>
  </si>
  <si>
    <t>-1686153942</t>
  </si>
  <si>
    <t>"(0,957+1,408+0,693+0,957+0,924+0,539)</t>
  </si>
  <si>
    <t>10</t>
  </si>
  <si>
    <t>162751117</t>
  </si>
  <si>
    <t>Vodorovné přemístění přes 9 000 do 10000 m výkopku/sypaniny z horniny třídy těžitelnosti I skupiny 1 až 3</t>
  </si>
  <si>
    <t>1096051847</t>
  </si>
  <si>
    <t>353,67+17,55+31,156+52,295+5,478-56,774</t>
  </si>
  <si>
    <t>11</t>
  </si>
  <si>
    <t>162751119</t>
  </si>
  <si>
    <t>Příplatek k vodorovnému přemístění výkopku/sypaniny z horniny třídy těžitelnosti I skupiny 1 až 3 ZKD 1000 m přes 10000 m</t>
  </si>
  <si>
    <t>-919920390</t>
  </si>
  <si>
    <t>403,375*5</t>
  </si>
  <si>
    <t>171201231</t>
  </si>
  <si>
    <t>Poplatek za uložení zeminy a kamení na recyklační skládce (skládkovné) kód odpadu 17 05 04</t>
  </si>
  <si>
    <t>t</t>
  </si>
  <si>
    <t>-242966871</t>
  </si>
  <si>
    <t>403,375*1,9</t>
  </si>
  <si>
    <t>13</t>
  </si>
  <si>
    <t>171251201</t>
  </si>
  <si>
    <t>Uložení sypaniny na skládky nebo meziskládky</t>
  </si>
  <si>
    <t>-1780418677</t>
  </si>
  <si>
    <t>14</t>
  </si>
  <si>
    <t>174151102</t>
  </si>
  <si>
    <t>Zásyp v prostoru s omezeným pohybem stroje sypaninou se zhutněním</t>
  </si>
  <si>
    <t>971550822</t>
  </si>
  <si>
    <t>"148,035-(92,6)</t>
  </si>
  <si>
    <t>"5,018-(6,690*0,55)</t>
  </si>
  <si>
    <t>15</t>
  </si>
  <si>
    <t>181351005</t>
  </si>
  <si>
    <t>Rozprostření ornice tl vrstvy přes 250 do 300 mm pl do 100 m2 v rovině nebo ve svahu do 1:5 strojně</t>
  </si>
  <si>
    <t>-1393841958</t>
  </si>
  <si>
    <t>P</t>
  </si>
  <si>
    <t>Poznámka k položce:_x000d_
V rámci areálu sportoviště.</t>
  </si>
  <si>
    <t>120,95</t>
  </si>
  <si>
    <t>16</t>
  </si>
  <si>
    <t>181951112</t>
  </si>
  <si>
    <t>Úprava pláně v hornině třídy těžitelnosti I skupiny 1 až 3 se zhutněním strojně</t>
  </si>
  <si>
    <t>407811081</t>
  </si>
  <si>
    <t>"59,790+411,270</t>
  </si>
  <si>
    <t>Zakládání</t>
  </si>
  <si>
    <t>17</t>
  </si>
  <si>
    <t>213141111</t>
  </si>
  <si>
    <t>Zřízení vrstvy z geotextilie v rovině nebo ve sklonu do 1:5 š do 3 m</t>
  </si>
  <si>
    <t>-1213828185</t>
  </si>
  <si>
    <t>"411,270</t>
  </si>
  <si>
    <t>18</t>
  </si>
  <si>
    <t>M</t>
  </si>
  <si>
    <t>69311081</t>
  </si>
  <si>
    <t>geotextilie netkaná separační, ochranná, filtrační, drenážní PES 300g/m2</t>
  </si>
  <si>
    <t>2182246</t>
  </si>
  <si>
    <t>411,27*1,1845 'Přepočtené koeficientem množství</t>
  </si>
  <si>
    <t>19</t>
  </si>
  <si>
    <t>218111114</t>
  </si>
  <si>
    <t>Odvětrání radonu vodorovné drenážní kladené do štěrkového podsypu z plastových perforovaných trubek DN přes 100 do 125 mm</t>
  </si>
  <si>
    <t>-1159446865</t>
  </si>
  <si>
    <t>"9,000*11</t>
  </si>
  <si>
    <t>20</t>
  </si>
  <si>
    <t>218111122</t>
  </si>
  <si>
    <t>Odvětrání radonu vodorovné sběrné kladené do štěrkového podsypu z plastových trubek DN přes 110 do 125 mm</t>
  </si>
  <si>
    <t>1134543442</t>
  </si>
  <si>
    <t>"(29,679+1,517)</t>
  </si>
  <si>
    <t>218121113</t>
  </si>
  <si>
    <t>Odvětrání radonu svislé z plastových trubek DN přes 125 do 160 mm</t>
  </si>
  <si>
    <t>1019443922</t>
  </si>
  <si>
    <t>22</t>
  </si>
  <si>
    <t>219991111</t>
  </si>
  <si>
    <t>Položení chráničky z plastových trubek DN do 35 mm</t>
  </si>
  <si>
    <t>-1291865817</t>
  </si>
  <si>
    <t>"(11,310+3,675)</t>
  </si>
  <si>
    <t>23</t>
  </si>
  <si>
    <t>34571370</t>
  </si>
  <si>
    <t>trubka elektroinstalační ohebná dvouplášťová korugovaná HDPE+LDPE UV stab (chránička) D 32/40mm</t>
  </si>
  <si>
    <t>1691930143</t>
  </si>
  <si>
    <t>14,985*1,05 'Přepočtené koeficientem množství</t>
  </si>
  <si>
    <t>24</t>
  </si>
  <si>
    <t>270001102</t>
  </si>
  <si>
    <t>Vytvoření prostupu průřezu do 0,02 m2 v monolitických betonových základech tl přes 0,5 do 1 m osazením vložek z trub, dílců, tvarovek do bednění</t>
  </si>
  <si>
    <t>kus</t>
  </si>
  <si>
    <t>-1823279925</t>
  </si>
  <si>
    <t>"ZT1, ZT2"2</t>
  </si>
  <si>
    <t>25</t>
  </si>
  <si>
    <t>28613382</t>
  </si>
  <si>
    <t>potrubí kanalizační tlakové PE100 SDR11 se signalizační vrstvou 63x5,8mm</t>
  </si>
  <si>
    <t>505779621</t>
  </si>
  <si>
    <t>2*0,8 'Přepočtené koeficientem množství</t>
  </si>
  <si>
    <t>26</t>
  </si>
  <si>
    <t>736294904</t>
  </si>
  <si>
    <t>14011026</t>
  </si>
  <si>
    <t>trubka ocelová bezešvá hladká jakost 11 353 51x3,2mm</t>
  </si>
  <si>
    <t>2133279321</t>
  </si>
  <si>
    <t>1*0,8 'Přepočtené koeficientem množství</t>
  </si>
  <si>
    <t>28</t>
  </si>
  <si>
    <t>271532212</t>
  </si>
  <si>
    <t>Podsyp pod základové konstrukce se zhutněním z hrubého kameniva frakce 16 až 32 mm</t>
  </si>
  <si>
    <t>1465394741</t>
  </si>
  <si>
    <t>"62,800</t>
  </si>
  <si>
    <t>29</t>
  </si>
  <si>
    <t>271562211</t>
  </si>
  <si>
    <t>Podsyp pod základové konstrukce se zhutněním z drobného kameniva frakce 0 až 4 mm</t>
  </si>
  <si>
    <t>-991200558</t>
  </si>
  <si>
    <t>"314,0000,05</t>
  </si>
  <si>
    <t>30</t>
  </si>
  <si>
    <t>273321311</t>
  </si>
  <si>
    <t>Základové desky ze ŽB bez zvýšených nároků na prostředí tř. C 16/20</t>
  </si>
  <si>
    <t>-729238239</t>
  </si>
  <si>
    <t>"53,430</t>
  </si>
  <si>
    <t>31</t>
  </si>
  <si>
    <t>273351121</t>
  </si>
  <si>
    <t>Zřízení bednění základových desek</t>
  </si>
  <si>
    <t>585480616</t>
  </si>
  <si>
    <t>"(86,812-8,15)*0,25</t>
  </si>
  <si>
    <t>32</t>
  </si>
  <si>
    <t>273351122</t>
  </si>
  <si>
    <t>Odstranění bednění základových desek</t>
  </si>
  <si>
    <t>-787626828</t>
  </si>
  <si>
    <t>33</t>
  </si>
  <si>
    <t>273362021</t>
  </si>
  <si>
    <t>Výztuž základových desek svařovanými sítěmi Kari</t>
  </si>
  <si>
    <t>1537481851</t>
  </si>
  <si>
    <t>KARI 6/15/15</t>
  </si>
  <si>
    <t>78*18,2/1000</t>
  </si>
  <si>
    <t>1,42*1,15 'Přepočtené koeficientem množství</t>
  </si>
  <si>
    <t>34</t>
  </si>
  <si>
    <t>274321411</t>
  </si>
  <si>
    <t>Základové pasy ze ŽB bez zvýšených nároků na prostředí tř. C 20/25</t>
  </si>
  <si>
    <t>-1896171710</t>
  </si>
  <si>
    <t>"46,800+3,234</t>
  </si>
  <si>
    <t>35</t>
  </si>
  <si>
    <t>274361821</t>
  </si>
  <si>
    <t>Výztuž základových pasů betonářskou ocelí 10 505 (R)</t>
  </si>
  <si>
    <t>-2065487447</t>
  </si>
  <si>
    <t>R14</t>
  </si>
  <si>
    <t>8,067*50,034/1000</t>
  </si>
  <si>
    <t>TŘ R10 á 300</t>
  </si>
  <si>
    <t>9,78*50,034/1000</t>
  </si>
  <si>
    <t>U R12 á 250</t>
  </si>
  <si>
    <t>350*2,79*0,98/1000</t>
  </si>
  <si>
    <t>Součet</t>
  </si>
  <si>
    <t>1,85*1,15 'Přepočtené koeficientem množství</t>
  </si>
  <si>
    <t>36</t>
  </si>
  <si>
    <t>275313711</t>
  </si>
  <si>
    <t>Základové patky z betonu tř. C 20/25</t>
  </si>
  <si>
    <t>550005658</t>
  </si>
  <si>
    <t>"(0,870+1,280+0,870+0,840+0,490+1,140)*1,0</t>
  </si>
  <si>
    <t>37</t>
  </si>
  <si>
    <t>279113146</t>
  </si>
  <si>
    <t>Základová zeď tl přes 400 do 500 mm z tvárnic ztraceného bednění včetně výplně z betonu tř. C 20/25</t>
  </si>
  <si>
    <t>1257595285</t>
  </si>
  <si>
    <t>"(8,100+2,500+8,110+2,500+0,363+0,138+0,425+0,108+0,138+0,475+0,125+0,350+0,363)</t>
  </si>
  <si>
    <t>38</t>
  </si>
  <si>
    <t>279361821</t>
  </si>
  <si>
    <t>Výztuž základových zdí nosných betonářskou ocelí 10 505</t>
  </si>
  <si>
    <t>-1438611697</t>
  </si>
  <si>
    <t>2 R8</t>
  </si>
  <si>
    <t>2*0,39*94,769/1000</t>
  </si>
  <si>
    <t>R12 á 250 mm</t>
  </si>
  <si>
    <t>4*0,75*0,89*94,769/1000</t>
  </si>
  <si>
    <t>0,327*1,15 'Přepočtené koeficientem množství</t>
  </si>
  <si>
    <t>Svislé a kompletní konstrukce</t>
  </si>
  <si>
    <t>39</t>
  </si>
  <si>
    <t>311113144</t>
  </si>
  <si>
    <t>Nadzákladová zeď tl přes 250 do 300 mm z hladkých tvárnic ztraceného bednění včetně výplně z betonu tř. C 20/25</t>
  </si>
  <si>
    <t>-123103454</t>
  </si>
  <si>
    <t>"1. NP</t>
  </si>
  <si>
    <t>"(127,200+127,200+46,754+46,746)</t>
  </si>
  <si>
    <t>"-(2,5*2,25+1,75*2,5+3,0*1,0*9+1,1*2,25)</t>
  </si>
  <si>
    <t>"2.NP</t>
  </si>
  <si>
    <t>"(52,245+52,250+151,045+151,045)</t>
  </si>
  <si>
    <t>"-(1,75*2,1+3,0*1,5*10+1,1*2,25)</t>
  </si>
  <si>
    <t>40</t>
  </si>
  <si>
    <t>311273121</t>
  </si>
  <si>
    <t>Zdivo tepelněizolační z pórobetonových tvárnic do P2 do 400 kg/m3 U přes 0,18 do 0,22, tl zdiva 450 mm</t>
  </si>
  <si>
    <t>-2032420125</t>
  </si>
  <si>
    <t>"3,000+2,250</t>
  </si>
  <si>
    <t>41</t>
  </si>
  <si>
    <t>311361821</t>
  </si>
  <si>
    <t>Výztuž nosných zdí betonářskou ocelí 10 505</t>
  </si>
  <si>
    <t>-1012068570</t>
  </si>
  <si>
    <t>R8</t>
  </si>
  <si>
    <t>8*0,39*663,86/1000</t>
  </si>
  <si>
    <t>R12</t>
  </si>
  <si>
    <t>8*0,89*663,86/1000</t>
  </si>
  <si>
    <t>6,798*1,15 'Přepočtené koeficientem množství</t>
  </si>
  <si>
    <t>42</t>
  </si>
  <si>
    <t>317121215x1</t>
  </si>
  <si>
    <t>Překlad železobetonový prefabrikovaný 70x238x1750 mm</t>
  </si>
  <si>
    <t>1416626993</t>
  </si>
  <si>
    <t>"(3,000+3,000)</t>
  </si>
  <si>
    <t>43</t>
  </si>
  <si>
    <t>317121218x1</t>
  </si>
  <si>
    <t>Překlad železobetonový prefabrikovaný 70x238x2250 mm</t>
  </si>
  <si>
    <t>-485288981</t>
  </si>
  <si>
    <t>"(3,000+1,000+3,000)</t>
  </si>
  <si>
    <t>44</t>
  </si>
  <si>
    <t>317121220x1</t>
  </si>
  <si>
    <t>Překlad železobetonový prefabrikovaný 70x238x2750 mm</t>
  </si>
  <si>
    <t>715803288</t>
  </si>
  <si>
    <t>"3,000</t>
  </si>
  <si>
    <t>45</t>
  </si>
  <si>
    <t>317121224x1</t>
  </si>
  <si>
    <t>Překlad železobetonový prefabrikovaný 70x238x3500 mm</t>
  </si>
  <si>
    <t>1440613147</t>
  </si>
  <si>
    <t>"(27,000+30,000)</t>
  </si>
  <si>
    <t>46</t>
  </si>
  <si>
    <t>317998135</t>
  </si>
  <si>
    <t>Tepelná izolace mezi překlady v 24 cm z XPS tl 100 mm</t>
  </si>
  <si>
    <t>-1967549149</t>
  </si>
  <si>
    <t>1.NP</t>
  </si>
  <si>
    <t>2,75+2,25+3,5*9+1,75</t>
  </si>
  <si>
    <t>2.NP</t>
  </si>
  <si>
    <t>2,25+3,5*10+1,75</t>
  </si>
  <si>
    <t>47</t>
  </si>
  <si>
    <t>342271531</t>
  </si>
  <si>
    <t>Příčka z vápenopískových přesných plných tvárnic 5DF přes P15 do P25 tl 150 mm</t>
  </si>
  <si>
    <t>-303172963</t>
  </si>
  <si>
    <t>"(41,600+15,000)</t>
  </si>
  <si>
    <t>"-(1,7*2,02)</t>
  </si>
  <si>
    <t>Vodorovné konstrukce</t>
  </si>
  <si>
    <t>48</t>
  </si>
  <si>
    <t>411121127</t>
  </si>
  <si>
    <t>Montáž prefabrikovaných ŽB stropů ze stropních panelů š 1200 mm dl přes 7000 mm</t>
  </si>
  <si>
    <t>-9851863</t>
  </si>
  <si>
    <t>"27,000</t>
  </si>
  <si>
    <t>49</t>
  </si>
  <si>
    <t>59346866</t>
  </si>
  <si>
    <t>panel stropní předpjatý š 1190mm v 320mm, počet lan 10 + 2</t>
  </si>
  <si>
    <t>-1372188986</t>
  </si>
  <si>
    <t>26*10,7</t>
  </si>
  <si>
    <t>50</t>
  </si>
  <si>
    <t>59346866X1</t>
  </si>
  <si>
    <t>panel stropní předpjatý š 600 mm v 320mm, počet lan 10 + 2</t>
  </si>
  <si>
    <t>-1675869835</t>
  </si>
  <si>
    <t>1*10,7</t>
  </si>
  <si>
    <t>51</t>
  </si>
  <si>
    <t>411322525</t>
  </si>
  <si>
    <t>Stropy trámové nebo kazetové ze ŽB tř. C 20/25</t>
  </si>
  <si>
    <t>-870269183</t>
  </si>
  <si>
    <t>Poznámka k položce:_x000d_
Zálivkový beton</t>
  </si>
  <si>
    <t>0,0094*(11,0*32,4)</t>
  </si>
  <si>
    <t>52</t>
  </si>
  <si>
    <t>411361821</t>
  </si>
  <si>
    <t>Výztuž stropů betonářskou ocelí 10 505</t>
  </si>
  <si>
    <t>-517507445</t>
  </si>
  <si>
    <t>Poznámka k položce:_x000d_
Zálivková výztuž</t>
  </si>
  <si>
    <t>26*2*10,7*0,61/1000</t>
  </si>
  <si>
    <t>0,339*1,15 'Přepočtené koeficientem množství</t>
  </si>
  <si>
    <t>53</t>
  </si>
  <si>
    <t>417321414</t>
  </si>
  <si>
    <t>Ztužující pásy a věnce ze ŽB tř. C 20/25</t>
  </si>
  <si>
    <t>-925369614</t>
  </si>
  <si>
    <t>"0,490*(31,8*2)</t>
  </si>
  <si>
    <t>"0,300*(11,0*2)</t>
  </si>
  <si>
    <t>"0,300*(11,0*2+31,8*2)</t>
  </si>
  <si>
    <t>54</t>
  </si>
  <si>
    <t>417351115</t>
  </si>
  <si>
    <t>Zřízení bednění ztužujících věnců</t>
  </si>
  <si>
    <t>-384750360</t>
  </si>
  <si>
    <t>ŽBV1</t>
  </si>
  <si>
    <t>(0,67+0,35+0,32)*(31,8*2)</t>
  </si>
  <si>
    <t>ŽBV2</t>
  </si>
  <si>
    <t>(0,35*2)*(11,0*2)</t>
  </si>
  <si>
    <t>ŽBV3</t>
  </si>
  <si>
    <t>(0,35*2)*(11,0*2+31,8*2)</t>
  </si>
  <si>
    <t>55</t>
  </si>
  <si>
    <t>417351116</t>
  </si>
  <si>
    <t>Odstranění bednění ztužujících věnců</t>
  </si>
  <si>
    <t>-816831</t>
  </si>
  <si>
    <t>56</t>
  </si>
  <si>
    <t>417361821</t>
  </si>
  <si>
    <t>Výztuž ztužujících pásů a věnců betonářskou ocelí 10 505</t>
  </si>
  <si>
    <t>1772157816</t>
  </si>
  <si>
    <t>7*0,89*(31,8*2)/1000</t>
  </si>
  <si>
    <t>TŘ R8</t>
  </si>
  <si>
    <t>3,34*(1,05+1,34)*0,39*(31,8*2)/1000</t>
  </si>
  <si>
    <t>4*0,89*(11,0*2)/1000</t>
  </si>
  <si>
    <t>3,34*1,05*0,39*(11,0*2)/1000</t>
  </si>
  <si>
    <t>4*0,89*(11,0*2+31,8*2)/1000</t>
  </si>
  <si>
    <t>3,34*1,05*0,39*(11,0*2+31,8*2)/1000</t>
  </si>
  <si>
    <t>1,124*1,15 'Přepočtené koeficientem množství</t>
  </si>
  <si>
    <t>451541111</t>
  </si>
  <si>
    <t>Lože pod potrubí otevřený výkop ze štěrkodrtě</t>
  </si>
  <si>
    <t>-1242461264</t>
  </si>
  <si>
    <t>Poznámka k položce:_x000d_
Podsyp pod vsak.</t>
  </si>
  <si>
    <t>0,5*7,2*4,0</t>
  </si>
  <si>
    <t>Komunikace pozemní</t>
  </si>
  <si>
    <t>58</t>
  </si>
  <si>
    <t>564871012</t>
  </si>
  <si>
    <t>Podklad ze štěrkodrtě ŠD plochy do 100 m2 tl 260 mm</t>
  </si>
  <si>
    <t>-1206027322</t>
  </si>
  <si>
    <t>"59,790</t>
  </si>
  <si>
    <t>59</t>
  </si>
  <si>
    <t>596211130</t>
  </si>
  <si>
    <t>Kladení zámkové dlažby komunikací pro pěší ručně tl 60 mm skupiny C pl do 50 m2</t>
  </si>
  <si>
    <t>630487346</t>
  </si>
  <si>
    <t>60</t>
  </si>
  <si>
    <t>596211131</t>
  </si>
  <si>
    <t>Kladení zámkové dlažby komunikací pro pěší ručně tl 60 mm skupiny C pl přes 50 do 100 m2</t>
  </si>
  <si>
    <t>-1500762439</t>
  </si>
  <si>
    <t>59,79-12,95</t>
  </si>
  <si>
    <t>61</t>
  </si>
  <si>
    <t>59245018</t>
  </si>
  <si>
    <t>dlažba skladebná betonová 200x100mm tl 60mm přírodní</t>
  </si>
  <si>
    <t>-135261637</t>
  </si>
  <si>
    <t>46,84*1,05 'Přepočtené koeficientem množství</t>
  </si>
  <si>
    <t>Úpravy povrchů, podlahy a osazování výplní</t>
  </si>
  <si>
    <t>62</t>
  </si>
  <si>
    <t>622151021</t>
  </si>
  <si>
    <t>Penetrační akrylátový nátěr vnějších mozaikových tenkovrstvých omítek stěn</t>
  </si>
  <si>
    <t>1715497362</t>
  </si>
  <si>
    <t>"78,799*0,35</t>
  </si>
  <si>
    <t>63</t>
  </si>
  <si>
    <t>622151031</t>
  </si>
  <si>
    <t>Penetrační silikonový nátěr vnějších pastovitých tenkovrstvých omítek stěn</t>
  </si>
  <si>
    <t>1840794265</t>
  </si>
  <si>
    <t>"Západ f</t>
  </si>
  <si>
    <t>"319,620</t>
  </si>
  <si>
    <t>"-(3,0*1,0*4+3,0*1,5*5+1,75*2,1)</t>
  </si>
  <si>
    <t>"Východ f</t>
  </si>
  <si>
    <t>"316,970</t>
  </si>
  <si>
    <t>"-(3,0*1,0*5+3,0*1,5*5)</t>
  </si>
  <si>
    <t>"Sever f</t>
  </si>
  <si>
    <t>"51,880</t>
  </si>
  <si>
    <t>"Jih f</t>
  </si>
  <si>
    <t>"109,930</t>
  </si>
  <si>
    <t>"-(1,1*2,25)</t>
  </si>
  <si>
    <t>64</t>
  </si>
  <si>
    <t>622211041</t>
  </si>
  <si>
    <t>Montáž kontaktního zateplení vnějších stěn lepením a mechanickým kotvením polystyrénových desek do betonu a zdiva tl přes 160 do 200 mm</t>
  </si>
  <si>
    <t>-1083421211</t>
  </si>
  <si>
    <t>65</t>
  </si>
  <si>
    <t>28376069</t>
  </si>
  <si>
    <t>deska EPS grafitová fasádní λ=0,030-0,031</t>
  </si>
  <si>
    <t>568950480</t>
  </si>
  <si>
    <t>720,25*0,21 'Přepočtené koeficientem množství</t>
  </si>
  <si>
    <t>66</t>
  </si>
  <si>
    <t>622211031</t>
  </si>
  <si>
    <t>Montáž kontaktního zateplení vnějších stěn lepením a mechanickým kotvením polystyrénových desek do betonu a zdiva tl přes 120 do 160 mm</t>
  </si>
  <si>
    <t>-374814078</t>
  </si>
  <si>
    <t>"78,799*0,8</t>
  </si>
  <si>
    <t>67</t>
  </si>
  <si>
    <t>28376440</t>
  </si>
  <si>
    <t>deska XPS hrana rovná a strukturovaný povrch 300kPA λ=0,035 tl 50mm</t>
  </si>
  <si>
    <t>-204313544</t>
  </si>
  <si>
    <t>63,039*1,05 'Přepočtené koeficientem množství</t>
  </si>
  <si>
    <t>68</t>
  </si>
  <si>
    <t>622251101</t>
  </si>
  <si>
    <t>Příplatek k cenám kontaktního zateplení vnějších stěn za zápustnou montáž a použití tepelněizolačních zátek z polystyrenu</t>
  </si>
  <si>
    <t>595047803</t>
  </si>
  <si>
    <t>720,25+63,039</t>
  </si>
  <si>
    <t>69</t>
  </si>
  <si>
    <t>622252002</t>
  </si>
  <si>
    <t>Montáž profilů kontaktního zateplení lepených</t>
  </si>
  <si>
    <t>860355081</t>
  </si>
  <si>
    <t>70</t>
  </si>
  <si>
    <t>63127416</t>
  </si>
  <si>
    <t>profil rohový PVC s výztužnou tkaninou š 100/100mm</t>
  </si>
  <si>
    <t>-721462857</t>
  </si>
  <si>
    <t>2,5*2+2,25*4+1,75+2,5*2+3,0*9+1,0*18+1,1+2,5*2</t>
  </si>
  <si>
    <t>1,75+2,1*2+3,0*10+1,5*20+1,1+2,25*2</t>
  </si>
  <si>
    <t>143,4*1,05 'Přepočtené koeficientem množství</t>
  </si>
  <si>
    <t>71</t>
  </si>
  <si>
    <t>28342205</t>
  </si>
  <si>
    <t>profil napojovací okenní PVC s výztužnou tkaninou 6mm</t>
  </si>
  <si>
    <t>1961981572</t>
  </si>
  <si>
    <t>1,75+2,5*2+3,0*9+1,0*18+1,1+2,5*2</t>
  </si>
  <si>
    <t>129,4*1,05 'Přepočtené koeficientem množství</t>
  </si>
  <si>
    <t>72</t>
  </si>
  <si>
    <t>59051510</t>
  </si>
  <si>
    <t>profil napojovací nadokenní PVC s okapnicí s výztužnou tkaninou</t>
  </si>
  <si>
    <t>1426678632</t>
  </si>
  <si>
    <t>2,5+1,75+3,0*9+1,1</t>
  </si>
  <si>
    <t>1,75+3,0*10+1,1</t>
  </si>
  <si>
    <t>65,2*1,05 'Přepočtené koeficientem množství</t>
  </si>
  <si>
    <t>73</t>
  </si>
  <si>
    <t>622511112</t>
  </si>
  <si>
    <t>Tenkovrstvá akrylátová mozaiková střednězrnná omítka vnějších stěn</t>
  </si>
  <si>
    <t>-96534327</t>
  </si>
  <si>
    <t>74</t>
  </si>
  <si>
    <t>622531012</t>
  </si>
  <si>
    <t>Tenkovrstvá silikonová zatíraná omítka zrnitost 1,5 mm vnějších stěn</t>
  </si>
  <si>
    <t>-272867913</t>
  </si>
  <si>
    <t>75</t>
  </si>
  <si>
    <t>629991012</t>
  </si>
  <si>
    <t>Zakrytí výplní otvorů fólií přilepenou na začišťovací lišty</t>
  </si>
  <si>
    <t>438074178</t>
  </si>
  <si>
    <t>2,5*2,25+1,75*2,5+3,0*1,0*9+1,1*2,25</t>
  </si>
  <si>
    <t>1,75*2,1+3,0*1,5*10+1,1*2,25</t>
  </si>
  <si>
    <t>76</t>
  </si>
  <si>
    <t>632451214</t>
  </si>
  <si>
    <t>Potěr cementový samonivelační litý C20 tl přes 45 do 50 mm</t>
  </si>
  <si>
    <t>-89688431</t>
  </si>
  <si>
    <t>"(290,170+18,210+20,250+330,710)</t>
  </si>
  <si>
    <t>77</t>
  </si>
  <si>
    <t>632451291</t>
  </si>
  <si>
    <t>Příplatek k cementovému samonivelačnímu litému potěru C20 ZKD 5 mm tl přes 50 mm</t>
  </si>
  <si>
    <t>-2060399902</t>
  </si>
  <si>
    <t>"(290,170+18,210)*6</t>
  </si>
  <si>
    <t>"20,250*9</t>
  </si>
  <si>
    <t>"330,710*2</t>
  </si>
  <si>
    <t>78</t>
  </si>
  <si>
    <t>637121115</t>
  </si>
  <si>
    <t>Okapový chodník z kačírku tl 300 mm s udusáním</t>
  </si>
  <si>
    <t>1038337518</t>
  </si>
  <si>
    <t>"37,670</t>
  </si>
  <si>
    <t>79</t>
  </si>
  <si>
    <t>637311122</t>
  </si>
  <si>
    <t>Okapový chodník z betonových chodníkových obrubníků stojatých lože beton</t>
  </si>
  <si>
    <t>-452471860</t>
  </si>
  <si>
    <t>"46,339</t>
  </si>
  <si>
    <t>80</t>
  </si>
  <si>
    <t>642942221</t>
  </si>
  <si>
    <t>Osazování zárubní nebo rámů dveřních kovových přes 2,5 do 4,5 m2 na MC</t>
  </si>
  <si>
    <t>-711164916</t>
  </si>
  <si>
    <t>81</t>
  </si>
  <si>
    <t>55331748</t>
  </si>
  <si>
    <t>zárubeň dvoukřídlá ocelová pro zdění tl stěny 110-150mm rozměru 1600/1970, 2100mm</t>
  </si>
  <si>
    <t>1872852382</t>
  </si>
  <si>
    <t>Vedení trubní dálková a přípojná</t>
  </si>
  <si>
    <t>82</t>
  </si>
  <si>
    <t>871313120</t>
  </si>
  <si>
    <t>Montáž kanalizačního potrubí hladkého plnostěnného SN 4 z PVC-U DN 160</t>
  </si>
  <si>
    <t>-1156044556</t>
  </si>
  <si>
    <t>"42,561</t>
  </si>
  <si>
    <t>83</t>
  </si>
  <si>
    <t>28611132</t>
  </si>
  <si>
    <t>trubka kanalizační PVC DN 160x2000mm SN4</t>
  </si>
  <si>
    <t>27327927</t>
  </si>
  <si>
    <t>42,561*1,03 'Přepočtené koeficientem množství</t>
  </si>
  <si>
    <t>84</t>
  </si>
  <si>
    <t>894812111</t>
  </si>
  <si>
    <t>Revizní a čistící šachta z PP šachtové dno DN 315/150 přímý tok</t>
  </si>
  <si>
    <t>74579717</t>
  </si>
  <si>
    <t>85</t>
  </si>
  <si>
    <t>894812133</t>
  </si>
  <si>
    <t>Revizní a čistící šachta z PP DN 315 šachtová roura korugovaná bez hrdla světlé hloubky 3000 mm</t>
  </si>
  <si>
    <t>-752345841</t>
  </si>
  <si>
    <t>86</t>
  </si>
  <si>
    <t>894812160</t>
  </si>
  <si>
    <t>Revizní a čistící šachta z PP DN 315 poklop litinový čtvercový do teleskopické trubky pro třídu zatížení B125</t>
  </si>
  <si>
    <t>-988839635</t>
  </si>
  <si>
    <t>87</t>
  </si>
  <si>
    <t>897171114</t>
  </si>
  <si>
    <t>Akumulační boxy z PP pro vsakování dešťových vod pod pochozí plochy a plochy zatížené osobními automobily objemu přes 60 do 250 m3</t>
  </si>
  <si>
    <t>746355819</t>
  </si>
  <si>
    <t>Ostatní konstrukce a práce, bourání</t>
  </si>
  <si>
    <t>88</t>
  </si>
  <si>
    <t>916231213</t>
  </si>
  <si>
    <t>Osazení chodníkového obrubníku betonového stojatého s boční opěrou do lože z betonu prostého</t>
  </si>
  <si>
    <t>174618890</t>
  </si>
  <si>
    <t>"73,599</t>
  </si>
  <si>
    <t>89</t>
  </si>
  <si>
    <t>59217016</t>
  </si>
  <si>
    <t>obrubník betonový chodníkový 1000x80x250mm</t>
  </si>
  <si>
    <t>1122993097</t>
  </si>
  <si>
    <t>73,599*1,05 'Přepočtené koeficientem množství</t>
  </si>
  <si>
    <t>196</t>
  </si>
  <si>
    <t>941111111</t>
  </si>
  <si>
    <t>Montáž lešení řadového trubkového lehkého s podlahami zatížení do 200 kg/m2 š od 0,6 do 0,9 m v do 10 m</t>
  </si>
  <si>
    <t>212816648</t>
  </si>
  <si>
    <t>197</t>
  </si>
  <si>
    <t>941111211</t>
  </si>
  <si>
    <t>Příplatek k lešení řadovému trubkovému lehkému s podlahami do 200 kg/m2 š od 0,6 do 0,9 m v do 10 m za každý den použití</t>
  </si>
  <si>
    <t>-1583643890</t>
  </si>
  <si>
    <t>783,289*90</t>
  </si>
  <si>
    <t>198</t>
  </si>
  <si>
    <t>941111811</t>
  </si>
  <si>
    <t>Demontáž lešení řadového trubkového lehkého s podlahami zatížení do 200 kg/m2 š od 0,6 do 0,9 m v do 10 m</t>
  </si>
  <si>
    <t>-873111040</t>
  </si>
  <si>
    <t>199</t>
  </si>
  <si>
    <t>944511111</t>
  </si>
  <si>
    <t>Montáž ochranné sítě z textilie z umělých vláken</t>
  </si>
  <si>
    <t>1950282464</t>
  </si>
  <si>
    <t>200</t>
  </si>
  <si>
    <t>944511211</t>
  </si>
  <si>
    <t>Příplatek k ochranné síti za každý den použití</t>
  </si>
  <si>
    <t>-1392032668</t>
  </si>
  <si>
    <t>201</t>
  </si>
  <si>
    <t>944511811</t>
  </si>
  <si>
    <t>Demontáž ochranné sítě z textilie z umělých vláken</t>
  </si>
  <si>
    <t>-461523146</t>
  </si>
  <si>
    <t>195</t>
  </si>
  <si>
    <t>949101112</t>
  </si>
  <si>
    <t>Lešení pomocné pro objekty pozemních staveb s lešeňovou podlahou v přes 1,9 do 3,5 m zatížení do 150 kg/m2</t>
  </si>
  <si>
    <t>-1541370015</t>
  </si>
  <si>
    <t>90</t>
  </si>
  <si>
    <t>952901111</t>
  </si>
  <si>
    <t>Vyčištění budov bytové a občanské výstavby při výšce podlaží do 4 m</t>
  </si>
  <si>
    <t>-1933326159</t>
  </si>
  <si>
    <t>290,2+20,3+18,2</t>
  </si>
  <si>
    <t>91</t>
  </si>
  <si>
    <t>952901114</t>
  </si>
  <si>
    <t>Vyčištění budov bytové a občanské výstavby při výšce podlaží přes 4 m</t>
  </si>
  <si>
    <t>-1187014887</t>
  </si>
  <si>
    <t>330,7+17,8+11,7</t>
  </si>
  <si>
    <t>92</t>
  </si>
  <si>
    <t>953312122</t>
  </si>
  <si>
    <t>Vložky do svislých dilatačních spár z extrudovaných polystyrénových desek tl. přes 10 do 20 mm</t>
  </si>
  <si>
    <t>2050787195</t>
  </si>
  <si>
    <t>"67,220</t>
  </si>
  <si>
    <t>93</t>
  </si>
  <si>
    <t>961055111</t>
  </si>
  <si>
    <t>Bourání základů ze ŽB</t>
  </si>
  <si>
    <t>-789383653</t>
  </si>
  <si>
    <t>"(1,400+1,400+0,700+0,700)</t>
  </si>
  <si>
    <t>94</t>
  </si>
  <si>
    <t>979054451</t>
  </si>
  <si>
    <t>Očištění vybouraných zámkových dlaždic s původním spárováním z kameniva těženého</t>
  </si>
  <si>
    <t>-337920965</t>
  </si>
  <si>
    <t>"12,950</t>
  </si>
  <si>
    <t>998</t>
  </si>
  <si>
    <t>Přesun hmot</t>
  </si>
  <si>
    <t>95</t>
  </si>
  <si>
    <t>998011002</t>
  </si>
  <si>
    <t>Přesun hmot pro budovy zděné v přes 6 do 12 m</t>
  </si>
  <si>
    <t>1465021078</t>
  </si>
  <si>
    <t>PSV</t>
  </si>
  <si>
    <t>Práce a dodávky PSV</t>
  </si>
  <si>
    <t>711</t>
  </si>
  <si>
    <t>Izolace proti vodě, vlhkosti a plynům</t>
  </si>
  <si>
    <t>96</t>
  </si>
  <si>
    <t>711111001</t>
  </si>
  <si>
    <t>Provedení izolace proti zemní vlhkosti vodorovné za studena nátěrem penetračním</t>
  </si>
  <si>
    <t>-264314955</t>
  </si>
  <si>
    <t>"356,200</t>
  </si>
  <si>
    <t>97</t>
  </si>
  <si>
    <t>11163153</t>
  </si>
  <si>
    <t>emulze asfaltová penetrační</t>
  </si>
  <si>
    <t>litr</t>
  </si>
  <si>
    <t>-1683859975</t>
  </si>
  <si>
    <t>356,2*0,4 'Přepočtené koeficientem množství</t>
  </si>
  <si>
    <t>98</t>
  </si>
  <si>
    <t>711112001</t>
  </si>
  <si>
    <t>Provedení izolace proti zemní vlhkosti svislé za studena nátěrem penetračním</t>
  </si>
  <si>
    <t>422988806</t>
  </si>
  <si>
    <t>"86,812*0,5</t>
  </si>
  <si>
    <t>892466327</t>
  </si>
  <si>
    <t>43,406*0,4 'Přepočtené koeficientem množství</t>
  </si>
  <si>
    <t>100</t>
  </si>
  <si>
    <t>711141559</t>
  </si>
  <si>
    <t>Provedení izolace proti zemní vlhkosti pásy přitavením vodorovné NAIP</t>
  </si>
  <si>
    <t>-1294960922</t>
  </si>
  <si>
    <t>101</t>
  </si>
  <si>
    <t>62853004</t>
  </si>
  <si>
    <t>pás asfaltový natavitelný modifikovaný SBS s vložkou ze skleněné tkaniny a spalitelnou PE fólií nebo jemnozrnným minerálním posypem na horním povrchu tl 4,0mm</t>
  </si>
  <si>
    <t>1576225245</t>
  </si>
  <si>
    <t>353,02*1,1655 'Přepočtené koeficientem množství</t>
  </si>
  <si>
    <t>102</t>
  </si>
  <si>
    <t>711142559</t>
  </si>
  <si>
    <t>Provedení izolace proti zemní vlhkosti pásy přitavením svislé NAIP</t>
  </si>
  <si>
    <t>823868876</t>
  </si>
  <si>
    <t>103</t>
  </si>
  <si>
    <t>-88315060</t>
  </si>
  <si>
    <t>43,118*1,221 'Přepočtené koeficientem množství</t>
  </si>
  <si>
    <t>104</t>
  </si>
  <si>
    <t>711745567</t>
  </si>
  <si>
    <t>Izolace proti vodě provedení spojů přitavením pásu NAIP 500 mm</t>
  </si>
  <si>
    <t>1443354808</t>
  </si>
  <si>
    <t>"86,812</t>
  </si>
  <si>
    <t>105</t>
  </si>
  <si>
    <t>1473321695</t>
  </si>
  <si>
    <t>86,812*0,63 'Přepočtené koeficientem množství</t>
  </si>
  <si>
    <t>106</t>
  </si>
  <si>
    <t>711747067</t>
  </si>
  <si>
    <t>Izolace proti vodě opracování trubních prostupu pod objímkou do 300 mm přitavením NAIP</t>
  </si>
  <si>
    <t>1163425631</t>
  </si>
  <si>
    <t>107</t>
  </si>
  <si>
    <t>-151402868</t>
  </si>
  <si>
    <t>2*0,735 'Přepočtené koeficientem množství</t>
  </si>
  <si>
    <t>108</t>
  </si>
  <si>
    <t>998711102</t>
  </si>
  <si>
    <t>Přesun hmot tonážní pro izolace proti vodě, vlhkosti a plynům v objektech v přes 6 do 12 m</t>
  </si>
  <si>
    <t>-1220906316</t>
  </si>
  <si>
    <t>712</t>
  </si>
  <si>
    <t>Povlakové krytiny</t>
  </si>
  <si>
    <t>109</t>
  </si>
  <si>
    <t>712331111</t>
  </si>
  <si>
    <t>Provedení povlakové krytiny střech do 10° podkladní vrstvy pásy na sucho samolepící</t>
  </si>
  <si>
    <t>433906855</t>
  </si>
  <si>
    <t>"403,500</t>
  </si>
  <si>
    <t>110</t>
  </si>
  <si>
    <t>62866281</t>
  </si>
  <si>
    <t>pás asfaltový samolepicí modifikovaný SBS s vložkou ze skleněné tkaniny se spalitelnou fólií nebo jemnozrnným minerálním posypem nebo textilií na horním povrchu tl 3,0mm</t>
  </si>
  <si>
    <t>-1616202931</t>
  </si>
  <si>
    <t>403,5*1,1655 'Přepočtené koeficientem množství</t>
  </si>
  <si>
    <t>111</t>
  </si>
  <si>
    <t>712363356</t>
  </si>
  <si>
    <t>Povlakové krytiny střech do 10° z tvarovaných poplastovaných lišt délky 2 m okapnice široká rš 200 mm</t>
  </si>
  <si>
    <t>-363583758</t>
  </si>
  <si>
    <t>33,2</t>
  </si>
  <si>
    <t>112</t>
  </si>
  <si>
    <t>712363358</t>
  </si>
  <si>
    <t>Povlakové krytiny střech do 10° z tvarovaných poplastovaných lišt délky 2 m závětrná lišta rš 250 mm</t>
  </si>
  <si>
    <t>-438424997</t>
  </si>
  <si>
    <t>33,2+12,212*2</t>
  </si>
  <si>
    <t>113</t>
  </si>
  <si>
    <t>712363362</t>
  </si>
  <si>
    <t>Povlakové krytiny střech do 10° z tvarovaných poplastovaných lišt délky 2 m tmelící lišta rš 100 mm</t>
  </si>
  <si>
    <t>-535787154</t>
  </si>
  <si>
    <t>"8,771</t>
  </si>
  <si>
    <t>114</t>
  </si>
  <si>
    <t>712363411</t>
  </si>
  <si>
    <t>Provedení povlak krytiny mechanicky kotvenou do trapézu TI tl do 100 mm vnitřní pole, budova v do 18 m</t>
  </si>
  <si>
    <t>462370174</t>
  </si>
  <si>
    <t>115</t>
  </si>
  <si>
    <t>28322012</t>
  </si>
  <si>
    <t>fólie hydroizolační střešní mPVC mechanicky kotvená šedá tl 1,5mm</t>
  </si>
  <si>
    <t>134912768</t>
  </si>
  <si>
    <t>116</t>
  </si>
  <si>
    <t>712363683</t>
  </si>
  <si>
    <t>Provedení povlakové krytiny mechanicky kotvené prostupy do ocelového plechu</t>
  </si>
  <si>
    <t>902033068</t>
  </si>
  <si>
    <t>117</t>
  </si>
  <si>
    <t>28342014</t>
  </si>
  <si>
    <t>manžeta těsnící pro prostupy hydroizolací z PVC uzavřená kruhová vnitřní průměr 120-180</t>
  </si>
  <si>
    <t>-472472864</t>
  </si>
  <si>
    <t>118</t>
  </si>
  <si>
    <t>712391171</t>
  </si>
  <si>
    <t>Provedení povlakové krytiny střech do 10° podkladní textilní vrstvy</t>
  </si>
  <si>
    <t>-85653083</t>
  </si>
  <si>
    <t>119</t>
  </si>
  <si>
    <t>-334365579</t>
  </si>
  <si>
    <t>403,5*1,155 'Přepočtené koeficientem množství</t>
  </si>
  <si>
    <t>120</t>
  </si>
  <si>
    <t>998712102</t>
  </si>
  <si>
    <t>Přesun hmot tonážní pro krytiny povlakové v objektech v přes 6 do 12 m</t>
  </si>
  <si>
    <t>-1624780419</t>
  </si>
  <si>
    <t>713</t>
  </si>
  <si>
    <t>Izolace tepelné</t>
  </si>
  <si>
    <t>121</t>
  </si>
  <si>
    <t>713121111</t>
  </si>
  <si>
    <t>Montáž izolace tepelné podlah volně kladenými rohožemi, pásy, dílci, deskami 1 vrstva</t>
  </si>
  <si>
    <t>2021321251</t>
  </si>
  <si>
    <t>"(290,170+18,210)</t>
  </si>
  <si>
    <t>122</t>
  </si>
  <si>
    <t>28372319</t>
  </si>
  <si>
    <t>deska EPS 100 pro konstrukce s běžným zatížením λ=0,037 tl 160mm</t>
  </si>
  <si>
    <t>390739980</t>
  </si>
  <si>
    <t>308,38*1,05 'Přepočtené koeficientem množství</t>
  </si>
  <si>
    <t>123</t>
  </si>
  <si>
    <t>-1984122284</t>
  </si>
  <si>
    <t>"20,250</t>
  </si>
  <si>
    <t>124</t>
  </si>
  <si>
    <t>28376425</t>
  </si>
  <si>
    <t>deska XPS hrana polodrážková a hladký povrch 300kPA λ=0,035 tl 160mm</t>
  </si>
  <si>
    <t>412444356</t>
  </si>
  <si>
    <t>20,25*1,05 'Přepočtené koeficientem množství</t>
  </si>
  <si>
    <t>125</t>
  </si>
  <si>
    <t>1115754739</t>
  </si>
  <si>
    <t>"330,710</t>
  </si>
  <si>
    <t>126</t>
  </si>
  <si>
    <t>28372308</t>
  </si>
  <si>
    <t>deska EPS 100 pro konstrukce s běžným zatížením λ=0,037 tl 80mm</t>
  </si>
  <si>
    <t>2085651538</t>
  </si>
  <si>
    <t>330,71*1,05 'Přepočtené koeficientem množství</t>
  </si>
  <si>
    <t>127</t>
  </si>
  <si>
    <t>713191132</t>
  </si>
  <si>
    <t>Montáž izolace tepelné podlah, stropů vrchem nebo střech překrytí separační fólií z PE</t>
  </si>
  <si>
    <t>1536428385</t>
  </si>
  <si>
    <t>308,38+20,25+330,71</t>
  </si>
  <si>
    <t>128</t>
  </si>
  <si>
    <t>28323053</t>
  </si>
  <si>
    <t>fólie PE (500 kg/m3) separační podlahová oddělující tepelnou izolaci tl 0,6mm</t>
  </si>
  <si>
    <t>1472173505</t>
  </si>
  <si>
    <t>659,34*1,1655 'Přepočtené koeficientem množství</t>
  </si>
  <si>
    <t>129</t>
  </si>
  <si>
    <t>998713102</t>
  </si>
  <si>
    <t>Přesun hmot tonážní pro izolace tepelné v objektech v přes 6 do 12 m</t>
  </si>
  <si>
    <t>-120854379</t>
  </si>
  <si>
    <t>762</t>
  </si>
  <si>
    <t>Konstrukce tesařské</t>
  </si>
  <si>
    <t>130</t>
  </si>
  <si>
    <t>762083121</t>
  </si>
  <si>
    <t>Impregnace řeziva proti dřevokaznému hmyzu, houbám a plísním máčením třída ohrožení 1 a 2</t>
  </si>
  <si>
    <t>891437242</t>
  </si>
  <si>
    <t>"Vazník"14,0</t>
  </si>
  <si>
    <t>"záklop"11,645</t>
  </si>
  <si>
    <t>"podbití"1,111</t>
  </si>
  <si>
    <t>131</t>
  </si>
  <si>
    <t>762341210</t>
  </si>
  <si>
    <t>Montáž bednění střech rovných a šikmých sklonu do 60° z hrubých prken na sraz tl do 32 mm</t>
  </si>
  <si>
    <t>1835090663</t>
  </si>
  <si>
    <t>"405,040</t>
  </si>
  <si>
    <t>132</t>
  </si>
  <si>
    <t>60515111</t>
  </si>
  <si>
    <t>řezivo jehličnaté boční prkno 20-30mm</t>
  </si>
  <si>
    <t>1974093082</t>
  </si>
  <si>
    <t>405,04*0,02875 'Přepočtené koeficientem množství</t>
  </si>
  <si>
    <t>133</t>
  </si>
  <si>
    <t>762395000</t>
  </si>
  <si>
    <t>Spojovací prostředky krovů, bednění, laťování, nadstřešních konstrukcí</t>
  </si>
  <si>
    <t>582425546</t>
  </si>
  <si>
    <t>26,756</t>
  </si>
  <si>
    <t>134</t>
  </si>
  <si>
    <t>762X1</t>
  </si>
  <si>
    <t>Obložení stěn nástěnnou žíněnkou Wall Pad. Žíněnka účinně tlumí nárazy a chrání zdi před poškozením. Hmotnost cca 6 kg</t>
  </si>
  <si>
    <t>-1801956191</t>
  </si>
  <si>
    <t>"264,804</t>
  </si>
  <si>
    <t>"-(1,75*2,5+1,1*2,25+3,0*1,0*9)</t>
  </si>
  <si>
    <t>"(49,400+49,400)</t>
  </si>
  <si>
    <t>135</t>
  </si>
  <si>
    <t>762841310</t>
  </si>
  <si>
    <t>Montáž podbíjení stropů a střech vodorovných z palubek</t>
  </si>
  <si>
    <t>1796372691</t>
  </si>
  <si>
    <t>"(0,623+0,619)*32,4</t>
  </si>
  <si>
    <t>136</t>
  </si>
  <si>
    <t>60511113</t>
  </si>
  <si>
    <t>řezivo jehličnaté smrk, borovice š přes 80mm tl 24mm dl 3m</t>
  </si>
  <si>
    <t>-983191205</t>
  </si>
  <si>
    <t>40,241*0,0276 'Přepočtené koeficientem množství</t>
  </si>
  <si>
    <t>137</t>
  </si>
  <si>
    <t>998762102</t>
  </si>
  <si>
    <t>Přesun hmot tonážní pro kce tesařské v objektech v přes 6 do 12 m</t>
  </si>
  <si>
    <t>1384876020</t>
  </si>
  <si>
    <t>763</t>
  </si>
  <si>
    <t>Konstrukce suché výstavby</t>
  </si>
  <si>
    <t>138</t>
  </si>
  <si>
    <t>763131432</t>
  </si>
  <si>
    <t>SDK podhled deska 1xDF 15 bez izolace dvouvrstvá spodní kce profil CD+UD REI 90</t>
  </si>
  <si>
    <t>1719614109</t>
  </si>
  <si>
    <t>139</t>
  </si>
  <si>
    <t>763131751</t>
  </si>
  <si>
    <t>Montáž parotěsné zábrany do SDK podhledu</t>
  </si>
  <si>
    <t>-1495103027</t>
  </si>
  <si>
    <t>140</t>
  </si>
  <si>
    <t>28329276</t>
  </si>
  <si>
    <t>fólie PE vyztužená pro parotěsnou vrstvu (reakce na oheň - třída E) 140g/m2</t>
  </si>
  <si>
    <t>-1542920729</t>
  </si>
  <si>
    <t>330,71*1,1235 'Přepočtené koeficientem množství</t>
  </si>
  <si>
    <t>141</t>
  </si>
  <si>
    <t>763131752</t>
  </si>
  <si>
    <t>Montáž jedné vrstvy tepelné izolace do SDK podhledu</t>
  </si>
  <si>
    <t>-1320070581</t>
  </si>
  <si>
    <t>142</t>
  </si>
  <si>
    <t>63152102</t>
  </si>
  <si>
    <t>pás tepelně izolační univerzální λ=0,032-0,033 tl 140mm</t>
  </si>
  <si>
    <t>-751550894</t>
  </si>
  <si>
    <t>661,42*1,02 'Přepočtené koeficientem množství</t>
  </si>
  <si>
    <t>143</t>
  </si>
  <si>
    <t>763732114</t>
  </si>
  <si>
    <t>Montáž střešní konstrukce z příhradových vazníků konstrukční dl přes 9 do 12,5 m</t>
  </si>
  <si>
    <t>828440667</t>
  </si>
  <si>
    <t>"12,200*34</t>
  </si>
  <si>
    <t>144</t>
  </si>
  <si>
    <t>60512204</t>
  </si>
  <si>
    <t>příhradový vazník pultový sušený neimpregnovaný dl do 12,5m</t>
  </si>
  <si>
    <t>365491050</t>
  </si>
  <si>
    <t>414,8*1,02 'Přepočtené koeficientem množství</t>
  </si>
  <si>
    <t>145</t>
  </si>
  <si>
    <t>998763302</t>
  </si>
  <si>
    <t>Přesun hmot tonážní pro konstrukce montované z desek v objektech v přes 6 do 12 m</t>
  </si>
  <si>
    <t>865868586</t>
  </si>
  <si>
    <t>764</t>
  </si>
  <si>
    <t>Konstrukce klempířské</t>
  </si>
  <si>
    <t>146</t>
  </si>
  <si>
    <t>764216644</t>
  </si>
  <si>
    <t>Oplechování rovných parapetů celoplošně lepené z Pz s povrchovou úpravou rš 330 mm</t>
  </si>
  <si>
    <t>-497752875</t>
  </si>
  <si>
    <t>3,0*9+3,0*10</t>
  </si>
  <si>
    <t>147</t>
  </si>
  <si>
    <t>764216665</t>
  </si>
  <si>
    <t>Příplatek za zvýšenou pracnost oplechování rohů rovných parapetů z PZ s povrch úpravou rš do 400 mm</t>
  </si>
  <si>
    <t>4134509</t>
  </si>
  <si>
    <t>(9+10)*2</t>
  </si>
  <si>
    <t>148</t>
  </si>
  <si>
    <t>764306142</t>
  </si>
  <si>
    <t>Montáž ventilační turbíny na skládané nebo plechové krytině průměru do 350 mm</t>
  </si>
  <si>
    <t>-1929615059</t>
  </si>
  <si>
    <t>149</t>
  </si>
  <si>
    <t>55381011</t>
  </si>
  <si>
    <t>turbína ventilační Al kompletní hlavice stavitelný krk se základnou do D 350mm</t>
  </si>
  <si>
    <t>-717789293</t>
  </si>
  <si>
    <t>150</t>
  </si>
  <si>
    <t>764541307</t>
  </si>
  <si>
    <t>Žlab podokapní půlkruhový z TiZn lesklého plechu rš 400 mm</t>
  </si>
  <si>
    <t>-959704181</t>
  </si>
  <si>
    <t>151</t>
  </si>
  <si>
    <t>764541349</t>
  </si>
  <si>
    <t>Kotlík oválný (trychtýřový) pro podokapní žlaby z TiZn lesklého plechu 400/120 mm</t>
  </si>
  <si>
    <t>-257503470</t>
  </si>
  <si>
    <t>152</t>
  </si>
  <si>
    <t>764548324</t>
  </si>
  <si>
    <t>Kruhový svod včetně objímek, kolen, odskoků z TiZn lesklého plechu průměru 120 mm</t>
  </si>
  <si>
    <t>1268368520</t>
  </si>
  <si>
    <t>4*10,5</t>
  </si>
  <si>
    <t>153</t>
  </si>
  <si>
    <t>998764102</t>
  </si>
  <si>
    <t>Přesun hmot tonážní pro konstrukce klempířské v objektech v přes 6 do 12 m</t>
  </si>
  <si>
    <t>-2053527253</t>
  </si>
  <si>
    <t>766</t>
  </si>
  <si>
    <t>Konstrukce truhlářské</t>
  </si>
  <si>
    <t>154</t>
  </si>
  <si>
    <t>766622131</t>
  </si>
  <si>
    <t>Montáž plastových oken plochy přes 1 m2 otevíravých v do 1,5 m s rámem do zdiva</t>
  </si>
  <si>
    <t>1052286160</t>
  </si>
  <si>
    <t>3,0*1,0*9</t>
  </si>
  <si>
    <t>3,0*1,5*10</t>
  </si>
  <si>
    <t>155</t>
  </si>
  <si>
    <t>61140052</t>
  </si>
  <si>
    <t>okno plastové otevíravé/sklopné trojsklo přes plochu 1m2 do v 1,5m</t>
  </si>
  <si>
    <t>1226177238</t>
  </si>
  <si>
    <t>156</t>
  </si>
  <si>
    <t>766660012</t>
  </si>
  <si>
    <t>Montáž dveřních křídel otvíravých dvoukřídlových š přes 1,45 m do ocelové zárubně</t>
  </si>
  <si>
    <t>1741675940</t>
  </si>
  <si>
    <t>157</t>
  </si>
  <si>
    <t>61162116</t>
  </si>
  <si>
    <t>dveře dvoukřídlé dřevotřískové povrch laminátový plné 1600x1970-2100mm</t>
  </si>
  <si>
    <t>-1211829459</t>
  </si>
  <si>
    <t>158</t>
  </si>
  <si>
    <t>766660411</t>
  </si>
  <si>
    <t>Montáž vchodových dveří včetně rámu jednokřídlových bez nadsvětlíku do zdiva</t>
  </si>
  <si>
    <t>626384776</t>
  </si>
  <si>
    <t>159</t>
  </si>
  <si>
    <t>61140504</t>
  </si>
  <si>
    <t>dveře jednokřídlé plastové bílé prosklené max rozměru otvoru 2,42m2 bezpečnostní třídy RC2</t>
  </si>
  <si>
    <t>-1310011595</t>
  </si>
  <si>
    <t>1,1*2,25</t>
  </si>
  <si>
    <t>160</t>
  </si>
  <si>
    <t>766660451</t>
  </si>
  <si>
    <t>Montáž vchodových dveří včetně rámu dvoukřídlových bez nadsvětlíku do zdiva</t>
  </si>
  <si>
    <t>377787141</t>
  </si>
  <si>
    <t>161</t>
  </si>
  <si>
    <t>61140510</t>
  </si>
  <si>
    <t>dveře dvoukřídlé plastové bílé prosklené max rozměru otvoru 4,84m2 bezpečnostní třídy RC2</t>
  </si>
  <si>
    <t>-83896935</t>
  </si>
  <si>
    <t>1,75*2,1</t>
  </si>
  <si>
    <t>162</t>
  </si>
  <si>
    <t>766660461</t>
  </si>
  <si>
    <t>Montáž vchodových dveří včetně rámu dvoukřídlových s nadsvětlíkem do zdiva</t>
  </si>
  <si>
    <t>685749830</t>
  </si>
  <si>
    <t>163</t>
  </si>
  <si>
    <t>1499369894</t>
  </si>
  <si>
    <t>1,75*2,5</t>
  </si>
  <si>
    <t>164</t>
  </si>
  <si>
    <t>998766102</t>
  </si>
  <si>
    <t>Přesun hmot tonážní pro kce truhlářské v objektech v přes 6 do 12 m</t>
  </si>
  <si>
    <t>-366731961</t>
  </si>
  <si>
    <t>767</t>
  </si>
  <si>
    <t>Konstrukce zámečnické</t>
  </si>
  <si>
    <t>165</t>
  </si>
  <si>
    <t>767211313</t>
  </si>
  <si>
    <t>Montáž venkovního kovového schodiště rovného kotveného do betonu</t>
  </si>
  <si>
    <t>-114882144</t>
  </si>
  <si>
    <t>Poznámka k položce:_x000d_
Západní schodiště a napojení na stávající pavlač, včetně rýrobní dokumentace a povrchpové úpravy PZ + nátěr.</t>
  </si>
  <si>
    <t>166</t>
  </si>
  <si>
    <t>55342002X1</t>
  </si>
  <si>
    <t>schodiště venkovní s mezipodestou, schodnice ocelová rohož, se zábradlím, 24 stupňů</t>
  </si>
  <si>
    <t>kg</t>
  </si>
  <si>
    <t>1325471407</t>
  </si>
  <si>
    <t>167</t>
  </si>
  <si>
    <t>-73192339</t>
  </si>
  <si>
    <t>Poznámka k položce:_x000d_
Jižní schodiště, včetně rýrobní dokumentace a povrchpové úpravy PZ + nátěr.</t>
  </si>
  <si>
    <t>168</t>
  </si>
  <si>
    <t>55342002X2</t>
  </si>
  <si>
    <t>schodiště venkovní s mezipodestou, schodnice ocelová rohož, se zábradlím, 25 stupňů, schodiště venkovní z pavlače 5 stupňů, podesta</t>
  </si>
  <si>
    <t>1799836016</t>
  </si>
  <si>
    <t>169</t>
  </si>
  <si>
    <t>767531121</t>
  </si>
  <si>
    <t>Osazení zapuštěného rámu z L profilů k čisticím rohožím</t>
  </si>
  <si>
    <t>-1297973257</t>
  </si>
  <si>
    <t>170</t>
  </si>
  <si>
    <t>69752160</t>
  </si>
  <si>
    <t>rám pro zapuštění profil L-30/30 25/25 20/30 15/30-Al</t>
  </si>
  <si>
    <t>-138191254</t>
  </si>
  <si>
    <t>3*1,1 'Přepočtené koeficientem množství</t>
  </si>
  <si>
    <t>171</t>
  </si>
  <si>
    <t>767531211</t>
  </si>
  <si>
    <t>Montáž vstupních kovových nebo plastových rohoží čisticích zón plochy do 0,5 m2</t>
  </si>
  <si>
    <t>-1195343236</t>
  </si>
  <si>
    <t>172</t>
  </si>
  <si>
    <t>69752070</t>
  </si>
  <si>
    <t>rohož vstupní provedení umělohmotné profily se silon. Kartáčky</t>
  </si>
  <si>
    <t>515515080</t>
  </si>
  <si>
    <t>"0,500</t>
  </si>
  <si>
    <t>0,5*1,1 'Přepočtené koeficientem množství</t>
  </si>
  <si>
    <t>173</t>
  </si>
  <si>
    <t>767651111</t>
  </si>
  <si>
    <t>Montáž vrat garážových sekčních zajížděcích pod strop pl do 6 m2</t>
  </si>
  <si>
    <t>480426543</t>
  </si>
  <si>
    <t>174</t>
  </si>
  <si>
    <t>55345801</t>
  </si>
  <si>
    <t>vrata průmyslová sekční z ocelových lamel, zateplená PUR tl 42mm</t>
  </si>
  <si>
    <t>1722852943</t>
  </si>
  <si>
    <t>2,5*2,25</t>
  </si>
  <si>
    <t>175</t>
  </si>
  <si>
    <t>767651126</t>
  </si>
  <si>
    <t>Montáž vrat garážových sekčních elektrického stropního pohonu</t>
  </si>
  <si>
    <t>1116512647</t>
  </si>
  <si>
    <t>176</t>
  </si>
  <si>
    <t>55345877</t>
  </si>
  <si>
    <t>pohon garážových sekčních a výklopných vrat o síle 800N max. 25 cyklů denně</t>
  </si>
  <si>
    <t>-2100958812</t>
  </si>
  <si>
    <t>177</t>
  </si>
  <si>
    <t>767662110</t>
  </si>
  <si>
    <t>Montáž mříží pevných šroubovaných</t>
  </si>
  <si>
    <t>-2125306047</t>
  </si>
  <si>
    <t>178</t>
  </si>
  <si>
    <t>54912001</t>
  </si>
  <si>
    <t>mříž pro stavební otvory pevná</t>
  </si>
  <si>
    <t>76600832</t>
  </si>
  <si>
    <t>179</t>
  </si>
  <si>
    <t>767893116</t>
  </si>
  <si>
    <t>Montáž stříšek nad vstupy kotvených pomocí závěsů rovných, výplň skleněná hmot š přes 1,50 do 2,00 m</t>
  </si>
  <si>
    <t>1554562420</t>
  </si>
  <si>
    <t>180</t>
  </si>
  <si>
    <t>63437001X1</t>
  </si>
  <si>
    <t>VCHODOVÁ STŘÍŠKA ZÁVĚSNÁ 2,0x1,0m s 3táhly nerez Sklo čiré tvrzené ESG tl.10mm</t>
  </si>
  <si>
    <t>926537790</t>
  </si>
  <si>
    <t>181</t>
  </si>
  <si>
    <t>767995112</t>
  </si>
  <si>
    <t>Montáž atypických zámečnických konstrukcí hmotnosti přes 5 do 10 kg</t>
  </si>
  <si>
    <t>-1236234367</t>
  </si>
  <si>
    <t>8*30</t>
  </si>
  <si>
    <t>182</t>
  </si>
  <si>
    <t>Z1</t>
  </si>
  <si>
    <t>Kryt teplovzdušné plynové jednotky</t>
  </si>
  <si>
    <t>-884333527</t>
  </si>
  <si>
    <t>183</t>
  </si>
  <si>
    <t>767996802</t>
  </si>
  <si>
    <t>Demontáž atypických zámečnických konstrukcí rozebráním hm jednotlivých dílů přes 50 do 100 kg</t>
  </si>
  <si>
    <t>1934613947</t>
  </si>
  <si>
    <t>Stávající ocelové schodiště</t>
  </si>
  <si>
    <t>700</t>
  </si>
  <si>
    <t>184</t>
  </si>
  <si>
    <t>998767102</t>
  </si>
  <si>
    <t>Přesun hmot tonážní pro zámečnické konstrukce v objektech v přes 6 do 12 m</t>
  </si>
  <si>
    <t>609243215</t>
  </si>
  <si>
    <t>776</t>
  </si>
  <si>
    <t>Podlahy povlakové</t>
  </si>
  <si>
    <t>185</t>
  </si>
  <si>
    <t>776141121</t>
  </si>
  <si>
    <t>Stěrka podlahová nivelační pro vyrovnání podkladu povlakových podlah pevnosti 30 MPa tl do 3 mm</t>
  </si>
  <si>
    <t>-250774586</t>
  </si>
  <si>
    <t>"(290,170+18,210+330,710)</t>
  </si>
  <si>
    <t>186</t>
  </si>
  <si>
    <t>776221111</t>
  </si>
  <si>
    <t>Lepení pásů z PVC standardním lepidlem</t>
  </si>
  <si>
    <t>-1229031760</t>
  </si>
  <si>
    <t>"(290,170+18,210)+330,710</t>
  </si>
  <si>
    <t>187</t>
  </si>
  <si>
    <t>28411131X1</t>
  </si>
  <si>
    <t>podlahovina vinylová heterogenní sportovní, povrchová úprava X-PUR, hořlavost Cfl-s1 tl 6,7 mm</t>
  </si>
  <si>
    <t>-1715866580</t>
  </si>
  <si>
    <t>639,09*1,1 'Přepočtené koeficientem množství</t>
  </si>
  <si>
    <t>783</t>
  </si>
  <si>
    <t>Dokončovací práce - nátěry</t>
  </si>
  <si>
    <t>188</t>
  </si>
  <si>
    <t>783901453</t>
  </si>
  <si>
    <t>Vysátí betonových podlah před provedením nátěru</t>
  </si>
  <si>
    <t>-572234435</t>
  </si>
  <si>
    <t>189</t>
  </si>
  <si>
    <t>783917161</t>
  </si>
  <si>
    <t>Krycí dvojnásobný syntetický nátěr betonové podlahy</t>
  </si>
  <si>
    <t>-2073641140</t>
  </si>
  <si>
    <t>190</t>
  </si>
  <si>
    <t>783932171</t>
  </si>
  <si>
    <t>Celoplošné vyrovnání betonové podlahy cementovou stěrkou tl do 3 mm</t>
  </si>
  <si>
    <t>-1532105856</t>
  </si>
  <si>
    <t>784</t>
  </si>
  <si>
    <t>Dokončovací práce - malby a tapety</t>
  </si>
  <si>
    <t>191</t>
  </si>
  <si>
    <t>784171101</t>
  </si>
  <si>
    <t>Zakrytí vnitřních podlah včetně pozdějšího odkrytí</t>
  </si>
  <si>
    <t>-504763254</t>
  </si>
  <si>
    <t>192</t>
  </si>
  <si>
    <t>28323157</t>
  </si>
  <si>
    <t>fólie pro malířské potřeby zakrývací tl 14µ 4x5m</t>
  </si>
  <si>
    <t>1792376059</t>
  </si>
  <si>
    <t>193</t>
  </si>
  <si>
    <t>784181103</t>
  </si>
  <si>
    <t>Základní akrylátová jednonásobná bezbarvá penetrace podkladu v místnostech v přes 3,80 do 5,00 m</t>
  </si>
  <si>
    <t>-91366347</t>
  </si>
  <si>
    <t>194</t>
  </si>
  <si>
    <t>784211103</t>
  </si>
  <si>
    <t>Dvojnásobné bílé malby ze směsí za mokra výborně oděruvzdorných v místnostech v přes 3,80 do 5,00 m</t>
  </si>
  <si>
    <t>277810283</t>
  </si>
  <si>
    <t>D.1.4 EL - Elektroinstalace</t>
  </si>
  <si>
    <t xml:space="preserve">    741 - Elektroinstalace - silnoproud</t>
  </si>
  <si>
    <t>741</t>
  </si>
  <si>
    <t>Elektroinstalace - silnoproud</t>
  </si>
  <si>
    <t>74112X1</t>
  </si>
  <si>
    <t>Dodávka a montáž silnoproudých rozvodů včetně svítidel</t>
  </si>
  <si>
    <t>kpl</t>
  </si>
  <si>
    <t>-1584839147</t>
  </si>
  <si>
    <t>741420001</t>
  </si>
  <si>
    <t>Dodávka a montáž hromosvodné soustavy</t>
  </si>
  <si>
    <t>47797386</t>
  </si>
  <si>
    <t>D.1.4 VZT - Vzduchotechnika</t>
  </si>
  <si>
    <t xml:space="preserve">    751 - Vzduchotechnika</t>
  </si>
  <si>
    <t>751</t>
  </si>
  <si>
    <t>751111012</t>
  </si>
  <si>
    <t>Montáž ventilátoru axiálního nízkotlakého nástěnného základního D přes 100 do 200 mm</t>
  </si>
  <si>
    <t>-953317721</t>
  </si>
  <si>
    <t>42914120</t>
  </si>
  <si>
    <t>ventilátor axiální stěnový skříň z plastu IP44 35W D 150mm</t>
  </si>
  <si>
    <t>1217529571</t>
  </si>
  <si>
    <t>751398041</t>
  </si>
  <si>
    <t>Montáž protidešťové žaluzie nebo žaluziové klapky na kruhové potrubí D do 300 mm</t>
  </si>
  <si>
    <t>178955079</t>
  </si>
  <si>
    <t>42972971</t>
  </si>
  <si>
    <t>žaluzie přetlaková samočinná UV odolný plast šedá, pro potrubí D 150mm</t>
  </si>
  <si>
    <t>-641759346</t>
  </si>
  <si>
    <t>751525082</t>
  </si>
  <si>
    <t>Montáž potrubí plastového kruhového bez příruby D přes 100 do 200 mm</t>
  </si>
  <si>
    <t>1606929376</t>
  </si>
  <si>
    <t>2*0,5</t>
  </si>
  <si>
    <t>42981651</t>
  </si>
  <si>
    <t>trouba pevná PVC D 150mm do 45°C</t>
  </si>
  <si>
    <t>1131783993</t>
  </si>
  <si>
    <t>1*1,2 'Přepočtené koeficientem množství</t>
  </si>
  <si>
    <t>998751101</t>
  </si>
  <si>
    <t>Přesun hmot tonážní pro vzduchotechniku v objektech v do 12 m</t>
  </si>
  <si>
    <t>-1636402071</t>
  </si>
  <si>
    <t>Výkaz (62)</t>
  </si>
  <si>
    <t>13,86</t>
  </si>
  <si>
    <t>Výkaz (63)</t>
  </si>
  <si>
    <t>34,798</t>
  </si>
  <si>
    <t>D.1.4 ZTI - Zdravotně technické instalace</t>
  </si>
  <si>
    <t>723 - Vnitřní plynovod vč. vnitřní NTL přípojky</t>
  </si>
  <si>
    <t>1596188364</t>
  </si>
  <si>
    <t>"13,860</t>
  </si>
  <si>
    <t>-721418417</t>
  </si>
  <si>
    <t>245266195</t>
  </si>
  <si>
    <t>"43,497*0,8</t>
  </si>
  <si>
    <t>132254102</t>
  </si>
  <si>
    <t>Hloubení rýh zapažených š do 800 mm v hornině třídy těžitelnosti I skupiny 3 objem do 50 m3 strojně</t>
  </si>
  <si>
    <t>-623958658</t>
  </si>
  <si>
    <t>50,028*0,8*0,8</t>
  </si>
  <si>
    <t>162251102</t>
  </si>
  <si>
    <t>Vodorovné přemístění přes 20 do 50 m výkopku/sypaniny z horniny třídy těžitelnosti I skupiny 1 až 3</t>
  </si>
  <si>
    <t>-1281827777</t>
  </si>
  <si>
    <t>(32,018-8,004)*2</t>
  </si>
  <si>
    <t>208941452</t>
  </si>
  <si>
    <t>32,018-24,014</t>
  </si>
  <si>
    <t>403172945</t>
  </si>
  <si>
    <t>8,004*5</t>
  </si>
  <si>
    <t>2092104997</t>
  </si>
  <si>
    <t>8,004*1,9</t>
  </si>
  <si>
    <t>598034570</t>
  </si>
  <si>
    <t>32,018</t>
  </si>
  <si>
    <t>2018258021</t>
  </si>
  <si>
    <t>32,018-8,004</t>
  </si>
  <si>
    <t>175111101</t>
  </si>
  <si>
    <t>Obsypání potrubí ručně sypaninou bez prohození, uloženou do 3 m</t>
  </si>
  <si>
    <t>1691965039</t>
  </si>
  <si>
    <t>50,028*0,8*0,2</t>
  </si>
  <si>
    <t>58341341</t>
  </si>
  <si>
    <t>kamenivo drcené drobné frakce 0/4</t>
  </si>
  <si>
    <t>-960404895</t>
  </si>
  <si>
    <t>8,004*2 'Přepočtené koeficientem množství</t>
  </si>
  <si>
    <t>2050660232</t>
  </si>
  <si>
    <t>1963096871</t>
  </si>
  <si>
    <t>-1568169044</t>
  </si>
  <si>
    <t>-357273710</t>
  </si>
  <si>
    <t>73515011</t>
  </si>
  <si>
    <t>4*1,02 'Přepočtené koeficientem množství</t>
  </si>
  <si>
    <t>-295790318</t>
  </si>
  <si>
    <t>998272201</t>
  </si>
  <si>
    <t>Přesun hmot pro trubní vedení z ocelových trub svařovaných otevřený výkop</t>
  </si>
  <si>
    <t>45327573</t>
  </si>
  <si>
    <t>723</t>
  </si>
  <si>
    <t>Vnitřní plynovod vč. vnitřní NTL přípojky</t>
  </si>
  <si>
    <t>Potrubí ocelové závitové černé svařované DN 40 mm</t>
  </si>
  <si>
    <t>-1699157923</t>
  </si>
  <si>
    <t>Vodič signalizační CYY 4 mm2</t>
  </si>
  <si>
    <t>-892025700</t>
  </si>
  <si>
    <t>Fólie výstražná z PVC žlutá, šířka 22 cm</t>
  </si>
  <si>
    <t>863511924</t>
  </si>
  <si>
    <t>Regulátor Francel B16</t>
  </si>
  <si>
    <t>ks</t>
  </si>
  <si>
    <t>-1560169545</t>
  </si>
  <si>
    <t>Přípoj plynoměru 5/4"</t>
  </si>
  <si>
    <t>-227657649</t>
  </si>
  <si>
    <t>Rozpěrka</t>
  </si>
  <si>
    <t>-307605960</t>
  </si>
  <si>
    <t>H-rám</t>
  </si>
  <si>
    <t>258450358</t>
  </si>
  <si>
    <t>Přípoj spotřebičů 3/4"</t>
  </si>
  <si>
    <t>-1425938567</t>
  </si>
  <si>
    <t>Kulový ventil 5/4" G</t>
  </si>
  <si>
    <t>-2060080155</t>
  </si>
  <si>
    <t>Kulový ventil 3/4" G</t>
  </si>
  <si>
    <t>-1672264243</t>
  </si>
  <si>
    <t>Robur NEXT R15 (9,4 - 14,1 kW), vč. konzole, odkouření</t>
  </si>
  <si>
    <t>-358478600</t>
  </si>
  <si>
    <t>Potrubí ocelové závitové černé svařované DN 32 mm</t>
  </si>
  <si>
    <t>-543063143</t>
  </si>
  <si>
    <t>Připoj. hadice Flexigas</t>
  </si>
  <si>
    <t>-2050868429</t>
  </si>
  <si>
    <t>Ovladač týdenní centrální pro NEXT R</t>
  </si>
  <si>
    <t>1157291025</t>
  </si>
  <si>
    <t>Montáž teplovzduš. jednotek</t>
  </si>
  <si>
    <t>1488999379</t>
  </si>
  <si>
    <t>Uvedení do provozu a zapojení regulace</t>
  </si>
  <si>
    <t>732698434</t>
  </si>
  <si>
    <t>Nátěr potrubí synt. 2+1</t>
  </si>
  <si>
    <t>1862772759</t>
  </si>
  <si>
    <t>Tlaková zkouška potrubí</t>
  </si>
  <si>
    <t>-48734350</t>
  </si>
  <si>
    <t>Revize plyn. zařízení</t>
  </si>
  <si>
    <t>1963567061</t>
  </si>
  <si>
    <t>Revize spalinové cesty</t>
  </si>
  <si>
    <t>598258129</t>
  </si>
  <si>
    <t>Zednické výpomoci - sekání, vrtání</t>
  </si>
  <si>
    <t>hod</t>
  </si>
  <si>
    <t>-320071863</t>
  </si>
  <si>
    <t>Závěsné prvky</t>
  </si>
  <si>
    <t>985578197</t>
  </si>
  <si>
    <t>29.1</t>
  </si>
  <si>
    <t>Použití pojízdného lešení</t>
  </si>
  <si>
    <t>980886225</t>
  </si>
  <si>
    <t>Potrubí ocelové závitové černé svařované DN 25 mm</t>
  </si>
  <si>
    <t>1708820064</t>
  </si>
  <si>
    <t>Přesun hmot pro vnitřní plynovod, výšky do 6 m</t>
  </si>
  <si>
    <t>287022758</t>
  </si>
  <si>
    <t>Potrubí ocelové závitové černé svařované DN 20 mm</t>
  </si>
  <si>
    <t>1320187541</t>
  </si>
  <si>
    <t>Potrubí ocelové povlakované Bralen 5/4"</t>
  </si>
  <si>
    <t>-92348956</t>
  </si>
  <si>
    <t>Chránička ocel DN 50</t>
  </si>
  <si>
    <t>-677152154</t>
  </si>
  <si>
    <t>Potrubí plast. Lpe d 40</t>
  </si>
  <si>
    <t>-2047326903</t>
  </si>
  <si>
    <t>Přechodka Danco d 40</t>
  </si>
  <si>
    <t>-1551705244</t>
  </si>
  <si>
    <t>Přechodka Hawle d 40</t>
  </si>
  <si>
    <t>1581012414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</si>
  <si>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</si>
  <si>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</si>
  <si>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</si>
  <si>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</si>
  <si>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</si>
  <si>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VRN1</t>
  </si>
  <si>
    <t>Průzkumné, geodetické a projektové práce</t>
  </si>
  <si>
    <t>012303000</t>
  </si>
  <si>
    <t>Zeměměřičské práce při provádění stavby</t>
  </si>
  <si>
    <t>…</t>
  </si>
  <si>
    <t>CS ÚRS 2024 02</t>
  </si>
  <si>
    <t>1024</t>
  </si>
  <si>
    <t>-1208787736</t>
  </si>
  <si>
    <t xml:space="preserve">Poznámka k položce:_x000d_
Vytyčení inženýrských sítí, vytýčení stavby, staveniště, vytyčení hranic pozemků._x000d_
</t>
  </si>
  <si>
    <t>012414000</t>
  </si>
  <si>
    <t>Geometrický plán</t>
  </si>
  <si>
    <t>1816815533</t>
  </si>
  <si>
    <t>Poznámka k položce:_x000d_
pro zápis do KN v plném znění</t>
  </si>
  <si>
    <t>012444000</t>
  </si>
  <si>
    <t>Geodetické měření skutečného provedení stavby</t>
  </si>
  <si>
    <t>1827651174</t>
  </si>
  <si>
    <t>013254000</t>
  </si>
  <si>
    <t>Dokumentace skutečného provedení stavby</t>
  </si>
  <si>
    <t>1638224964</t>
  </si>
  <si>
    <t xml:space="preserve">Poznámka k položce:_x000d_
Vypracování dokumentace skutečného provedení. Dokumentace skutečného provedení bude vypracována v tištěné verzi a digitální verzi._x000d_
</t>
  </si>
  <si>
    <t>013254X1</t>
  </si>
  <si>
    <t>Výrobní dokumentace</t>
  </si>
  <si>
    <t>1597946518</t>
  </si>
  <si>
    <t>Poznámka k položce:_x000d_
Dílenská, výrobní a montážní dokumentace zámečnických, truhlářských výrobků a dalších výrobků PSV._x000d_
Výkresy vyztužení a kladení výztuže.</t>
  </si>
  <si>
    <t>VRN3</t>
  </si>
  <si>
    <t>Zařízení staveniště</t>
  </si>
  <si>
    <t>030001000</t>
  </si>
  <si>
    <t>-848100627</t>
  </si>
  <si>
    <t xml:space="preserve">Poznámka k položce:_x000d_
Vybudování zařízení staveniště, provoz zařízení staveniště, odstranění zařízení staveniště._x000d_
</t>
  </si>
  <si>
    <t>VRN4</t>
  </si>
  <si>
    <t>Inženýrská činnost</t>
  </si>
  <si>
    <t>041414000</t>
  </si>
  <si>
    <t>Plán BOZP</t>
  </si>
  <si>
    <t>-84796853</t>
  </si>
  <si>
    <t xml:space="preserve">Poznámka k položce:_x000d_
Bezpečnost práce - Zajištění bezpečnosti práce na staveništi včetně provádění průběžných kontrol v rámci systému BOZ._x000d_
</t>
  </si>
  <si>
    <t>043002000</t>
  </si>
  <si>
    <t>Zkoušky a ostatní měření</t>
  </si>
  <si>
    <t>918119616</t>
  </si>
  <si>
    <t>Poznámka k položce:_x000d_
Statické zkoušky únosnosti.</t>
  </si>
  <si>
    <t>045002000</t>
  </si>
  <si>
    <t>Kompletační a koordinační činnost</t>
  </si>
  <si>
    <t>-1743384139</t>
  </si>
  <si>
    <t>Poznámka k položce:_x000d_
Kompletace dokladů (shromáždění dokladů)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 Spoluúčast při stavebním řízení a kolaudačním řízení. _x000d_
Zajištění stanovisek ke kolaudaci dle bodu 14 stavebního povolení.</t>
  </si>
  <si>
    <t>VRN7</t>
  </si>
  <si>
    <t>Provozní vlivy</t>
  </si>
  <si>
    <t>072203000</t>
  </si>
  <si>
    <t>Silniční provoz - zajištění DIO (dopravní značení)</t>
  </si>
  <si>
    <t>-926479849</t>
  </si>
  <si>
    <t>SEZNAM FIGUR</t>
  </si>
  <si>
    <t>Výměra</t>
  </si>
  <si>
    <t>(1,400+1,400+0,700+0,700)</t>
  </si>
  <si>
    <t>Použití figury:</t>
  </si>
  <si>
    <t>(12,950+5,300)</t>
  </si>
  <si>
    <t>241,900</t>
  </si>
  <si>
    <t>52,010</t>
  </si>
  <si>
    <t>205,635+148,035</t>
  </si>
  <si>
    <t>10,530</t>
  </si>
  <si>
    <t>(1,860+23,325+0,953)+5,018</t>
  </si>
  <si>
    <t>VV0009</t>
  </si>
  <si>
    <t>(0,957+1,408+0,693+0,957+0,924+0,539)</t>
  </si>
  <si>
    <t>59,790+411,270</t>
  </si>
  <si>
    <t>148,035-(92,6)</t>
  </si>
  <si>
    <t>5,018-(6,690*0,55)</t>
  </si>
  <si>
    <t>12,950</t>
  </si>
  <si>
    <t>9,000*11</t>
  </si>
  <si>
    <t>(29,679+1,517)</t>
  </si>
  <si>
    <t>(11,310+3,675)</t>
  </si>
  <si>
    <t>62,800</t>
  </si>
  <si>
    <t>314,0000,05</t>
  </si>
  <si>
    <t>VV0020</t>
  </si>
  <si>
    <t>53,430</t>
  </si>
  <si>
    <t>(86,812-8,15)*0,25</t>
  </si>
  <si>
    <t>46,800+3,234</t>
  </si>
  <si>
    <t>(0,870+1,280+0,870+0,840+0,490+1,140)*1,0</t>
  </si>
  <si>
    <t>VV0025</t>
  </si>
  <si>
    <t>VV0026</t>
  </si>
  <si>
    <t>(8,100+2,500+8,110+2,500+0,363+0,138+0,425+0,108+0,138+0,475+0,125+0,350+0,363)</t>
  </si>
  <si>
    <t>411,270</t>
  </si>
  <si>
    <t>356,200</t>
  </si>
  <si>
    <t>86,812*0,5</t>
  </si>
  <si>
    <t>1. NP</t>
  </si>
  <si>
    <t>(127,200+127,200+46,754+46,746)</t>
  </si>
  <si>
    <t>-(2,5*2,25+1,75*2,5+3,0*1,0*9+1,1*2,25)</t>
  </si>
  <si>
    <t>(52,245+52,250+151,045+151,045)</t>
  </si>
  <si>
    <t>-(1,75*2,1+3,0*1,5*10+1,1*2,25)</t>
  </si>
  <si>
    <t>3,000+2,250</t>
  </si>
  <si>
    <t>(3,000+3,000)</t>
  </si>
  <si>
    <t>(3,000+1,000+3,000)</t>
  </si>
  <si>
    <t>3,000</t>
  </si>
  <si>
    <t>(27,000+30,000)</t>
  </si>
  <si>
    <t>(41,600+15,000)</t>
  </si>
  <si>
    <t>-(1,7*2,02)</t>
  </si>
  <si>
    <t>27,000</t>
  </si>
  <si>
    <t>0,490*(31,8*2)</t>
  </si>
  <si>
    <t>0,300*(11,0*2)</t>
  </si>
  <si>
    <t>0,300*(11,0*2+31,8*2)</t>
  </si>
  <si>
    <t>Západ f</t>
  </si>
  <si>
    <t>319,620</t>
  </si>
  <si>
    <t>-(3,0*1,0*4+3,0*1,5*5+1,75*2,1)</t>
  </si>
  <si>
    <t>Východ f</t>
  </si>
  <si>
    <t>316,970</t>
  </si>
  <si>
    <t>-(3,0*1,0*5+3,0*1,5*5)</t>
  </si>
  <si>
    <t>Sever f</t>
  </si>
  <si>
    <t>51,880</t>
  </si>
  <si>
    <t>Jih f</t>
  </si>
  <si>
    <t>109,930</t>
  </si>
  <si>
    <t>-(1,1*2,25)</t>
  </si>
  <si>
    <t>78,799*0,8</t>
  </si>
  <si>
    <t>78,799*0,35</t>
  </si>
  <si>
    <t>37,670</t>
  </si>
  <si>
    <t>67,220</t>
  </si>
  <si>
    <t>403,500</t>
  </si>
  <si>
    <t>(290,170+18,210)</t>
  </si>
  <si>
    <t>20,250</t>
  </si>
  <si>
    <t>330,710</t>
  </si>
  <si>
    <t>12,200*34</t>
  </si>
  <si>
    <t>405,040</t>
  </si>
  <si>
    <t>(0,623+0,619)*32,4</t>
  </si>
  <si>
    <t>330,710*2</t>
  </si>
  <si>
    <t>0,500</t>
  </si>
  <si>
    <t>(290,170+18,210+20,250+330,710)</t>
  </si>
  <si>
    <t>(290,170+18,210)*6</t>
  </si>
  <si>
    <t>20,250*9</t>
  </si>
  <si>
    <t>(290,170+18,210+330,710)</t>
  </si>
  <si>
    <t>(290,170+18,210)+330,710</t>
  </si>
  <si>
    <t>59,790</t>
  </si>
  <si>
    <t>264,804</t>
  </si>
  <si>
    <t>-(1,75*2,5+1,1*2,25+3,0*1,0*9)</t>
  </si>
  <si>
    <t>(49,400+49,400)</t>
  </si>
  <si>
    <t>13,860</t>
  </si>
  <si>
    <t>43,497*0,8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</si>
</sst>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8"/>
      <color theme="1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9"/>
      <color theme="1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 wrapText="1"/>
    </xf>
    <xf numFmtId="0" fontId="36" fillId="0" borderId="0" xfId="1" applyFont="1" applyAlignment="1" applyProtection="1">
      <alignment vertical="center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1" applyFont="1" applyBorder="1" applyAlignment="1">
      <alignment vertical="center" wrapText="1"/>
    </xf>
    <xf numFmtId="0" fontId="41" fillId="0" borderId="22" xfId="0" applyFont="1" applyBorder="1" applyAlignment="1">
      <alignment horizontal="left" vertical="center" wrapText="1"/>
    </xf>
    <xf numFmtId="167" fontId="41" fillId="0" borderId="18" xfId="0" applyNumberFormat="1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rOoEC9yPxnEs6Kg2zatvA2s_WiwpW1z93l0zpiLTgsioam_IlpNN6PkGR_311oNHkDasRorukSBN0YiDUzzkLg" TargetMode="External" /><Relationship Id="rId2" Type="http://schemas.openxmlformats.org/officeDocument/2006/relationships/hyperlink" Target="https://vymery.bimplatforma.cz/version/203792_1qmzvQJiITNJCagRkVW4jTv9BSd1ZmrhNs7U9qb-8-9Rk9cQ_CX2c4qXt5W88M-2Chti1UPGqBjI0m6UOSPfKA" TargetMode="External" /><Relationship Id="rId3" Type="http://schemas.openxmlformats.org/officeDocument/2006/relationships/hyperlink" Target="https://vymery.bimplatforma.cz/version/203792_FkW2sGvzRCbNMMBKz5yMH-OiGDUAB2URe1jIwiSYbS8aek6gyHjNXEpxIcTTHdluyN2-p5v380O0fB1IFjKDQA" TargetMode="External" /><Relationship Id="rId4" Type="http://schemas.openxmlformats.org/officeDocument/2006/relationships/hyperlink" Target="https://vymery.bimplatforma.cz/version/203792_372GSxhHcgeQs3Br_u3QpEP-z9_yLyKw8hrpvk2eYee8K1jI6ghvS6o6eTSSI7P-h1enx40qO-QyMQOfTx2cvA" TargetMode="External" /><Relationship Id="rId5" Type="http://schemas.openxmlformats.org/officeDocument/2006/relationships/hyperlink" Target="https://vymery.bimplatforma.cz/version/203792_zk3cLGfiEtySlffVxM9p4f-EG75ANhFXsmaeY9r_0GJo88hB7inhetEv5aiQYkYtq4L-5wki3-1VRC3ZyZ8bgw" TargetMode="External" /><Relationship Id="rId6" Type="http://schemas.openxmlformats.org/officeDocument/2006/relationships/hyperlink" Target="https://vymery.bimplatforma.cz/version/203792_ZbAGjHDiunkBYACvr-HNm895IQFPby-WRe-abxFbCfF9vIYVe0YTiZQPgZqjLSOJV9dOWmOd9qf5Mu4eU84DHA" TargetMode="External" /><Relationship Id="rId7" Type="http://schemas.openxmlformats.org/officeDocument/2006/relationships/hyperlink" Target="https://vymery.bimplatforma.cz/version/203792_3ZEG7bV-wuokU_gAX2VERGZ_vHeAw9mPs5GfG3qUi1eMfUOpI-agfQY2exCGbSQk5L-rpaFXQJobgofwIMYFjw" TargetMode="External" /><Relationship Id="rId8" Type="http://schemas.openxmlformats.org/officeDocument/2006/relationships/hyperlink" Target="https://vymery.bimplatforma.cz/version/203792_rG93dK_jGQJF2gTq-x1b5phWf26RPsvqcqAmMjcpL2gNZwxqhW02x3DMTn1OrAW1aUCUp2EU6yDTu4fn6qbkHg" TargetMode="External" /><Relationship Id="rId9" Type="http://schemas.openxmlformats.org/officeDocument/2006/relationships/hyperlink" Target="https://vymery.bimplatforma.cz/version/203792_WVrE_ZCUh5tSO_qkqLP1ILghzvRZu8TE0hTdEWs6kqFXnh7xtFD6KSSUvcoqH0CqelZOmG5gWvwLLpFRLWna7w" TargetMode="External" /><Relationship Id="rId10" Type="http://schemas.openxmlformats.org/officeDocument/2006/relationships/hyperlink" Target="https://vymery.bimplatforma.cz/version/203792_H6CXR2zXlsDBe27J32s05FZIqN2HYQ3kfTy9Xb6f1lG-CTscDFVmwhyDke1YSJEQN0dzCdLnUllTDc0CUoPpqQ" TargetMode="External" /><Relationship Id="rId11" Type="http://schemas.openxmlformats.org/officeDocument/2006/relationships/hyperlink" Target="https://vymery.bimplatforma.cz/version/203792_u7KMmcIoG8lYkhjtGAfPvpOR3rA_sD9vqpV22X8r_DHZ3MIpXNYXL1CogImJ8ANqLOwQl5-i2rErd9G-SAKuSQ" TargetMode="External" /><Relationship Id="rId12" Type="http://schemas.openxmlformats.org/officeDocument/2006/relationships/hyperlink" Target="https://vymery.bimplatforma.cz/version/203792_x5VXXoHyf-wS2Q3ssgkPbc_Kf0ztLncpSfVofaN1ylNXmgm3JR4pDZPJ_obYW7QX_Wk_U-1j7K3hUDdRuOIGyw" TargetMode="External" /><Relationship Id="rId13" Type="http://schemas.openxmlformats.org/officeDocument/2006/relationships/hyperlink" Target="https://vymery.bimplatforma.cz/version/203792_B-ZF4xNSGcTHvY59SKHRCahQlrvkJZyHPTosVjdSRmV55yn-mO5CwCYdGuk5DS_SY7yZxhhlYVpOaIK7KiftdQ" TargetMode="External" /><Relationship Id="rId14" Type="http://schemas.openxmlformats.org/officeDocument/2006/relationships/hyperlink" Target="https://vymery.bimplatforma.cz/version/203792_nYFlPkMA3nWoNrY-YHLK9WFuGL2Pvb65INP16aHroDKr2xLKheCBPJtTF_S9VYylRXggbWq6SzL9vgBziV-u6w" TargetMode="External" /><Relationship Id="rId15" Type="http://schemas.openxmlformats.org/officeDocument/2006/relationships/hyperlink" Target="https://vymery.bimplatforma.cz/version/203792_yq_kSLtPr5uYK3DJOj2gQNTHDN3wHp1Gs3pLRHQdWHkONucgaXCiiZ77DfyBuRTPm6ZabAPyQZVzxeb81RIznw" TargetMode="External" /><Relationship Id="rId16" Type="http://schemas.openxmlformats.org/officeDocument/2006/relationships/hyperlink" Target="https://vymery.bimplatforma.cz/version/203792_FcdrYZfwA2ifciMvknls7LH1D8sP2EekzW1Tq15KBoWzPJjz4hed7df25ypyOm7U6pilDxKfTtZDNCFtj01Rmg" TargetMode="External" /><Relationship Id="rId17" Type="http://schemas.openxmlformats.org/officeDocument/2006/relationships/hyperlink" Target="https://vymery.bimplatforma.cz/version/203792_SAHGqdgmguivQMMHsusptCV2D7oOIpFywzN6xKuf60W3A6-OKyj7hqSfO4ub1FzJo5Euj2P2fDtAzfLJW5dfsQ" TargetMode="External" /><Relationship Id="rId18" Type="http://schemas.openxmlformats.org/officeDocument/2006/relationships/hyperlink" Target="https://vymery.bimplatforma.cz/version/203792_JUgKlXB9LvjDuIKOndFYk-MXQMx_UKctppEn4sbisQDgIm11Gpo-EeHhQECMdql9PN2yxz1cKY3GidUQiFVtjA" TargetMode="External" /><Relationship Id="rId19" Type="http://schemas.openxmlformats.org/officeDocument/2006/relationships/hyperlink" Target="https://vymery.bimplatforma.cz/version/203792_2_REy9kdhEpCDSlW1nSyioisSbXPQCkTqFJ47VGMpj6doRWRTyTQaUa-KMPUcc21OYrMPYZGqXJifVIOPZNe9Q" TargetMode="External" /><Relationship Id="rId20" Type="http://schemas.openxmlformats.org/officeDocument/2006/relationships/hyperlink" Target="https://vymery.bimplatforma.cz/version/203792_2_REy9kdhEpCDSlW1nSyioisSbXPQCkTqFJ47VGMpj6doRWRTyTQaUa-KMPUcc21OYrMPYZGqXJifVIOPZNe9Q" TargetMode="External" /><Relationship Id="rId21" Type="http://schemas.openxmlformats.org/officeDocument/2006/relationships/hyperlink" Target="https://vymery.bimplatforma.cz/version/203792_Yngeu-sSTJMwwXPNpky8Fa0QanjAxKxds1QcadOYsi0-vb5_mcAX1WOIfOGwj4PqEi9J3YyPSowhs9O6UUTGoA" TargetMode="External" /><Relationship Id="rId22" Type="http://schemas.openxmlformats.org/officeDocument/2006/relationships/hyperlink" Target="https://vymery.bimplatforma.cz/version/203792_Un-rP89uq5ADVAlAOLnJZllSncChyNZyuUL6yfHtIXZ8jfLy2PQ3MNuarMkwscy1BDYg_La8e8VCGds-yF0mTw" TargetMode="External" /><Relationship Id="rId23" Type="http://schemas.openxmlformats.org/officeDocument/2006/relationships/hyperlink" Target="https://vymery.bimplatforma.cz/version/203792_R50pzNVAdOrSKbt7posyZbZwKVvYeqE6Z8V9ceeP8wtQSEp8EgWCvfqckKXLQHpWa7HTHtU31av23tX6ZqxJgA" TargetMode="External" /><Relationship Id="rId24" Type="http://schemas.openxmlformats.org/officeDocument/2006/relationships/hyperlink" Target="https://vymery.bimplatforma.cz/version/203792_xPXcMZH152HFxl9y5QcLuU7-etOgDF0cRiqriKtZu9W-KXbzIQIV74gfC1agnr30-PygzXNYWlDCoy09aT_-cQ" TargetMode="External" /><Relationship Id="rId25" Type="http://schemas.openxmlformats.org/officeDocument/2006/relationships/hyperlink" Target="https://vymery.bimplatforma.cz/version/203792_VGDlTfJjgmgGwWwHLfHczWVO0mzI1_DGIF2h-ftEUCo_HZ9BiSNw82oFlPqwhNjDwe05odTpdM5vWdc7KP47Aw" TargetMode="External" /><Relationship Id="rId26" Type="http://schemas.openxmlformats.org/officeDocument/2006/relationships/hyperlink" Target="https://vymery.bimplatforma.cz/version/203792_8IFpStRBIMCwn2kPPU_JJitsxZeVqZWibIVHhOmQOsBgBktQBrE6oe-yMguhgKVCQuefTDP6QTMwyaPXCC5V5Q" TargetMode="External" /><Relationship Id="rId27" Type="http://schemas.openxmlformats.org/officeDocument/2006/relationships/hyperlink" Target="https://vymery.bimplatforma.cz/version/203792_KNxy4UnZa40KqrCvvN-W1zcsgFw7THM0vPzMuNW9rkO2mNNwZ0jhdQL0Yj-H8OZYeJwAPQtXC6sreRqP-IcsKw" TargetMode="External" /><Relationship Id="rId28" Type="http://schemas.openxmlformats.org/officeDocument/2006/relationships/hyperlink" Target="https://vymery.bimplatforma.cz/version/203792_agJm_lfh3cJ0IRogVJwarK1sgPfLGe35fbSEQnXQwiwExPsFEdwNPGTQKGKOorsV_d-pxdxSXB_1H0YtvmP2Bg" TargetMode="External" /><Relationship Id="rId29" Type="http://schemas.openxmlformats.org/officeDocument/2006/relationships/hyperlink" Target="https://vymery.bimplatforma.cz/version/203792_KMSDqKMaPqApW2xWg9E5YGkWmsvVU5A6Z20El7sAcL6V4CJlcFS-C6k08bO4LApV2MDyXpITurQpxIIfIoCpPg" TargetMode="External" /><Relationship Id="rId30" Type="http://schemas.openxmlformats.org/officeDocument/2006/relationships/hyperlink" Target="https://vymery.bimplatforma.cz/version/203792_pwlKQHLgBSvAxabh-rKAsEPY21Ltt90wnaCbKj4Ks2b8AwVB8UaPwhIRnZhAn9ypqQji1qxIZOlURB7Ax141Pg" TargetMode="External" /><Relationship Id="rId31" Type="http://schemas.openxmlformats.org/officeDocument/2006/relationships/hyperlink" Target="https://vymery.bimplatforma.cz/version/203792_iAIc3D1ok5nNr1jIrsNzaAUDnBm-9zmscU8G3Bi4ST5eYqTzkMjaCeD1_NZd8Okmlh4OdZ7he79ZMOob9MaV4Q" TargetMode="External" /><Relationship Id="rId32" Type="http://schemas.openxmlformats.org/officeDocument/2006/relationships/hyperlink" Target="https://vymery.bimplatforma.cz/version/203792_myjxkcJKfyFuvmxaaIV37-hjtbE2F5luwQvVBdabJVDMoEkePJw7TaMUJgfYMNVZykIiSBKH_TomBXkasp9zgQ" TargetMode="External" /><Relationship Id="rId33" Type="http://schemas.openxmlformats.org/officeDocument/2006/relationships/hyperlink" Target="https://vymery.bimplatforma.cz/version/203792_Xh8DNdXBRm8tHLcY2zelFdEAQkERZyFzyb8tRjmT1dITxg18Sz0rbgAih8TzFz_QVlW7wPh8w53nrjuBAqIPSQ" TargetMode="External" /><Relationship Id="rId34" Type="http://schemas.openxmlformats.org/officeDocument/2006/relationships/hyperlink" Target="https://vymery.bimplatforma.cz/version/203792_OzZ50vyRQehG04DK3QJ7cJy-WeOS9XXcg-af-9omRdAbbC3WtBcwsC7vEM9WA42l-cE41MmwHN6bQK_nP-FFfQ" TargetMode="External" /><Relationship Id="rId35" Type="http://schemas.openxmlformats.org/officeDocument/2006/relationships/hyperlink" Target="https://vymery.bimplatforma.cz/version/203792_JRYvB8Wt99ARiAn7BGa6Hal-ZTJXdyEpzmVisG10U1b4meAtQ9ccjIfYgYxLk4xZDz0Cehx0v-IhNK3xazqlsQ" TargetMode="External" /><Relationship Id="rId36" Type="http://schemas.openxmlformats.org/officeDocument/2006/relationships/hyperlink" Target="https://vymery.bimplatforma.cz/version/203792_JRYvB8Wt99ARiAn7BGa6Hal-ZTJXdyEpzmVisG10U1b4meAtQ9ccjIfYgYxLk4xZDz0Cehx0v-IhNK3xazqlsQ" TargetMode="External" /><Relationship Id="rId37" Type="http://schemas.openxmlformats.org/officeDocument/2006/relationships/hyperlink" Target="https://vymery.bimplatforma.cz/version/203792_M2CT8Dzr8zJj5rD2wK7oUUm25b-TeOsi-KpBizA-AgmzZos-izJHxEli8gvg75ivPOM7tXa2Sj07cvpHDLZ15Q" TargetMode="External" /><Relationship Id="rId38" Type="http://schemas.openxmlformats.org/officeDocument/2006/relationships/hyperlink" Target="https://vymery.bimplatforma.cz/version/203792_OzZ50vyRQehG04DK3QJ7cJy-WeOS9XXcg-af-9omRdAbbC3WtBcwsC7vEM9WA42l-cE41MmwHN6bQK_nP-FFfQ" TargetMode="External" /><Relationship Id="rId39" Type="http://schemas.openxmlformats.org/officeDocument/2006/relationships/hyperlink" Target="https://vymery.bimplatforma.cz/version/203792_JRYvB8Wt99ARiAn7BGa6Hal-ZTJXdyEpzmVisG10U1b4meAtQ9ccjIfYgYxLk4xZDz0Cehx0v-IhNK3xazqlsQ" TargetMode="External" /><Relationship Id="rId40" Type="http://schemas.openxmlformats.org/officeDocument/2006/relationships/hyperlink" Target="https://vymery.bimplatforma.cz/version/203792_X-T5cDLQocpF00p5jPOoX7k7Jd4g_8r5T6F8HQGB5TNH6dQhy5IcLvWgyyyNu5fviFaME_sNgXZ6A1Y_sD1oeQ" TargetMode="External" /><Relationship Id="rId41" Type="http://schemas.openxmlformats.org/officeDocument/2006/relationships/hyperlink" Target="https://vymery.bimplatforma.cz/version/203792_OdCQLU7ZYBu2AkWRgprs4itbRokVCiBUT_UiuAPx343T0lxx1QrOHCpoTx4fm0oGiva8FBRs-1UhF1HImeZMjQ" TargetMode="External" /><Relationship Id="rId42" Type="http://schemas.openxmlformats.org/officeDocument/2006/relationships/hyperlink" Target="https://vymery.bimplatforma.cz/version/203792_dTZsalm0x2n_xsO15QaAVPTu9ciDWNsL_y2dufc5M6vUhdN1I_3SMctOPSUII_g8T5FPbe3fNF-18lNtfId5pw" TargetMode="External" /><Relationship Id="rId43" Type="http://schemas.openxmlformats.org/officeDocument/2006/relationships/hyperlink" Target="https://vymery.bimplatforma.cz/version/203792_M9KieyrZWp5NoerEgBp1N1ohCVMSQl71MHA5VzuIIcVZJ6fcwIYjNDEZuwnR7zB0WrHwgLHgPgD2gcbuOj0Snw" TargetMode="External" /><Relationship Id="rId44" Type="http://schemas.openxmlformats.org/officeDocument/2006/relationships/hyperlink" Target="https://vymery.bimplatforma.cz/version/203792_pFpqsAvcsgafxyGLuDEmMB1PsHeNPe4CusAr0IIO4LCWy4bx8obkWKd01sgN4c8xXoHLCpHKiXhK3Evpuic_sA" TargetMode="External" /><Relationship Id="rId45" Type="http://schemas.openxmlformats.org/officeDocument/2006/relationships/hyperlink" Target="https://vymery.bimplatforma.cz/version/203792_GDF0iOOTVoOXXVGPUZvlRgPh7t-ZQu-4bQ3UmIuRdZnTpiF5GGY67FS52yJAeb2FsPKmFT-cep2fGMen_mDqsg" TargetMode="External" /><Relationship Id="rId46" Type="http://schemas.openxmlformats.org/officeDocument/2006/relationships/hyperlink" Target="https://vymery.bimplatforma.cz/version/203792_jstpPdf9LlIBaKgy3brIsdFsbJjpsVEjLlC3Oqniq0qHiKYBQDFF7o6N0WhTB9oyJOlB8ylpxViIyRAmp_CXig" TargetMode="External" /><Relationship Id="rId47" Type="http://schemas.openxmlformats.org/officeDocument/2006/relationships/hyperlink" Target="https://vymery.bimplatforma.cz/version/203792_W9vD7N67Ydv4WEheFeNDhyNACc41vtqVzVHyzjoEyszCVp0JzDXEWzjHuFYBcQtqpWOLkdYNRCpDK9ulLelCPw" TargetMode="External" /><Relationship Id="rId48" Type="http://schemas.openxmlformats.org/officeDocument/2006/relationships/hyperlink" Target="https://vymery.bimplatforma.cz/version/203792_1BO80WbZ-gd6wbxE4k72ITxJ-FZCR6q6CF_MtNrE_GoqvvOLQ6N48-swH67_pDxdGOKvHoHiXvxkYtvGHYINcw" TargetMode="External" /><Relationship Id="rId49" Type="http://schemas.openxmlformats.org/officeDocument/2006/relationships/hyperlink" Target="https://vymery.bimplatforma.cz/version/203792_gOdEDLK_xh1SCAVOtQ6DuB8TJbmQF5BbIxvC-lPdvBGHffFX8AlCaYzjpIu5uur2EEESnVCky5_go7O_NwZ9Kg" TargetMode="External" /><Relationship Id="rId50" Type="http://schemas.openxmlformats.org/officeDocument/2006/relationships/hyperlink" Target="https://vymery.bimplatforma.cz/version/203792_vy73hwXELB6QswAuG9poD_TDswO5WS6O4VASmZtcQbkA-pVTommaAjJeVOv6R330eOkv8lzB4528O5eObOrDtA" TargetMode="External" /><Relationship Id="rId51" Type="http://schemas.openxmlformats.org/officeDocument/2006/relationships/hyperlink" Target="https://vymery.bimplatforma.cz/version/203792_cF5imsu1_pCK0wptLU-3PYH5YSmV9kbXT3ZgdXfL9gYebmiQg1oZWsrCnV1s7uVB2RH1zrszXwkG0TsGCn_OPQ" TargetMode="External" /><Relationship Id="rId52" Type="http://schemas.openxmlformats.org/officeDocument/2006/relationships/hyperlink" Target="https://vymery.bimplatforma.cz/version/203792_ws8GYtplIHzjVClQAXpWUqjQtx91h-xQP2ShSkW1tKm6XztxTqx8QX9IbguChwMjfwhOsR0jr5JmCCPewdRbYw" TargetMode="External" /><Relationship Id="rId53" Type="http://schemas.openxmlformats.org/officeDocument/2006/relationships/hyperlink" Target="https://vymery.bimplatforma.cz/version/203792_4v1j0vJEc4I7wYxbZupXSd5Ii6z2j64gGWVImF-HL-0opDNa9q4hFlusudQyaLffyVPExycw4oh67NNxxo6WDg" TargetMode="External" /><Relationship Id="rId54" Type="http://schemas.openxmlformats.org/officeDocument/2006/relationships/hyperlink" Target="https://vymery.bimplatforma.cz/version/203792_oix_DbmKgYU9lKAYT2bDqboUAmhvx7j84sBYBcZ9KF5_5YGT6zrT2Nc1XWUFGBRgw6R_KCbCkL6aVu1kIyokSA" TargetMode="External" /><Relationship Id="rId55" Type="http://schemas.openxmlformats.org/officeDocument/2006/relationships/hyperlink" Target="https://vymery.bimplatforma.cz/version/203792_4v1j0vJEc4I7wYxbZupXSd5Ii6z2j64gGWVImF-HL-0opDNa9q4hFlusudQyaLffyVPExycw4oh67NNxxo6WDg" TargetMode="External" /><Relationship Id="rId56" Type="http://schemas.openxmlformats.org/officeDocument/2006/relationships/hyperlink" Target="https://vymery.bimplatforma.cz/version/203792_4v1j0vJEc4I7wYxbZupXSd5Ii6z2j64gGWVImF-HL-0opDNa9q4hFlusudQyaLffyVPExycw4oh67NNxxo6WDg" TargetMode="External" /><Relationship Id="rId57" Type="http://schemas.openxmlformats.org/officeDocument/2006/relationships/hyperlink" Target="https://vymery.bimplatforma.cz/version/203792_vPDo53uLKUJhgXkxx62cYQE-cipqaxaoseGzNU3vSSdSCAb-FAYH72ipNEtEIGF_QDSAxRd3eIxDj2s4FbAgOA" TargetMode="External" /><Relationship Id="rId58" Type="http://schemas.openxmlformats.org/officeDocument/2006/relationships/hyperlink" Target="https://vymery.bimplatforma.cz/version/203792_Yl-q6fXbADC-urtiy8_pi-plKfSM1fCadpQx54EyxFjZEMbVUDpSlVUguL1gWs6wEVZ6DhNuy0WySvs-6lu0Jw" TargetMode="External" /><Relationship Id="rId59" Type="http://schemas.openxmlformats.org/officeDocument/2006/relationships/hyperlink" Target="https://vymery.bimplatforma.cz/version/203792_7eVHwvOz9Rt4HfALkg3OT2Uk4vMJc_62PHZDn8GLh4rNpp2ZxAM6wfTovInyHnfyqd1PxdwzCSSy4zo2Z5BUMQ" TargetMode="External" /><Relationship Id="rId60" Type="http://schemas.openxmlformats.org/officeDocument/2006/relationships/hyperlink" Target="https://vymery.bimplatforma.cz/version/203792_LCBPtOABaWEEwlGbiHGdgsQVPzMsbcL5w3jEJtrKifS7_3uK5ma9QoAwcAr4L0lMt0pVPISm5jfwa96i_G2mqA" TargetMode="External" /><Relationship Id="rId61" Type="http://schemas.openxmlformats.org/officeDocument/2006/relationships/hyperlink" Target="https://vymery.bimplatforma.cz/version/203792_7wKscAdFjUP6U1IESabNNhNDY6LoNR31YUMbL-iV3PFRGbspCClvvLpexn07D9qgIIQNsod-i1ONGcSMnPmbRQ" TargetMode="External" /><Relationship Id="rId62" Type="http://schemas.openxmlformats.org/officeDocument/2006/relationships/hyperlink" Target="https://vymery.bimplatforma.cz/version/203792_iQ6OJe9MT7BaxvKDBZCzNzFqYL6LSa-dNWVvSQR_XiQylT4tJMyAt3YFKG9p98diNKRziEKMNmVi2t8_tV3lzg" TargetMode="External" /><Relationship Id="rId63" Type="http://schemas.openxmlformats.org/officeDocument/2006/relationships/hyperlink" Target="https://vymery.bimplatforma.cz/version/203792__osqs5YVJovAAX1-DgWc2whhNhajE4VWeoW3akStkk_0HRrkkSXP45haJs1qf8sLo7vR2bdIPnhds42HS6Fy5Q" TargetMode="External" /><Relationship Id="rId64" Type="http://schemas.openxmlformats.org/officeDocument/2006/relationships/hyperlink" Target="https://vymery.bimplatforma.cz/version/203792__osqs5YVJovAAX1-DgWc2whhNhajE4VWeoW3akStkk_0HRrkkSXP45haJs1qf8sLo7vR2bdIPnhds42HS6Fy5Q" TargetMode="External" /><Relationship Id="rId65" Type="http://schemas.openxmlformats.org/officeDocument/2006/relationships/hyperlink" Target="https://vymery.bimplatforma.cz/version/203792_2Ki5aHUoYrGtuupvDacd1EysjkGVGrPKdq52BZeD51r_cbbu-HqnN3HBSdrlmWi3JwVKEFYiNIVycNE7qgFXBQ" TargetMode="External" /><Relationship Id="rId66" Type="http://schemas.openxmlformats.org/officeDocument/2006/relationships/hyperlink" Target="https://vymery.bimplatforma.cz/version/203792_VZnvgAs2ERUkg8JkuPf8Gs2vYyrErnG9cguQ9TZT6q4kblvVpqK4LlaWt4JnXwnv01gRcxi7swgE82nkg6oLaA" TargetMode="External" /><Relationship Id="rId67" Type="http://schemas.openxmlformats.org/officeDocument/2006/relationships/hyperlink" Target="https://vymery.bimplatforma.cz/version/203792_RDn14u3LMuIAa5748j8Pn16K9eUcCd2zv8eJip8PmeKzQIel0zz5H1Ond1nsXDA4-aj8yFyG5Q6cYriDhWBD9A" TargetMode="External" /><Relationship Id="rId68" Type="http://schemas.openxmlformats.org/officeDocument/2006/relationships/hyperlink" Target="https://vymery.bimplatforma.cz/version/203792_3VgqEn0hNJJZ3iwd-xpTPufocWvPQpYvuoEFdA9Rcl9bDIy-k6gEDDESkmhCk1QmEiW9FcbQxfW3b8R8TOIb3Q" TargetMode="External" /><Relationship Id="rId69" Type="http://schemas.openxmlformats.org/officeDocument/2006/relationships/hyperlink" Target="https://vymery.bimplatforma.cz/version/203792_3AqqgPLtvOcB6SnzlrEl9s0rHa5AnBjqNfEs4AxwQ0QqRdLwQyQKgfpIr1GDIR-wFc0C2oE2rHUYMUIkL-TXsA" TargetMode="External" /><Relationship Id="rId70" Type="http://schemas.openxmlformats.org/officeDocument/2006/relationships/hyperlink" Target="https://vymery.bimplatforma.cz/version/203792_4x3muFXATVgMHMUjgheBKNnXiMLT7f-YPUsUCyhSLJN4c3K4LZdd6SoKkq9DKr_FWwNoMSwMH7o_Bg8o15lfgw" TargetMode="External" /><Relationship Id="rId71" Type="http://schemas.openxmlformats.org/officeDocument/2006/relationships/hyperlink" Target="https://vymery.bimplatforma.cz/version/203792_e3sZSTuWOC0F1AL571pN3IxwM1ZKYGcXK9qmSa4V0um91K0inh3vJ_cKcY-GesygfZwl1Td9PVV-G5A3LQwerQ" TargetMode="External" /><Relationship Id="rId72" Type="http://schemas.openxmlformats.org/officeDocument/2006/relationships/hyperlink" Target="https://vymery.bimplatforma.cz/version/203792_e3sZSTuWOC0F1AL571pN3IxwM1ZKYGcXK9qmSa4V0um91K0inh3vJ_cKcY-GesygfZwl1Td9PVV-G5A3LQwerQ" TargetMode="External" /><Relationship Id="rId73" Type="http://schemas.openxmlformats.org/officeDocument/2006/relationships/hyperlink" Target="https://vymery.bimplatforma.cz/version/203792_e3sZSTuWOC0F1AL571pN3IxwM1ZKYGcXK9qmSa4V0um91K0inh3vJ_cKcY-GesygfZwl1Td9PVV-G5A3LQwerQ" TargetMode="External" /><Relationship Id="rId74" Type="http://schemas.openxmlformats.org/officeDocument/2006/relationships/hyperlink" Target="https://vymery.bimplatforma.cz/version/203792_4B8InTVu4zQ8ZlB7VWwdAA7D0Y9y_qnlqLknGgK58I8adeacKbgGRMgCtJrwlh-5JzcRA4H6Ni00A7V8ke_wSg" TargetMode="External" /><Relationship Id="rId75" Type="http://schemas.openxmlformats.org/officeDocument/2006/relationships/hyperlink" Target="https://vymery.bimplatforma.cz/version/203792_8c4qDQmeDd3Gzefas6vk289VLSdmoXW-DF0zI69T2GLyE-oy3t_7aMiNBAV0Cg8x3dvm-8Y8pWC8xd0lP9WdgA" TargetMode="External" /><Relationship Id="rId76" Type="http://schemas.openxmlformats.org/officeDocument/2006/relationships/hyperlink" Target="https://vymery.bimplatforma.cz/version/203792_8c4qDQmeDd3Gzefas6vk289VLSdmoXW-DF0zI69T2GLyE-oy3t_7aMiNBAV0Cg8x3dvm-8Y8pWC8xd0lP9WdgA" TargetMode="External" /><Relationship Id="rId7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GWK688JmY7bFS_U4l7QtEfQvkz9BQ4utdXD_mNEH6X6g0yQzGGbfdP25AXIdXcBG75IdKjBVmwlhJOrZkwMEUg" TargetMode="External" /><Relationship Id="rId2" Type="http://schemas.openxmlformats.org/officeDocument/2006/relationships/hyperlink" Target="https://vymery.bimplatforma.cz/version/203792_OmuxTsmmVi_YoBNxuw7ZMp9bmQF5g0Tj9GvW3zqklnwUpMRwzNjL1XGeovLq_ZyLfLEstyxgQEc2Z3O4wXOw9Q" TargetMode="External" /><Relationship Id="rId3" Type="http://schemas.openxmlformats.org/officeDocument/2006/relationships/hyperlink" Target="https://vymery.bimplatforma.cz/version/203792_OmuxTsmmVi_YoBNxuw7ZMp9bmQF5g0Tj9GvW3zqklnwUpMRwzNjL1XGeovLq_ZyLfLEstyxgQEc2Z3O4wXOw9Q" TargetMode="External" /><Relationship Id="rId4" Type="http://schemas.openxmlformats.org/officeDocument/2006/relationships/hyperlink" Target="https://vymery.bimplatforma.cz/version/203792_GWK688JmY7bFS_U4l7QtEfQvkz9BQ4utdXD_mNEH6X6g0yQzGGbfdP25AXIdXcBG75IdKjBVmwlhJOrZkwMEUg" TargetMode="External" /><Relationship Id="rId5" Type="http://schemas.openxmlformats.org/officeDocument/2006/relationships/hyperlink" Target="https://vymery.bimplatforma.cz/version/203792_GWK688JmY7bFS_U4l7QtEfQvkz9BQ4utdXD_mNEH6X6g0yQzGGbfdP25AXIdXcBG75IdKjBVmwlhJOrZkwMEUg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vymery.bimplatforma.cz/version/203792_1BO80WbZ-gd6wbxE4k72ITxJ-FZCR6q6CF_MtNrE_GoqvvOLQ6N48-swH67_pDxdGOKvHoHiXvxkYtvGHYINcw" TargetMode="External" /><Relationship Id="rId2" Type="http://schemas.openxmlformats.org/officeDocument/2006/relationships/hyperlink" Target="https://vymery.bimplatforma.cz/version/203792_1qmzvQJiITNJCagRkVW4jTv9BSd1ZmrhNs7U9qb-8-9Rk9cQ_CX2c4qXt5W88M-2Chti1UPGqBjI0m6UOSPfKA" TargetMode="External" /><Relationship Id="rId3" Type="http://schemas.openxmlformats.org/officeDocument/2006/relationships/hyperlink" Target="https://vymery.bimplatforma.cz/version/203792_FkW2sGvzRCbNMMBKz5yMH-OiGDUAB2URe1jIwiSYbS8aek6gyHjNXEpxIcTTHdluyN2-p5v380O0fB1IFjKDQA" TargetMode="External" /><Relationship Id="rId4" Type="http://schemas.openxmlformats.org/officeDocument/2006/relationships/hyperlink" Target="https://vymery.bimplatforma.cz/version/203792_372GSxhHcgeQs3Br_u3QpEP-z9_yLyKw8hrpvk2eYee8K1jI6ghvS6o6eTSSI7P-h1enx40qO-QyMQOfTx2cvA" TargetMode="External" /><Relationship Id="rId5" Type="http://schemas.openxmlformats.org/officeDocument/2006/relationships/hyperlink" Target="https://vymery.bimplatforma.cz/version/203792_rOoEC9yPxnEs6Kg2zatvA2s_WiwpW1z93l0zpiLTgsioam_IlpNN6PkGR_311oNHkDasRorukSBN0YiDUzzkLg" TargetMode="External" /><Relationship Id="rId6" Type="http://schemas.openxmlformats.org/officeDocument/2006/relationships/hyperlink" Target="https://vymery.bimplatforma.cz/version/203792_zk3cLGfiEtySlffVxM9p4f-EG75ANhFXsmaeY9r_0GJo88hB7inhetEv5aiQYkYtq4L-5wki3-1VRC3ZyZ8bgw" TargetMode="External" /><Relationship Id="rId7" Type="http://schemas.openxmlformats.org/officeDocument/2006/relationships/hyperlink" Target="https://vymery.bimplatforma.cz/version/203792_ZbAGjHDiunkBYACvr-HNm895IQFPby-WRe-abxFbCfF9vIYVe0YTiZQPgZqjLSOJV9dOWmOd9qf5Mu4eU84DHA" TargetMode="External" /><Relationship Id="rId8" Type="http://schemas.openxmlformats.org/officeDocument/2006/relationships/hyperlink" Target="https://vymery.bimplatforma.cz/version/203792_3ZEG7bV-wuokU_gAX2VERGZ_vHeAw9mPs5GfG3qUi1eMfUOpI-agfQY2exCGbSQk5L-rpaFXQJobgofwIMYFjw" TargetMode="External" /><Relationship Id="rId9" Type="http://schemas.openxmlformats.org/officeDocument/2006/relationships/hyperlink" Target="https://vymery.bimplatforma.cz/version/203792_F0isq0r-v5yH-W4rD3c7P2jYRV2AB2xYso7uuEQKNEZ-hYbSH-OxEW1KsUq9lT0-NAH9NsbGd6aY7JX1jevs7A" TargetMode="External" /><Relationship Id="rId10" Type="http://schemas.openxmlformats.org/officeDocument/2006/relationships/hyperlink" Target="https://vymery.bimplatforma.cz/version/203792_rG93dK_jGQJF2gTq-x1b5phWf26RPsvqcqAmMjcpL2gNZwxqhW02x3DMTn1OrAW1aUCUp2EU6yDTu4fn6qbkHg" TargetMode="External" /><Relationship Id="rId11" Type="http://schemas.openxmlformats.org/officeDocument/2006/relationships/hyperlink" Target="https://vymery.bimplatforma.cz/version/203792_WVrE_ZCUh5tSO_qkqLP1ILghzvRZu8TE0hTdEWs6kqFXnh7xtFD6KSSUvcoqH0CqelZOmG5gWvwLLpFRLWna7w" TargetMode="External" /><Relationship Id="rId12" Type="http://schemas.openxmlformats.org/officeDocument/2006/relationships/hyperlink" Target="https://vymery.bimplatforma.cz/version/203792_u7KMmcIoG8lYkhjtGAfPvpOR3rA_sD9vqpV22X8r_DHZ3MIpXNYXL1CogImJ8ANqLOwQl5-i2rErd9G-SAKuSQ" TargetMode="External" /><Relationship Id="rId13" Type="http://schemas.openxmlformats.org/officeDocument/2006/relationships/hyperlink" Target="https://vymery.bimplatforma.cz/version/203792_H6CXR2zXlsDBe27J32s05FZIqN2HYQ3kfTy9Xb6f1lG-CTscDFVmwhyDke1YSJEQN0dzCdLnUllTDc0CUoPpqQ" TargetMode="External" /><Relationship Id="rId14" Type="http://schemas.openxmlformats.org/officeDocument/2006/relationships/hyperlink" Target="https://vymery.bimplatforma.cz/version/203792_gOdEDLK_xh1SCAVOtQ6DuB8TJbmQF5BbIxvC-lPdvBGHffFX8AlCaYzjpIu5uur2EEESnVCky5_go7O_NwZ9Kg" TargetMode="External" /><Relationship Id="rId15" Type="http://schemas.openxmlformats.org/officeDocument/2006/relationships/hyperlink" Target="https://vymery.bimplatforma.cz/version/203792_B-ZF4xNSGcTHvY59SKHRCahQlrvkJZyHPTosVjdSRmV55yn-mO5CwCYdGuk5DS_SY7yZxhhlYVpOaIK7KiftdQ" TargetMode="External" /><Relationship Id="rId16" Type="http://schemas.openxmlformats.org/officeDocument/2006/relationships/hyperlink" Target="https://vymery.bimplatforma.cz/version/203792_nYFlPkMA3nWoNrY-YHLK9WFuGL2Pvb65INP16aHroDKr2xLKheCBPJtTF_S9VYylRXggbWq6SzL9vgBziV-u6w" TargetMode="External" /><Relationship Id="rId17" Type="http://schemas.openxmlformats.org/officeDocument/2006/relationships/hyperlink" Target="https://vymery.bimplatforma.cz/version/203792_yq_kSLtPr5uYK3DJOj2gQNTHDN3wHp1Gs3pLRHQdWHkONucgaXCiiZ77DfyBuRTPm6ZabAPyQZVzxeb81RIznw" TargetMode="External" /><Relationship Id="rId18" Type="http://schemas.openxmlformats.org/officeDocument/2006/relationships/hyperlink" Target="https://vymery.bimplatforma.cz/version/203792_FcdrYZfwA2ifciMvknls7LH1D8sP2EekzW1Tq15KBoWzPJjz4hed7df25ypyOm7U6pilDxKfTtZDNCFtj01Rmg" TargetMode="External" /><Relationship Id="rId19" Type="http://schemas.openxmlformats.org/officeDocument/2006/relationships/hyperlink" Target="https://vymery.bimplatforma.cz/version/203792_SAHGqdgmguivQMMHsusptCV2D7oOIpFywzN6xKuf60W3A6-OKyj7hqSfO4ub1FzJo5Euj2P2fDtAzfLJW5dfsQ" TargetMode="External" /><Relationship Id="rId20" Type="http://schemas.openxmlformats.org/officeDocument/2006/relationships/hyperlink" Target="https://vymery.bimplatforma.cz/version/203792_KBd2GqvHL_5DC0ABZ58C3vcmpbj2k38xmB3DUzUYU4mMdx_AOAEfH93jp6KVzWlS0v0B_A0muIf1z8qQhSzEGw" TargetMode="External" /><Relationship Id="rId21" Type="http://schemas.openxmlformats.org/officeDocument/2006/relationships/hyperlink" Target="https://vymery.bimplatforma.cz/version/203792_JUgKlXB9LvjDuIKOndFYk-MXQMx_UKctppEn4sbisQDgIm11Gpo-EeHhQECMdql9PN2yxz1cKY3GidUQiFVtjA" TargetMode="External" /><Relationship Id="rId22" Type="http://schemas.openxmlformats.org/officeDocument/2006/relationships/hyperlink" Target="https://vymery.bimplatforma.cz/version/203792_2_REy9kdhEpCDSlW1nSyioisSbXPQCkTqFJ47VGMpj6doRWRTyTQaUa-KMPUcc21OYrMPYZGqXJifVIOPZNe9Q" TargetMode="External" /><Relationship Id="rId23" Type="http://schemas.openxmlformats.org/officeDocument/2006/relationships/hyperlink" Target="https://vymery.bimplatforma.cz/version/203792_Yngeu-sSTJMwwXPNpky8Fa0QanjAxKxds1QcadOYsi0-vb5_mcAX1WOIfOGwj4PqEi9J3YyPSowhs9O6UUTGoA" TargetMode="External" /><Relationship Id="rId24" Type="http://schemas.openxmlformats.org/officeDocument/2006/relationships/hyperlink" Target="https://vymery.bimplatforma.cz/version/203792_Un-rP89uq5ADVAlAOLnJZllSncChyNZyuUL6yfHtIXZ8jfLy2PQ3MNuarMkwscy1BDYg_La8e8VCGds-yF0mTw" TargetMode="External" /><Relationship Id="rId25" Type="http://schemas.openxmlformats.org/officeDocument/2006/relationships/hyperlink" Target="https://vymery.bimplatforma.cz/version/203792_DuPzvoWYuadPn2kAEaMHs34nofM7ceEuMsyyaePnLfmsMO83f76PZJ94LeNS0Bph56B5pEaymgCx-OGAhucrSw" TargetMode="External" /><Relationship Id="rId26" Type="http://schemas.openxmlformats.org/officeDocument/2006/relationships/hyperlink" Target="https://vymery.bimplatforma.cz/version/203792_4LQNgWaAIXyHG0Id5B5VvSruZWwtY9IdqZcMYKuRa-IReyxxqm7k1b64x_3v1dFQsXLCYYJUN8yrfzb7qOF5JA" TargetMode="External" /><Relationship Id="rId27" Type="http://schemas.openxmlformats.org/officeDocument/2006/relationships/hyperlink" Target="https://vymery.bimplatforma.cz/version/203792_R50pzNVAdOrSKbt7posyZbZwKVvYeqE6Z8V9ceeP8wtQSEp8EgWCvfqckKXLQHpWa7HTHtU31av23tX6ZqxJgA" TargetMode="External" /><Relationship Id="rId28" Type="http://schemas.openxmlformats.org/officeDocument/2006/relationships/hyperlink" Target="https://vymery.bimplatforma.cz/version/203792_x5VXXoHyf-wS2Q3ssgkPbc_Kf0ztLncpSfVofaN1ylNXmgm3JR4pDZPJ_obYW7QX_Wk_U-1j7K3hUDdRuOIGyw" TargetMode="External" /><Relationship Id="rId29" Type="http://schemas.openxmlformats.org/officeDocument/2006/relationships/hyperlink" Target="https://vymery.bimplatforma.cz/version/203792_vy73hwXELB6QswAuG9poD_TDswO5WS6O4VASmZtcQbkA-pVTommaAjJeVOv6R330eOkv8lzB4528O5eObOrDtA" TargetMode="External" /><Relationship Id="rId30" Type="http://schemas.openxmlformats.org/officeDocument/2006/relationships/hyperlink" Target="https://vymery.bimplatforma.cz/version/203792_cF5imsu1_pCK0wptLU-3PYH5YSmV9kbXT3ZgdXfL9gYebmiQg1oZWsrCnV1s7uVB2RH1zrszXwkG0TsGCn_OPQ" TargetMode="External" /><Relationship Id="rId31" Type="http://schemas.openxmlformats.org/officeDocument/2006/relationships/hyperlink" Target="https://vymery.bimplatforma.cz/version/203792_ws8GYtplIHzjVClQAXpWUqjQtx91h-xQP2ShSkW1tKm6XztxTqx8QX9IbguChwMjfwhOsR0jr5JmCCPewdRbYw" TargetMode="External" /><Relationship Id="rId32" Type="http://schemas.openxmlformats.org/officeDocument/2006/relationships/hyperlink" Target="https://vymery.bimplatforma.cz/version/203792_xPXcMZH152HFxl9y5QcLuU7-etOgDF0cRiqriKtZu9W-KXbzIQIV74gfC1agnr30-PygzXNYWlDCoy09aT_-cQ" TargetMode="External" /><Relationship Id="rId33" Type="http://schemas.openxmlformats.org/officeDocument/2006/relationships/hyperlink" Target="https://vymery.bimplatforma.cz/version/203792_VGDlTfJjgmgGwWwHLfHczWVO0mzI1_DGIF2h-ftEUCo_HZ9BiSNw82oFlPqwhNjDwe05odTpdM5vWdc7KP47Aw" TargetMode="External" /><Relationship Id="rId34" Type="http://schemas.openxmlformats.org/officeDocument/2006/relationships/hyperlink" Target="https://vymery.bimplatforma.cz/version/203792_8IFpStRBIMCwn2kPPU_JJitsxZeVqZWibIVHhOmQOsBgBktQBrE6oe-yMguhgKVCQuefTDP6QTMwyaPXCC5V5Q" TargetMode="External" /><Relationship Id="rId35" Type="http://schemas.openxmlformats.org/officeDocument/2006/relationships/hyperlink" Target="https://vymery.bimplatforma.cz/version/203792_KNxy4UnZa40KqrCvvN-W1zcsgFw7THM0vPzMuNW9rkO2mNNwZ0jhdQL0Yj-H8OZYeJwAPQtXC6sreRqP-IcsKw" TargetMode="External" /><Relationship Id="rId36" Type="http://schemas.openxmlformats.org/officeDocument/2006/relationships/hyperlink" Target="https://vymery.bimplatforma.cz/version/203792_agJm_lfh3cJ0IRogVJwarK1sgPfLGe35fbSEQnXQwiwExPsFEdwNPGTQKGKOorsV_d-pxdxSXB_1H0YtvmP2Bg" TargetMode="External" /><Relationship Id="rId37" Type="http://schemas.openxmlformats.org/officeDocument/2006/relationships/hyperlink" Target="https://vymery.bimplatforma.cz/version/203792_KMSDqKMaPqApW2xWg9E5YGkWmsvVU5A6Z20El7sAcL6V4CJlcFS-C6k08bO4LApV2MDyXpITurQpxIIfIoCpPg" TargetMode="External" /><Relationship Id="rId38" Type="http://schemas.openxmlformats.org/officeDocument/2006/relationships/hyperlink" Target="https://vymery.bimplatforma.cz/version/203792_pwlKQHLgBSvAxabh-rKAsEPY21Ltt90wnaCbKj4Ks2b8AwVB8UaPwhIRnZhAn9ypqQji1qxIZOlURB7Ax141Pg" TargetMode="External" /><Relationship Id="rId39" Type="http://schemas.openxmlformats.org/officeDocument/2006/relationships/hyperlink" Target="https://vymery.bimplatforma.cz/version/203792_iAIc3D1ok5nNr1jIrsNzaAUDnBm-9zmscU8G3Bi4ST5eYqTzkMjaCeD1_NZd8Okmlh4OdZ7he79ZMOob9MaV4Q" TargetMode="External" /><Relationship Id="rId40" Type="http://schemas.openxmlformats.org/officeDocument/2006/relationships/hyperlink" Target="https://vymery.bimplatforma.cz/version/203792_myjxkcJKfyFuvmxaaIV37-hjtbE2F5luwQvVBdabJVDMoEkePJw7TaMUJgfYMNVZykIiSBKH_TomBXkasp9zgQ" TargetMode="External" /><Relationship Id="rId41" Type="http://schemas.openxmlformats.org/officeDocument/2006/relationships/hyperlink" Target="https://vymery.bimplatforma.cz/version/203792_JRYvB8Wt99ARiAn7BGa6Hal-ZTJXdyEpzmVisG10U1b4meAtQ9ccjIfYgYxLk4xZDz0Cehx0v-IhNK3xazqlsQ" TargetMode="External" /><Relationship Id="rId42" Type="http://schemas.openxmlformats.org/officeDocument/2006/relationships/hyperlink" Target="https://vymery.bimplatforma.cz/version/203792_M2CT8Dzr8zJj5rD2wK7oUUm25b-TeOsi-KpBizA-AgmzZos-izJHxEli8gvg75ivPOM7tXa2Sj07cvpHDLZ15Q" TargetMode="External" /><Relationship Id="rId43" Type="http://schemas.openxmlformats.org/officeDocument/2006/relationships/hyperlink" Target="https://vymery.bimplatforma.cz/version/203792_OzZ50vyRQehG04DK3QJ7cJy-WeOS9XXcg-af-9omRdAbbC3WtBcwsC7vEM9WA42l-cE41MmwHN6bQK_nP-FFfQ" TargetMode="External" /><Relationship Id="rId44" Type="http://schemas.openxmlformats.org/officeDocument/2006/relationships/hyperlink" Target="https://vymery.bimplatforma.cz/version/203792_M9KieyrZWp5NoerEgBp1N1ohCVMSQl71MHA5VzuIIcVZJ6fcwIYjNDEZuwnR7zB0WrHwgLHgPgD2gcbuOj0Snw" TargetMode="External" /><Relationship Id="rId45" Type="http://schemas.openxmlformats.org/officeDocument/2006/relationships/hyperlink" Target="https://vymery.bimplatforma.cz/version/203792_dTZsalm0x2n_xsO15QaAVPTu9ciDWNsL_y2dufc5M6vUhdN1I_3SMctOPSUII_g8T5FPbe3fNF-18lNtfId5pw" TargetMode="External" /><Relationship Id="rId46" Type="http://schemas.openxmlformats.org/officeDocument/2006/relationships/hyperlink" Target="https://vymery.bimplatforma.cz/version/203792_W9vD7N67Ydv4WEheFeNDhyNACc41vtqVzVHyzjoEyszCVp0JzDXEWzjHuFYBcQtqpWOLkdYNRCpDK9ulLelCPw" TargetMode="External" /><Relationship Id="rId47" Type="http://schemas.openxmlformats.org/officeDocument/2006/relationships/hyperlink" Target="https://vymery.bimplatforma.cz/version/203792_4v1j0vJEc4I7wYxbZupXSd5Ii6z2j64gGWVImF-HL-0opDNa9q4hFlusudQyaLffyVPExycw4oh67NNxxo6WDg" TargetMode="External" /><Relationship Id="rId48" Type="http://schemas.openxmlformats.org/officeDocument/2006/relationships/hyperlink" Target="https://vymery.bimplatforma.cz/version/203792_vPDo53uLKUJhgXkxx62cYQE-cipqaxaoseGzNU3vSSdSCAb-FAYH72ipNEtEIGF_QDSAxRd3eIxDj2s4FbAgOA" TargetMode="External" /><Relationship Id="rId49" Type="http://schemas.openxmlformats.org/officeDocument/2006/relationships/hyperlink" Target="https://vymery.bimplatforma.cz/version/203792_Yl-q6fXbADC-urtiy8_pi-plKfSM1fCadpQx54EyxFjZEMbVUDpSlVUguL1gWs6wEVZ6DhNuy0WySvs-6lu0Jw" TargetMode="External" /><Relationship Id="rId50" Type="http://schemas.openxmlformats.org/officeDocument/2006/relationships/hyperlink" Target="https://vymery.bimplatforma.cz/version/203792_7eVHwvOz9Rt4HfALkg3OT2Uk4vMJc_62PHZDn8GLh4rNpp2ZxAM6wfTovInyHnfyqd1PxdwzCSSy4zo2Z5BUMQ" TargetMode="External" /><Relationship Id="rId51" Type="http://schemas.openxmlformats.org/officeDocument/2006/relationships/hyperlink" Target="https://vymery.bimplatforma.cz/version/203792_VZnvgAs2ERUkg8JkuPf8Gs2vYyrErnG9cguQ9TZT6q4kblvVpqK4LlaWt4JnXwnv01gRcxi7swgE82nkg6oLaA" TargetMode="External" /><Relationship Id="rId52" Type="http://schemas.openxmlformats.org/officeDocument/2006/relationships/hyperlink" Target="https://vymery.bimplatforma.cz/version/203792_LCBPtOABaWEEwlGbiHGdgsQVPzMsbcL5w3jEJtrKifS7_3uK5ma9QoAwcAr4L0lMt0pVPISm5jfwa96i_G2mqA" TargetMode="External" /><Relationship Id="rId53" Type="http://schemas.openxmlformats.org/officeDocument/2006/relationships/hyperlink" Target="https://vymery.bimplatforma.cz/version/203792_iQ6OJe9MT7BaxvKDBZCzNzFqYL6LSa-dNWVvSQR_XiQylT4tJMyAt3YFKG9p98diNKRziEKMNmVi2t8_tV3lzg" TargetMode="External" /><Relationship Id="rId54" Type="http://schemas.openxmlformats.org/officeDocument/2006/relationships/hyperlink" Target="https://vymery.bimplatforma.cz/version/203792__osqs5YVJovAAX1-DgWc2whhNhajE4VWeoW3akStkk_0HRrkkSXP45haJs1qf8sLo7vR2bdIPnhds42HS6Fy5Q" TargetMode="External" /><Relationship Id="rId55" Type="http://schemas.openxmlformats.org/officeDocument/2006/relationships/hyperlink" Target="https://vymery.bimplatforma.cz/version/203792_2Ki5aHUoYrGtuupvDacd1EysjkGVGrPKdq52BZeD51r_cbbu-HqnN3HBSdrlmWi3JwVKEFYiNIVycNE7qgFXBQ" TargetMode="External" /><Relationship Id="rId56" Type="http://schemas.openxmlformats.org/officeDocument/2006/relationships/hyperlink" Target="https://vymery.bimplatforma.cz/version/203792_oix_DbmKgYU9lKAYT2bDqboUAmhvx7j84sBYBcZ9KF5_5YGT6zrT2Nc1XWUFGBRgw6R_KCbCkL6aVu1kIyokSA" TargetMode="External" /><Relationship Id="rId57" Type="http://schemas.openxmlformats.org/officeDocument/2006/relationships/hyperlink" Target="https://vymery.bimplatforma.cz/version/203792_3VgqEn0hNJJZ3iwd-xpTPufocWvPQpYvuoEFdA9Rcl9bDIy-k6gEDDESkmhCk1QmEiW9FcbQxfW3b8R8TOIb3Q" TargetMode="External" /><Relationship Id="rId58" Type="http://schemas.openxmlformats.org/officeDocument/2006/relationships/hyperlink" Target="https://vymery.bimplatforma.cz/version/203792_RDn14u3LMuIAa5748j8Pn16K9eUcCd2zv8eJip8PmeKzQIel0zz5H1Ond1nsXDA4-aj8yFyG5Q6cYriDhWBD9A" TargetMode="External" /><Relationship Id="rId59" Type="http://schemas.openxmlformats.org/officeDocument/2006/relationships/hyperlink" Target="https://vymery.bimplatforma.cz/version/203792_8c4qDQmeDd3Gzefas6vk289VLSdmoXW-DF0zI69T2GLyE-oy3t_7aMiNBAV0Cg8x3dvm-8Y8pWC8xd0lP9WdgA" TargetMode="External" /><Relationship Id="rId60" Type="http://schemas.openxmlformats.org/officeDocument/2006/relationships/hyperlink" Target="https://vymery.bimplatforma.cz/version/203792_4B8InTVu4zQ8ZlB7VWwdAA7D0Y9y_qnlqLknGgK58I8adeacKbgGRMgCtJrwlh-5JzcRA4H6Ni00A7V8ke_wSg" TargetMode="External" /><Relationship Id="rId61" Type="http://schemas.openxmlformats.org/officeDocument/2006/relationships/hyperlink" Target="https://vymery.bimplatforma.cz/version/203792_X-T5cDLQocpF00p5jPOoX7k7Jd4g_8r5T6F8HQGB5TNH6dQhy5IcLvWgyyyNu5fviFaME_sNgXZ6A1Y_sD1oeQ" TargetMode="External" /><Relationship Id="rId62" Type="http://schemas.openxmlformats.org/officeDocument/2006/relationships/hyperlink" Target="https://vymery.bimplatforma.cz/version/203792_OdCQLU7ZYBu2AkWRgprs4itbRokVCiBUT_UiuAPx343T0lxx1QrOHCpoTx4fm0oGiva8FBRs-1UhF1HImeZMjQ" TargetMode="External" /><Relationship Id="rId63" Type="http://schemas.openxmlformats.org/officeDocument/2006/relationships/hyperlink" Target="https://vymery.bimplatforma.cz/version/203792_3AqqgPLtvOcB6SnzlrEl9s0rHa5AnBjqNfEs4AxwQ0QqRdLwQyQKgfpIr1GDIR-wFc0C2oE2rHUYMUIkL-TXsA" TargetMode="External" /><Relationship Id="rId64" Type="http://schemas.openxmlformats.org/officeDocument/2006/relationships/hyperlink" Target="https://vymery.bimplatforma.cz/version/203792_4x3muFXATVgMHMUjgheBKNnXiMLT7f-YPUsUCyhSLJN4c3K4LZdd6SoKkq9DKr_FWwNoMSwMH7o_Bg8o15lfgw" TargetMode="External" /><Relationship Id="rId65" Type="http://schemas.openxmlformats.org/officeDocument/2006/relationships/hyperlink" Target="https://vymery.bimplatforma.cz/version/203792_e3sZSTuWOC0F1AL571pN3IxwM1ZKYGcXK9qmSa4V0um91K0inh3vJ_cKcY-GesygfZwl1Td9PVV-G5A3LQwerQ" TargetMode="External" /><Relationship Id="rId66" Type="http://schemas.openxmlformats.org/officeDocument/2006/relationships/hyperlink" Target="https://vymery.bimplatforma.cz/version/203792_Xh8DNdXBRm8tHLcY2zelFdEAQkERZyFzyb8tRjmT1dITxg18Sz0rbgAih8TzFz_QVlW7wPh8w53nrjuBAqIPSQ" TargetMode="External" /><Relationship Id="rId67" Type="http://schemas.openxmlformats.org/officeDocument/2006/relationships/hyperlink" Target="https://vymery.bimplatforma.cz/version/203792_GDF0iOOTVoOXXVGPUZvlRgPh7t-ZQu-4bQ3UmIuRdZnTpiF5GGY67FS52yJAeb2FsPKmFT-cep2fGMen_mDqsg" TargetMode="External" /><Relationship Id="rId68" Type="http://schemas.openxmlformats.org/officeDocument/2006/relationships/hyperlink" Target="https://vymery.bimplatforma.cz/version/203792_pFpqsAvcsgafxyGLuDEmMB1PsHeNPe4CusAr0IIO4LCWy4bx8obkWKd01sgN4c8xXoHLCpHKiXhK3Evpuic_sA" TargetMode="External" /><Relationship Id="rId69" Type="http://schemas.openxmlformats.org/officeDocument/2006/relationships/hyperlink" Target="https://vymery.bimplatforma.cz/version/203792_7wKscAdFjUP6U1IESabNNhNDY6LoNR31YUMbL-iV3PFRGbspCClvvLpexn07D9qgIIQNsod-i1ONGcSMnPmbRQ" TargetMode="External" /><Relationship Id="rId70" Type="http://schemas.openxmlformats.org/officeDocument/2006/relationships/hyperlink" Target="https://vymery.bimplatforma.cz/version/203792_jstpPdf9LlIBaKgy3brIsdFsbJjpsVEjLlC3Oqniq0qHiKYBQDFF7o6N0WhTB9oyJOlB8ylpxViIyRAmp_CXig" TargetMode="External" /><Relationship Id="rId71" Type="http://schemas.openxmlformats.org/officeDocument/2006/relationships/hyperlink" Target="https://vymery.bimplatforma.cz/version/203792_GWK688JmY7bFS_U4l7QtEfQvkz9BQ4utdXD_mNEH6X6g0yQzGGbfdP25AXIdXcBG75IdKjBVmwlhJOrZkwMEUg" TargetMode="External" /><Relationship Id="rId72" Type="http://schemas.openxmlformats.org/officeDocument/2006/relationships/hyperlink" Target="https://vymery.bimplatforma.cz/version/203792_OmuxTsmmVi_YoBNxuw7ZMp9bmQF5g0Tj9GvW3zqklnwUpMRwzNjL1XGeovLq_ZyLfLEstyxgQEc2Z3O4wXOw9Q" TargetMode="External" /><Relationship Id="rId73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34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048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SOFTBALOVÉ HŘIŠTĚ TJ JISKRA HB PŘÍSTAVBA ODPALIŠTĚ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9. 5. 2025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Ing. Ivan Dolejš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ROUND(SUM(AG95:AG99),2)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ROUND(SUM(AS95:AS99),2)</f>
        <v>0</v>
      </c>
      <c r="AT94" s="114">
        <f>ROUND(SUM(AV94:AW94),2)</f>
        <v>0</v>
      </c>
      <c r="AU94" s="115">
        <f>ROUND(SUM(AU95:AU99),5)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ROUND(SUM(AZ95:AZ99),2)</f>
        <v>0</v>
      </c>
      <c r="BA94" s="114">
        <f>ROUND(SUM(BA95:BA99),2)</f>
        <v>0</v>
      </c>
      <c r="BB94" s="114">
        <f>ROUND(SUM(BB95:BB99),2)</f>
        <v>0</v>
      </c>
      <c r="BC94" s="114">
        <f>ROUND(SUM(BC95:BC99),2)</f>
        <v>0</v>
      </c>
      <c r="BD94" s="116">
        <f>ROUND(SUM(BD95:BD99),2)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'D.1.1; D.1.2 - Architekto...'!J30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'D.1.1; D.1.2 - Architekto...'!P138</f>
        <v>0</v>
      </c>
      <c r="AV95" s="128">
        <f>'D.1.1; D.1.2 - Architekto...'!J33</f>
        <v>0</v>
      </c>
      <c r="AW95" s="128">
        <f>'D.1.1; D.1.2 - Architekto...'!J34</f>
        <v>0</v>
      </c>
      <c r="AX95" s="128">
        <f>'D.1.1; D.1.2 - Architekto...'!J35</f>
        <v>0</v>
      </c>
      <c r="AY95" s="128">
        <f>'D.1.1; D.1.2 - Architekto...'!J36</f>
        <v>0</v>
      </c>
      <c r="AZ95" s="128">
        <f>'D.1.1; D.1.2 - Architekto...'!F33</f>
        <v>0</v>
      </c>
      <c r="BA95" s="128">
        <f>'D.1.1; D.1.2 - Architekto...'!F34</f>
        <v>0</v>
      </c>
      <c r="BB95" s="128">
        <f>'D.1.1; D.1.2 - Architekto...'!F35</f>
        <v>0</v>
      </c>
      <c r="BC95" s="128">
        <f>'D.1.1; D.1.2 - Architekto...'!F36</f>
        <v>0</v>
      </c>
      <c r="BD95" s="130">
        <f>'D.1.1; D.1.2 - Architekto...'!F37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24.7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'D.1.4 EL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27">
        <v>0</v>
      </c>
      <c r="AT96" s="128">
        <f>ROUND(SUM(AV96:AW96),2)</f>
        <v>0</v>
      </c>
      <c r="AU96" s="129">
        <f>'D.1.4 EL - Elektroinstalace'!P118</f>
        <v>0</v>
      </c>
      <c r="AV96" s="128">
        <f>'D.1.4 EL - Elektroinstalace'!J33</f>
        <v>0</v>
      </c>
      <c r="AW96" s="128">
        <f>'D.1.4 EL - Elektroinstalace'!J34</f>
        <v>0</v>
      </c>
      <c r="AX96" s="128">
        <f>'D.1.4 EL - Elektroinstalace'!J35</f>
        <v>0</v>
      </c>
      <c r="AY96" s="128">
        <f>'D.1.4 EL - Elektroinstalace'!J36</f>
        <v>0</v>
      </c>
      <c r="AZ96" s="128">
        <f>'D.1.4 EL - Elektroinstalace'!F33</f>
        <v>0</v>
      </c>
      <c r="BA96" s="128">
        <f>'D.1.4 EL - Elektroinstalace'!F34</f>
        <v>0</v>
      </c>
      <c r="BB96" s="128">
        <f>'D.1.4 EL - Elektroinstalace'!F35</f>
        <v>0</v>
      </c>
      <c r="BC96" s="128">
        <f>'D.1.4 EL - Elektroinstalace'!F36</f>
        <v>0</v>
      </c>
      <c r="BD96" s="130">
        <f>'D.1.4 EL - Elektroinstalace'!F37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7" customFormat="1" ht="24.75" customHeight="1">
      <c r="A97" s="119" t="s">
        <v>79</v>
      </c>
      <c r="B97" s="120"/>
      <c r="C97" s="121"/>
      <c r="D97" s="122" t="s">
        <v>89</v>
      </c>
      <c r="E97" s="122"/>
      <c r="F97" s="122"/>
      <c r="G97" s="122"/>
      <c r="H97" s="122"/>
      <c r="I97" s="123"/>
      <c r="J97" s="122" t="s">
        <v>90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'D.1.4 VZT - Vzduchotechnika'!J30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82</v>
      </c>
      <c r="AR97" s="126"/>
      <c r="AS97" s="127">
        <v>0</v>
      </c>
      <c r="AT97" s="128">
        <f>ROUND(SUM(AV97:AW97),2)</f>
        <v>0</v>
      </c>
      <c r="AU97" s="129">
        <f>'D.1.4 VZT - Vzduchotechnika'!P118</f>
        <v>0</v>
      </c>
      <c r="AV97" s="128">
        <f>'D.1.4 VZT - Vzduchotechnika'!J33</f>
        <v>0</v>
      </c>
      <c r="AW97" s="128">
        <f>'D.1.4 VZT - Vzduchotechnika'!J34</f>
        <v>0</v>
      </c>
      <c r="AX97" s="128">
        <f>'D.1.4 VZT - Vzduchotechnika'!J35</f>
        <v>0</v>
      </c>
      <c r="AY97" s="128">
        <f>'D.1.4 VZT - Vzduchotechnika'!J36</f>
        <v>0</v>
      </c>
      <c r="AZ97" s="128">
        <f>'D.1.4 VZT - Vzduchotechnika'!F33</f>
        <v>0</v>
      </c>
      <c r="BA97" s="128">
        <f>'D.1.4 VZT - Vzduchotechnika'!F34</f>
        <v>0</v>
      </c>
      <c r="BB97" s="128">
        <f>'D.1.4 VZT - Vzduchotechnika'!F35</f>
        <v>0</v>
      </c>
      <c r="BC97" s="128">
        <f>'D.1.4 VZT - Vzduchotechnika'!F36</f>
        <v>0</v>
      </c>
      <c r="BD97" s="130">
        <f>'D.1.4 VZT - Vzduchotechnika'!F37</f>
        <v>0</v>
      </c>
      <c r="BE97" s="7"/>
      <c r="BT97" s="131" t="s">
        <v>83</v>
      </c>
      <c r="BV97" s="131" t="s">
        <v>77</v>
      </c>
      <c r="BW97" s="131" t="s">
        <v>91</v>
      </c>
      <c r="BX97" s="131" t="s">
        <v>5</v>
      </c>
      <c r="CL97" s="131" t="s">
        <v>1</v>
      </c>
      <c r="CM97" s="131" t="s">
        <v>85</v>
      </c>
    </row>
    <row r="98" s="7" customFormat="1" ht="24.75" customHeight="1">
      <c r="A98" s="119" t="s">
        <v>79</v>
      </c>
      <c r="B98" s="120"/>
      <c r="C98" s="121"/>
      <c r="D98" s="122" t="s">
        <v>92</v>
      </c>
      <c r="E98" s="122"/>
      <c r="F98" s="122"/>
      <c r="G98" s="122"/>
      <c r="H98" s="122"/>
      <c r="I98" s="123"/>
      <c r="J98" s="122" t="s">
        <v>93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'D.1.4 ZTI - Zdravotně tec...'!J30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82</v>
      </c>
      <c r="AR98" s="126"/>
      <c r="AS98" s="127">
        <v>0</v>
      </c>
      <c r="AT98" s="128">
        <f>ROUND(SUM(AV98:AW98),2)</f>
        <v>0</v>
      </c>
      <c r="AU98" s="129">
        <f>'D.1.4 ZTI - Zdravotně tec...'!P122</f>
        <v>0</v>
      </c>
      <c r="AV98" s="128">
        <f>'D.1.4 ZTI - Zdravotně tec...'!J33</f>
        <v>0</v>
      </c>
      <c r="AW98" s="128">
        <f>'D.1.4 ZTI - Zdravotně tec...'!J34</f>
        <v>0</v>
      </c>
      <c r="AX98" s="128">
        <f>'D.1.4 ZTI - Zdravotně tec...'!J35</f>
        <v>0</v>
      </c>
      <c r="AY98" s="128">
        <f>'D.1.4 ZTI - Zdravotně tec...'!J36</f>
        <v>0</v>
      </c>
      <c r="AZ98" s="128">
        <f>'D.1.4 ZTI - Zdravotně tec...'!F33</f>
        <v>0</v>
      </c>
      <c r="BA98" s="128">
        <f>'D.1.4 ZTI - Zdravotně tec...'!F34</f>
        <v>0</v>
      </c>
      <c r="BB98" s="128">
        <f>'D.1.4 ZTI - Zdravotně tec...'!F35</f>
        <v>0</v>
      </c>
      <c r="BC98" s="128">
        <f>'D.1.4 ZTI - Zdravotně tec...'!F36</f>
        <v>0</v>
      </c>
      <c r="BD98" s="130">
        <f>'D.1.4 ZTI - Zdravotně tec...'!F37</f>
        <v>0</v>
      </c>
      <c r="BE98" s="7"/>
      <c r="BT98" s="131" t="s">
        <v>83</v>
      </c>
      <c r="BV98" s="131" t="s">
        <v>77</v>
      </c>
      <c r="BW98" s="131" t="s">
        <v>94</v>
      </c>
      <c r="BX98" s="131" t="s">
        <v>5</v>
      </c>
      <c r="CL98" s="131" t="s">
        <v>1</v>
      </c>
      <c r="CM98" s="131" t="s">
        <v>85</v>
      </c>
    </row>
    <row r="99" s="7" customFormat="1" ht="16.5" customHeight="1">
      <c r="A99" s="119" t="s">
        <v>79</v>
      </c>
      <c r="B99" s="120"/>
      <c r="C99" s="121"/>
      <c r="D99" s="122" t="s">
        <v>95</v>
      </c>
      <c r="E99" s="122"/>
      <c r="F99" s="122"/>
      <c r="G99" s="122"/>
      <c r="H99" s="122"/>
      <c r="I99" s="123"/>
      <c r="J99" s="122" t="s">
        <v>96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'VRN - Vedlejší rozpočtové...'!J30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82</v>
      </c>
      <c r="AR99" s="126"/>
      <c r="AS99" s="132">
        <v>0</v>
      </c>
      <c r="AT99" s="133">
        <f>ROUND(SUM(AV99:AW99),2)</f>
        <v>0</v>
      </c>
      <c r="AU99" s="134">
        <f>'VRN - Vedlejší rozpočtové...'!P121</f>
        <v>0</v>
      </c>
      <c r="AV99" s="133">
        <f>'VRN - Vedlejší rozpočtové...'!J33</f>
        <v>0</v>
      </c>
      <c r="AW99" s="133">
        <f>'VRN - Vedlejší rozpočtové...'!J34</f>
        <v>0</v>
      </c>
      <c r="AX99" s="133">
        <f>'VRN - Vedlejší rozpočtové...'!J35</f>
        <v>0</v>
      </c>
      <c r="AY99" s="133">
        <f>'VRN - Vedlejší rozpočtové...'!J36</f>
        <v>0</v>
      </c>
      <c r="AZ99" s="133">
        <f>'VRN - Vedlejší rozpočtové...'!F33</f>
        <v>0</v>
      </c>
      <c r="BA99" s="133">
        <f>'VRN - Vedlejší rozpočtové...'!F34</f>
        <v>0</v>
      </c>
      <c r="BB99" s="133">
        <f>'VRN - Vedlejší rozpočtové...'!F35</f>
        <v>0</v>
      </c>
      <c r="BC99" s="133">
        <f>'VRN - Vedlejší rozpočtové...'!F36</f>
        <v>0</v>
      </c>
      <c r="BD99" s="135">
        <f>'VRN - Vedlejší rozpočtové...'!F37</f>
        <v>0</v>
      </c>
      <c r="BE99" s="7"/>
      <c r="BT99" s="131" t="s">
        <v>83</v>
      </c>
      <c r="BV99" s="131" t="s">
        <v>77</v>
      </c>
      <c r="BW99" s="131" t="s">
        <v>97</v>
      </c>
      <c r="BX99" s="131" t="s">
        <v>5</v>
      </c>
      <c r="CL99" s="131" t="s">
        <v>1</v>
      </c>
      <c r="CM99" s="131" t="s">
        <v>85</v>
      </c>
    </row>
    <row r="100" s="2" customFormat="1" ht="30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</sheetData>
  <sheetProtection sheet="1" formatColumns="0" formatRows="0" objects="1" scenarios="1" spinCount="100000" saltValue="Ndnuzlu+DGSDVB32fSSKxtCbXuzUZRjvgdhIoFLskJ4L9oUpPMabTZTW71I0xw3NxMvpSGVeAXE0hYwabnC8XA==" hashValue="E3r5l6wlEOP57AP61nhXj4gxcqs7wnjH2TV+cblXENkr2pb5Rgu04Yb7My4FJYIdT22b+2fQ+lzPz+Fx4+n8rg==" algorithmName="SHA-512" password="CC35"/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D.1.1; D.1.2 - Architekto...'!C2" display="/"/>
    <hyperlink ref="A96" location="'D.1.4 EL - Elektroinstalace'!C2" display="/"/>
    <hyperlink ref="A97" location="'D.1.4 VZT - Vzduchotechnika'!C2" display="/"/>
    <hyperlink ref="A98" location="'D.1.4 ZTI - Zdravotně tec...'!C2" display="/"/>
    <hyperlink ref="A9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  <c r="AZ2" s="136" t="s">
        <v>98</v>
      </c>
      <c r="BA2" s="136" t="s">
        <v>99</v>
      </c>
      <c r="BB2" s="136" t="s">
        <v>1</v>
      </c>
      <c r="BC2" s="136" t="s">
        <v>100</v>
      </c>
      <c r="BD2" s="136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  <c r="AZ3" s="136" t="s">
        <v>102</v>
      </c>
      <c r="BA3" s="136" t="s">
        <v>103</v>
      </c>
      <c r="BB3" s="136" t="s">
        <v>1</v>
      </c>
      <c r="BC3" s="136" t="s">
        <v>104</v>
      </c>
      <c r="BD3" s="136" t="s">
        <v>101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  <c r="AZ4" s="136" t="s">
        <v>106</v>
      </c>
      <c r="BA4" s="136" t="s">
        <v>107</v>
      </c>
      <c r="BB4" s="136" t="s">
        <v>1</v>
      </c>
      <c r="BC4" s="136" t="s">
        <v>108</v>
      </c>
      <c r="BD4" s="136" t="s">
        <v>101</v>
      </c>
    </row>
    <row r="5" s="1" customFormat="1" ht="6.96" customHeight="1">
      <c r="B5" s="20"/>
      <c r="L5" s="20"/>
      <c r="AZ5" s="136" t="s">
        <v>109</v>
      </c>
      <c r="BA5" s="136" t="s">
        <v>110</v>
      </c>
      <c r="BB5" s="136" t="s">
        <v>1</v>
      </c>
      <c r="BC5" s="136" t="s">
        <v>111</v>
      </c>
      <c r="BD5" s="136" t="s">
        <v>101</v>
      </c>
    </row>
    <row r="6" s="1" customFormat="1" ht="12" customHeight="1">
      <c r="B6" s="20"/>
      <c r="D6" s="141" t="s">
        <v>16</v>
      </c>
      <c r="L6" s="20"/>
      <c r="AZ6" s="136" t="s">
        <v>112</v>
      </c>
      <c r="BA6" s="136" t="s">
        <v>113</v>
      </c>
      <c r="BB6" s="136" t="s">
        <v>1</v>
      </c>
      <c r="BC6" s="136" t="s">
        <v>114</v>
      </c>
      <c r="BD6" s="136" t="s">
        <v>101</v>
      </c>
    </row>
    <row r="7" s="1" customFormat="1" ht="16.5" customHeight="1">
      <c r="B7" s="20"/>
      <c r="E7" s="142" t="str">
        <f>'Rekapitulace stavby'!K6</f>
        <v>SOFTBALOVÉ HŘIŠTĚ TJ JISKRA HB PŘÍSTAVBA ODPALIŠTĚ</v>
      </c>
      <c r="F7" s="141"/>
      <c r="G7" s="141"/>
      <c r="H7" s="141"/>
      <c r="L7" s="20"/>
      <c r="AZ7" s="136" t="s">
        <v>115</v>
      </c>
      <c r="BA7" s="136" t="s">
        <v>116</v>
      </c>
      <c r="BB7" s="136" t="s">
        <v>1</v>
      </c>
      <c r="BC7" s="136" t="s">
        <v>117</v>
      </c>
      <c r="BD7" s="136" t="s">
        <v>101</v>
      </c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36" t="s">
        <v>119</v>
      </c>
      <c r="BA8" s="136" t="s">
        <v>120</v>
      </c>
      <c r="BB8" s="136" t="s">
        <v>1</v>
      </c>
      <c r="BC8" s="136" t="s">
        <v>121</v>
      </c>
      <c r="BD8" s="136" t="s">
        <v>101</v>
      </c>
    </row>
    <row r="9" s="2" customFormat="1" ht="30" customHeight="1">
      <c r="A9" s="38"/>
      <c r="B9" s="44"/>
      <c r="C9" s="38"/>
      <c r="D9" s="38"/>
      <c r="E9" s="143" t="s">
        <v>122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36" t="s">
        <v>123</v>
      </c>
      <c r="BA9" s="136" t="s">
        <v>124</v>
      </c>
      <c r="BB9" s="136" t="s">
        <v>1</v>
      </c>
      <c r="BC9" s="136" t="s">
        <v>125</v>
      </c>
      <c r="BD9" s="136" t="s">
        <v>101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36" t="s">
        <v>126</v>
      </c>
      <c r="BA10" s="136" t="s">
        <v>127</v>
      </c>
      <c r="BB10" s="136" t="s">
        <v>1</v>
      </c>
      <c r="BC10" s="136" t="s">
        <v>128</v>
      </c>
      <c r="BD10" s="136" t="s">
        <v>101</v>
      </c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36" t="s">
        <v>129</v>
      </c>
      <c r="BA11" s="136" t="s">
        <v>130</v>
      </c>
      <c r="BB11" s="136" t="s">
        <v>1</v>
      </c>
      <c r="BC11" s="136" t="s">
        <v>131</v>
      </c>
      <c r="BD11" s="136" t="s">
        <v>101</v>
      </c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36" t="s">
        <v>132</v>
      </c>
      <c r="BA12" s="136" t="s">
        <v>133</v>
      </c>
      <c r="BB12" s="136" t="s">
        <v>1</v>
      </c>
      <c r="BC12" s="136" t="s">
        <v>134</v>
      </c>
      <c r="BD12" s="136" t="s">
        <v>101</v>
      </c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36" t="s">
        <v>135</v>
      </c>
      <c r="BA13" s="136" t="s">
        <v>136</v>
      </c>
      <c r="BB13" s="136" t="s">
        <v>1</v>
      </c>
      <c r="BC13" s="136" t="s">
        <v>137</v>
      </c>
      <c r="BD13" s="136" t="s">
        <v>101</v>
      </c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36" t="s">
        <v>138</v>
      </c>
      <c r="BA14" s="136" t="s">
        <v>139</v>
      </c>
      <c r="BB14" s="136" t="s">
        <v>1</v>
      </c>
      <c r="BC14" s="136" t="s">
        <v>140</v>
      </c>
      <c r="BD14" s="136" t="s">
        <v>101</v>
      </c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36" t="s">
        <v>141</v>
      </c>
      <c r="BA15" s="136" t="s">
        <v>142</v>
      </c>
      <c r="BB15" s="136" t="s">
        <v>1</v>
      </c>
      <c r="BC15" s="136" t="s">
        <v>143</v>
      </c>
      <c r="BD15" s="136" t="s">
        <v>101</v>
      </c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36" t="s">
        <v>144</v>
      </c>
      <c r="BA16" s="136" t="s">
        <v>145</v>
      </c>
      <c r="BB16" s="136" t="s">
        <v>1</v>
      </c>
      <c r="BC16" s="136" t="s">
        <v>146</v>
      </c>
      <c r="BD16" s="136" t="s">
        <v>101</v>
      </c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36" t="s">
        <v>147</v>
      </c>
      <c r="BA17" s="136" t="s">
        <v>148</v>
      </c>
      <c r="BB17" s="136" t="s">
        <v>1</v>
      </c>
      <c r="BC17" s="136" t="s">
        <v>149</v>
      </c>
      <c r="BD17" s="136" t="s">
        <v>101</v>
      </c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136" t="s">
        <v>150</v>
      </c>
      <c r="BA18" s="136" t="s">
        <v>151</v>
      </c>
      <c r="BB18" s="136" t="s">
        <v>1</v>
      </c>
      <c r="BC18" s="136" t="s">
        <v>152</v>
      </c>
      <c r="BD18" s="136" t="s">
        <v>101</v>
      </c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136" t="s">
        <v>153</v>
      </c>
      <c r="BA19" s="136" t="s">
        <v>154</v>
      </c>
      <c r="BB19" s="136" t="s">
        <v>1</v>
      </c>
      <c r="BC19" s="136" t="s">
        <v>155</v>
      </c>
      <c r="BD19" s="136" t="s">
        <v>101</v>
      </c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Z20" s="136" t="s">
        <v>156</v>
      </c>
      <c r="BA20" s="136" t="s">
        <v>157</v>
      </c>
      <c r="BB20" s="136" t="s">
        <v>1</v>
      </c>
      <c r="BC20" s="136" t="s">
        <v>158</v>
      </c>
      <c r="BD20" s="136" t="s">
        <v>101</v>
      </c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Z21" s="136" t="s">
        <v>159</v>
      </c>
      <c r="BA21" s="136" t="s">
        <v>160</v>
      </c>
      <c r="BB21" s="136" t="s">
        <v>1</v>
      </c>
      <c r="BC21" s="136" t="s">
        <v>161</v>
      </c>
      <c r="BD21" s="136" t="s">
        <v>101</v>
      </c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Z22" s="136" t="s">
        <v>162</v>
      </c>
      <c r="BA22" s="136" t="s">
        <v>163</v>
      </c>
      <c r="BB22" s="136" t="s">
        <v>1</v>
      </c>
      <c r="BC22" s="136" t="s">
        <v>164</v>
      </c>
      <c r="BD22" s="136" t="s">
        <v>101</v>
      </c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Z23" s="136" t="s">
        <v>165</v>
      </c>
      <c r="BA23" s="136" t="s">
        <v>166</v>
      </c>
      <c r="BB23" s="136" t="s">
        <v>1</v>
      </c>
      <c r="BC23" s="136" t="s">
        <v>167</v>
      </c>
      <c r="BD23" s="136" t="s">
        <v>101</v>
      </c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Z24" s="136" t="s">
        <v>168</v>
      </c>
      <c r="BA24" s="136" t="s">
        <v>169</v>
      </c>
      <c r="BB24" s="136" t="s">
        <v>1</v>
      </c>
      <c r="BC24" s="136" t="s">
        <v>170</v>
      </c>
      <c r="BD24" s="136" t="s">
        <v>101</v>
      </c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Z25" s="136" t="s">
        <v>171</v>
      </c>
      <c r="BA25" s="136" t="s">
        <v>172</v>
      </c>
      <c r="BB25" s="136" t="s">
        <v>1</v>
      </c>
      <c r="BC25" s="136" t="s">
        <v>173</v>
      </c>
      <c r="BD25" s="136" t="s">
        <v>101</v>
      </c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Z26" s="136" t="s">
        <v>174</v>
      </c>
      <c r="BA26" s="136" t="s">
        <v>175</v>
      </c>
      <c r="BB26" s="136" t="s">
        <v>1</v>
      </c>
      <c r="BC26" s="136" t="s">
        <v>176</v>
      </c>
      <c r="BD26" s="136" t="s">
        <v>101</v>
      </c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Z27" s="150" t="s">
        <v>177</v>
      </c>
      <c r="BA27" s="150" t="s">
        <v>178</v>
      </c>
      <c r="BB27" s="150" t="s">
        <v>1</v>
      </c>
      <c r="BC27" s="150" t="s">
        <v>179</v>
      </c>
      <c r="BD27" s="150" t="s">
        <v>101</v>
      </c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Z28" s="136" t="s">
        <v>180</v>
      </c>
      <c r="BA28" s="136" t="s">
        <v>181</v>
      </c>
      <c r="BB28" s="136" t="s">
        <v>1</v>
      </c>
      <c r="BC28" s="136" t="s">
        <v>182</v>
      </c>
      <c r="BD28" s="136" t="s">
        <v>101</v>
      </c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Z29" s="136" t="s">
        <v>183</v>
      </c>
      <c r="BA29" s="136" t="s">
        <v>184</v>
      </c>
      <c r="BB29" s="136" t="s">
        <v>1</v>
      </c>
      <c r="BC29" s="136" t="s">
        <v>185</v>
      </c>
      <c r="BD29" s="136" t="s">
        <v>101</v>
      </c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ROUND(J138,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Z30" s="136" t="s">
        <v>186</v>
      </c>
      <c r="BA30" s="136" t="s">
        <v>187</v>
      </c>
      <c r="BB30" s="136" t="s">
        <v>1</v>
      </c>
      <c r="BC30" s="136" t="s">
        <v>188</v>
      </c>
      <c r="BD30" s="136" t="s">
        <v>101</v>
      </c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Z31" s="136" t="s">
        <v>189</v>
      </c>
      <c r="BA31" s="136" t="s">
        <v>190</v>
      </c>
      <c r="BB31" s="136" t="s">
        <v>1</v>
      </c>
      <c r="BC31" s="136" t="s">
        <v>191</v>
      </c>
      <c r="BD31" s="136" t="s">
        <v>101</v>
      </c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Z32" s="136" t="s">
        <v>192</v>
      </c>
      <c r="BA32" s="136" t="s">
        <v>193</v>
      </c>
      <c r="BB32" s="136" t="s">
        <v>1</v>
      </c>
      <c r="BC32" s="136" t="s">
        <v>194</v>
      </c>
      <c r="BD32" s="136" t="s">
        <v>101</v>
      </c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ROUND((SUM(BE138:BE799)),  2)</f>
        <v>0</v>
      </c>
      <c r="G33" s="38"/>
      <c r="H33" s="38"/>
      <c r="I33" s="157">
        <v>0.20999999999999999</v>
      </c>
      <c r="J33" s="156">
        <f>ROUND(((SUM(BE138:BE799))*I33),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Z33" s="136" t="s">
        <v>195</v>
      </c>
      <c r="BA33" s="136" t="s">
        <v>196</v>
      </c>
      <c r="BB33" s="136" t="s">
        <v>1</v>
      </c>
      <c r="BC33" s="136" t="s">
        <v>101</v>
      </c>
      <c r="BD33" s="136" t="s">
        <v>101</v>
      </c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ROUND((SUM(BF138:BF799)),  2)</f>
        <v>0</v>
      </c>
      <c r="G34" s="38"/>
      <c r="H34" s="38"/>
      <c r="I34" s="157">
        <v>0.12</v>
      </c>
      <c r="J34" s="156">
        <f>ROUND(((SUM(BF138:BF799))*I34),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Z34" s="136" t="s">
        <v>197</v>
      </c>
      <c r="BA34" s="136" t="s">
        <v>198</v>
      </c>
      <c r="BB34" s="136" t="s">
        <v>1</v>
      </c>
      <c r="BC34" s="136" t="s">
        <v>199</v>
      </c>
      <c r="BD34" s="136" t="s">
        <v>101</v>
      </c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ROUND((SUM(BG138:BG799)),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Z35" s="136" t="s">
        <v>200</v>
      </c>
      <c r="BA35" s="136" t="s">
        <v>201</v>
      </c>
      <c r="BB35" s="136" t="s">
        <v>1</v>
      </c>
      <c r="BC35" s="136" t="s">
        <v>202</v>
      </c>
      <c r="BD35" s="136" t="s">
        <v>101</v>
      </c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ROUND((SUM(BH138:BH799)),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Z36" s="136" t="s">
        <v>203</v>
      </c>
      <c r="BA36" s="136" t="s">
        <v>204</v>
      </c>
      <c r="BB36" s="136" t="s">
        <v>1</v>
      </c>
      <c r="BC36" s="136" t="s">
        <v>205</v>
      </c>
      <c r="BD36" s="136" t="s">
        <v>101</v>
      </c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ROUND((SUM(BI138:BI799)),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Z37" s="136" t="s">
        <v>206</v>
      </c>
      <c r="BA37" s="136" t="s">
        <v>207</v>
      </c>
      <c r="BB37" s="136" t="s">
        <v>1</v>
      </c>
      <c r="BC37" s="136" t="s">
        <v>208</v>
      </c>
      <c r="BD37" s="136" t="s">
        <v>101</v>
      </c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Z38" s="136" t="s">
        <v>209</v>
      </c>
      <c r="BA38" s="136" t="s">
        <v>210</v>
      </c>
      <c r="BB38" s="136" t="s">
        <v>1</v>
      </c>
      <c r="BC38" s="136" t="s">
        <v>211</v>
      </c>
      <c r="BD38" s="136" t="s">
        <v>101</v>
      </c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Z39" s="136" t="s">
        <v>212</v>
      </c>
      <c r="BA39" s="136" t="s">
        <v>213</v>
      </c>
      <c r="BB39" s="136" t="s">
        <v>1</v>
      </c>
      <c r="BC39" s="136" t="s">
        <v>214</v>
      </c>
      <c r="BD39" s="136" t="s">
        <v>101</v>
      </c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Z40" s="136" t="s">
        <v>215</v>
      </c>
      <c r="BA40" s="136" t="s">
        <v>216</v>
      </c>
      <c r="BB40" s="136" t="s">
        <v>1</v>
      </c>
      <c r="BC40" s="136" t="s">
        <v>217</v>
      </c>
      <c r="BD40" s="136" t="s">
        <v>101</v>
      </c>
    </row>
    <row r="41" s="1" customFormat="1" ht="14.4" customHeight="1">
      <c r="B41" s="20"/>
      <c r="L41" s="20"/>
      <c r="AZ41" s="136" t="s">
        <v>218</v>
      </c>
      <c r="BA41" s="136" t="s">
        <v>219</v>
      </c>
      <c r="BB41" s="136" t="s">
        <v>1</v>
      </c>
      <c r="BC41" s="136" t="s">
        <v>220</v>
      </c>
      <c r="BD41" s="136" t="s">
        <v>101</v>
      </c>
    </row>
    <row r="42" s="1" customFormat="1" ht="14.4" customHeight="1">
      <c r="B42" s="20"/>
      <c r="L42" s="20"/>
      <c r="AZ42" s="136" t="s">
        <v>221</v>
      </c>
      <c r="BA42" s="136" t="s">
        <v>222</v>
      </c>
      <c r="BB42" s="136" t="s">
        <v>1</v>
      </c>
      <c r="BC42" s="136" t="s">
        <v>223</v>
      </c>
      <c r="BD42" s="136" t="s">
        <v>101</v>
      </c>
    </row>
    <row r="43" s="1" customFormat="1" ht="14.4" customHeight="1">
      <c r="B43" s="20"/>
      <c r="L43" s="20"/>
      <c r="AZ43" s="136" t="s">
        <v>224</v>
      </c>
      <c r="BA43" s="136" t="s">
        <v>225</v>
      </c>
      <c r="BB43" s="136" t="s">
        <v>1</v>
      </c>
      <c r="BC43" s="136" t="s">
        <v>226</v>
      </c>
      <c r="BD43" s="136" t="s">
        <v>101</v>
      </c>
    </row>
    <row r="44" s="1" customFormat="1" ht="14.4" customHeight="1">
      <c r="B44" s="20"/>
      <c r="L44" s="20"/>
      <c r="AZ44" s="136" t="s">
        <v>227</v>
      </c>
      <c r="BA44" s="136" t="s">
        <v>228</v>
      </c>
      <c r="BB44" s="136" t="s">
        <v>1</v>
      </c>
      <c r="BC44" s="136" t="s">
        <v>229</v>
      </c>
      <c r="BD44" s="136" t="s">
        <v>101</v>
      </c>
    </row>
    <row r="45" s="1" customFormat="1" ht="14.4" customHeight="1">
      <c r="B45" s="20"/>
      <c r="L45" s="20"/>
      <c r="AZ45" s="136" t="s">
        <v>230</v>
      </c>
      <c r="BA45" s="136" t="s">
        <v>231</v>
      </c>
      <c r="BB45" s="136" t="s">
        <v>1</v>
      </c>
      <c r="BC45" s="136" t="s">
        <v>232</v>
      </c>
      <c r="BD45" s="136" t="s">
        <v>101</v>
      </c>
    </row>
    <row r="46" s="1" customFormat="1" ht="14.4" customHeight="1">
      <c r="B46" s="20"/>
      <c r="L46" s="20"/>
      <c r="AZ46" s="136" t="s">
        <v>233</v>
      </c>
      <c r="BA46" s="136" t="s">
        <v>234</v>
      </c>
      <c r="BB46" s="136" t="s">
        <v>1</v>
      </c>
      <c r="BC46" s="136" t="s">
        <v>235</v>
      </c>
      <c r="BD46" s="136" t="s">
        <v>101</v>
      </c>
    </row>
    <row r="47" s="1" customFormat="1" ht="14.4" customHeight="1">
      <c r="B47" s="20"/>
      <c r="L47" s="20"/>
      <c r="AZ47" s="136" t="s">
        <v>236</v>
      </c>
      <c r="BA47" s="136" t="s">
        <v>237</v>
      </c>
      <c r="BB47" s="136" t="s">
        <v>1</v>
      </c>
      <c r="BC47" s="136" t="s">
        <v>238</v>
      </c>
      <c r="BD47" s="136" t="s">
        <v>101</v>
      </c>
    </row>
    <row r="48" s="1" customFormat="1" ht="14.4" customHeight="1">
      <c r="B48" s="20"/>
      <c r="L48" s="20"/>
      <c r="AZ48" s="136" t="s">
        <v>239</v>
      </c>
      <c r="BA48" s="136" t="s">
        <v>240</v>
      </c>
      <c r="BB48" s="136" t="s">
        <v>1</v>
      </c>
      <c r="BC48" s="136" t="s">
        <v>241</v>
      </c>
      <c r="BD48" s="136" t="s">
        <v>101</v>
      </c>
    </row>
    <row r="49" s="1" customFormat="1" ht="14.4" customHeight="1">
      <c r="B49" s="20"/>
      <c r="L49" s="20"/>
      <c r="AZ49" s="136" t="s">
        <v>242</v>
      </c>
      <c r="BA49" s="136" t="s">
        <v>243</v>
      </c>
      <c r="BB49" s="136" t="s">
        <v>1</v>
      </c>
      <c r="BC49" s="136" t="s">
        <v>244</v>
      </c>
      <c r="BD49" s="136" t="s">
        <v>101</v>
      </c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  <c r="AZ50" s="136" t="s">
        <v>245</v>
      </c>
      <c r="BA50" s="136" t="s">
        <v>246</v>
      </c>
      <c r="BB50" s="136" t="s">
        <v>1</v>
      </c>
      <c r="BC50" s="136" t="s">
        <v>247</v>
      </c>
      <c r="BD50" s="136" t="s">
        <v>101</v>
      </c>
    </row>
    <row r="51">
      <c r="B51" s="20"/>
      <c r="L51" s="20"/>
      <c r="AZ51" s="136" t="s">
        <v>248</v>
      </c>
      <c r="BA51" s="136" t="s">
        <v>249</v>
      </c>
      <c r="BB51" s="136" t="s">
        <v>1</v>
      </c>
      <c r="BC51" s="136" t="s">
        <v>238</v>
      </c>
      <c r="BD51" s="136" t="s">
        <v>101</v>
      </c>
    </row>
    <row r="52">
      <c r="B52" s="20"/>
      <c r="L52" s="20"/>
      <c r="AZ52" s="136" t="s">
        <v>250</v>
      </c>
      <c r="BA52" s="136" t="s">
        <v>251</v>
      </c>
      <c r="BB52" s="136" t="s">
        <v>1</v>
      </c>
      <c r="BC52" s="136" t="s">
        <v>252</v>
      </c>
      <c r="BD52" s="136" t="s">
        <v>101</v>
      </c>
    </row>
    <row r="53">
      <c r="B53" s="20"/>
      <c r="L53" s="20"/>
      <c r="AZ53" s="136" t="s">
        <v>253</v>
      </c>
      <c r="BA53" s="136" t="s">
        <v>254</v>
      </c>
      <c r="BB53" s="136" t="s">
        <v>1</v>
      </c>
      <c r="BC53" s="136" t="s">
        <v>255</v>
      </c>
      <c r="BD53" s="136" t="s">
        <v>101</v>
      </c>
    </row>
    <row r="54">
      <c r="B54" s="20"/>
      <c r="L54" s="20"/>
      <c r="AZ54" s="136" t="s">
        <v>256</v>
      </c>
      <c r="BA54" s="136" t="s">
        <v>257</v>
      </c>
      <c r="BB54" s="136" t="s">
        <v>1</v>
      </c>
      <c r="BC54" s="136" t="s">
        <v>258</v>
      </c>
      <c r="BD54" s="136" t="s">
        <v>101</v>
      </c>
    </row>
    <row r="55">
      <c r="B55" s="20"/>
      <c r="L55" s="20"/>
      <c r="AZ55" s="136" t="s">
        <v>259</v>
      </c>
      <c r="BA55" s="136" t="s">
        <v>260</v>
      </c>
      <c r="BB55" s="136" t="s">
        <v>1</v>
      </c>
      <c r="BC55" s="136" t="s">
        <v>101</v>
      </c>
      <c r="BD55" s="136" t="s">
        <v>101</v>
      </c>
    </row>
    <row r="56">
      <c r="B56" s="20"/>
      <c r="L56" s="20"/>
      <c r="AZ56" s="136" t="s">
        <v>261</v>
      </c>
      <c r="BA56" s="136" t="s">
        <v>262</v>
      </c>
      <c r="BB56" s="136" t="s">
        <v>1</v>
      </c>
      <c r="BC56" s="136" t="s">
        <v>238</v>
      </c>
      <c r="BD56" s="136" t="s">
        <v>101</v>
      </c>
    </row>
    <row r="57">
      <c r="B57" s="20"/>
      <c r="L57" s="20"/>
      <c r="AZ57" s="136" t="s">
        <v>263</v>
      </c>
      <c r="BA57" s="136" t="s">
        <v>264</v>
      </c>
      <c r="BB57" s="136" t="s">
        <v>1</v>
      </c>
      <c r="BC57" s="136" t="s">
        <v>238</v>
      </c>
      <c r="BD57" s="136" t="s">
        <v>101</v>
      </c>
    </row>
    <row r="58">
      <c r="B58" s="20"/>
      <c r="L58" s="20"/>
      <c r="AZ58" s="136" t="s">
        <v>265</v>
      </c>
      <c r="BA58" s="136" t="s">
        <v>266</v>
      </c>
      <c r="BB58" s="136" t="s">
        <v>1</v>
      </c>
      <c r="BC58" s="136" t="s">
        <v>267</v>
      </c>
      <c r="BD58" s="136" t="s">
        <v>101</v>
      </c>
    </row>
    <row r="59">
      <c r="B59" s="20"/>
      <c r="L59" s="20"/>
      <c r="AZ59" s="136" t="s">
        <v>268</v>
      </c>
      <c r="BA59" s="136" t="s">
        <v>269</v>
      </c>
      <c r="BB59" s="136" t="s">
        <v>1</v>
      </c>
      <c r="BC59" s="136" t="s">
        <v>270</v>
      </c>
      <c r="BD59" s="136" t="s">
        <v>101</v>
      </c>
    </row>
    <row r="60">
      <c r="B60" s="20"/>
      <c r="L60" s="20"/>
      <c r="AZ60" s="136" t="s">
        <v>271</v>
      </c>
      <c r="BA60" s="136" t="s">
        <v>272</v>
      </c>
      <c r="BB60" s="136" t="s">
        <v>1</v>
      </c>
      <c r="BC60" s="136" t="s">
        <v>273</v>
      </c>
      <c r="BD60" s="136" t="s">
        <v>101</v>
      </c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Z61" s="136" t="s">
        <v>274</v>
      </c>
      <c r="BA61" s="136" t="s">
        <v>275</v>
      </c>
      <c r="BB61" s="136" t="s">
        <v>1</v>
      </c>
      <c r="BC61" s="136" t="s">
        <v>273</v>
      </c>
      <c r="BD61" s="136" t="s">
        <v>101</v>
      </c>
    </row>
    <row r="62">
      <c r="B62" s="20"/>
      <c r="L62" s="20"/>
      <c r="AZ62" s="136" t="s">
        <v>276</v>
      </c>
      <c r="BA62" s="136" t="s">
        <v>277</v>
      </c>
      <c r="BB62" s="136" t="s">
        <v>1</v>
      </c>
      <c r="BC62" s="136" t="s">
        <v>235</v>
      </c>
      <c r="BD62" s="136" t="s">
        <v>101</v>
      </c>
    </row>
    <row r="63">
      <c r="B63" s="20"/>
      <c r="L63" s="20"/>
      <c r="AZ63" s="136" t="s">
        <v>278</v>
      </c>
      <c r="BA63" s="136" t="s">
        <v>279</v>
      </c>
      <c r="BB63" s="136" t="s">
        <v>1</v>
      </c>
      <c r="BC63" s="136" t="s">
        <v>280</v>
      </c>
      <c r="BD63" s="136" t="s">
        <v>101</v>
      </c>
    </row>
    <row r="64">
      <c r="B64" s="20"/>
      <c r="L64" s="20"/>
      <c r="AZ64" s="136" t="s">
        <v>281</v>
      </c>
      <c r="BA64" s="136" t="s">
        <v>282</v>
      </c>
      <c r="BB64" s="136" t="s">
        <v>1</v>
      </c>
      <c r="BC64" s="136" t="s">
        <v>283</v>
      </c>
      <c r="BD64" s="136" t="s">
        <v>101</v>
      </c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Z65" s="136" t="s">
        <v>284</v>
      </c>
      <c r="BA65" s="136" t="s">
        <v>285</v>
      </c>
      <c r="BB65" s="136" t="s">
        <v>1</v>
      </c>
      <c r="BC65" s="136" t="s">
        <v>286</v>
      </c>
      <c r="BD65" s="136" t="s">
        <v>101</v>
      </c>
    </row>
    <row r="66">
      <c r="B66" s="20"/>
      <c r="L66" s="20"/>
      <c r="AZ66" s="136" t="s">
        <v>287</v>
      </c>
      <c r="BA66" s="136" t="s">
        <v>288</v>
      </c>
      <c r="BB66" s="136" t="s">
        <v>1</v>
      </c>
      <c r="BC66" s="136" t="s">
        <v>289</v>
      </c>
      <c r="BD66" s="136" t="s">
        <v>101</v>
      </c>
    </row>
    <row r="67">
      <c r="B67" s="20"/>
      <c r="L67" s="20"/>
      <c r="AZ67" s="136" t="s">
        <v>290</v>
      </c>
      <c r="BA67" s="136" t="s">
        <v>291</v>
      </c>
      <c r="BB67" s="136" t="s">
        <v>1</v>
      </c>
      <c r="BC67" s="136" t="s">
        <v>267</v>
      </c>
      <c r="BD67" s="136" t="s">
        <v>101</v>
      </c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6" t="str">
        <f>E7</f>
        <v>SOFTBALOVÉ HŘIŠTĚ TJ JISKRA HB PŘÍSTAVBA ODPALIŠTĚ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D.1.1; D.1.2 - Architektonicko-stavební a stavebně-kontukční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J138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s="9" customFormat="1" ht="24.96" customHeight="1">
      <c r="A97" s="9"/>
      <c r="B97" s="181"/>
      <c r="C97" s="182"/>
      <c r="D97" s="183" t="s">
        <v>297</v>
      </c>
      <c r="E97" s="184"/>
      <c r="F97" s="184"/>
      <c r="G97" s="184"/>
      <c r="H97" s="184"/>
      <c r="I97" s="184"/>
      <c r="J97" s="185">
        <f>J139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298</v>
      </c>
      <c r="E98" s="190"/>
      <c r="F98" s="190"/>
      <c r="G98" s="190"/>
      <c r="H98" s="190"/>
      <c r="I98" s="190"/>
      <c r="J98" s="191">
        <f>J140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299</v>
      </c>
      <c r="E99" s="190"/>
      <c r="F99" s="190"/>
      <c r="G99" s="190"/>
      <c r="H99" s="190"/>
      <c r="I99" s="190"/>
      <c r="J99" s="191">
        <f>J196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300</v>
      </c>
      <c r="E100" s="190"/>
      <c r="F100" s="190"/>
      <c r="G100" s="190"/>
      <c r="H100" s="190"/>
      <c r="I100" s="190"/>
      <c r="J100" s="191">
        <f>J277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301</v>
      </c>
      <c r="E101" s="190"/>
      <c r="F101" s="190"/>
      <c r="G101" s="190"/>
      <c r="H101" s="190"/>
      <c r="I101" s="190"/>
      <c r="J101" s="191">
        <f>J325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7"/>
      <c r="C102" s="188"/>
      <c r="D102" s="189" t="s">
        <v>302</v>
      </c>
      <c r="E102" s="190"/>
      <c r="F102" s="190"/>
      <c r="G102" s="190"/>
      <c r="H102" s="190"/>
      <c r="I102" s="190"/>
      <c r="J102" s="191">
        <f>J377</f>
        <v>0</v>
      </c>
      <c r="K102" s="188"/>
      <c r="L102" s="19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7"/>
      <c r="C103" s="188"/>
      <c r="D103" s="189" t="s">
        <v>303</v>
      </c>
      <c r="E103" s="190"/>
      <c r="F103" s="190"/>
      <c r="G103" s="190"/>
      <c r="H103" s="190"/>
      <c r="I103" s="190"/>
      <c r="J103" s="191">
        <f>J388</f>
        <v>0</v>
      </c>
      <c r="K103" s="188"/>
      <c r="L103" s="19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7"/>
      <c r="C104" s="188"/>
      <c r="D104" s="189" t="s">
        <v>304</v>
      </c>
      <c r="E104" s="190"/>
      <c r="F104" s="190"/>
      <c r="G104" s="190"/>
      <c r="H104" s="190"/>
      <c r="I104" s="190"/>
      <c r="J104" s="191">
        <f>J497</f>
        <v>0</v>
      </c>
      <c r="K104" s="188"/>
      <c r="L104" s="19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7"/>
      <c r="C105" s="188"/>
      <c r="D105" s="189" t="s">
        <v>305</v>
      </c>
      <c r="E105" s="190"/>
      <c r="F105" s="190"/>
      <c r="G105" s="190"/>
      <c r="H105" s="190"/>
      <c r="I105" s="190"/>
      <c r="J105" s="191">
        <f>J508</f>
        <v>0</v>
      </c>
      <c r="K105" s="188"/>
      <c r="L105" s="19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7"/>
      <c r="C106" s="188"/>
      <c r="D106" s="189" t="s">
        <v>306</v>
      </c>
      <c r="E106" s="190"/>
      <c r="F106" s="190"/>
      <c r="G106" s="190"/>
      <c r="H106" s="190"/>
      <c r="I106" s="190"/>
      <c r="J106" s="191">
        <f>J545</f>
        <v>0</v>
      </c>
      <c r="K106" s="188"/>
      <c r="L106" s="19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1"/>
      <c r="C107" s="182"/>
      <c r="D107" s="183" t="s">
        <v>307</v>
      </c>
      <c r="E107" s="184"/>
      <c r="F107" s="184"/>
      <c r="G107" s="184"/>
      <c r="H107" s="184"/>
      <c r="I107" s="184"/>
      <c r="J107" s="185">
        <f>J547</f>
        <v>0</v>
      </c>
      <c r="K107" s="182"/>
      <c r="L107" s="18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7"/>
      <c r="C108" s="188"/>
      <c r="D108" s="189" t="s">
        <v>308</v>
      </c>
      <c r="E108" s="190"/>
      <c r="F108" s="190"/>
      <c r="G108" s="190"/>
      <c r="H108" s="190"/>
      <c r="I108" s="190"/>
      <c r="J108" s="191">
        <f>J548</f>
        <v>0</v>
      </c>
      <c r="K108" s="188"/>
      <c r="L108" s="19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7"/>
      <c r="C109" s="188"/>
      <c r="D109" s="189" t="s">
        <v>309</v>
      </c>
      <c r="E109" s="190"/>
      <c r="F109" s="190"/>
      <c r="G109" s="190"/>
      <c r="H109" s="190"/>
      <c r="I109" s="190"/>
      <c r="J109" s="191">
        <f>J577</f>
        <v>0</v>
      </c>
      <c r="K109" s="188"/>
      <c r="L109" s="192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7"/>
      <c r="C110" s="188"/>
      <c r="D110" s="189" t="s">
        <v>310</v>
      </c>
      <c r="E110" s="190"/>
      <c r="F110" s="190"/>
      <c r="G110" s="190"/>
      <c r="H110" s="190"/>
      <c r="I110" s="190"/>
      <c r="J110" s="191">
        <f>J607</f>
        <v>0</v>
      </c>
      <c r="K110" s="188"/>
      <c r="L110" s="19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7"/>
      <c r="C111" s="188"/>
      <c r="D111" s="189" t="s">
        <v>311</v>
      </c>
      <c r="E111" s="190"/>
      <c r="F111" s="190"/>
      <c r="G111" s="190"/>
      <c r="H111" s="190"/>
      <c r="I111" s="190"/>
      <c r="J111" s="191">
        <f>J631</f>
        <v>0</v>
      </c>
      <c r="K111" s="188"/>
      <c r="L111" s="19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7"/>
      <c r="C112" s="188"/>
      <c r="D112" s="189" t="s">
        <v>312</v>
      </c>
      <c r="E112" s="190"/>
      <c r="F112" s="190"/>
      <c r="G112" s="190"/>
      <c r="H112" s="190"/>
      <c r="I112" s="190"/>
      <c r="J112" s="191">
        <f>J659</f>
        <v>0</v>
      </c>
      <c r="K112" s="188"/>
      <c r="L112" s="19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7"/>
      <c r="C113" s="188"/>
      <c r="D113" s="189" t="s">
        <v>313</v>
      </c>
      <c r="E113" s="190"/>
      <c r="F113" s="190"/>
      <c r="G113" s="190"/>
      <c r="H113" s="190"/>
      <c r="I113" s="190"/>
      <c r="J113" s="191">
        <f>J683</f>
        <v>0</v>
      </c>
      <c r="K113" s="188"/>
      <c r="L113" s="192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7"/>
      <c r="C114" s="188"/>
      <c r="D114" s="189" t="s">
        <v>314</v>
      </c>
      <c r="E114" s="190"/>
      <c r="F114" s="190"/>
      <c r="G114" s="190"/>
      <c r="H114" s="190"/>
      <c r="I114" s="190"/>
      <c r="J114" s="191">
        <f>J695</f>
        <v>0</v>
      </c>
      <c r="K114" s="188"/>
      <c r="L114" s="192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7"/>
      <c r="C115" s="188"/>
      <c r="D115" s="189" t="s">
        <v>315</v>
      </c>
      <c r="E115" s="190"/>
      <c r="F115" s="190"/>
      <c r="G115" s="190"/>
      <c r="H115" s="190"/>
      <c r="I115" s="190"/>
      <c r="J115" s="191">
        <f>J721</f>
        <v>0</v>
      </c>
      <c r="K115" s="188"/>
      <c r="L115" s="192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7"/>
      <c r="C116" s="188"/>
      <c r="D116" s="189" t="s">
        <v>316</v>
      </c>
      <c r="E116" s="190"/>
      <c r="F116" s="190"/>
      <c r="G116" s="190"/>
      <c r="H116" s="190"/>
      <c r="I116" s="190"/>
      <c r="J116" s="191">
        <f>J761</f>
        <v>0</v>
      </c>
      <c r="K116" s="188"/>
      <c r="L116" s="192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7"/>
      <c r="C117" s="188"/>
      <c r="D117" s="189" t="s">
        <v>317</v>
      </c>
      <c r="E117" s="190"/>
      <c r="F117" s="190"/>
      <c r="G117" s="190"/>
      <c r="H117" s="190"/>
      <c r="I117" s="190"/>
      <c r="J117" s="191">
        <f>J772</f>
        <v>0</v>
      </c>
      <c r="K117" s="188"/>
      <c r="L117" s="192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7"/>
      <c r="C118" s="188"/>
      <c r="D118" s="189" t="s">
        <v>318</v>
      </c>
      <c r="E118" s="190"/>
      <c r="F118" s="190"/>
      <c r="G118" s="190"/>
      <c r="H118" s="190"/>
      <c r="I118" s="190"/>
      <c r="J118" s="191">
        <f>J785</f>
        <v>0</v>
      </c>
      <c r="K118" s="188"/>
      <c r="L118" s="192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66"/>
      <c r="C120" s="67"/>
      <c r="D120" s="67"/>
      <c r="E120" s="67"/>
      <c r="F120" s="67"/>
      <c r="G120" s="67"/>
      <c r="H120" s="67"/>
      <c r="I120" s="67"/>
      <c r="J120" s="67"/>
      <c r="K120" s="67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4" s="2" customFormat="1" ht="6.96" customHeight="1">
      <c r="A124" s="38"/>
      <c r="B124" s="68"/>
      <c r="C124" s="69"/>
      <c r="D124" s="69"/>
      <c r="E124" s="69"/>
      <c r="F124" s="69"/>
      <c r="G124" s="69"/>
      <c r="H124" s="69"/>
      <c r="I124" s="69"/>
      <c r="J124" s="69"/>
      <c r="K124" s="69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4.96" customHeight="1">
      <c r="A125" s="38"/>
      <c r="B125" s="39"/>
      <c r="C125" s="23" t="s">
        <v>319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16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40"/>
      <c r="D128" s="40"/>
      <c r="E128" s="176" t="str">
        <f>E7</f>
        <v>SOFTBALOVÉ HŘIŠTĚ TJ JISKRA HB PŘÍSTAVBA ODPALIŠTĚ</v>
      </c>
      <c r="F128" s="32"/>
      <c r="G128" s="32"/>
      <c r="H128" s="32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118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30" customHeight="1">
      <c r="A130" s="38"/>
      <c r="B130" s="39"/>
      <c r="C130" s="40"/>
      <c r="D130" s="40"/>
      <c r="E130" s="76" t="str">
        <f>E9</f>
        <v>D.1.1; D.1.2 - Architektonicko-stavební a stavebně-kontukční řešení</v>
      </c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20</v>
      </c>
      <c r="D132" s="40"/>
      <c r="E132" s="40"/>
      <c r="F132" s="27" t="str">
        <f>F12</f>
        <v xml:space="preserve"> </v>
      </c>
      <c r="G132" s="40"/>
      <c r="H132" s="40"/>
      <c r="I132" s="32" t="s">
        <v>22</v>
      </c>
      <c r="J132" s="79" t="str">
        <f>IF(J12="","",J12)</f>
        <v>9. 5. 2025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24</v>
      </c>
      <c r="D134" s="40"/>
      <c r="E134" s="40"/>
      <c r="F134" s="27" t="str">
        <f>E15</f>
        <v xml:space="preserve"> </v>
      </c>
      <c r="G134" s="40"/>
      <c r="H134" s="40"/>
      <c r="I134" s="32" t="s">
        <v>29</v>
      </c>
      <c r="J134" s="36" t="str">
        <f>E21</f>
        <v>Ing. Ivan Dolejš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5.15" customHeight="1">
      <c r="A135" s="38"/>
      <c r="B135" s="39"/>
      <c r="C135" s="32" t="s">
        <v>27</v>
      </c>
      <c r="D135" s="40"/>
      <c r="E135" s="40"/>
      <c r="F135" s="27" t="str">
        <f>IF(E18="","",E18)</f>
        <v>Vyplň údaj</v>
      </c>
      <c r="G135" s="40"/>
      <c r="H135" s="40"/>
      <c r="I135" s="32" t="s">
        <v>32</v>
      </c>
      <c r="J135" s="36" t="str">
        <f>E24</f>
        <v xml:space="preserve"> </v>
      </c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0.32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11" customFormat="1" ht="29.28" customHeight="1">
      <c r="A137" s="193"/>
      <c r="B137" s="194"/>
      <c r="C137" s="195" t="s">
        <v>320</v>
      </c>
      <c r="D137" s="196" t="s">
        <v>60</v>
      </c>
      <c r="E137" s="196" t="s">
        <v>56</v>
      </c>
      <c r="F137" s="196" t="s">
        <v>57</v>
      </c>
      <c r="G137" s="196" t="s">
        <v>321</v>
      </c>
      <c r="H137" s="196" t="s">
        <v>322</v>
      </c>
      <c r="I137" s="196" t="s">
        <v>323</v>
      </c>
      <c r="J137" s="196" t="s">
        <v>294</v>
      </c>
      <c r="K137" s="197" t="s">
        <v>324</v>
      </c>
      <c r="L137" s="198"/>
      <c r="M137" s="100" t="s">
        <v>1</v>
      </c>
      <c r="N137" s="101" t="s">
        <v>39</v>
      </c>
      <c r="O137" s="101" t="s">
        <v>325</v>
      </c>
      <c r="P137" s="101" t="s">
        <v>326</v>
      </c>
      <c r="Q137" s="101" t="s">
        <v>327</v>
      </c>
      <c r="R137" s="101" t="s">
        <v>328</v>
      </c>
      <c r="S137" s="101" t="s">
        <v>329</v>
      </c>
      <c r="T137" s="102" t="s">
        <v>330</v>
      </c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93"/>
      <c r="AE137" s="193"/>
    </row>
    <row r="138" s="2" customFormat="1" ht="22.8" customHeight="1">
      <c r="A138" s="38"/>
      <c r="B138" s="39"/>
      <c r="C138" s="107" t="s">
        <v>331</v>
      </c>
      <c r="D138" s="40"/>
      <c r="E138" s="40"/>
      <c r="F138" s="40"/>
      <c r="G138" s="40"/>
      <c r="H138" s="40"/>
      <c r="I138" s="40"/>
      <c r="J138" s="199">
        <f>BK138</f>
        <v>0</v>
      </c>
      <c r="K138" s="40"/>
      <c r="L138" s="44"/>
      <c r="M138" s="103"/>
      <c r="N138" s="200"/>
      <c r="O138" s="104"/>
      <c r="P138" s="201">
        <f>P139+P547</f>
        <v>0</v>
      </c>
      <c r="Q138" s="104"/>
      <c r="R138" s="201">
        <f>R139+R547</f>
        <v>1503.8498572999997</v>
      </c>
      <c r="S138" s="104"/>
      <c r="T138" s="202">
        <f>T139+T547</f>
        <v>19.353637549999998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74</v>
      </c>
      <c r="AU138" s="17" t="s">
        <v>296</v>
      </c>
      <c r="BK138" s="203">
        <f>BK139+BK547</f>
        <v>0</v>
      </c>
    </row>
    <row r="139" s="12" customFormat="1" ht="25.92" customHeight="1">
      <c r="A139" s="12"/>
      <c r="B139" s="204"/>
      <c r="C139" s="205"/>
      <c r="D139" s="206" t="s">
        <v>74</v>
      </c>
      <c r="E139" s="207" t="s">
        <v>332</v>
      </c>
      <c r="F139" s="207" t="s">
        <v>333</v>
      </c>
      <c r="G139" s="205"/>
      <c r="H139" s="205"/>
      <c r="I139" s="208"/>
      <c r="J139" s="209">
        <f>BK139</f>
        <v>0</v>
      </c>
      <c r="K139" s="205"/>
      <c r="L139" s="210"/>
      <c r="M139" s="211"/>
      <c r="N139" s="212"/>
      <c r="O139" s="212"/>
      <c r="P139" s="213">
        <f>P140+P196+P277+P325+P377+P388+P497+P508+P545</f>
        <v>0</v>
      </c>
      <c r="Q139" s="212"/>
      <c r="R139" s="213">
        <f>R140+R196+R277+R325+R377+R388+R497+R508+R545</f>
        <v>1464.2391425699998</v>
      </c>
      <c r="S139" s="212"/>
      <c r="T139" s="214">
        <f>T140+T196+T277+T325+T377+T388+T497+T508+T545</f>
        <v>18.643716249999997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83</v>
      </c>
      <c r="AT139" s="216" t="s">
        <v>74</v>
      </c>
      <c r="AU139" s="216" t="s">
        <v>75</v>
      </c>
      <c r="AY139" s="215" t="s">
        <v>334</v>
      </c>
      <c r="BK139" s="217">
        <f>BK140+BK196+BK277+BK325+BK377+BK388+BK497+BK508+BK545</f>
        <v>0</v>
      </c>
    </row>
    <row r="140" s="12" customFormat="1" ht="22.8" customHeight="1">
      <c r="A140" s="12"/>
      <c r="B140" s="204"/>
      <c r="C140" s="205"/>
      <c r="D140" s="206" t="s">
        <v>74</v>
      </c>
      <c r="E140" s="218" t="s">
        <v>83</v>
      </c>
      <c r="F140" s="218" t="s">
        <v>335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SUM(P141:P195)</f>
        <v>0</v>
      </c>
      <c r="Q140" s="212"/>
      <c r="R140" s="213">
        <f>SUM(R141:R195)</f>
        <v>0</v>
      </c>
      <c r="S140" s="212"/>
      <c r="T140" s="214">
        <f>SUM(T141:T195)</f>
        <v>8.5628099999999989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83</v>
      </c>
      <c r="AT140" s="216" t="s">
        <v>74</v>
      </c>
      <c r="AU140" s="216" t="s">
        <v>83</v>
      </c>
      <c r="AY140" s="215" t="s">
        <v>334</v>
      </c>
      <c r="BK140" s="217">
        <f>SUM(BK141:BK195)</f>
        <v>0</v>
      </c>
    </row>
    <row r="141" s="2" customFormat="1" ht="37.8" customHeight="1">
      <c r="A141" s="38"/>
      <c r="B141" s="39"/>
      <c r="C141" s="220" t="s">
        <v>83</v>
      </c>
      <c r="D141" s="220" t="s">
        <v>336</v>
      </c>
      <c r="E141" s="221" t="s">
        <v>337</v>
      </c>
      <c r="F141" s="222" t="s">
        <v>338</v>
      </c>
      <c r="G141" s="223" t="s">
        <v>339</v>
      </c>
      <c r="H141" s="224">
        <v>52.009999999999998</v>
      </c>
      <c r="I141" s="225"/>
      <c r="J141" s="226">
        <f>ROUND(I141*H141,2)</f>
        <v>0</v>
      </c>
      <c r="K141" s="222" t="s">
        <v>340</v>
      </c>
      <c r="L141" s="44"/>
      <c r="M141" s="227" t="s">
        <v>1</v>
      </c>
      <c r="N141" s="228" t="s">
        <v>40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341</v>
      </c>
      <c r="AT141" s="231" t="s">
        <v>336</v>
      </c>
      <c r="AU141" s="231" t="s">
        <v>85</v>
      </c>
      <c r="AY141" s="17" t="s">
        <v>334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83</v>
      </c>
      <c r="BK141" s="232">
        <f>ROUND(I141*H141,2)</f>
        <v>0</v>
      </c>
      <c r="BL141" s="17" t="s">
        <v>341</v>
      </c>
      <c r="BM141" s="231" t="s">
        <v>342</v>
      </c>
    </row>
    <row r="142" s="13" customFormat="1">
      <c r="A142" s="13"/>
      <c r="B142" s="233"/>
      <c r="C142" s="234"/>
      <c r="D142" s="235" t="s">
        <v>343</v>
      </c>
      <c r="E142" s="236" t="s">
        <v>1</v>
      </c>
      <c r="F142" s="237" t="s">
        <v>344</v>
      </c>
      <c r="G142" s="234"/>
      <c r="H142" s="236" t="s">
        <v>1</v>
      </c>
      <c r="I142" s="238"/>
      <c r="J142" s="234"/>
      <c r="K142" s="234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343</v>
      </c>
      <c r="AU142" s="243" t="s">
        <v>85</v>
      </c>
      <c r="AV142" s="13" t="s">
        <v>83</v>
      </c>
      <c r="AW142" s="13" t="s">
        <v>31</v>
      </c>
      <c r="AX142" s="13" t="s">
        <v>75</v>
      </c>
      <c r="AY142" s="243" t="s">
        <v>334</v>
      </c>
    </row>
    <row r="143" s="13" customFormat="1">
      <c r="A143" s="13"/>
      <c r="B143" s="233"/>
      <c r="C143" s="234"/>
      <c r="D143" s="235" t="s">
        <v>343</v>
      </c>
      <c r="E143" s="236" t="s">
        <v>1</v>
      </c>
      <c r="F143" s="237" t="s">
        <v>345</v>
      </c>
      <c r="G143" s="234"/>
      <c r="H143" s="236" t="s">
        <v>1</v>
      </c>
      <c r="I143" s="238"/>
      <c r="J143" s="234"/>
      <c r="K143" s="234"/>
      <c r="L143" s="239"/>
      <c r="M143" s="240"/>
      <c r="N143" s="241"/>
      <c r="O143" s="241"/>
      <c r="P143" s="241"/>
      <c r="Q143" s="241"/>
      <c r="R143" s="241"/>
      <c r="S143" s="241"/>
      <c r="T143" s="24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3" t="s">
        <v>343</v>
      </c>
      <c r="AU143" s="243" t="s">
        <v>85</v>
      </c>
      <c r="AV143" s="13" t="s">
        <v>83</v>
      </c>
      <c r="AW143" s="13" t="s">
        <v>31</v>
      </c>
      <c r="AX143" s="13" t="s">
        <v>75</v>
      </c>
      <c r="AY143" s="243" t="s">
        <v>334</v>
      </c>
    </row>
    <row r="144" s="14" customFormat="1">
      <c r="A144" s="14"/>
      <c r="B144" s="244"/>
      <c r="C144" s="245"/>
      <c r="D144" s="235" t="s">
        <v>343</v>
      </c>
      <c r="E144" s="246" t="s">
        <v>1</v>
      </c>
      <c r="F144" s="247" t="s">
        <v>112</v>
      </c>
      <c r="G144" s="245"/>
      <c r="H144" s="248">
        <v>52.009999999999998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343</v>
      </c>
      <c r="AU144" s="254" t="s">
        <v>85</v>
      </c>
      <c r="AV144" s="14" t="s">
        <v>85</v>
      </c>
      <c r="AW144" s="14" t="s">
        <v>31</v>
      </c>
      <c r="AX144" s="14" t="s">
        <v>83</v>
      </c>
      <c r="AY144" s="254" t="s">
        <v>334</v>
      </c>
    </row>
    <row r="145" s="2" customFormat="1" ht="24.15" customHeight="1">
      <c r="A145" s="38"/>
      <c r="B145" s="39"/>
      <c r="C145" s="220" t="s">
        <v>85</v>
      </c>
      <c r="D145" s="220" t="s">
        <v>336</v>
      </c>
      <c r="E145" s="221" t="s">
        <v>346</v>
      </c>
      <c r="F145" s="222" t="s">
        <v>347</v>
      </c>
      <c r="G145" s="223" t="s">
        <v>339</v>
      </c>
      <c r="H145" s="224">
        <v>18.25</v>
      </c>
      <c r="I145" s="225"/>
      <c r="J145" s="226">
        <f>ROUND(I145*H145,2)</f>
        <v>0</v>
      </c>
      <c r="K145" s="222" t="s">
        <v>340</v>
      </c>
      <c r="L145" s="44"/>
      <c r="M145" s="227" t="s">
        <v>1</v>
      </c>
      <c r="N145" s="228" t="s">
        <v>40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0.29499999999999998</v>
      </c>
      <c r="T145" s="230">
        <f>S145*H145</f>
        <v>5.38375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341</v>
      </c>
      <c r="AT145" s="231" t="s">
        <v>336</v>
      </c>
      <c r="AU145" s="231" t="s">
        <v>85</v>
      </c>
      <c r="AY145" s="17" t="s">
        <v>334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83</v>
      </c>
      <c r="BK145" s="232">
        <f>ROUND(I145*H145,2)</f>
        <v>0</v>
      </c>
      <c r="BL145" s="17" t="s">
        <v>341</v>
      </c>
      <c r="BM145" s="231" t="s">
        <v>348</v>
      </c>
    </row>
    <row r="146" s="13" customFormat="1">
      <c r="A146" s="13"/>
      <c r="B146" s="233"/>
      <c r="C146" s="234"/>
      <c r="D146" s="235" t="s">
        <v>343</v>
      </c>
      <c r="E146" s="236" t="s">
        <v>1</v>
      </c>
      <c r="F146" s="237" t="s">
        <v>344</v>
      </c>
      <c r="G146" s="234"/>
      <c r="H146" s="236" t="s">
        <v>1</v>
      </c>
      <c r="I146" s="238"/>
      <c r="J146" s="234"/>
      <c r="K146" s="234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343</v>
      </c>
      <c r="AU146" s="243" t="s">
        <v>85</v>
      </c>
      <c r="AV146" s="13" t="s">
        <v>83</v>
      </c>
      <c r="AW146" s="13" t="s">
        <v>31</v>
      </c>
      <c r="AX146" s="13" t="s">
        <v>75</v>
      </c>
      <c r="AY146" s="243" t="s">
        <v>334</v>
      </c>
    </row>
    <row r="147" s="13" customFormat="1">
      <c r="A147" s="13"/>
      <c r="B147" s="233"/>
      <c r="C147" s="234"/>
      <c r="D147" s="235" t="s">
        <v>343</v>
      </c>
      <c r="E147" s="236" t="s">
        <v>1</v>
      </c>
      <c r="F147" s="237" t="s">
        <v>349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343</v>
      </c>
      <c r="AU147" s="243" t="s">
        <v>85</v>
      </c>
      <c r="AV147" s="13" t="s">
        <v>83</v>
      </c>
      <c r="AW147" s="13" t="s">
        <v>31</v>
      </c>
      <c r="AX147" s="13" t="s">
        <v>75</v>
      </c>
      <c r="AY147" s="243" t="s">
        <v>334</v>
      </c>
    </row>
    <row r="148" s="14" customFormat="1">
      <c r="A148" s="14"/>
      <c r="B148" s="244"/>
      <c r="C148" s="245"/>
      <c r="D148" s="235" t="s">
        <v>343</v>
      </c>
      <c r="E148" s="246" t="s">
        <v>1</v>
      </c>
      <c r="F148" s="247" t="s">
        <v>102</v>
      </c>
      <c r="G148" s="245"/>
      <c r="H148" s="248">
        <v>18.25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343</v>
      </c>
      <c r="AU148" s="254" t="s">
        <v>85</v>
      </c>
      <c r="AV148" s="14" t="s">
        <v>85</v>
      </c>
      <c r="AW148" s="14" t="s">
        <v>31</v>
      </c>
      <c r="AX148" s="14" t="s">
        <v>83</v>
      </c>
      <c r="AY148" s="254" t="s">
        <v>334</v>
      </c>
    </row>
    <row r="149" s="2" customFormat="1" ht="16.5" customHeight="1">
      <c r="A149" s="38"/>
      <c r="B149" s="39"/>
      <c r="C149" s="220" t="s">
        <v>101</v>
      </c>
      <c r="D149" s="220" t="s">
        <v>336</v>
      </c>
      <c r="E149" s="221" t="s">
        <v>350</v>
      </c>
      <c r="F149" s="222" t="s">
        <v>351</v>
      </c>
      <c r="G149" s="223" t="s">
        <v>352</v>
      </c>
      <c r="H149" s="224">
        <v>13.821999999999999</v>
      </c>
      <c r="I149" s="225"/>
      <c r="J149" s="226">
        <f>ROUND(I149*H149,2)</f>
        <v>0</v>
      </c>
      <c r="K149" s="222" t="s">
        <v>340</v>
      </c>
      <c r="L149" s="44"/>
      <c r="M149" s="227" t="s">
        <v>1</v>
      </c>
      <c r="N149" s="228" t="s">
        <v>40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0.23000000000000001</v>
      </c>
      <c r="T149" s="230">
        <f>S149*H149</f>
        <v>3.1790599999999998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341</v>
      </c>
      <c r="AT149" s="231" t="s">
        <v>336</v>
      </c>
      <c r="AU149" s="231" t="s">
        <v>85</v>
      </c>
      <c r="AY149" s="17" t="s">
        <v>334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83</v>
      </c>
      <c r="BK149" s="232">
        <f>ROUND(I149*H149,2)</f>
        <v>0</v>
      </c>
      <c r="BL149" s="17" t="s">
        <v>341</v>
      </c>
      <c r="BM149" s="231" t="s">
        <v>353</v>
      </c>
    </row>
    <row r="150" s="13" customFormat="1">
      <c r="A150" s="13"/>
      <c r="B150" s="233"/>
      <c r="C150" s="234"/>
      <c r="D150" s="235" t="s">
        <v>343</v>
      </c>
      <c r="E150" s="236" t="s">
        <v>1</v>
      </c>
      <c r="F150" s="237" t="s">
        <v>344</v>
      </c>
      <c r="G150" s="234"/>
      <c r="H150" s="236" t="s">
        <v>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343</v>
      </c>
      <c r="AU150" s="243" t="s">
        <v>85</v>
      </c>
      <c r="AV150" s="13" t="s">
        <v>83</v>
      </c>
      <c r="AW150" s="13" t="s">
        <v>31</v>
      </c>
      <c r="AX150" s="13" t="s">
        <v>75</v>
      </c>
      <c r="AY150" s="243" t="s">
        <v>334</v>
      </c>
    </row>
    <row r="151" s="13" customFormat="1">
      <c r="A151" s="13"/>
      <c r="B151" s="233"/>
      <c r="C151" s="234"/>
      <c r="D151" s="235" t="s">
        <v>343</v>
      </c>
      <c r="E151" s="236" t="s">
        <v>1</v>
      </c>
      <c r="F151" s="237" t="s">
        <v>354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343</v>
      </c>
      <c r="AU151" s="243" t="s">
        <v>85</v>
      </c>
      <c r="AV151" s="13" t="s">
        <v>83</v>
      </c>
      <c r="AW151" s="13" t="s">
        <v>31</v>
      </c>
      <c r="AX151" s="13" t="s">
        <v>75</v>
      </c>
      <c r="AY151" s="243" t="s">
        <v>334</v>
      </c>
    </row>
    <row r="152" s="14" customFormat="1">
      <c r="A152" s="14"/>
      <c r="B152" s="244"/>
      <c r="C152" s="245"/>
      <c r="D152" s="235" t="s">
        <v>343</v>
      </c>
      <c r="E152" s="246" t="s">
        <v>1</v>
      </c>
      <c r="F152" s="247" t="s">
        <v>106</v>
      </c>
      <c r="G152" s="245"/>
      <c r="H152" s="248">
        <v>13.821999999999999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343</v>
      </c>
      <c r="AU152" s="254" t="s">
        <v>85</v>
      </c>
      <c r="AV152" s="14" t="s">
        <v>85</v>
      </c>
      <c r="AW152" s="14" t="s">
        <v>31</v>
      </c>
      <c r="AX152" s="14" t="s">
        <v>83</v>
      </c>
      <c r="AY152" s="254" t="s">
        <v>334</v>
      </c>
    </row>
    <row r="153" s="2" customFormat="1" ht="24.15" customHeight="1">
      <c r="A153" s="38"/>
      <c r="B153" s="39"/>
      <c r="C153" s="220" t="s">
        <v>341</v>
      </c>
      <c r="D153" s="220" t="s">
        <v>336</v>
      </c>
      <c r="E153" s="221" t="s">
        <v>355</v>
      </c>
      <c r="F153" s="222" t="s">
        <v>356</v>
      </c>
      <c r="G153" s="223" t="s">
        <v>339</v>
      </c>
      <c r="H153" s="224">
        <v>241.90000000000001</v>
      </c>
      <c r="I153" s="225"/>
      <c r="J153" s="226">
        <f>ROUND(I153*H153,2)</f>
        <v>0</v>
      </c>
      <c r="K153" s="222" t="s">
        <v>340</v>
      </c>
      <c r="L153" s="44"/>
      <c r="M153" s="227" t="s">
        <v>1</v>
      </c>
      <c r="N153" s="228" t="s">
        <v>40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341</v>
      </c>
      <c r="AT153" s="231" t="s">
        <v>336</v>
      </c>
      <c r="AU153" s="231" t="s">
        <v>85</v>
      </c>
      <c r="AY153" s="17" t="s">
        <v>334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83</v>
      </c>
      <c r="BK153" s="232">
        <f>ROUND(I153*H153,2)</f>
        <v>0</v>
      </c>
      <c r="BL153" s="17" t="s">
        <v>341</v>
      </c>
      <c r="BM153" s="231" t="s">
        <v>357</v>
      </c>
    </row>
    <row r="154" s="13" customFormat="1">
      <c r="A154" s="13"/>
      <c r="B154" s="233"/>
      <c r="C154" s="234"/>
      <c r="D154" s="235" t="s">
        <v>343</v>
      </c>
      <c r="E154" s="236" t="s">
        <v>1</v>
      </c>
      <c r="F154" s="237" t="s">
        <v>344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343</v>
      </c>
      <c r="AU154" s="243" t="s">
        <v>85</v>
      </c>
      <c r="AV154" s="13" t="s">
        <v>83</v>
      </c>
      <c r="AW154" s="13" t="s">
        <v>31</v>
      </c>
      <c r="AX154" s="13" t="s">
        <v>75</v>
      </c>
      <c r="AY154" s="243" t="s">
        <v>334</v>
      </c>
    </row>
    <row r="155" s="13" customFormat="1">
      <c r="A155" s="13"/>
      <c r="B155" s="233"/>
      <c r="C155" s="234"/>
      <c r="D155" s="235" t="s">
        <v>343</v>
      </c>
      <c r="E155" s="236" t="s">
        <v>1</v>
      </c>
      <c r="F155" s="237" t="s">
        <v>358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343</v>
      </c>
      <c r="AU155" s="243" t="s">
        <v>85</v>
      </c>
      <c r="AV155" s="13" t="s">
        <v>83</v>
      </c>
      <c r="AW155" s="13" t="s">
        <v>31</v>
      </c>
      <c r="AX155" s="13" t="s">
        <v>75</v>
      </c>
      <c r="AY155" s="243" t="s">
        <v>334</v>
      </c>
    </row>
    <row r="156" s="14" customFormat="1">
      <c r="A156" s="14"/>
      <c r="B156" s="244"/>
      <c r="C156" s="245"/>
      <c r="D156" s="235" t="s">
        <v>343</v>
      </c>
      <c r="E156" s="246" t="s">
        <v>1</v>
      </c>
      <c r="F156" s="247" t="s">
        <v>109</v>
      </c>
      <c r="G156" s="245"/>
      <c r="H156" s="248">
        <v>241.90000000000001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343</v>
      </c>
      <c r="AU156" s="254" t="s">
        <v>85</v>
      </c>
      <c r="AV156" s="14" t="s">
        <v>85</v>
      </c>
      <c r="AW156" s="14" t="s">
        <v>31</v>
      </c>
      <c r="AX156" s="14" t="s">
        <v>83</v>
      </c>
      <c r="AY156" s="254" t="s">
        <v>334</v>
      </c>
    </row>
    <row r="157" s="2" customFormat="1" ht="33" customHeight="1">
      <c r="A157" s="38"/>
      <c r="B157" s="39"/>
      <c r="C157" s="220" t="s">
        <v>359</v>
      </c>
      <c r="D157" s="220" t="s">
        <v>336</v>
      </c>
      <c r="E157" s="221" t="s">
        <v>360</v>
      </c>
      <c r="F157" s="222" t="s">
        <v>361</v>
      </c>
      <c r="G157" s="223" t="s">
        <v>362</v>
      </c>
      <c r="H157" s="224">
        <v>353.67000000000002</v>
      </c>
      <c r="I157" s="225"/>
      <c r="J157" s="226">
        <f>ROUND(I157*H157,2)</f>
        <v>0</v>
      </c>
      <c r="K157" s="222" t="s">
        <v>340</v>
      </c>
      <c r="L157" s="44"/>
      <c r="M157" s="227" t="s">
        <v>1</v>
      </c>
      <c r="N157" s="228" t="s">
        <v>40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341</v>
      </c>
      <c r="AT157" s="231" t="s">
        <v>336</v>
      </c>
      <c r="AU157" s="231" t="s">
        <v>85</v>
      </c>
      <c r="AY157" s="17" t="s">
        <v>334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83</v>
      </c>
      <c r="BK157" s="232">
        <f>ROUND(I157*H157,2)</f>
        <v>0</v>
      </c>
      <c r="BL157" s="17" t="s">
        <v>341</v>
      </c>
      <c r="BM157" s="231" t="s">
        <v>363</v>
      </c>
    </row>
    <row r="158" s="13" customFormat="1">
      <c r="A158" s="13"/>
      <c r="B158" s="233"/>
      <c r="C158" s="234"/>
      <c r="D158" s="235" t="s">
        <v>343</v>
      </c>
      <c r="E158" s="236" t="s">
        <v>1</v>
      </c>
      <c r="F158" s="237" t="s">
        <v>344</v>
      </c>
      <c r="G158" s="234"/>
      <c r="H158" s="236" t="s">
        <v>1</v>
      </c>
      <c r="I158" s="238"/>
      <c r="J158" s="234"/>
      <c r="K158" s="234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343</v>
      </c>
      <c r="AU158" s="243" t="s">
        <v>85</v>
      </c>
      <c r="AV158" s="13" t="s">
        <v>83</v>
      </c>
      <c r="AW158" s="13" t="s">
        <v>31</v>
      </c>
      <c r="AX158" s="13" t="s">
        <v>75</v>
      </c>
      <c r="AY158" s="243" t="s">
        <v>334</v>
      </c>
    </row>
    <row r="159" s="13" customFormat="1">
      <c r="A159" s="13"/>
      <c r="B159" s="233"/>
      <c r="C159" s="234"/>
      <c r="D159" s="235" t="s">
        <v>343</v>
      </c>
      <c r="E159" s="236" t="s">
        <v>1</v>
      </c>
      <c r="F159" s="237" t="s">
        <v>364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343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334</v>
      </c>
    </row>
    <row r="160" s="14" customFormat="1">
      <c r="A160" s="14"/>
      <c r="B160" s="244"/>
      <c r="C160" s="245"/>
      <c r="D160" s="235" t="s">
        <v>343</v>
      </c>
      <c r="E160" s="246" t="s">
        <v>1</v>
      </c>
      <c r="F160" s="247" t="s">
        <v>115</v>
      </c>
      <c r="G160" s="245"/>
      <c r="H160" s="248">
        <v>353.67000000000002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343</v>
      </c>
      <c r="AU160" s="254" t="s">
        <v>85</v>
      </c>
      <c r="AV160" s="14" t="s">
        <v>85</v>
      </c>
      <c r="AW160" s="14" t="s">
        <v>31</v>
      </c>
      <c r="AX160" s="14" t="s">
        <v>83</v>
      </c>
      <c r="AY160" s="254" t="s">
        <v>334</v>
      </c>
    </row>
    <row r="161" s="2" customFormat="1" ht="33" customHeight="1">
      <c r="A161" s="38"/>
      <c r="B161" s="39"/>
      <c r="C161" s="220" t="s">
        <v>191</v>
      </c>
      <c r="D161" s="220" t="s">
        <v>336</v>
      </c>
      <c r="E161" s="221" t="s">
        <v>365</v>
      </c>
      <c r="F161" s="222" t="s">
        <v>366</v>
      </c>
      <c r="G161" s="223" t="s">
        <v>362</v>
      </c>
      <c r="H161" s="224">
        <v>10.529999999999999</v>
      </c>
      <c r="I161" s="225"/>
      <c r="J161" s="226">
        <f>ROUND(I161*H161,2)</f>
        <v>0</v>
      </c>
      <c r="K161" s="222" t="s">
        <v>340</v>
      </c>
      <c r="L161" s="44"/>
      <c r="M161" s="227" t="s">
        <v>1</v>
      </c>
      <c r="N161" s="228" t="s">
        <v>40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341</v>
      </c>
      <c r="AT161" s="231" t="s">
        <v>336</v>
      </c>
      <c r="AU161" s="231" t="s">
        <v>85</v>
      </c>
      <c r="AY161" s="17" t="s">
        <v>334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83</v>
      </c>
      <c r="BK161" s="232">
        <f>ROUND(I161*H161,2)</f>
        <v>0</v>
      </c>
      <c r="BL161" s="17" t="s">
        <v>341</v>
      </c>
      <c r="BM161" s="231" t="s">
        <v>367</v>
      </c>
    </row>
    <row r="162" s="13" customFormat="1">
      <c r="A162" s="13"/>
      <c r="B162" s="233"/>
      <c r="C162" s="234"/>
      <c r="D162" s="235" t="s">
        <v>343</v>
      </c>
      <c r="E162" s="236" t="s">
        <v>1</v>
      </c>
      <c r="F162" s="237" t="s">
        <v>344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343</v>
      </c>
      <c r="AU162" s="243" t="s">
        <v>85</v>
      </c>
      <c r="AV162" s="13" t="s">
        <v>83</v>
      </c>
      <c r="AW162" s="13" t="s">
        <v>31</v>
      </c>
      <c r="AX162" s="13" t="s">
        <v>75</v>
      </c>
      <c r="AY162" s="243" t="s">
        <v>334</v>
      </c>
    </row>
    <row r="163" s="13" customFormat="1">
      <c r="A163" s="13"/>
      <c r="B163" s="233"/>
      <c r="C163" s="234"/>
      <c r="D163" s="235" t="s">
        <v>343</v>
      </c>
      <c r="E163" s="236" t="s">
        <v>1</v>
      </c>
      <c r="F163" s="237" t="s">
        <v>368</v>
      </c>
      <c r="G163" s="234"/>
      <c r="H163" s="236" t="s">
        <v>1</v>
      </c>
      <c r="I163" s="238"/>
      <c r="J163" s="234"/>
      <c r="K163" s="234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343</v>
      </c>
      <c r="AU163" s="243" t="s">
        <v>85</v>
      </c>
      <c r="AV163" s="13" t="s">
        <v>83</v>
      </c>
      <c r="AW163" s="13" t="s">
        <v>31</v>
      </c>
      <c r="AX163" s="13" t="s">
        <v>75</v>
      </c>
      <c r="AY163" s="243" t="s">
        <v>334</v>
      </c>
    </row>
    <row r="164" s="14" customFormat="1">
      <c r="A164" s="14"/>
      <c r="B164" s="244"/>
      <c r="C164" s="245"/>
      <c r="D164" s="235" t="s">
        <v>343</v>
      </c>
      <c r="E164" s="246" t="s">
        <v>1</v>
      </c>
      <c r="F164" s="247" t="s">
        <v>119</v>
      </c>
      <c r="G164" s="245"/>
      <c r="H164" s="248">
        <v>10.529999999999999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343</v>
      </c>
      <c r="AU164" s="254" t="s">
        <v>85</v>
      </c>
      <c r="AV164" s="14" t="s">
        <v>85</v>
      </c>
      <c r="AW164" s="14" t="s">
        <v>31</v>
      </c>
      <c r="AX164" s="14" t="s">
        <v>83</v>
      </c>
      <c r="AY164" s="254" t="s">
        <v>334</v>
      </c>
    </row>
    <row r="165" s="2" customFormat="1" ht="33" customHeight="1">
      <c r="A165" s="38"/>
      <c r="B165" s="39"/>
      <c r="C165" s="220" t="s">
        <v>194</v>
      </c>
      <c r="D165" s="220" t="s">
        <v>336</v>
      </c>
      <c r="E165" s="221" t="s">
        <v>369</v>
      </c>
      <c r="F165" s="222" t="s">
        <v>370</v>
      </c>
      <c r="G165" s="223" t="s">
        <v>362</v>
      </c>
      <c r="H165" s="224">
        <v>31.155999999999999</v>
      </c>
      <c r="I165" s="225"/>
      <c r="J165" s="226">
        <f>ROUND(I165*H165,2)</f>
        <v>0</v>
      </c>
      <c r="K165" s="222" t="s">
        <v>340</v>
      </c>
      <c r="L165" s="44"/>
      <c r="M165" s="227" t="s">
        <v>1</v>
      </c>
      <c r="N165" s="228" t="s">
        <v>40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341</v>
      </c>
      <c r="AT165" s="231" t="s">
        <v>336</v>
      </c>
      <c r="AU165" s="231" t="s">
        <v>85</v>
      </c>
      <c r="AY165" s="17" t="s">
        <v>334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341</v>
      </c>
      <c r="BM165" s="231" t="s">
        <v>371</v>
      </c>
    </row>
    <row r="166" s="13" customFormat="1">
      <c r="A166" s="13"/>
      <c r="B166" s="233"/>
      <c r="C166" s="234"/>
      <c r="D166" s="235" t="s">
        <v>343</v>
      </c>
      <c r="E166" s="236" t="s">
        <v>1</v>
      </c>
      <c r="F166" s="237" t="s">
        <v>344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343</v>
      </c>
      <c r="AU166" s="243" t="s">
        <v>85</v>
      </c>
      <c r="AV166" s="13" t="s">
        <v>83</v>
      </c>
      <c r="AW166" s="13" t="s">
        <v>31</v>
      </c>
      <c r="AX166" s="13" t="s">
        <v>75</v>
      </c>
      <c r="AY166" s="243" t="s">
        <v>334</v>
      </c>
    </row>
    <row r="167" s="13" customFormat="1">
      <c r="A167" s="13"/>
      <c r="B167" s="233"/>
      <c r="C167" s="234"/>
      <c r="D167" s="235" t="s">
        <v>343</v>
      </c>
      <c r="E167" s="236" t="s">
        <v>1</v>
      </c>
      <c r="F167" s="237" t="s">
        <v>372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343</v>
      </c>
      <c r="AU167" s="243" t="s">
        <v>85</v>
      </c>
      <c r="AV167" s="13" t="s">
        <v>83</v>
      </c>
      <c r="AW167" s="13" t="s">
        <v>31</v>
      </c>
      <c r="AX167" s="13" t="s">
        <v>75</v>
      </c>
      <c r="AY167" s="243" t="s">
        <v>334</v>
      </c>
    </row>
    <row r="168" s="14" customFormat="1">
      <c r="A168" s="14"/>
      <c r="B168" s="244"/>
      <c r="C168" s="245"/>
      <c r="D168" s="235" t="s">
        <v>343</v>
      </c>
      <c r="E168" s="246" t="s">
        <v>1</v>
      </c>
      <c r="F168" s="247" t="s">
        <v>123</v>
      </c>
      <c r="G168" s="245"/>
      <c r="H168" s="248">
        <v>31.155999999999999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343</v>
      </c>
      <c r="AU168" s="254" t="s">
        <v>85</v>
      </c>
      <c r="AV168" s="14" t="s">
        <v>85</v>
      </c>
      <c r="AW168" s="14" t="s">
        <v>31</v>
      </c>
      <c r="AX168" s="14" t="s">
        <v>83</v>
      </c>
      <c r="AY168" s="254" t="s">
        <v>334</v>
      </c>
    </row>
    <row r="169" s="2" customFormat="1" ht="33" customHeight="1">
      <c r="A169" s="38"/>
      <c r="B169" s="39"/>
      <c r="C169" s="220" t="s">
        <v>373</v>
      </c>
      <c r="D169" s="220" t="s">
        <v>336</v>
      </c>
      <c r="E169" s="221" t="s">
        <v>374</v>
      </c>
      <c r="F169" s="222" t="s">
        <v>375</v>
      </c>
      <c r="G169" s="223" t="s">
        <v>362</v>
      </c>
      <c r="H169" s="224">
        <v>32.295000000000002</v>
      </c>
      <c r="I169" s="225"/>
      <c r="J169" s="226">
        <f>ROUND(I169*H169,2)</f>
        <v>0</v>
      </c>
      <c r="K169" s="222" t="s">
        <v>340</v>
      </c>
      <c r="L169" s="44"/>
      <c r="M169" s="227" t="s">
        <v>1</v>
      </c>
      <c r="N169" s="228" t="s">
        <v>40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341</v>
      </c>
      <c r="AT169" s="231" t="s">
        <v>336</v>
      </c>
      <c r="AU169" s="231" t="s">
        <v>85</v>
      </c>
      <c r="AY169" s="17" t="s">
        <v>334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83</v>
      </c>
      <c r="BK169" s="232">
        <f>ROUND(I169*H169,2)</f>
        <v>0</v>
      </c>
      <c r="BL169" s="17" t="s">
        <v>341</v>
      </c>
      <c r="BM169" s="231" t="s">
        <v>376</v>
      </c>
    </row>
    <row r="170" s="13" customFormat="1">
      <c r="A170" s="13"/>
      <c r="B170" s="233"/>
      <c r="C170" s="234"/>
      <c r="D170" s="235" t="s">
        <v>343</v>
      </c>
      <c r="E170" s="236" t="s">
        <v>1</v>
      </c>
      <c r="F170" s="237" t="s">
        <v>344</v>
      </c>
      <c r="G170" s="234"/>
      <c r="H170" s="236" t="s">
        <v>1</v>
      </c>
      <c r="I170" s="238"/>
      <c r="J170" s="234"/>
      <c r="K170" s="234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343</v>
      </c>
      <c r="AU170" s="243" t="s">
        <v>85</v>
      </c>
      <c r="AV170" s="13" t="s">
        <v>83</v>
      </c>
      <c r="AW170" s="13" t="s">
        <v>31</v>
      </c>
      <c r="AX170" s="13" t="s">
        <v>75</v>
      </c>
      <c r="AY170" s="243" t="s">
        <v>334</v>
      </c>
    </row>
    <row r="171" s="13" customFormat="1">
      <c r="A171" s="13"/>
      <c r="B171" s="233"/>
      <c r="C171" s="234"/>
      <c r="D171" s="235" t="s">
        <v>343</v>
      </c>
      <c r="E171" s="236" t="s">
        <v>1</v>
      </c>
      <c r="F171" s="237" t="s">
        <v>377</v>
      </c>
      <c r="G171" s="234"/>
      <c r="H171" s="236" t="s">
        <v>1</v>
      </c>
      <c r="I171" s="238"/>
      <c r="J171" s="234"/>
      <c r="K171" s="234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343</v>
      </c>
      <c r="AU171" s="243" t="s">
        <v>85</v>
      </c>
      <c r="AV171" s="13" t="s">
        <v>83</v>
      </c>
      <c r="AW171" s="13" t="s">
        <v>31</v>
      </c>
      <c r="AX171" s="13" t="s">
        <v>75</v>
      </c>
      <c r="AY171" s="243" t="s">
        <v>334</v>
      </c>
    </row>
    <row r="172" s="14" customFormat="1">
      <c r="A172" s="14"/>
      <c r="B172" s="244"/>
      <c r="C172" s="245"/>
      <c r="D172" s="235" t="s">
        <v>343</v>
      </c>
      <c r="E172" s="246" t="s">
        <v>1</v>
      </c>
      <c r="F172" s="247" t="s">
        <v>126</v>
      </c>
      <c r="G172" s="245"/>
      <c r="H172" s="248">
        <v>32.295000000000002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343</v>
      </c>
      <c r="AU172" s="254" t="s">
        <v>85</v>
      </c>
      <c r="AV172" s="14" t="s">
        <v>85</v>
      </c>
      <c r="AW172" s="14" t="s">
        <v>31</v>
      </c>
      <c r="AX172" s="14" t="s">
        <v>83</v>
      </c>
      <c r="AY172" s="254" t="s">
        <v>334</v>
      </c>
    </row>
    <row r="173" s="2" customFormat="1" ht="33" customHeight="1">
      <c r="A173" s="38"/>
      <c r="B173" s="39"/>
      <c r="C173" s="220" t="s">
        <v>378</v>
      </c>
      <c r="D173" s="220" t="s">
        <v>336</v>
      </c>
      <c r="E173" s="221" t="s">
        <v>379</v>
      </c>
      <c r="F173" s="222" t="s">
        <v>380</v>
      </c>
      <c r="G173" s="223" t="s">
        <v>362</v>
      </c>
      <c r="H173" s="224">
        <v>5.4779999999999998</v>
      </c>
      <c r="I173" s="225"/>
      <c r="J173" s="226">
        <f>ROUND(I173*H173,2)</f>
        <v>0</v>
      </c>
      <c r="K173" s="222" t="s">
        <v>340</v>
      </c>
      <c r="L173" s="44"/>
      <c r="M173" s="227" t="s">
        <v>1</v>
      </c>
      <c r="N173" s="228" t="s">
        <v>40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341</v>
      </c>
      <c r="AT173" s="231" t="s">
        <v>336</v>
      </c>
      <c r="AU173" s="231" t="s">
        <v>85</v>
      </c>
      <c r="AY173" s="17" t="s">
        <v>334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83</v>
      </c>
      <c r="BK173" s="232">
        <f>ROUND(I173*H173,2)</f>
        <v>0</v>
      </c>
      <c r="BL173" s="17" t="s">
        <v>341</v>
      </c>
      <c r="BM173" s="231" t="s">
        <v>381</v>
      </c>
    </row>
    <row r="174" s="13" customFormat="1">
      <c r="A174" s="13"/>
      <c r="B174" s="233"/>
      <c r="C174" s="234"/>
      <c r="D174" s="235" t="s">
        <v>343</v>
      </c>
      <c r="E174" s="236" t="s">
        <v>1</v>
      </c>
      <c r="F174" s="237" t="s">
        <v>344</v>
      </c>
      <c r="G174" s="234"/>
      <c r="H174" s="236" t="s">
        <v>1</v>
      </c>
      <c r="I174" s="238"/>
      <c r="J174" s="234"/>
      <c r="K174" s="234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343</v>
      </c>
      <c r="AU174" s="243" t="s">
        <v>85</v>
      </c>
      <c r="AV174" s="13" t="s">
        <v>83</v>
      </c>
      <c r="AW174" s="13" t="s">
        <v>31</v>
      </c>
      <c r="AX174" s="13" t="s">
        <v>75</v>
      </c>
      <c r="AY174" s="243" t="s">
        <v>334</v>
      </c>
    </row>
    <row r="175" s="13" customFormat="1">
      <c r="A175" s="13"/>
      <c r="B175" s="233"/>
      <c r="C175" s="234"/>
      <c r="D175" s="235" t="s">
        <v>343</v>
      </c>
      <c r="E175" s="236" t="s">
        <v>1</v>
      </c>
      <c r="F175" s="237" t="s">
        <v>382</v>
      </c>
      <c r="G175" s="234"/>
      <c r="H175" s="236" t="s">
        <v>1</v>
      </c>
      <c r="I175" s="238"/>
      <c r="J175" s="234"/>
      <c r="K175" s="234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343</v>
      </c>
      <c r="AU175" s="243" t="s">
        <v>85</v>
      </c>
      <c r="AV175" s="13" t="s">
        <v>83</v>
      </c>
      <c r="AW175" s="13" t="s">
        <v>31</v>
      </c>
      <c r="AX175" s="13" t="s">
        <v>75</v>
      </c>
      <c r="AY175" s="243" t="s">
        <v>334</v>
      </c>
    </row>
    <row r="176" s="14" customFormat="1">
      <c r="A176" s="14"/>
      <c r="B176" s="244"/>
      <c r="C176" s="245"/>
      <c r="D176" s="235" t="s">
        <v>343</v>
      </c>
      <c r="E176" s="246" t="s">
        <v>1</v>
      </c>
      <c r="F176" s="247" t="s">
        <v>129</v>
      </c>
      <c r="G176" s="245"/>
      <c r="H176" s="248">
        <v>5.4779999999999998</v>
      </c>
      <c r="I176" s="249"/>
      <c r="J176" s="245"/>
      <c r="K176" s="245"/>
      <c r="L176" s="250"/>
      <c r="M176" s="251"/>
      <c r="N176" s="252"/>
      <c r="O176" s="252"/>
      <c r="P176" s="252"/>
      <c r="Q176" s="252"/>
      <c r="R176" s="252"/>
      <c r="S176" s="252"/>
      <c r="T176" s="25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4" t="s">
        <v>343</v>
      </c>
      <c r="AU176" s="254" t="s">
        <v>85</v>
      </c>
      <c r="AV176" s="14" t="s">
        <v>85</v>
      </c>
      <c r="AW176" s="14" t="s">
        <v>31</v>
      </c>
      <c r="AX176" s="14" t="s">
        <v>83</v>
      </c>
      <c r="AY176" s="254" t="s">
        <v>334</v>
      </c>
    </row>
    <row r="177" s="2" customFormat="1" ht="37.8" customHeight="1">
      <c r="A177" s="38"/>
      <c r="B177" s="39"/>
      <c r="C177" s="220" t="s">
        <v>383</v>
      </c>
      <c r="D177" s="220" t="s">
        <v>336</v>
      </c>
      <c r="E177" s="221" t="s">
        <v>384</v>
      </c>
      <c r="F177" s="222" t="s">
        <v>385</v>
      </c>
      <c r="G177" s="223" t="s">
        <v>362</v>
      </c>
      <c r="H177" s="224">
        <v>403.375</v>
      </c>
      <c r="I177" s="225"/>
      <c r="J177" s="226">
        <f>ROUND(I177*H177,2)</f>
        <v>0</v>
      </c>
      <c r="K177" s="222" t="s">
        <v>340</v>
      </c>
      <c r="L177" s="44"/>
      <c r="M177" s="227" t="s">
        <v>1</v>
      </c>
      <c r="N177" s="228" t="s">
        <v>40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341</v>
      </c>
      <c r="AT177" s="231" t="s">
        <v>336</v>
      </c>
      <c r="AU177" s="231" t="s">
        <v>85</v>
      </c>
      <c r="AY177" s="17" t="s">
        <v>334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83</v>
      </c>
      <c r="BK177" s="232">
        <f>ROUND(I177*H177,2)</f>
        <v>0</v>
      </c>
      <c r="BL177" s="17" t="s">
        <v>341</v>
      </c>
      <c r="BM177" s="231" t="s">
        <v>386</v>
      </c>
    </row>
    <row r="178" s="14" customFormat="1">
      <c r="A178" s="14"/>
      <c r="B178" s="244"/>
      <c r="C178" s="245"/>
      <c r="D178" s="235" t="s">
        <v>343</v>
      </c>
      <c r="E178" s="255" t="s">
        <v>1</v>
      </c>
      <c r="F178" s="246" t="s">
        <v>387</v>
      </c>
      <c r="G178" s="245"/>
      <c r="H178" s="248">
        <v>403.375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343</v>
      </c>
      <c r="AU178" s="254" t="s">
        <v>85</v>
      </c>
      <c r="AV178" s="14" t="s">
        <v>85</v>
      </c>
      <c r="AW178" s="14" t="s">
        <v>31</v>
      </c>
      <c r="AX178" s="14" t="s">
        <v>83</v>
      </c>
      <c r="AY178" s="254" t="s">
        <v>334</v>
      </c>
    </row>
    <row r="179" s="2" customFormat="1" ht="37.8" customHeight="1">
      <c r="A179" s="38"/>
      <c r="B179" s="39"/>
      <c r="C179" s="220" t="s">
        <v>388</v>
      </c>
      <c r="D179" s="220" t="s">
        <v>336</v>
      </c>
      <c r="E179" s="221" t="s">
        <v>389</v>
      </c>
      <c r="F179" s="222" t="s">
        <v>390</v>
      </c>
      <c r="G179" s="223" t="s">
        <v>362</v>
      </c>
      <c r="H179" s="224">
        <v>2016.875</v>
      </c>
      <c r="I179" s="225"/>
      <c r="J179" s="226">
        <f>ROUND(I179*H179,2)</f>
        <v>0</v>
      </c>
      <c r="K179" s="222" t="s">
        <v>340</v>
      </c>
      <c r="L179" s="44"/>
      <c r="M179" s="227" t="s">
        <v>1</v>
      </c>
      <c r="N179" s="228" t="s">
        <v>40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341</v>
      </c>
      <c r="AT179" s="231" t="s">
        <v>336</v>
      </c>
      <c r="AU179" s="231" t="s">
        <v>85</v>
      </c>
      <c r="AY179" s="17" t="s">
        <v>334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83</v>
      </c>
      <c r="BK179" s="232">
        <f>ROUND(I179*H179,2)</f>
        <v>0</v>
      </c>
      <c r="BL179" s="17" t="s">
        <v>341</v>
      </c>
      <c r="BM179" s="231" t="s">
        <v>391</v>
      </c>
    </row>
    <row r="180" s="14" customFormat="1">
      <c r="A180" s="14"/>
      <c r="B180" s="244"/>
      <c r="C180" s="245"/>
      <c r="D180" s="235" t="s">
        <v>343</v>
      </c>
      <c r="E180" s="255" t="s">
        <v>1</v>
      </c>
      <c r="F180" s="246" t="s">
        <v>392</v>
      </c>
      <c r="G180" s="245"/>
      <c r="H180" s="248">
        <v>2016.875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4" t="s">
        <v>343</v>
      </c>
      <c r="AU180" s="254" t="s">
        <v>85</v>
      </c>
      <c r="AV180" s="14" t="s">
        <v>85</v>
      </c>
      <c r="AW180" s="14" t="s">
        <v>31</v>
      </c>
      <c r="AX180" s="14" t="s">
        <v>83</v>
      </c>
      <c r="AY180" s="254" t="s">
        <v>334</v>
      </c>
    </row>
    <row r="181" s="2" customFormat="1" ht="33" customHeight="1">
      <c r="A181" s="38"/>
      <c r="B181" s="39"/>
      <c r="C181" s="220" t="s">
        <v>8</v>
      </c>
      <c r="D181" s="220" t="s">
        <v>336</v>
      </c>
      <c r="E181" s="221" t="s">
        <v>393</v>
      </c>
      <c r="F181" s="222" t="s">
        <v>394</v>
      </c>
      <c r="G181" s="223" t="s">
        <v>395</v>
      </c>
      <c r="H181" s="224">
        <v>766.41300000000001</v>
      </c>
      <c r="I181" s="225"/>
      <c r="J181" s="226">
        <f>ROUND(I181*H181,2)</f>
        <v>0</v>
      </c>
      <c r="K181" s="222" t="s">
        <v>340</v>
      </c>
      <c r="L181" s="44"/>
      <c r="M181" s="227" t="s">
        <v>1</v>
      </c>
      <c r="N181" s="228" t="s">
        <v>40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341</v>
      </c>
      <c r="AT181" s="231" t="s">
        <v>336</v>
      </c>
      <c r="AU181" s="231" t="s">
        <v>85</v>
      </c>
      <c r="AY181" s="17" t="s">
        <v>334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83</v>
      </c>
      <c r="BK181" s="232">
        <f>ROUND(I181*H181,2)</f>
        <v>0</v>
      </c>
      <c r="BL181" s="17" t="s">
        <v>341</v>
      </c>
      <c r="BM181" s="231" t="s">
        <v>396</v>
      </c>
    </row>
    <row r="182" s="14" customFormat="1">
      <c r="A182" s="14"/>
      <c r="B182" s="244"/>
      <c r="C182" s="245"/>
      <c r="D182" s="235" t="s">
        <v>343</v>
      </c>
      <c r="E182" s="255" t="s">
        <v>1</v>
      </c>
      <c r="F182" s="246" t="s">
        <v>397</v>
      </c>
      <c r="G182" s="245"/>
      <c r="H182" s="248">
        <v>766.41300000000001</v>
      </c>
      <c r="I182" s="249"/>
      <c r="J182" s="245"/>
      <c r="K182" s="245"/>
      <c r="L182" s="250"/>
      <c r="M182" s="251"/>
      <c r="N182" s="252"/>
      <c r="O182" s="252"/>
      <c r="P182" s="252"/>
      <c r="Q182" s="252"/>
      <c r="R182" s="252"/>
      <c r="S182" s="252"/>
      <c r="T182" s="25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4" t="s">
        <v>343</v>
      </c>
      <c r="AU182" s="254" t="s">
        <v>85</v>
      </c>
      <c r="AV182" s="14" t="s">
        <v>85</v>
      </c>
      <c r="AW182" s="14" t="s">
        <v>31</v>
      </c>
      <c r="AX182" s="14" t="s">
        <v>83</v>
      </c>
      <c r="AY182" s="254" t="s">
        <v>334</v>
      </c>
    </row>
    <row r="183" s="2" customFormat="1" ht="16.5" customHeight="1">
      <c r="A183" s="38"/>
      <c r="B183" s="39"/>
      <c r="C183" s="220" t="s">
        <v>398</v>
      </c>
      <c r="D183" s="220" t="s">
        <v>336</v>
      </c>
      <c r="E183" s="221" t="s">
        <v>399</v>
      </c>
      <c r="F183" s="222" t="s">
        <v>400</v>
      </c>
      <c r="G183" s="223" t="s">
        <v>362</v>
      </c>
      <c r="H183" s="224">
        <v>403.375</v>
      </c>
      <c r="I183" s="225"/>
      <c r="J183" s="226">
        <f>ROUND(I183*H183,2)</f>
        <v>0</v>
      </c>
      <c r="K183" s="222" t="s">
        <v>340</v>
      </c>
      <c r="L183" s="44"/>
      <c r="M183" s="227" t="s">
        <v>1</v>
      </c>
      <c r="N183" s="228" t="s">
        <v>40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341</v>
      </c>
      <c r="AT183" s="231" t="s">
        <v>336</v>
      </c>
      <c r="AU183" s="231" t="s">
        <v>85</v>
      </c>
      <c r="AY183" s="17" t="s">
        <v>334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83</v>
      </c>
      <c r="BK183" s="232">
        <f>ROUND(I183*H183,2)</f>
        <v>0</v>
      </c>
      <c r="BL183" s="17" t="s">
        <v>341</v>
      </c>
      <c r="BM183" s="231" t="s">
        <v>401</v>
      </c>
    </row>
    <row r="184" s="2" customFormat="1" ht="24.15" customHeight="1">
      <c r="A184" s="38"/>
      <c r="B184" s="39"/>
      <c r="C184" s="220" t="s">
        <v>402</v>
      </c>
      <c r="D184" s="220" t="s">
        <v>336</v>
      </c>
      <c r="E184" s="221" t="s">
        <v>403</v>
      </c>
      <c r="F184" s="222" t="s">
        <v>404</v>
      </c>
      <c r="G184" s="223" t="s">
        <v>362</v>
      </c>
      <c r="H184" s="224">
        <v>56.774000000000001</v>
      </c>
      <c r="I184" s="225"/>
      <c r="J184" s="226">
        <f>ROUND(I184*H184,2)</f>
        <v>0</v>
      </c>
      <c r="K184" s="222" t="s">
        <v>340</v>
      </c>
      <c r="L184" s="44"/>
      <c r="M184" s="227" t="s">
        <v>1</v>
      </c>
      <c r="N184" s="228" t="s">
        <v>40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341</v>
      </c>
      <c r="AT184" s="231" t="s">
        <v>336</v>
      </c>
      <c r="AU184" s="231" t="s">
        <v>85</v>
      </c>
      <c r="AY184" s="17" t="s">
        <v>334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83</v>
      </c>
      <c r="BK184" s="232">
        <f>ROUND(I184*H184,2)</f>
        <v>0</v>
      </c>
      <c r="BL184" s="17" t="s">
        <v>341</v>
      </c>
      <c r="BM184" s="231" t="s">
        <v>405</v>
      </c>
    </row>
    <row r="185" s="13" customFormat="1">
      <c r="A185" s="13"/>
      <c r="B185" s="233"/>
      <c r="C185" s="234"/>
      <c r="D185" s="235" t="s">
        <v>343</v>
      </c>
      <c r="E185" s="236" t="s">
        <v>1</v>
      </c>
      <c r="F185" s="237" t="s">
        <v>344</v>
      </c>
      <c r="G185" s="234"/>
      <c r="H185" s="236" t="s">
        <v>1</v>
      </c>
      <c r="I185" s="238"/>
      <c r="J185" s="234"/>
      <c r="K185" s="234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343</v>
      </c>
      <c r="AU185" s="243" t="s">
        <v>85</v>
      </c>
      <c r="AV185" s="13" t="s">
        <v>83</v>
      </c>
      <c r="AW185" s="13" t="s">
        <v>31</v>
      </c>
      <c r="AX185" s="13" t="s">
        <v>75</v>
      </c>
      <c r="AY185" s="243" t="s">
        <v>334</v>
      </c>
    </row>
    <row r="186" s="13" customFormat="1">
      <c r="A186" s="13"/>
      <c r="B186" s="233"/>
      <c r="C186" s="234"/>
      <c r="D186" s="235" t="s">
        <v>343</v>
      </c>
      <c r="E186" s="236" t="s">
        <v>1</v>
      </c>
      <c r="F186" s="237" t="s">
        <v>406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343</v>
      </c>
      <c r="AU186" s="243" t="s">
        <v>85</v>
      </c>
      <c r="AV186" s="13" t="s">
        <v>83</v>
      </c>
      <c r="AW186" s="13" t="s">
        <v>31</v>
      </c>
      <c r="AX186" s="13" t="s">
        <v>75</v>
      </c>
      <c r="AY186" s="243" t="s">
        <v>334</v>
      </c>
    </row>
    <row r="187" s="13" customFormat="1">
      <c r="A187" s="13"/>
      <c r="B187" s="233"/>
      <c r="C187" s="234"/>
      <c r="D187" s="235" t="s">
        <v>343</v>
      </c>
      <c r="E187" s="236" t="s">
        <v>1</v>
      </c>
      <c r="F187" s="237" t="s">
        <v>407</v>
      </c>
      <c r="G187" s="234"/>
      <c r="H187" s="236" t="s">
        <v>1</v>
      </c>
      <c r="I187" s="238"/>
      <c r="J187" s="234"/>
      <c r="K187" s="234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343</v>
      </c>
      <c r="AU187" s="243" t="s">
        <v>85</v>
      </c>
      <c r="AV187" s="13" t="s">
        <v>83</v>
      </c>
      <c r="AW187" s="13" t="s">
        <v>31</v>
      </c>
      <c r="AX187" s="13" t="s">
        <v>75</v>
      </c>
      <c r="AY187" s="243" t="s">
        <v>334</v>
      </c>
    </row>
    <row r="188" s="14" customFormat="1">
      <c r="A188" s="14"/>
      <c r="B188" s="244"/>
      <c r="C188" s="245"/>
      <c r="D188" s="235" t="s">
        <v>343</v>
      </c>
      <c r="E188" s="246" t="s">
        <v>1</v>
      </c>
      <c r="F188" s="247" t="s">
        <v>135</v>
      </c>
      <c r="G188" s="245"/>
      <c r="H188" s="248">
        <v>56.774000000000001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343</v>
      </c>
      <c r="AU188" s="254" t="s">
        <v>85</v>
      </c>
      <c r="AV188" s="14" t="s">
        <v>85</v>
      </c>
      <c r="AW188" s="14" t="s">
        <v>31</v>
      </c>
      <c r="AX188" s="14" t="s">
        <v>83</v>
      </c>
      <c r="AY188" s="254" t="s">
        <v>334</v>
      </c>
    </row>
    <row r="189" s="2" customFormat="1" ht="33" customHeight="1">
      <c r="A189" s="38"/>
      <c r="B189" s="39"/>
      <c r="C189" s="220" t="s">
        <v>408</v>
      </c>
      <c r="D189" s="220" t="s">
        <v>336</v>
      </c>
      <c r="E189" s="221" t="s">
        <v>409</v>
      </c>
      <c r="F189" s="222" t="s">
        <v>410</v>
      </c>
      <c r="G189" s="223" t="s">
        <v>339</v>
      </c>
      <c r="H189" s="224">
        <v>120.95</v>
      </c>
      <c r="I189" s="225"/>
      <c r="J189" s="226">
        <f>ROUND(I189*H189,2)</f>
        <v>0</v>
      </c>
      <c r="K189" s="222" t="s">
        <v>340</v>
      </c>
      <c r="L189" s="44"/>
      <c r="M189" s="227" t="s">
        <v>1</v>
      </c>
      <c r="N189" s="228" t="s">
        <v>40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341</v>
      </c>
      <c r="AT189" s="231" t="s">
        <v>336</v>
      </c>
      <c r="AU189" s="231" t="s">
        <v>85</v>
      </c>
      <c r="AY189" s="17" t="s">
        <v>334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83</v>
      </c>
      <c r="BK189" s="232">
        <f>ROUND(I189*H189,2)</f>
        <v>0</v>
      </c>
      <c r="BL189" s="17" t="s">
        <v>341</v>
      </c>
      <c r="BM189" s="231" t="s">
        <v>411</v>
      </c>
    </row>
    <row r="190" s="2" customFormat="1">
      <c r="A190" s="38"/>
      <c r="B190" s="39"/>
      <c r="C190" s="40"/>
      <c r="D190" s="235" t="s">
        <v>412</v>
      </c>
      <c r="E190" s="40"/>
      <c r="F190" s="256" t="s">
        <v>413</v>
      </c>
      <c r="G190" s="40"/>
      <c r="H190" s="40"/>
      <c r="I190" s="257"/>
      <c r="J190" s="40"/>
      <c r="K190" s="40"/>
      <c r="L190" s="44"/>
      <c r="M190" s="258"/>
      <c r="N190" s="259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412</v>
      </c>
      <c r="AU190" s="17" t="s">
        <v>85</v>
      </c>
    </row>
    <row r="191" s="14" customFormat="1">
      <c r="A191" s="14"/>
      <c r="B191" s="244"/>
      <c r="C191" s="245"/>
      <c r="D191" s="235" t="s">
        <v>343</v>
      </c>
      <c r="E191" s="255" t="s">
        <v>1</v>
      </c>
      <c r="F191" s="246" t="s">
        <v>414</v>
      </c>
      <c r="G191" s="245"/>
      <c r="H191" s="248">
        <v>120.95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4" t="s">
        <v>343</v>
      </c>
      <c r="AU191" s="254" t="s">
        <v>85</v>
      </c>
      <c r="AV191" s="14" t="s">
        <v>85</v>
      </c>
      <c r="AW191" s="14" t="s">
        <v>31</v>
      </c>
      <c r="AX191" s="14" t="s">
        <v>83</v>
      </c>
      <c r="AY191" s="254" t="s">
        <v>334</v>
      </c>
    </row>
    <row r="192" s="2" customFormat="1" ht="24.15" customHeight="1">
      <c r="A192" s="38"/>
      <c r="B192" s="39"/>
      <c r="C192" s="220" t="s">
        <v>415</v>
      </c>
      <c r="D192" s="220" t="s">
        <v>336</v>
      </c>
      <c r="E192" s="221" t="s">
        <v>416</v>
      </c>
      <c r="F192" s="222" t="s">
        <v>417</v>
      </c>
      <c r="G192" s="223" t="s">
        <v>339</v>
      </c>
      <c r="H192" s="224">
        <v>471.06</v>
      </c>
      <c r="I192" s="225"/>
      <c r="J192" s="226">
        <f>ROUND(I192*H192,2)</f>
        <v>0</v>
      </c>
      <c r="K192" s="222" t="s">
        <v>340</v>
      </c>
      <c r="L192" s="44"/>
      <c r="M192" s="227" t="s">
        <v>1</v>
      </c>
      <c r="N192" s="228" t="s">
        <v>40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341</v>
      </c>
      <c r="AT192" s="231" t="s">
        <v>336</v>
      </c>
      <c r="AU192" s="231" t="s">
        <v>85</v>
      </c>
      <c r="AY192" s="17" t="s">
        <v>334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83</v>
      </c>
      <c r="BK192" s="232">
        <f>ROUND(I192*H192,2)</f>
        <v>0</v>
      </c>
      <c r="BL192" s="17" t="s">
        <v>341</v>
      </c>
      <c r="BM192" s="231" t="s">
        <v>418</v>
      </c>
    </row>
    <row r="193" s="13" customFormat="1">
      <c r="A193" s="13"/>
      <c r="B193" s="233"/>
      <c r="C193" s="234"/>
      <c r="D193" s="235" t="s">
        <v>343</v>
      </c>
      <c r="E193" s="236" t="s">
        <v>1</v>
      </c>
      <c r="F193" s="237" t="s">
        <v>344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343</v>
      </c>
      <c r="AU193" s="243" t="s">
        <v>85</v>
      </c>
      <c r="AV193" s="13" t="s">
        <v>83</v>
      </c>
      <c r="AW193" s="13" t="s">
        <v>31</v>
      </c>
      <c r="AX193" s="13" t="s">
        <v>75</v>
      </c>
      <c r="AY193" s="243" t="s">
        <v>334</v>
      </c>
    </row>
    <row r="194" s="13" customFormat="1">
      <c r="A194" s="13"/>
      <c r="B194" s="233"/>
      <c r="C194" s="234"/>
      <c r="D194" s="235" t="s">
        <v>343</v>
      </c>
      <c r="E194" s="236" t="s">
        <v>1</v>
      </c>
      <c r="F194" s="237" t="s">
        <v>419</v>
      </c>
      <c r="G194" s="234"/>
      <c r="H194" s="236" t="s">
        <v>1</v>
      </c>
      <c r="I194" s="238"/>
      <c r="J194" s="234"/>
      <c r="K194" s="234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343</v>
      </c>
      <c r="AU194" s="243" t="s">
        <v>85</v>
      </c>
      <c r="AV194" s="13" t="s">
        <v>83</v>
      </c>
      <c r="AW194" s="13" t="s">
        <v>31</v>
      </c>
      <c r="AX194" s="13" t="s">
        <v>75</v>
      </c>
      <c r="AY194" s="243" t="s">
        <v>334</v>
      </c>
    </row>
    <row r="195" s="14" customFormat="1">
      <c r="A195" s="14"/>
      <c r="B195" s="244"/>
      <c r="C195" s="245"/>
      <c r="D195" s="235" t="s">
        <v>343</v>
      </c>
      <c r="E195" s="246" t="s">
        <v>1</v>
      </c>
      <c r="F195" s="247" t="s">
        <v>132</v>
      </c>
      <c r="G195" s="245"/>
      <c r="H195" s="248">
        <v>471.06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343</v>
      </c>
      <c r="AU195" s="254" t="s">
        <v>85</v>
      </c>
      <c r="AV195" s="14" t="s">
        <v>85</v>
      </c>
      <c r="AW195" s="14" t="s">
        <v>31</v>
      </c>
      <c r="AX195" s="14" t="s">
        <v>83</v>
      </c>
      <c r="AY195" s="254" t="s">
        <v>334</v>
      </c>
    </row>
    <row r="196" s="12" customFormat="1" ht="22.8" customHeight="1">
      <c r="A196" s="12"/>
      <c r="B196" s="204"/>
      <c r="C196" s="205"/>
      <c r="D196" s="206" t="s">
        <v>74</v>
      </c>
      <c r="E196" s="218" t="s">
        <v>85</v>
      </c>
      <c r="F196" s="218" t="s">
        <v>420</v>
      </c>
      <c r="G196" s="205"/>
      <c r="H196" s="205"/>
      <c r="I196" s="208"/>
      <c r="J196" s="219">
        <f>BK196</f>
        <v>0</v>
      </c>
      <c r="K196" s="205"/>
      <c r="L196" s="210"/>
      <c r="M196" s="211"/>
      <c r="N196" s="212"/>
      <c r="O196" s="212"/>
      <c r="P196" s="213">
        <f>SUM(P197:P276)</f>
        <v>0</v>
      </c>
      <c r="Q196" s="212"/>
      <c r="R196" s="213">
        <f>SUM(R197:R276)</f>
        <v>462.75478801999986</v>
      </c>
      <c r="S196" s="212"/>
      <c r="T196" s="214">
        <f>SUM(T197:T276)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15" t="s">
        <v>83</v>
      </c>
      <c r="AT196" s="216" t="s">
        <v>74</v>
      </c>
      <c r="AU196" s="216" t="s">
        <v>83</v>
      </c>
      <c r="AY196" s="215" t="s">
        <v>334</v>
      </c>
      <c r="BK196" s="217">
        <f>SUM(BK197:BK276)</f>
        <v>0</v>
      </c>
    </row>
    <row r="197" s="2" customFormat="1" ht="24.15" customHeight="1">
      <c r="A197" s="38"/>
      <c r="B197" s="39"/>
      <c r="C197" s="220" t="s">
        <v>421</v>
      </c>
      <c r="D197" s="220" t="s">
        <v>336</v>
      </c>
      <c r="E197" s="221" t="s">
        <v>422</v>
      </c>
      <c r="F197" s="222" t="s">
        <v>423</v>
      </c>
      <c r="G197" s="223" t="s">
        <v>339</v>
      </c>
      <c r="H197" s="224">
        <v>411.26999999999998</v>
      </c>
      <c r="I197" s="225"/>
      <c r="J197" s="226">
        <f>ROUND(I197*H197,2)</f>
        <v>0</v>
      </c>
      <c r="K197" s="222" t="s">
        <v>340</v>
      </c>
      <c r="L197" s="44"/>
      <c r="M197" s="227" t="s">
        <v>1</v>
      </c>
      <c r="N197" s="228" t="s">
        <v>40</v>
      </c>
      <c r="O197" s="91"/>
      <c r="P197" s="229">
        <f>O197*H197</f>
        <v>0</v>
      </c>
      <c r="Q197" s="229">
        <v>0.00010000000000000001</v>
      </c>
      <c r="R197" s="229">
        <f>Q197*H197</f>
        <v>0.041126999999999997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341</v>
      </c>
      <c r="AT197" s="231" t="s">
        <v>336</v>
      </c>
      <c r="AU197" s="231" t="s">
        <v>85</v>
      </c>
      <c r="AY197" s="17" t="s">
        <v>334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83</v>
      </c>
      <c r="BK197" s="232">
        <f>ROUND(I197*H197,2)</f>
        <v>0</v>
      </c>
      <c r="BL197" s="17" t="s">
        <v>341</v>
      </c>
      <c r="BM197" s="231" t="s">
        <v>424</v>
      </c>
    </row>
    <row r="198" s="13" customFormat="1">
      <c r="A198" s="13"/>
      <c r="B198" s="233"/>
      <c r="C198" s="234"/>
      <c r="D198" s="235" t="s">
        <v>343</v>
      </c>
      <c r="E198" s="236" t="s">
        <v>1</v>
      </c>
      <c r="F198" s="237" t="s">
        <v>344</v>
      </c>
      <c r="G198" s="234"/>
      <c r="H198" s="236" t="s">
        <v>1</v>
      </c>
      <c r="I198" s="238"/>
      <c r="J198" s="234"/>
      <c r="K198" s="234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343</v>
      </c>
      <c r="AU198" s="243" t="s">
        <v>85</v>
      </c>
      <c r="AV198" s="13" t="s">
        <v>83</v>
      </c>
      <c r="AW198" s="13" t="s">
        <v>31</v>
      </c>
      <c r="AX198" s="13" t="s">
        <v>75</v>
      </c>
      <c r="AY198" s="243" t="s">
        <v>334</v>
      </c>
    </row>
    <row r="199" s="13" customFormat="1">
      <c r="A199" s="13"/>
      <c r="B199" s="233"/>
      <c r="C199" s="234"/>
      <c r="D199" s="235" t="s">
        <v>343</v>
      </c>
      <c r="E199" s="236" t="s">
        <v>1</v>
      </c>
      <c r="F199" s="237" t="s">
        <v>425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343</v>
      </c>
      <c r="AU199" s="243" t="s">
        <v>85</v>
      </c>
      <c r="AV199" s="13" t="s">
        <v>83</v>
      </c>
      <c r="AW199" s="13" t="s">
        <v>31</v>
      </c>
      <c r="AX199" s="13" t="s">
        <v>75</v>
      </c>
      <c r="AY199" s="243" t="s">
        <v>334</v>
      </c>
    </row>
    <row r="200" s="14" customFormat="1">
      <c r="A200" s="14"/>
      <c r="B200" s="244"/>
      <c r="C200" s="245"/>
      <c r="D200" s="235" t="s">
        <v>343</v>
      </c>
      <c r="E200" s="246" t="s">
        <v>1</v>
      </c>
      <c r="F200" s="247" t="s">
        <v>171</v>
      </c>
      <c r="G200" s="245"/>
      <c r="H200" s="248">
        <v>411.26999999999998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343</v>
      </c>
      <c r="AU200" s="254" t="s">
        <v>85</v>
      </c>
      <c r="AV200" s="14" t="s">
        <v>85</v>
      </c>
      <c r="AW200" s="14" t="s">
        <v>31</v>
      </c>
      <c r="AX200" s="14" t="s">
        <v>83</v>
      </c>
      <c r="AY200" s="254" t="s">
        <v>334</v>
      </c>
    </row>
    <row r="201" s="2" customFormat="1" ht="24.15" customHeight="1">
      <c r="A201" s="38"/>
      <c r="B201" s="39"/>
      <c r="C201" s="260" t="s">
        <v>426</v>
      </c>
      <c r="D201" s="260" t="s">
        <v>427</v>
      </c>
      <c r="E201" s="261" t="s">
        <v>428</v>
      </c>
      <c r="F201" s="262" t="s">
        <v>429</v>
      </c>
      <c r="G201" s="263" t="s">
        <v>339</v>
      </c>
      <c r="H201" s="264">
        <v>487.149</v>
      </c>
      <c r="I201" s="265"/>
      <c r="J201" s="266">
        <f>ROUND(I201*H201,2)</f>
        <v>0</v>
      </c>
      <c r="K201" s="262" t="s">
        <v>340</v>
      </c>
      <c r="L201" s="267"/>
      <c r="M201" s="268" t="s">
        <v>1</v>
      </c>
      <c r="N201" s="269" t="s">
        <v>40</v>
      </c>
      <c r="O201" s="91"/>
      <c r="P201" s="229">
        <f>O201*H201</f>
        <v>0</v>
      </c>
      <c r="Q201" s="229">
        <v>0.00029999999999999997</v>
      </c>
      <c r="R201" s="229">
        <f>Q201*H201</f>
        <v>0.14614469999999999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373</v>
      </c>
      <c r="AT201" s="231" t="s">
        <v>427</v>
      </c>
      <c r="AU201" s="231" t="s">
        <v>85</v>
      </c>
      <c r="AY201" s="17" t="s">
        <v>334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83</v>
      </c>
      <c r="BK201" s="232">
        <f>ROUND(I201*H201,2)</f>
        <v>0</v>
      </c>
      <c r="BL201" s="17" t="s">
        <v>341</v>
      </c>
      <c r="BM201" s="231" t="s">
        <v>430</v>
      </c>
    </row>
    <row r="202" s="14" customFormat="1">
      <c r="A202" s="14"/>
      <c r="B202" s="244"/>
      <c r="C202" s="245"/>
      <c r="D202" s="235" t="s">
        <v>343</v>
      </c>
      <c r="E202" s="245"/>
      <c r="F202" s="246" t="s">
        <v>431</v>
      </c>
      <c r="G202" s="245"/>
      <c r="H202" s="248">
        <v>487.149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343</v>
      </c>
      <c r="AU202" s="254" t="s">
        <v>85</v>
      </c>
      <c r="AV202" s="14" t="s">
        <v>85</v>
      </c>
      <c r="AW202" s="14" t="s">
        <v>4</v>
      </c>
      <c r="AX202" s="14" t="s">
        <v>83</v>
      </c>
      <c r="AY202" s="254" t="s">
        <v>334</v>
      </c>
    </row>
    <row r="203" s="2" customFormat="1" ht="37.8" customHeight="1">
      <c r="A203" s="38"/>
      <c r="B203" s="39"/>
      <c r="C203" s="220" t="s">
        <v>432</v>
      </c>
      <c r="D203" s="220" t="s">
        <v>336</v>
      </c>
      <c r="E203" s="221" t="s">
        <v>433</v>
      </c>
      <c r="F203" s="222" t="s">
        <v>434</v>
      </c>
      <c r="G203" s="223" t="s">
        <v>352</v>
      </c>
      <c r="H203" s="224">
        <v>99</v>
      </c>
      <c r="I203" s="225"/>
      <c r="J203" s="226">
        <f>ROUND(I203*H203,2)</f>
        <v>0</v>
      </c>
      <c r="K203" s="222" t="s">
        <v>340</v>
      </c>
      <c r="L203" s="44"/>
      <c r="M203" s="227" t="s">
        <v>1</v>
      </c>
      <c r="N203" s="228" t="s">
        <v>40</v>
      </c>
      <c r="O203" s="91"/>
      <c r="P203" s="229">
        <f>O203*H203</f>
        <v>0</v>
      </c>
      <c r="Q203" s="229">
        <v>0.00076000000000000004</v>
      </c>
      <c r="R203" s="229">
        <f>Q203*H203</f>
        <v>0.075240000000000001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341</v>
      </c>
      <c r="AT203" s="231" t="s">
        <v>336</v>
      </c>
      <c r="AU203" s="231" t="s">
        <v>85</v>
      </c>
      <c r="AY203" s="17" t="s">
        <v>334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83</v>
      </c>
      <c r="BK203" s="232">
        <f>ROUND(I203*H203,2)</f>
        <v>0</v>
      </c>
      <c r="BL203" s="17" t="s">
        <v>341</v>
      </c>
      <c r="BM203" s="231" t="s">
        <v>435</v>
      </c>
    </row>
    <row r="204" s="13" customFormat="1">
      <c r="A204" s="13"/>
      <c r="B204" s="233"/>
      <c r="C204" s="234"/>
      <c r="D204" s="235" t="s">
        <v>343</v>
      </c>
      <c r="E204" s="236" t="s">
        <v>1</v>
      </c>
      <c r="F204" s="237" t="s">
        <v>344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343</v>
      </c>
      <c r="AU204" s="243" t="s">
        <v>85</v>
      </c>
      <c r="AV204" s="13" t="s">
        <v>83</v>
      </c>
      <c r="AW204" s="13" t="s">
        <v>31</v>
      </c>
      <c r="AX204" s="13" t="s">
        <v>75</v>
      </c>
      <c r="AY204" s="243" t="s">
        <v>334</v>
      </c>
    </row>
    <row r="205" s="13" customFormat="1">
      <c r="A205" s="13"/>
      <c r="B205" s="233"/>
      <c r="C205" s="234"/>
      <c r="D205" s="235" t="s">
        <v>343</v>
      </c>
      <c r="E205" s="236" t="s">
        <v>1</v>
      </c>
      <c r="F205" s="237" t="s">
        <v>436</v>
      </c>
      <c r="G205" s="234"/>
      <c r="H205" s="236" t="s">
        <v>1</v>
      </c>
      <c r="I205" s="238"/>
      <c r="J205" s="234"/>
      <c r="K205" s="234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343</v>
      </c>
      <c r="AU205" s="243" t="s">
        <v>85</v>
      </c>
      <c r="AV205" s="13" t="s">
        <v>83</v>
      </c>
      <c r="AW205" s="13" t="s">
        <v>31</v>
      </c>
      <c r="AX205" s="13" t="s">
        <v>75</v>
      </c>
      <c r="AY205" s="243" t="s">
        <v>334</v>
      </c>
    </row>
    <row r="206" s="14" customFormat="1">
      <c r="A206" s="14"/>
      <c r="B206" s="244"/>
      <c r="C206" s="245"/>
      <c r="D206" s="235" t="s">
        <v>343</v>
      </c>
      <c r="E206" s="246" t="s">
        <v>1</v>
      </c>
      <c r="F206" s="247" t="s">
        <v>141</v>
      </c>
      <c r="G206" s="245"/>
      <c r="H206" s="248">
        <v>99</v>
      </c>
      <c r="I206" s="249"/>
      <c r="J206" s="245"/>
      <c r="K206" s="245"/>
      <c r="L206" s="250"/>
      <c r="M206" s="251"/>
      <c r="N206" s="252"/>
      <c r="O206" s="252"/>
      <c r="P206" s="252"/>
      <c r="Q206" s="252"/>
      <c r="R206" s="252"/>
      <c r="S206" s="252"/>
      <c r="T206" s="25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4" t="s">
        <v>343</v>
      </c>
      <c r="AU206" s="254" t="s">
        <v>85</v>
      </c>
      <c r="AV206" s="14" t="s">
        <v>85</v>
      </c>
      <c r="AW206" s="14" t="s">
        <v>31</v>
      </c>
      <c r="AX206" s="14" t="s">
        <v>83</v>
      </c>
      <c r="AY206" s="254" t="s">
        <v>334</v>
      </c>
    </row>
    <row r="207" s="2" customFormat="1" ht="37.8" customHeight="1">
      <c r="A207" s="38"/>
      <c r="B207" s="39"/>
      <c r="C207" s="220" t="s">
        <v>437</v>
      </c>
      <c r="D207" s="220" t="s">
        <v>336</v>
      </c>
      <c r="E207" s="221" t="s">
        <v>438</v>
      </c>
      <c r="F207" s="222" t="s">
        <v>439</v>
      </c>
      <c r="G207" s="223" t="s">
        <v>352</v>
      </c>
      <c r="H207" s="224">
        <v>31.196000000000002</v>
      </c>
      <c r="I207" s="225"/>
      <c r="J207" s="226">
        <f>ROUND(I207*H207,2)</f>
        <v>0</v>
      </c>
      <c r="K207" s="222" t="s">
        <v>340</v>
      </c>
      <c r="L207" s="44"/>
      <c r="M207" s="227" t="s">
        <v>1</v>
      </c>
      <c r="N207" s="228" t="s">
        <v>40</v>
      </c>
      <c r="O207" s="91"/>
      <c r="P207" s="229">
        <f>O207*H207</f>
        <v>0</v>
      </c>
      <c r="Q207" s="229">
        <v>0.0022699999999999999</v>
      </c>
      <c r="R207" s="229">
        <f>Q207*H207</f>
        <v>0.070814920000000003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341</v>
      </c>
      <c r="AT207" s="231" t="s">
        <v>336</v>
      </c>
      <c r="AU207" s="231" t="s">
        <v>85</v>
      </c>
      <c r="AY207" s="17" t="s">
        <v>334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83</v>
      </c>
      <c r="BK207" s="232">
        <f>ROUND(I207*H207,2)</f>
        <v>0</v>
      </c>
      <c r="BL207" s="17" t="s">
        <v>341</v>
      </c>
      <c r="BM207" s="231" t="s">
        <v>440</v>
      </c>
    </row>
    <row r="208" s="13" customFormat="1">
      <c r="A208" s="13"/>
      <c r="B208" s="233"/>
      <c r="C208" s="234"/>
      <c r="D208" s="235" t="s">
        <v>343</v>
      </c>
      <c r="E208" s="236" t="s">
        <v>1</v>
      </c>
      <c r="F208" s="237" t="s">
        <v>344</v>
      </c>
      <c r="G208" s="234"/>
      <c r="H208" s="236" t="s">
        <v>1</v>
      </c>
      <c r="I208" s="238"/>
      <c r="J208" s="234"/>
      <c r="K208" s="234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343</v>
      </c>
      <c r="AU208" s="243" t="s">
        <v>85</v>
      </c>
      <c r="AV208" s="13" t="s">
        <v>83</v>
      </c>
      <c r="AW208" s="13" t="s">
        <v>31</v>
      </c>
      <c r="AX208" s="13" t="s">
        <v>75</v>
      </c>
      <c r="AY208" s="243" t="s">
        <v>334</v>
      </c>
    </row>
    <row r="209" s="13" customFormat="1">
      <c r="A209" s="13"/>
      <c r="B209" s="233"/>
      <c r="C209" s="234"/>
      <c r="D209" s="235" t="s">
        <v>343</v>
      </c>
      <c r="E209" s="236" t="s">
        <v>1</v>
      </c>
      <c r="F209" s="237" t="s">
        <v>441</v>
      </c>
      <c r="G209" s="234"/>
      <c r="H209" s="236" t="s">
        <v>1</v>
      </c>
      <c r="I209" s="238"/>
      <c r="J209" s="234"/>
      <c r="K209" s="234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343</v>
      </c>
      <c r="AU209" s="243" t="s">
        <v>85</v>
      </c>
      <c r="AV209" s="13" t="s">
        <v>83</v>
      </c>
      <c r="AW209" s="13" t="s">
        <v>31</v>
      </c>
      <c r="AX209" s="13" t="s">
        <v>75</v>
      </c>
      <c r="AY209" s="243" t="s">
        <v>334</v>
      </c>
    </row>
    <row r="210" s="14" customFormat="1">
      <c r="A210" s="14"/>
      <c r="B210" s="244"/>
      <c r="C210" s="245"/>
      <c r="D210" s="235" t="s">
        <v>343</v>
      </c>
      <c r="E210" s="246" t="s">
        <v>1</v>
      </c>
      <c r="F210" s="247" t="s">
        <v>144</v>
      </c>
      <c r="G210" s="245"/>
      <c r="H210" s="248">
        <v>31.196000000000002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4" t="s">
        <v>343</v>
      </c>
      <c r="AU210" s="254" t="s">
        <v>85</v>
      </c>
      <c r="AV210" s="14" t="s">
        <v>85</v>
      </c>
      <c r="AW210" s="14" t="s">
        <v>31</v>
      </c>
      <c r="AX210" s="14" t="s">
        <v>83</v>
      </c>
      <c r="AY210" s="254" t="s">
        <v>334</v>
      </c>
    </row>
    <row r="211" s="2" customFormat="1" ht="24.15" customHeight="1">
      <c r="A211" s="38"/>
      <c r="B211" s="39"/>
      <c r="C211" s="220" t="s">
        <v>7</v>
      </c>
      <c r="D211" s="220" t="s">
        <v>336</v>
      </c>
      <c r="E211" s="221" t="s">
        <v>442</v>
      </c>
      <c r="F211" s="222" t="s">
        <v>443</v>
      </c>
      <c r="G211" s="223" t="s">
        <v>352</v>
      </c>
      <c r="H211" s="224">
        <v>10.699999999999999</v>
      </c>
      <c r="I211" s="225"/>
      <c r="J211" s="226">
        <f>ROUND(I211*H211,2)</f>
        <v>0</v>
      </c>
      <c r="K211" s="222" t="s">
        <v>340</v>
      </c>
      <c r="L211" s="44"/>
      <c r="M211" s="227" t="s">
        <v>1</v>
      </c>
      <c r="N211" s="228" t="s">
        <v>40</v>
      </c>
      <c r="O211" s="91"/>
      <c r="P211" s="229">
        <f>O211*H211</f>
        <v>0</v>
      </c>
      <c r="Q211" s="229">
        <v>0.0033999999999999998</v>
      </c>
      <c r="R211" s="229">
        <f>Q211*H211</f>
        <v>0.036379999999999996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341</v>
      </c>
      <c r="AT211" s="231" t="s">
        <v>336</v>
      </c>
      <c r="AU211" s="231" t="s">
        <v>85</v>
      </c>
      <c r="AY211" s="17" t="s">
        <v>334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83</v>
      </c>
      <c r="BK211" s="232">
        <f>ROUND(I211*H211,2)</f>
        <v>0</v>
      </c>
      <c r="BL211" s="17" t="s">
        <v>341</v>
      </c>
      <c r="BM211" s="231" t="s">
        <v>444</v>
      </c>
    </row>
    <row r="212" s="2" customFormat="1" ht="21.75" customHeight="1">
      <c r="A212" s="38"/>
      <c r="B212" s="39"/>
      <c r="C212" s="220" t="s">
        <v>445</v>
      </c>
      <c r="D212" s="220" t="s">
        <v>336</v>
      </c>
      <c r="E212" s="221" t="s">
        <v>446</v>
      </c>
      <c r="F212" s="222" t="s">
        <v>447</v>
      </c>
      <c r="G212" s="223" t="s">
        <v>352</v>
      </c>
      <c r="H212" s="224">
        <v>14.984999999999999</v>
      </c>
      <c r="I212" s="225"/>
      <c r="J212" s="226">
        <f>ROUND(I212*H212,2)</f>
        <v>0</v>
      </c>
      <c r="K212" s="222" t="s">
        <v>340</v>
      </c>
      <c r="L212" s="44"/>
      <c r="M212" s="227" t="s">
        <v>1</v>
      </c>
      <c r="N212" s="228" t="s">
        <v>40</v>
      </c>
      <c r="O212" s="91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1" t="s">
        <v>341</v>
      </c>
      <c r="AT212" s="231" t="s">
        <v>336</v>
      </c>
      <c r="AU212" s="231" t="s">
        <v>85</v>
      </c>
      <c r="AY212" s="17" t="s">
        <v>334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7" t="s">
        <v>83</v>
      </c>
      <c r="BK212" s="232">
        <f>ROUND(I212*H212,2)</f>
        <v>0</v>
      </c>
      <c r="BL212" s="17" t="s">
        <v>341</v>
      </c>
      <c r="BM212" s="231" t="s">
        <v>448</v>
      </c>
    </row>
    <row r="213" s="13" customFormat="1">
      <c r="A213" s="13"/>
      <c r="B213" s="233"/>
      <c r="C213" s="234"/>
      <c r="D213" s="235" t="s">
        <v>343</v>
      </c>
      <c r="E213" s="236" t="s">
        <v>1</v>
      </c>
      <c r="F213" s="237" t="s">
        <v>344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343</v>
      </c>
      <c r="AU213" s="243" t="s">
        <v>85</v>
      </c>
      <c r="AV213" s="13" t="s">
        <v>83</v>
      </c>
      <c r="AW213" s="13" t="s">
        <v>31</v>
      </c>
      <c r="AX213" s="13" t="s">
        <v>75</v>
      </c>
      <c r="AY213" s="243" t="s">
        <v>334</v>
      </c>
    </row>
    <row r="214" s="13" customFormat="1">
      <c r="A214" s="13"/>
      <c r="B214" s="233"/>
      <c r="C214" s="234"/>
      <c r="D214" s="235" t="s">
        <v>343</v>
      </c>
      <c r="E214" s="236" t="s">
        <v>1</v>
      </c>
      <c r="F214" s="237" t="s">
        <v>449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343</v>
      </c>
      <c r="AU214" s="243" t="s">
        <v>85</v>
      </c>
      <c r="AV214" s="13" t="s">
        <v>83</v>
      </c>
      <c r="AW214" s="13" t="s">
        <v>31</v>
      </c>
      <c r="AX214" s="13" t="s">
        <v>75</v>
      </c>
      <c r="AY214" s="243" t="s">
        <v>334</v>
      </c>
    </row>
    <row r="215" s="14" customFormat="1">
      <c r="A215" s="14"/>
      <c r="B215" s="244"/>
      <c r="C215" s="245"/>
      <c r="D215" s="235" t="s">
        <v>343</v>
      </c>
      <c r="E215" s="246" t="s">
        <v>1</v>
      </c>
      <c r="F215" s="247" t="s">
        <v>147</v>
      </c>
      <c r="G215" s="245"/>
      <c r="H215" s="248">
        <v>14.984999999999999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343</v>
      </c>
      <c r="AU215" s="254" t="s">
        <v>85</v>
      </c>
      <c r="AV215" s="14" t="s">
        <v>85</v>
      </c>
      <c r="AW215" s="14" t="s">
        <v>31</v>
      </c>
      <c r="AX215" s="14" t="s">
        <v>83</v>
      </c>
      <c r="AY215" s="254" t="s">
        <v>334</v>
      </c>
    </row>
    <row r="216" s="2" customFormat="1" ht="37.8" customHeight="1">
      <c r="A216" s="38"/>
      <c r="B216" s="39"/>
      <c r="C216" s="260" t="s">
        <v>450</v>
      </c>
      <c r="D216" s="260" t="s">
        <v>427</v>
      </c>
      <c r="E216" s="261" t="s">
        <v>451</v>
      </c>
      <c r="F216" s="262" t="s">
        <v>452</v>
      </c>
      <c r="G216" s="263" t="s">
        <v>352</v>
      </c>
      <c r="H216" s="264">
        <v>15.734</v>
      </c>
      <c r="I216" s="265"/>
      <c r="J216" s="266">
        <f>ROUND(I216*H216,2)</f>
        <v>0</v>
      </c>
      <c r="K216" s="262" t="s">
        <v>340</v>
      </c>
      <c r="L216" s="267"/>
      <c r="M216" s="268" t="s">
        <v>1</v>
      </c>
      <c r="N216" s="269" t="s">
        <v>40</v>
      </c>
      <c r="O216" s="91"/>
      <c r="P216" s="229">
        <f>O216*H216</f>
        <v>0</v>
      </c>
      <c r="Q216" s="229">
        <v>0.00019000000000000001</v>
      </c>
      <c r="R216" s="229">
        <f>Q216*H216</f>
        <v>0.0029894600000000002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373</v>
      </c>
      <c r="AT216" s="231" t="s">
        <v>427</v>
      </c>
      <c r="AU216" s="231" t="s">
        <v>85</v>
      </c>
      <c r="AY216" s="17" t="s">
        <v>334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7" t="s">
        <v>83</v>
      </c>
      <c r="BK216" s="232">
        <f>ROUND(I216*H216,2)</f>
        <v>0</v>
      </c>
      <c r="BL216" s="17" t="s">
        <v>341</v>
      </c>
      <c r="BM216" s="231" t="s">
        <v>453</v>
      </c>
    </row>
    <row r="217" s="14" customFormat="1">
      <c r="A217" s="14"/>
      <c r="B217" s="244"/>
      <c r="C217" s="245"/>
      <c r="D217" s="235" t="s">
        <v>343</v>
      </c>
      <c r="E217" s="245"/>
      <c r="F217" s="246" t="s">
        <v>454</v>
      </c>
      <c r="G217" s="245"/>
      <c r="H217" s="248">
        <v>15.734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343</v>
      </c>
      <c r="AU217" s="254" t="s">
        <v>85</v>
      </c>
      <c r="AV217" s="14" t="s">
        <v>85</v>
      </c>
      <c r="AW217" s="14" t="s">
        <v>4</v>
      </c>
      <c r="AX217" s="14" t="s">
        <v>83</v>
      </c>
      <c r="AY217" s="254" t="s">
        <v>334</v>
      </c>
    </row>
    <row r="218" s="2" customFormat="1" ht="44.25" customHeight="1">
      <c r="A218" s="38"/>
      <c r="B218" s="39"/>
      <c r="C218" s="220" t="s">
        <v>455</v>
      </c>
      <c r="D218" s="220" t="s">
        <v>336</v>
      </c>
      <c r="E218" s="221" t="s">
        <v>456</v>
      </c>
      <c r="F218" s="222" t="s">
        <v>457</v>
      </c>
      <c r="G218" s="223" t="s">
        <v>458</v>
      </c>
      <c r="H218" s="224">
        <v>2</v>
      </c>
      <c r="I218" s="225"/>
      <c r="J218" s="226">
        <f>ROUND(I218*H218,2)</f>
        <v>0</v>
      </c>
      <c r="K218" s="222" t="s">
        <v>340</v>
      </c>
      <c r="L218" s="44"/>
      <c r="M218" s="227" t="s">
        <v>1</v>
      </c>
      <c r="N218" s="228" t="s">
        <v>40</v>
      </c>
      <c r="O218" s="91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341</v>
      </c>
      <c r="AT218" s="231" t="s">
        <v>336</v>
      </c>
      <c r="AU218" s="231" t="s">
        <v>85</v>
      </c>
      <c r="AY218" s="17" t="s">
        <v>334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83</v>
      </c>
      <c r="BK218" s="232">
        <f>ROUND(I218*H218,2)</f>
        <v>0</v>
      </c>
      <c r="BL218" s="17" t="s">
        <v>341</v>
      </c>
      <c r="BM218" s="231" t="s">
        <v>459</v>
      </c>
    </row>
    <row r="219" s="14" customFormat="1">
      <c r="A219" s="14"/>
      <c r="B219" s="244"/>
      <c r="C219" s="245"/>
      <c r="D219" s="235" t="s">
        <v>343</v>
      </c>
      <c r="E219" s="255" t="s">
        <v>1</v>
      </c>
      <c r="F219" s="246" t="s">
        <v>460</v>
      </c>
      <c r="G219" s="245"/>
      <c r="H219" s="248">
        <v>2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343</v>
      </c>
      <c r="AU219" s="254" t="s">
        <v>85</v>
      </c>
      <c r="AV219" s="14" t="s">
        <v>85</v>
      </c>
      <c r="AW219" s="14" t="s">
        <v>31</v>
      </c>
      <c r="AX219" s="14" t="s">
        <v>83</v>
      </c>
      <c r="AY219" s="254" t="s">
        <v>334</v>
      </c>
    </row>
    <row r="220" s="2" customFormat="1" ht="24.15" customHeight="1">
      <c r="A220" s="38"/>
      <c r="B220" s="39"/>
      <c r="C220" s="260" t="s">
        <v>461</v>
      </c>
      <c r="D220" s="260" t="s">
        <v>427</v>
      </c>
      <c r="E220" s="261" t="s">
        <v>462</v>
      </c>
      <c r="F220" s="262" t="s">
        <v>463</v>
      </c>
      <c r="G220" s="263" t="s">
        <v>352</v>
      </c>
      <c r="H220" s="264">
        <v>1.6000000000000001</v>
      </c>
      <c r="I220" s="265"/>
      <c r="J220" s="266">
        <f>ROUND(I220*H220,2)</f>
        <v>0</v>
      </c>
      <c r="K220" s="262" t="s">
        <v>340</v>
      </c>
      <c r="L220" s="267"/>
      <c r="M220" s="268" t="s">
        <v>1</v>
      </c>
      <c r="N220" s="269" t="s">
        <v>40</v>
      </c>
      <c r="O220" s="91"/>
      <c r="P220" s="229">
        <f>O220*H220</f>
        <v>0</v>
      </c>
      <c r="Q220" s="229">
        <v>0.0010499999999999999</v>
      </c>
      <c r="R220" s="229">
        <f>Q220*H220</f>
        <v>0.0016800000000000001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373</v>
      </c>
      <c r="AT220" s="231" t="s">
        <v>427</v>
      </c>
      <c r="AU220" s="231" t="s">
        <v>85</v>
      </c>
      <c r="AY220" s="17" t="s">
        <v>334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7" t="s">
        <v>83</v>
      </c>
      <c r="BK220" s="232">
        <f>ROUND(I220*H220,2)</f>
        <v>0</v>
      </c>
      <c r="BL220" s="17" t="s">
        <v>341</v>
      </c>
      <c r="BM220" s="231" t="s">
        <v>464</v>
      </c>
    </row>
    <row r="221" s="14" customFormat="1">
      <c r="A221" s="14"/>
      <c r="B221" s="244"/>
      <c r="C221" s="245"/>
      <c r="D221" s="235" t="s">
        <v>343</v>
      </c>
      <c r="E221" s="245"/>
      <c r="F221" s="246" t="s">
        <v>465</v>
      </c>
      <c r="G221" s="245"/>
      <c r="H221" s="248">
        <v>1.6000000000000001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343</v>
      </c>
      <c r="AU221" s="254" t="s">
        <v>85</v>
      </c>
      <c r="AV221" s="14" t="s">
        <v>85</v>
      </c>
      <c r="AW221" s="14" t="s">
        <v>4</v>
      </c>
      <c r="AX221" s="14" t="s">
        <v>83</v>
      </c>
      <c r="AY221" s="254" t="s">
        <v>334</v>
      </c>
    </row>
    <row r="222" s="2" customFormat="1" ht="44.25" customHeight="1">
      <c r="A222" s="38"/>
      <c r="B222" s="39"/>
      <c r="C222" s="220" t="s">
        <v>466</v>
      </c>
      <c r="D222" s="220" t="s">
        <v>336</v>
      </c>
      <c r="E222" s="221" t="s">
        <v>456</v>
      </c>
      <c r="F222" s="222" t="s">
        <v>457</v>
      </c>
      <c r="G222" s="223" t="s">
        <v>458</v>
      </c>
      <c r="H222" s="224">
        <v>1</v>
      </c>
      <c r="I222" s="225"/>
      <c r="J222" s="226">
        <f>ROUND(I222*H222,2)</f>
        <v>0</v>
      </c>
      <c r="K222" s="222" t="s">
        <v>340</v>
      </c>
      <c r="L222" s="44"/>
      <c r="M222" s="227" t="s">
        <v>1</v>
      </c>
      <c r="N222" s="228" t="s">
        <v>40</v>
      </c>
      <c r="O222" s="91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1" t="s">
        <v>341</v>
      </c>
      <c r="AT222" s="231" t="s">
        <v>336</v>
      </c>
      <c r="AU222" s="231" t="s">
        <v>85</v>
      </c>
      <c r="AY222" s="17" t="s">
        <v>334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7" t="s">
        <v>83</v>
      </c>
      <c r="BK222" s="232">
        <f>ROUND(I222*H222,2)</f>
        <v>0</v>
      </c>
      <c r="BL222" s="17" t="s">
        <v>341</v>
      </c>
      <c r="BM222" s="231" t="s">
        <v>467</v>
      </c>
    </row>
    <row r="223" s="2" customFormat="1" ht="24.15" customHeight="1">
      <c r="A223" s="38"/>
      <c r="B223" s="39"/>
      <c r="C223" s="260" t="s">
        <v>205</v>
      </c>
      <c r="D223" s="260" t="s">
        <v>427</v>
      </c>
      <c r="E223" s="261" t="s">
        <v>468</v>
      </c>
      <c r="F223" s="262" t="s">
        <v>469</v>
      </c>
      <c r="G223" s="263" t="s">
        <v>352</v>
      </c>
      <c r="H223" s="264">
        <v>0.80000000000000004</v>
      </c>
      <c r="I223" s="265"/>
      <c r="J223" s="266">
        <f>ROUND(I223*H223,2)</f>
        <v>0</v>
      </c>
      <c r="K223" s="262" t="s">
        <v>340</v>
      </c>
      <c r="L223" s="267"/>
      <c r="M223" s="268" t="s">
        <v>1</v>
      </c>
      <c r="N223" s="269" t="s">
        <v>40</v>
      </c>
      <c r="O223" s="91"/>
      <c r="P223" s="229">
        <f>O223*H223</f>
        <v>0</v>
      </c>
      <c r="Q223" s="229">
        <v>0.0030799999999999998</v>
      </c>
      <c r="R223" s="229">
        <f>Q223*H223</f>
        <v>0.002464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373</v>
      </c>
      <c r="AT223" s="231" t="s">
        <v>427</v>
      </c>
      <c r="AU223" s="231" t="s">
        <v>85</v>
      </c>
      <c r="AY223" s="17" t="s">
        <v>334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83</v>
      </c>
      <c r="BK223" s="232">
        <f>ROUND(I223*H223,2)</f>
        <v>0</v>
      </c>
      <c r="BL223" s="17" t="s">
        <v>341</v>
      </c>
      <c r="BM223" s="231" t="s">
        <v>470</v>
      </c>
    </row>
    <row r="224" s="14" customFormat="1">
      <c r="A224" s="14"/>
      <c r="B224" s="244"/>
      <c r="C224" s="245"/>
      <c r="D224" s="235" t="s">
        <v>343</v>
      </c>
      <c r="E224" s="245"/>
      <c r="F224" s="246" t="s">
        <v>471</v>
      </c>
      <c r="G224" s="245"/>
      <c r="H224" s="248">
        <v>0.80000000000000004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343</v>
      </c>
      <c r="AU224" s="254" t="s">
        <v>85</v>
      </c>
      <c r="AV224" s="14" t="s">
        <v>85</v>
      </c>
      <c r="AW224" s="14" t="s">
        <v>4</v>
      </c>
      <c r="AX224" s="14" t="s">
        <v>83</v>
      </c>
      <c r="AY224" s="254" t="s">
        <v>334</v>
      </c>
    </row>
    <row r="225" s="2" customFormat="1" ht="24.15" customHeight="1">
      <c r="A225" s="38"/>
      <c r="B225" s="39"/>
      <c r="C225" s="220" t="s">
        <v>472</v>
      </c>
      <c r="D225" s="220" t="s">
        <v>336</v>
      </c>
      <c r="E225" s="221" t="s">
        <v>473</v>
      </c>
      <c r="F225" s="222" t="s">
        <v>474</v>
      </c>
      <c r="G225" s="223" t="s">
        <v>362</v>
      </c>
      <c r="H225" s="224">
        <v>62.799999999999997</v>
      </c>
      <c r="I225" s="225"/>
      <c r="J225" s="226">
        <f>ROUND(I225*H225,2)</f>
        <v>0</v>
      </c>
      <c r="K225" s="222" t="s">
        <v>340</v>
      </c>
      <c r="L225" s="44"/>
      <c r="M225" s="227" t="s">
        <v>1</v>
      </c>
      <c r="N225" s="228" t="s">
        <v>40</v>
      </c>
      <c r="O225" s="91"/>
      <c r="P225" s="229">
        <f>O225*H225</f>
        <v>0</v>
      </c>
      <c r="Q225" s="229">
        <v>2.1600000000000001</v>
      </c>
      <c r="R225" s="229">
        <f>Q225*H225</f>
        <v>135.648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341</v>
      </c>
      <c r="AT225" s="231" t="s">
        <v>336</v>
      </c>
      <c r="AU225" s="231" t="s">
        <v>85</v>
      </c>
      <c r="AY225" s="17" t="s">
        <v>334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83</v>
      </c>
      <c r="BK225" s="232">
        <f>ROUND(I225*H225,2)</f>
        <v>0</v>
      </c>
      <c r="BL225" s="17" t="s">
        <v>341</v>
      </c>
      <c r="BM225" s="231" t="s">
        <v>475</v>
      </c>
    </row>
    <row r="226" s="13" customFormat="1">
      <c r="A226" s="13"/>
      <c r="B226" s="233"/>
      <c r="C226" s="234"/>
      <c r="D226" s="235" t="s">
        <v>343</v>
      </c>
      <c r="E226" s="236" t="s">
        <v>1</v>
      </c>
      <c r="F226" s="237" t="s">
        <v>344</v>
      </c>
      <c r="G226" s="234"/>
      <c r="H226" s="236" t="s">
        <v>1</v>
      </c>
      <c r="I226" s="238"/>
      <c r="J226" s="234"/>
      <c r="K226" s="234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343</v>
      </c>
      <c r="AU226" s="243" t="s">
        <v>85</v>
      </c>
      <c r="AV226" s="13" t="s">
        <v>83</v>
      </c>
      <c r="AW226" s="13" t="s">
        <v>31</v>
      </c>
      <c r="AX226" s="13" t="s">
        <v>75</v>
      </c>
      <c r="AY226" s="243" t="s">
        <v>334</v>
      </c>
    </row>
    <row r="227" s="13" customFormat="1">
      <c r="A227" s="13"/>
      <c r="B227" s="233"/>
      <c r="C227" s="234"/>
      <c r="D227" s="235" t="s">
        <v>343</v>
      </c>
      <c r="E227" s="236" t="s">
        <v>1</v>
      </c>
      <c r="F227" s="237" t="s">
        <v>476</v>
      </c>
      <c r="G227" s="234"/>
      <c r="H227" s="236" t="s">
        <v>1</v>
      </c>
      <c r="I227" s="238"/>
      <c r="J227" s="234"/>
      <c r="K227" s="234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343</v>
      </c>
      <c r="AU227" s="243" t="s">
        <v>85</v>
      </c>
      <c r="AV227" s="13" t="s">
        <v>83</v>
      </c>
      <c r="AW227" s="13" t="s">
        <v>31</v>
      </c>
      <c r="AX227" s="13" t="s">
        <v>75</v>
      </c>
      <c r="AY227" s="243" t="s">
        <v>334</v>
      </c>
    </row>
    <row r="228" s="14" customFormat="1">
      <c r="A228" s="14"/>
      <c r="B228" s="244"/>
      <c r="C228" s="245"/>
      <c r="D228" s="235" t="s">
        <v>343</v>
      </c>
      <c r="E228" s="246" t="s">
        <v>1</v>
      </c>
      <c r="F228" s="247" t="s">
        <v>150</v>
      </c>
      <c r="G228" s="245"/>
      <c r="H228" s="248">
        <v>62.799999999999997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4" t="s">
        <v>343</v>
      </c>
      <c r="AU228" s="254" t="s">
        <v>85</v>
      </c>
      <c r="AV228" s="14" t="s">
        <v>85</v>
      </c>
      <c r="AW228" s="14" t="s">
        <v>31</v>
      </c>
      <c r="AX228" s="14" t="s">
        <v>83</v>
      </c>
      <c r="AY228" s="254" t="s">
        <v>334</v>
      </c>
    </row>
    <row r="229" s="2" customFormat="1" ht="24.15" customHeight="1">
      <c r="A229" s="38"/>
      <c r="B229" s="39"/>
      <c r="C229" s="220" t="s">
        <v>477</v>
      </c>
      <c r="D229" s="220" t="s">
        <v>336</v>
      </c>
      <c r="E229" s="221" t="s">
        <v>478</v>
      </c>
      <c r="F229" s="222" t="s">
        <v>479</v>
      </c>
      <c r="G229" s="223" t="s">
        <v>362</v>
      </c>
      <c r="H229" s="224">
        <v>15.699999999999999</v>
      </c>
      <c r="I229" s="225"/>
      <c r="J229" s="226">
        <f>ROUND(I229*H229,2)</f>
        <v>0</v>
      </c>
      <c r="K229" s="222" t="s">
        <v>340</v>
      </c>
      <c r="L229" s="44"/>
      <c r="M229" s="227" t="s">
        <v>1</v>
      </c>
      <c r="N229" s="228" t="s">
        <v>40</v>
      </c>
      <c r="O229" s="91"/>
      <c r="P229" s="229">
        <f>O229*H229</f>
        <v>0</v>
      </c>
      <c r="Q229" s="229">
        <v>1.98</v>
      </c>
      <c r="R229" s="229">
        <f>Q229*H229</f>
        <v>31.085999999999999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341</v>
      </c>
      <c r="AT229" s="231" t="s">
        <v>336</v>
      </c>
      <c r="AU229" s="231" t="s">
        <v>85</v>
      </c>
      <c r="AY229" s="17" t="s">
        <v>334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83</v>
      </c>
      <c r="BK229" s="232">
        <f>ROUND(I229*H229,2)</f>
        <v>0</v>
      </c>
      <c r="BL229" s="17" t="s">
        <v>341</v>
      </c>
      <c r="BM229" s="231" t="s">
        <v>480</v>
      </c>
    </row>
    <row r="230" s="13" customFormat="1">
      <c r="A230" s="13"/>
      <c r="B230" s="233"/>
      <c r="C230" s="234"/>
      <c r="D230" s="235" t="s">
        <v>343</v>
      </c>
      <c r="E230" s="236" t="s">
        <v>1</v>
      </c>
      <c r="F230" s="237" t="s">
        <v>344</v>
      </c>
      <c r="G230" s="234"/>
      <c r="H230" s="236" t="s">
        <v>1</v>
      </c>
      <c r="I230" s="238"/>
      <c r="J230" s="234"/>
      <c r="K230" s="234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343</v>
      </c>
      <c r="AU230" s="243" t="s">
        <v>85</v>
      </c>
      <c r="AV230" s="13" t="s">
        <v>83</v>
      </c>
      <c r="AW230" s="13" t="s">
        <v>31</v>
      </c>
      <c r="AX230" s="13" t="s">
        <v>75</v>
      </c>
      <c r="AY230" s="243" t="s">
        <v>334</v>
      </c>
    </row>
    <row r="231" s="13" customFormat="1">
      <c r="A231" s="13"/>
      <c r="B231" s="233"/>
      <c r="C231" s="234"/>
      <c r="D231" s="235" t="s">
        <v>343</v>
      </c>
      <c r="E231" s="236" t="s">
        <v>1</v>
      </c>
      <c r="F231" s="237" t="s">
        <v>481</v>
      </c>
      <c r="G231" s="234"/>
      <c r="H231" s="236" t="s">
        <v>1</v>
      </c>
      <c r="I231" s="238"/>
      <c r="J231" s="234"/>
      <c r="K231" s="234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343</v>
      </c>
      <c r="AU231" s="243" t="s">
        <v>85</v>
      </c>
      <c r="AV231" s="13" t="s">
        <v>83</v>
      </c>
      <c r="AW231" s="13" t="s">
        <v>31</v>
      </c>
      <c r="AX231" s="13" t="s">
        <v>75</v>
      </c>
      <c r="AY231" s="243" t="s">
        <v>334</v>
      </c>
    </row>
    <row r="232" s="14" customFormat="1">
      <c r="A232" s="14"/>
      <c r="B232" s="244"/>
      <c r="C232" s="245"/>
      <c r="D232" s="235" t="s">
        <v>343</v>
      </c>
      <c r="E232" s="246" t="s">
        <v>1</v>
      </c>
      <c r="F232" s="247" t="s">
        <v>153</v>
      </c>
      <c r="G232" s="245"/>
      <c r="H232" s="248">
        <v>15.699999999999999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4" t="s">
        <v>343</v>
      </c>
      <c r="AU232" s="254" t="s">
        <v>85</v>
      </c>
      <c r="AV232" s="14" t="s">
        <v>85</v>
      </c>
      <c r="AW232" s="14" t="s">
        <v>31</v>
      </c>
      <c r="AX232" s="14" t="s">
        <v>83</v>
      </c>
      <c r="AY232" s="254" t="s">
        <v>334</v>
      </c>
    </row>
    <row r="233" s="2" customFormat="1" ht="24.15" customHeight="1">
      <c r="A233" s="38"/>
      <c r="B233" s="39"/>
      <c r="C233" s="220" t="s">
        <v>482</v>
      </c>
      <c r="D233" s="220" t="s">
        <v>336</v>
      </c>
      <c r="E233" s="221" t="s">
        <v>483</v>
      </c>
      <c r="F233" s="222" t="s">
        <v>484</v>
      </c>
      <c r="G233" s="223" t="s">
        <v>362</v>
      </c>
      <c r="H233" s="224">
        <v>53.43</v>
      </c>
      <c r="I233" s="225"/>
      <c r="J233" s="226">
        <f>ROUND(I233*H233,2)</f>
        <v>0</v>
      </c>
      <c r="K233" s="222" t="s">
        <v>340</v>
      </c>
      <c r="L233" s="44"/>
      <c r="M233" s="227" t="s">
        <v>1</v>
      </c>
      <c r="N233" s="228" t="s">
        <v>40</v>
      </c>
      <c r="O233" s="91"/>
      <c r="P233" s="229">
        <f>O233*H233</f>
        <v>0</v>
      </c>
      <c r="Q233" s="229">
        <v>2.3010199999999998</v>
      </c>
      <c r="R233" s="229">
        <f>Q233*H233</f>
        <v>122.94349859999998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341</v>
      </c>
      <c r="AT233" s="231" t="s">
        <v>336</v>
      </c>
      <c r="AU233" s="231" t="s">
        <v>85</v>
      </c>
      <c r="AY233" s="17" t="s">
        <v>334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83</v>
      </c>
      <c r="BK233" s="232">
        <f>ROUND(I233*H233,2)</f>
        <v>0</v>
      </c>
      <c r="BL233" s="17" t="s">
        <v>341</v>
      </c>
      <c r="BM233" s="231" t="s">
        <v>485</v>
      </c>
    </row>
    <row r="234" s="13" customFormat="1">
      <c r="A234" s="13"/>
      <c r="B234" s="233"/>
      <c r="C234" s="234"/>
      <c r="D234" s="235" t="s">
        <v>343</v>
      </c>
      <c r="E234" s="236" t="s">
        <v>1</v>
      </c>
      <c r="F234" s="237" t="s">
        <v>344</v>
      </c>
      <c r="G234" s="234"/>
      <c r="H234" s="236" t="s">
        <v>1</v>
      </c>
      <c r="I234" s="238"/>
      <c r="J234" s="234"/>
      <c r="K234" s="234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343</v>
      </c>
      <c r="AU234" s="243" t="s">
        <v>85</v>
      </c>
      <c r="AV234" s="13" t="s">
        <v>83</v>
      </c>
      <c r="AW234" s="13" t="s">
        <v>31</v>
      </c>
      <c r="AX234" s="13" t="s">
        <v>75</v>
      </c>
      <c r="AY234" s="243" t="s">
        <v>334</v>
      </c>
    </row>
    <row r="235" s="13" customFormat="1">
      <c r="A235" s="13"/>
      <c r="B235" s="233"/>
      <c r="C235" s="234"/>
      <c r="D235" s="235" t="s">
        <v>343</v>
      </c>
      <c r="E235" s="236" t="s">
        <v>1</v>
      </c>
      <c r="F235" s="237" t="s">
        <v>486</v>
      </c>
      <c r="G235" s="234"/>
      <c r="H235" s="236" t="s">
        <v>1</v>
      </c>
      <c r="I235" s="238"/>
      <c r="J235" s="234"/>
      <c r="K235" s="234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343</v>
      </c>
      <c r="AU235" s="243" t="s">
        <v>85</v>
      </c>
      <c r="AV235" s="13" t="s">
        <v>83</v>
      </c>
      <c r="AW235" s="13" t="s">
        <v>31</v>
      </c>
      <c r="AX235" s="13" t="s">
        <v>75</v>
      </c>
      <c r="AY235" s="243" t="s">
        <v>334</v>
      </c>
    </row>
    <row r="236" s="14" customFormat="1">
      <c r="A236" s="14"/>
      <c r="B236" s="244"/>
      <c r="C236" s="245"/>
      <c r="D236" s="235" t="s">
        <v>343</v>
      </c>
      <c r="E236" s="246" t="s">
        <v>1</v>
      </c>
      <c r="F236" s="247" t="s">
        <v>156</v>
      </c>
      <c r="G236" s="245"/>
      <c r="H236" s="248">
        <v>53.43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4" t="s">
        <v>343</v>
      </c>
      <c r="AU236" s="254" t="s">
        <v>85</v>
      </c>
      <c r="AV236" s="14" t="s">
        <v>85</v>
      </c>
      <c r="AW236" s="14" t="s">
        <v>31</v>
      </c>
      <c r="AX236" s="14" t="s">
        <v>83</v>
      </c>
      <c r="AY236" s="254" t="s">
        <v>334</v>
      </c>
    </row>
    <row r="237" s="2" customFormat="1" ht="16.5" customHeight="1">
      <c r="A237" s="38"/>
      <c r="B237" s="39"/>
      <c r="C237" s="220" t="s">
        <v>487</v>
      </c>
      <c r="D237" s="220" t="s">
        <v>336</v>
      </c>
      <c r="E237" s="221" t="s">
        <v>488</v>
      </c>
      <c r="F237" s="222" t="s">
        <v>489</v>
      </c>
      <c r="G237" s="223" t="s">
        <v>339</v>
      </c>
      <c r="H237" s="224">
        <v>19.666</v>
      </c>
      <c r="I237" s="225"/>
      <c r="J237" s="226">
        <f>ROUND(I237*H237,2)</f>
        <v>0</v>
      </c>
      <c r="K237" s="222" t="s">
        <v>340</v>
      </c>
      <c r="L237" s="44"/>
      <c r="M237" s="227" t="s">
        <v>1</v>
      </c>
      <c r="N237" s="228" t="s">
        <v>40</v>
      </c>
      <c r="O237" s="91"/>
      <c r="P237" s="229">
        <f>O237*H237</f>
        <v>0</v>
      </c>
      <c r="Q237" s="229">
        <v>0.0029399999999999999</v>
      </c>
      <c r="R237" s="229">
        <f>Q237*H237</f>
        <v>0.057818040000000001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341</v>
      </c>
      <c r="AT237" s="231" t="s">
        <v>336</v>
      </c>
      <c r="AU237" s="231" t="s">
        <v>85</v>
      </c>
      <c r="AY237" s="17" t="s">
        <v>334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83</v>
      </c>
      <c r="BK237" s="232">
        <f>ROUND(I237*H237,2)</f>
        <v>0</v>
      </c>
      <c r="BL237" s="17" t="s">
        <v>341</v>
      </c>
      <c r="BM237" s="231" t="s">
        <v>490</v>
      </c>
    </row>
    <row r="238" s="13" customFormat="1">
      <c r="A238" s="13"/>
      <c r="B238" s="233"/>
      <c r="C238" s="234"/>
      <c r="D238" s="235" t="s">
        <v>343</v>
      </c>
      <c r="E238" s="236" t="s">
        <v>1</v>
      </c>
      <c r="F238" s="237" t="s">
        <v>344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343</v>
      </c>
      <c r="AU238" s="243" t="s">
        <v>85</v>
      </c>
      <c r="AV238" s="13" t="s">
        <v>83</v>
      </c>
      <c r="AW238" s="13" t="s">
        <v>31</v>
      </c>
      <c r="AX238" s="13" t="s">
        <v>75</v>
      </c>
      <c r="AY238" s="243" t="s">
        <v>334</v>
      </c>
    </row>
    <row r="239" s="13" customFormat="1">
      <c r="A239" s="13"/>
      <c r="B239" s="233"/>
      <c r="C239" s="234"/>
      <c r="D239" s="235" t="s">
        <v>343</v>
      </c>
      <c r="E239" s="236" t="s">
        <v>1</v>
      </c>
      <c r="F239" s="237" t="s">
        <v>491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343</v>
      </c>
      <c r="AU239" s="243" t="s">
        <v>85</v>
      </c>
      <c r="AV239" s="13" t="s">
        <v>83</v>
      </c>
      <c r="AW239" s="13" t="s">
        <v>31</v>
      </c>
      <c r="AX239" s="13" t="s">
        <v>75</v>
      </c>
      <c r="AY239" s="243" t="s">
        <v>334</v>
      </c>
    </row>
    <row r="240" s="14" customFormat="1">
      <c r="A240" s="14"/>
      <c r="B240" s="244"/>
      <c r="C240" s="245"/>
      <c r="D240" s="235" t="s">
        <v>343</v>
      </c>
      <c r="E240" s="246" t="s">
        <v>1</v>
      </c>
      <c r="F240" s="247" t="s">
        <v>159</v>
      </c>
      <c r="G240" s="245"/>
      <c r="H240" s="248">
        <v>19.666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343</v>
      </c>
      <c r="AU240" s="254" t="s">
        <v>85</v>
      </c>
      <c r="AV240" s="14" t="s">
        <v>85</v>
      </c>
      <c r="AW240" s="14" t="s">
        <v>31</v>
      </c>
      <c r="AX240" s="14" t="s">
        <v>83</v>
      </c>
      <c r="AY240" s="254" t="s">
        <v>334</v>
      </c>
    </row>
    <row r="241" s="2" customFormat="1" ht="16.5" customHeight="1">
      <c r="A241" s="38"/>
      <c r="B241" s="39"/>
      <c r="C241" s="220" t="s">
        <v>492</v>
      </c>
      <c r="D241" s="220" t="s">
        <v>336</v>
      </c>
      <c r="E241" s="221" t="s">
        <v>493</v>
      </c>
      <c r="F241" s="222" t="s">
        <v>494</v>
      </c>
      <c r="G241" s="223" t="s">
        <v>339</v>
      </c>
      <c r="H241" s="224">
        <v>19.666</v>
      </c>
      <c r="I241" s="225"/>
      <c r="J241" s="226">
        <f>ROUND(I241*H241,2)</f>
        <v>0</v>
      </c>
      <c r="K241" s="222" t="s">
        <v>340</v>
      </c>
      <c r="L241" s="44"/>
      <c r="M241" s="227" t="s">
        <v>1</v>
      </c>
      <c r="N241" s="228" t="s">
        <v>40</v>
      </c>
      <c r="O241" s="91"/>
      <c r="P241" s="229">
        <f>O241*H241</f>
        <v>0</v>
      </c>
      <c r="Q241" s="229">
        <v>0</v>
      </c>
      <c r="R241" s="229">
        <f>Q241*H241</f>
        <v>0</v>
      </c>
      <c r="S241" s="229">
        <v>0</v>
      </c>
      <c r="T241" s="230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1" t="s">
        <v>341</v>
      </c>
      <c r="AT241" s="231" t="s">
        <v>336</v>
      </c>
      <c r="AU241" s="231" t="s">
        <v>85</v>
      </c>
      <c r="AY241" s="17" t="s">
        <v>334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7" t="s">
        <v>83</v>
      </c>
      <c r="BK241" s="232">
        <f>ROUND(I241*H241,2)</f>
        <v>0</v>
      </c>
      <c r="BL241" s="17" t="s">
        <v>341</v>
      </c>
      <c r="BM241" s="231" t="s">
        <v>495</v>
      </c>
    </row>
    <row r="242" s="13" customFormat="1">
      <c r="A242" s="13"/>
      <c r="B242" s="233"/>
      <c r="C242" s="234"/>
      <c r="D242" s="235" t="s">
        <v>343</v>
      </c>
      <c r="E242" s="236" t="s">
        <v>1</v>
      </c>
      <c r="F242" s="237" t="s">
        <v>344</v>
      </c>
      <c r="G242" s="234"/>
      <c r="H242" s="236" t="s">
        <v>1</v>
      </c>
      <c r="I242" s="238"/>
      <c r="J242" s="234"/>
      <c r="K242" s="234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343</v>
      </c>
      <c r="AU242" s="243" t="s">
        <v>85</v>
      </c>
      <c r="AV242" s="13" t="s">
        <v>83</v>
      </c>
      <c r="AW242" s="13" t="s">
        <v>31</v>
      </c>
      <c r="AX242" s="13" t="s">
        <v>75</v>
      </c>
      <c r="AY242" s="243" t="s">
        <v>334</v>
      </c>
    </row>
    <row r="243" s="13" customFormat="1">
      <c r="A243" s="13"/>
      <c r="B243" s="233"/>
      <c r="C243" s="234"/>
      <c r="D243" s="235" t="s">
        <v>343</v>
      </c>
      <c r="E243" s="236" t="s">
        <v>1</v>
      </c>
      <c r="F243" s="237" t="s">
        <v>491</v>
      </c>
      <c r="G243" s="234"/>
      <c r="H243" s="236" t="s">
        <v>1</v>
      </c>
      <c r="I243" s="238"/>
      <c r="J243" s="234"/>
      <c r="K243" s="234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343</v>
      </c>
      <c r="AU243" s="243" t="s">
        <v>85</v>
      </c>
      <c r="AV243" s="13" t="s">
        <v>83</v>
      </c>
      <c r="AW243" s="13" t="s">
        <v>31</v>
      </c>
      <c r="AX243" s="13" t="s">
        <v>75</v>
      </c>
      <c r="AY243" s="243" t="s">
        <v>334</v>
      </c>
    </row>
    <row r="244" s="14" customFormat="1">
      <c r="A244" s="14"/>
      <c r="B244" s="244"/>
      <c r="C244" s="245"/>
      <c r="D244" s="235" t="s">
        <v>343</v>
      </c>
      <c r="E244" s="246" t="s">
        <v>1</v>
      </c>
      <c r="F244" s="247" t="s">
        <v>159</v>
      </c>
      <c r="G244" s="245"/>
      <c r="H244" s="248">
        <v>19.666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4" t="s">
        <v>343</v>
      </c>
      <c r="AU244" s="254" t="s">
        <v>85</v>
      </c>
      <c r="AV244" s="14" t="s">
        <v>85</v>
      </c>
      <c r="AW244" s="14" t="s">
        <v>31</v>
      </c>
      <c r="AX244" s="14" t="s">
        <v>83</v>
      </c>
      <c r="AY244" s="254" t="s">
        <v>334</v>
      </c>
    </row>
    <row r="245" s="2" customFormat="1" ht="16.5" customHeight="1">
      <c r="A245" s="38"/>
      <c r="B245" s="39"/>
      <c r="C245" s="220" t="s">
        <v>496</v>
      </c>
      <c r="D245" s="220" t="s">
        <v>336</v>
      </c>
      <c r="E245" s="221" t="s">
        <v>497</v>
      </c>
      <c r="F245" s="222" t="s">
        <v>498</v>
      </c>
      <c r="G245" s="223" t="s">
        <v>395</v>
      </c>
      <c r="H245" s="224">
        <v>1.633</v>
      </c>
      <c r="I245" s="225"/>
      <c r="J245" s="226">
        <f>ROUND(I245*H245,2)</f>
        <v>0</v>
      </c>
      <c r="K245" s="222" t="s">
        <v>340</v>
      </c>
      <c r="L245" s="44"/>
      <c r="M245" s="227" t="s">
        <v>1</v>
      </c>
      <c r="N245" s="228" t="s">
        <v>40</v>
      </c>
      <c r="O245" s="91"/>
      <c r="P245" s="229">
        <f>O245*H245</f>
        <v>0</v>
      </c>
      <c r="Q245" s="229">
        <v>1.06277</v>
      </c>
      <c r="R245" s="229">
        <f>Q245*H245</f>
        <v>1.73550341</v>
      </c>
      <c r="S245" s="229">
        <v>0</v>
      </c>
      <c r="T245" s="230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1" t="s">
        <v>341</v>
      </c>
      <c r="AT245" s="231" t="s">
        <v>336</v>
      </c>
      <c r="AU245" s="231" t="s">
        <v>85</v>
      </c>
      <c r="AY245" s="17" t="s">
        <v>334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7" t="s">
        <v>83</v>
      </c>
      <c r="BK245" s="232">
        <f>ROUND(I245*H245,2)</f>
        <v>0</v>
      </c>
      <c r="BL245" s="17" t="s">
        <v>341</v>
      </c>
      <c r="BM245" s="231" t="s">
        <v>499</v>
      </c>
    </row>
    <row r="246" s="13" customFormat="1">
      <c r="A246" s="13"/>
      <c r="B246" s="233"/>
      <c r="C246" s="234"/>
      <c r="D246" s="235" t="s">
        <v>343</v>
      </c>
      <c r="E246" s="236" t="s">
        <v>1</v>
      </c>
      <c r="F246" s="237" t="s">
        <v>500</v>
      </c>
      <c r="G246" s="234"/>
      <c r="H246" s="236" t="s">
        <v>1</v>
      </c>
      <c r="I246" s="238"/>
      <c r="J246" s="234"/>
      <c r="K246" s="234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343</v>
      </c>
      <c r="AU246" s="243" t="s">
        <v>85</v>
      </c>
      <c r="AV246" s="13" t="s">
        <v>83</v>
      </c>
      <c r="AW246" s="13" t="s">
        <v>31</v>
      </c>
      <c r="AX246" s="13" t="s">
        <v>75</v>
      </c>
      <c r="AY246" s="243" t="s">
        <v>334</v>
      </c>
    </row>
    <row r="247" s="14" customFormat="1">
      <c r="A247" s="14"/>
      <c r="B247" s="244"/>
      <c r="C247" s="245"/>
      <c r="D247" s="235" t="s">
        <v>343</v>
      </c>
      <c r="E247" s="255" t="s">
        <v>1</v>
      </c>
      <c r="F247" s="246" t="s">
        <v>501</v>
      </c>
      <c r="G247" s="245"/>
      <c r="H247" s="248">
        <v>1.4199999999999999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343</v>
      </c>
      <c r="AU247" s="254" t="s">
        <v>85</v>
      </c>
      <c r="AV247" s="14" t="s">
        <v>85</v>
      </c>
      <c r="AW247" s="14" t="s">
        <v>31</v>
      </c>
      <c r="AX247" s="14" t="s">
        <v>83</v>
      </c>
      <c r="AY247" s="254" t="s">
        <v>334</v>
      </c>
    </row>
    <row r="248" s="14" customFormat="1">
      <c r="A248" s="14"/>
      <c r="B248" s="244"/>
      <c r="C248" s="245"/>
      <c r="D248" s="235" t="s">
        <v>343</v>
      </c>
      <c r="E248" s="245"/>
      <c r="F248" s="246" t="s">
        <v>502</v>
      </c>
      <c r="G248" s="245"/>
      <c r="H248" s="248">
        <v>1.633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343</v>
      </c>
      <c r="AU248" s="254" t="s">
        <v>85</v>
      </c>
      <c r="AV248" s="14" t="s">
        <v>85</v>
      </c>
      <c r="AW248" s="14" t="s">
        <v>4</v>
      </c>
      <c r="AX248" s="14" t="s">
        <v>83</v>
      </c>
      <c r="AY248" s="254" t="s">
        <v>334</v>
      </c>
    </row>
    <row r="249" s="2" customFormat="1" ht="24.15" customHeight="1">
      <c r="A249" s="38"/>
      <c r="B249" s="39"/>
      <c r="C249" s="220" t="s">
        <v>503</v>
      </c>
      <c r="D249" s="220" t="s">
        <v>336</v>
      </c>
      <c r="E249" s="221" t="s">
        <v>504</v>
      </c>
      <c r="F249" s="222" t="s">
        <v>505</v>
      </c>
      <c r="G249" s="223" t="s">
        <v>362</v>
      </c>
      <c r="H249" s="224">
        <v>50.033999999999999</v>
      </c>
      <c r="I249" s="225"/>
      <c r="J249" s="226">
        <f>ROUND(I249*H249,2)</f>
        <v>0</v>
      </c>
      <c r="K249" s="222" t="s">
        <v>340</v>
      </c>
      <c r="L249" s="44"/>
      <c r="M249" s="227" t="s">
        <v>1</v>
      </c>
      <c r="N249" s="228" t="s">
        <v>40</v>
      </c>
      <c r="O249" s="91"/>
      <c r="P249" s="229">
        <f>O249*H249</f>
        <v>0</v>
      </c>
      <c r="Q249" s="229">
        <v>2.5018699999999998</v>
      </c>
      <c r="R249" s="229">
        <f>Q249*H249</f>
        <v>125.17856357999999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341</v>
      </c>
      <c r="AT249" s="231" t="s">
        <v>336</v>
      </c>
      <c r="AU249" s="231" t="s">
        <v>85</v>
      </c>
      <c r="AY249" s="17" t="s">
        <v>334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83</v>
      </c>
      <c r="BK249" s="232">
        <f>ROUND(I249*H249,2)</f>
        <v>0</v>
      </c>
      <c r="BL249" s="17" t="s">
        <v>341</v>
      </c>
      <c r="BM249" s="231" t="s">
        <v>506</v>
      </c>
    </row>
    <row r="250" s="13" customFormat="1">
      <c r="A250" s="13"/>
      <c r="B250" s="233"/>
      <c r="C250" s="234"/>
      <c r="D250" s="235" t="s">
        <v>343</v>
      </c>
      <c r="E250" s="236" t="s">
        <v>1</v>
      </c>
      <c r="F250" s="237" t="s">
        <v>344</v>
      </c>
      <c r="G250" s="234"/>
      <c r="H250" s="236" t="s">
        <v>1</v>
      </c>
      <c r="I250" s="238"/>
      <c r="J250" s="234"/>
      <c r="K250" s="234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343</v>
      </c>
      <c r="AU250" s="243" t="s">
        <v>85</v>
      </c>
      <c r="AV250" s="13" t="s">
        <v>83</v>
      </c>
      <c r="AW250" s="13" t="s">
        <v>31</v>
      </c>
      <c r="AX250" s="13" t="s">
        <v>75</v>
      </c>
      <c r="AY250" s="243" t="s">
        <v>334</v>
      </c>
    </row>
    <row r="251" s="13" customFormat="1">
      <c r="A251" s="13"/>
      <c r="B251" s="233"/>
      <c r="C251" s="234"/>
      <c r="D251" s="235" t="s">
        <v>343</v>
      </c>
      <c r="E251" s="236" t="s">
        <v>1</v>
      </c>
      <c r="F251" s="237" t="s">
        <v>507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343</v>
      </c>
      <c r="AU251" s="243" t="s">
        <v>85</v>
      </c>
      <c r="AV251" s="13" t="s">
        <v>83</v>
      </c>
      <c r="AW251" s="13" t="s">
        <v>31</v>
      </c>
      <c r="AX251" s="13" t="s">
        <v>75</v>
      </c>
      <c r="AY251" s="243" t="s">
        <v>334</v>
      </c>
    </row>
    <row r="252" s="14" customFormat="1">
      <c r="A252" s="14"/>
      <c r="B252" s="244"/>
      <c r="C252" s="245"/>
      <c r="D252" s="235" t="s">
        <v>343</v>
      </c>
      <c r="E252" s="246" t="s">
        <v>1</v>
      </c>
      <c r="F252" s="247" t="s">
        <v>162</v>
      </c>
      <c r="G252" s="245"/>
      <c r="H252" s="248">
        <v>50.033999999999999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343</v>
      </c>
      <c r="AU252" s="254" t="s">
        <v>85</v>
      </c>
      <c r="AV252" s="14" t="s">
        <v>85</v>
      </c>
      <c r="AW252" s="14" t="s">
        <v>31</v>
      </c>
      <c r="AX252" s="14" t="s">
        <v>83</v>
      </c>
      <c r="AY252" s="254" t="s">
        <v>334</v>
      </c>
    </row>
    <row r="253" s="2" customFormat="1" ht="21.75" customHeight="1">
      <c r="A253" s="38"/>
      <c r="B253" s="39"/>
      <c r="C253" s="220" t="s">
        <v>508</v>
      </c>
      <c r="D253" s="220" t="s">
        <v>336</v>
      </c>
      <c r="E253" s="221" t="s">
        <v>509</v>
      </c>
      <c r="F253" s="222" t="s">
        <v>510</v>
      </c>
      <c r="G253" s="223" t="s">
        <v>395</v>
      </c>
      <c r="H253" s="224">
        <v>2.1280000000000001</v>
      </c>
      <c r="I253" s="225"/>
      <c r="J253" s="226">
        <f>ROUND(I253*H253,2)</f>
        <v>0</v>
      </c>
      <c r="K253" s="222" t="s">
        <v>340</v>
      </c>
      <c r="L253" s="44"/>
      <c r="M253" s="227" t="s">
        <v>1</v>
      </c>
      <c r="N253" s="228" t="s">
        <v>40</v>
      </c>
      <c r="O253" s="91"/>
      <c r="P253" s="229">
        <f>O253*H253</f>
        <v>0</v>
      </c>
      <c r="Q253" s="229">
        <v>1.0606199999999999</v>
      </c>
      <c r="R253" s="229">
        <f>Q253*H253</f>
        <v>2.25699936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341</v>
      </c>
      <c r="AT253" s="231" t="s">
        <v>336</v>
      </c>
      <c r="AU253" s="231" t="s">
        <v>85</v>
      </c>
      <c r="AY253" s="17" t="s">
        <v>334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7" t="s">
        <v>83</v>
      </c>
      <c r="BK253" s="232">
        <f>ROUND(I253*H253,2)</f>
        <v>0</v>
      </c>
      <c r="BL253" s="17" t="s">
        <v>341</v>
      </c>
      <c r="BM253" s="231" t="s">
        <v>511</v>
      </c>
    </row>
    <row r="254" s="13" customFormat="1">
      <c r="A254" s="13"/>
      <c r="B254" s="233"/>
      <c r="C254" s="234"/>
      <c r="D254" s="235" t="s">
        <v>343</v>
      </c>
      <c r="E254" s="236" t="s">
        <v>1</v>
      </c>
      <c r="F254" s="237" t="s">
        <v>512</v>
      </c>
      <c r="G254" s="234"/>
      <c r="H254" s="236" t="s">
        <v>1</v>
      </c>
      <c r="I254" s="238"/>
      <c r="J254" s="234"/>
      <c r="K254" s="234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343</v>
      </c>
      <c r="AU254" s="243" t="s">
        <v>85</v>
      </c>
      <c r="AV254" s="13" t="s">
        <v>83</v>
      </c>
      <c r="AW254" s="13" t="s">
        <v>31</v>
      </c>
      <c r="AX254" s="13" t="s">
        <v>75</v>
      </c>
      <c r="AY254" s="243" t="s">
        <v>334</v>
      </c>
    </row>
    <row r="255" s="14" customFormat="1">
      <c r="A255" s="14"/>
      <c r="B255" s="244"/>
      <c r="C255" s="245"/>
      <c r="D255" s="235" t="s">
        <v>343</v>
      </c>
      <c r="E255" s="255" t="s">
        <v>1</v>
      </c>
      <c r="F255" s="246" t="s">
        <v>513</v>
      </c>
      <c r="G255" s="245"/>
      <c r="H255" s="248">
        <v>0.40400000000000003</v>
      </c>
      <c r="I255" s="249"/>
      <c r="J255" s="245"/>
      <c r="K255" s="245"/>
      <c r="L255" s="250"/>
      <c r="M255" s="251"/>
      <c r="N255" s="252"/>
      <c r="O255" s="252"/>
      <c r="P255" s="252"/>
      <c r="Q255" s="252"/>
      <c r="R255" s="252"/>
      <c r="S255" s="252"/>
      <c r="T255" s="25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4" t="s">
        <v>343</v>
      </c>
      <c r="AU255" s="254" t="s">
        <v>85</v>
      </c>
      <c r="AV255" s="14" t="s">
        <v>85</v>
      </c>
      <c r="AW255" s="14" t="s">
        <v>31</v>
      </c>
      <c r="AX255" s="14" t="s">
        <v>75</v>
      </c>
      <c r="AY255" s="254" t="s">
        <v>334</v>
      </c>
    </row>
    <row r="256" s="13" customFormat="1">
      <c r="A256" s="13"/>
      <c r="B256" s="233"/>
      <c r="C256" s="234"/>
      <c r="D256" s="235" t="s">
        <v>343</v>
      </c>
      <c r="E256" s="236" t="s">
        <v>1</v>
      </c>
      <c r="F256" s="237" t="s">
        <v>514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343</v>
      </c>
      <c r="AU256" s="243" t="s">
        <v>85</v>
      </c>
      <c r="AV256" s="13" t="s">
        <v>83</v>
      </c>
      <c r="AW256" s="13" t="s">
        <v>31</v>
      </c>
      <c r="AX256" s="13" t="s">
        <v>75</v>
      </c>
      <c r="AY256" s="243" t="s">
        <v>334</v>
      </c>
    </row>
    <row r="257" s="14" customFormat="1">
      <c r="A257" s="14"/>
      <c r="B257" s="244"/>
      <c r="C257" s="245"/>
      <c r="D257" s="235" t="s">
        <v>343</v>
      </c>
      <c r="E257" s="255" t="s">
        <v>1</v>
      </c>
      <c r="F257" s="246" t="s">
        <v>515</v>
      </c>
      <c r="G257" s="245"/>
      <c r="H257" s="248">
        <v>0.48899999999999999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4" t="s">
        <v>343</v>
      </c>
      <c r="AU257" s="254" t="s">
        <v>85</v>
      </c>
      <c r="AV257" s="14" t="s">
        <v>85</v>
      </c>
      <c r="AW257" s="14" t="s">
        <v>31</v>
      </c>
      <c r="AX257" s="14" t="s">
        <v>75</v>
      </c>
      <c r="AY257" s="254" t="s">
        <v>334</v>
      </c>
    </row>
    <row r="258" s="13" customFormat="1">
      <c r="A258" s="13"/>
      <c r="B258" s="233"/>
      <c r="C258" s="234"/>
      <c r="D258" s="235" t="s">
        <v>343</v>
      </c>
      <c r="E258" s="236" t="s">
        <v>1</v>
      </c>
      <c r="F258" s="237" t="s">
        <v>516</v>
      </c>
      <c r="G258" s="234"/>
      <c r="H258" s="236" t="s">
        <v>1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343</v>
      </c>
      <c r="AU258" s="243" t="s">
        <v>85</v>
      </c>
      <c r="AV258" s="13" t="s">
        <v>83</v>
      </c>
      <c r="AW258" s="13" t="s">
        <v>31</v>
      </c>
      <c r="AX258" s="13" t="s">
        <v>75</v>
      </c>
      <c r="AY258" s="243" t="s">
        <v>334</v>
      </c>
    </row>
    <row r="259" s="14" customFormat="1">
      <c r="A259" s="14"/>
      <c r="B259" s="244"/>
      <c r="C259" s="245"/>
      <c r="D259" s="235" t="s">
        <v>343</v>
      </c>
      <c r="E259" s="255" t="s">
        <v>1</v>
      </c>
      <c r="F259" s="246" t="s">
        <v>517</v>
      </c>
      <c r="G259" s="245"/>
      <c r="H259" s="248">
        <v>0.95699999999999996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4" t="s">
        <v>343</v>
      </c>
      <c r="AU259" s="254" t="s">
        <v>85</v>
      </c>
      <c r="AV259" s="14" t="s">
        <v>85</v>
      </c>
      <c r="AW259" s="14" t="s">
        <v>31</v>
      </c>
      <c r="AX259" s="14" t="s">
        <v>75</v>
      </c>
      <c r="AY259" s="254" t="s">
        <v>334</v>
      </c>
    </row>
    <row r="260" s="15" customFormat="1">
      <c r="A260" s="15"/>
      <c r="B260" s="270"/>
      <c r="C260" s="271"/>
      <c r="D260" s="235" t="s">
        <v>343</v>
      </c>
      <c r="E260" s="272" t="s">
        <v>1</v>
      </c>
      <c r="F260" s="273" t="s">
        <v>518</v>
      </c>
      <c r="G260" s="271"/>
      <c r="H260" s="274">
        <v>1.8500000000000001</v>
      </c>
      <c r="I260" s="275"/>
      <c r="J260" s="271"/>
      <c r="K260" s="271"/>
      <c r="L260" s="276"/>
      <c r="M260" s="277"/>
      <c r="N260" s="278"/>
      <c r="O260" s="278"/>
      <c r="P260" s="278"/>
      <c r="Q260" s="278"/>
      <c r="R260" s="278"/>
      <c r="S260" s="278"/>
      <c r="T260" s="279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80" t="s">
        <v>343</v>
      </c>
      <c r="AU260" s="280" t="s">
        <v>85</v>
      </c>
      <c r="AV260" s="15" t="s">
        <v>341</v>
      </c>
      <c r="AW260" s="15" t="s">
        <v>31</v>
      </c>
      <c r="AX260" s="15" t="s">
        <v>83</v>
      </c>
      <c r="AY260" s="280" t="s">
        <v>334</v>
      </c>
    </row>
    <row r="261" s="14" customFormat="1">
      <c r="A261" s="14"/>
      <c r="B261" s="244"/>
      <c r="C261" s="245"/>
      <c r="D261" s="235" t="s">
        <v>343</v>
      </c>
      <c r="E261" s="245"/>
      <c r="F261" s="246" t="s">
        <v>519</v>
      </c>
      <c r="G261" s="245"/>
      <c r="H261" s="248">
        <v>2.1280000000000001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343</v>
      </c>
      <c r="AU261" s="254" t="s">
        <v>85</v>
      </c>
      <c r="AV261" s="14" t="s">
        <v>85</v>
      </c>
      <c r="AW261" s="14" t="s">
        <v>4</v>
      </c>
      <c r="AX261" s="14" t="s">
        <v>83</v>
      </c>
      <c r="AY261" s="254" t="s">
        <v>334</v>
      </c>
    </row>
    <row r="262" s="2" customFormat="1" ht="16.5" customHeight="1">
      <c r="A262" s="38"/>
      <c r="B262" s="39"/>
      <c r="C262" s="220" t="s">
        <v>520</v>
      </c>
      <c r="D262" s="220" t="s">
        <v>336</v>
      </c>
      <c r="E262" s="221" t="s">
        <v>521</v>
      </c>
      <c r="F262" s="222" t="s">
        <v>522</v>
      </c>
      <c r="G262" s="223" t="s">
        <v>362</v>
      </c>
      <c r="H262" s="224">
        <v>5.4900000000000002</v>
      </c>
      <c r="I262" s="225"/>
      <c r="J262" s="226">
        <f>ROUND(I262*H262,2)</f>
        <v>0</v>
      </c>
      <c r="K262" s="222" t="s">
        <v>340</v>
      </c>
      <c r="L262" s="44"/>
      <c r="M262" s="227" t="s">
        <v>1</v>
      </c>
      <c r="N262" s="228" t="s">
        <v>40</v>
      </c>
      <c r="O262" s="91"/>
      <c r="P262" s="229">
        <f>O262*H262</f>
        <v>0</v>
      </c>
      <c r="Q262" s="229">
        <v>2.5018699999999998</v>
      </c>
      <c r="R262" s="229">
        <f>Q262*H262</f>
        <v>13.735266299999999</v>
      </c>
      <c r="S262" s="229">
        <v>0</v>
      </c>
      <c r="T262" s="230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1" t="s">
        <v>341</v>
      </c>
      <c r="AT262" s="231" t="s">
        <v>336</v>
      </c>
      <c r="AU262" s="231" t="s">
        <v>85</v>
      </c>
      <c r="AY262" s="17" t="s">
        <v>334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7" t="s">
        <v>83</v>
      </c>
      <c r="BK262" s="232">
        <f>ROUND(I262*H262,2)</f>
        <v>0</v>
      </c>
      <c r="BL262" s="17" t="s">
        <v>341</v>
      </c>
      <c r="BM262" s="231" t="s">
        <v>523</v>
      </c>
    </row>
    <row r="263" s="13" customFormat="1">
      <c r="A263" s="13"/>
      <c r="B263" s="233"/>
      <c r="C263" s="234"/>
      <c r="D263" s="235" t="s">
        <v>343</v>
      </c>
      <c r="E263" s="236" t="s">
        <v>1</v>
      </c>
      <c r="F263" s="237" t="s">
        <v>344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343</v>
      </c>
      <c r="AU263" s="243" t="s">
        <v>85</v>
      </c>
      <c r="AV263" s="13" t="s">
        <v>83</v>
      </c>
      <c r="AW263" s="13" t="s">
        <v>31</v>
      </c>
      <c r="AX263" s="13" t="s">
        <v>75</v>
      </c>
      <c r="AY263" s="243" t="s">
        <v>334</v>
      </c>
    </row>
    <row r="264" s="13" customFormat="1">
      <c r="A264" s="13"/>
      <c r="B264" s="233"/>
      <c r="C264" s="234"/>
      <c r="D264" s="235" t="s">
        <v>343</v>
      </c>
      <c r="E264" s="236" t="s">
        <v>1</v>
      </c>
      <c r="F264" s="237" t="s">
        <v>524</v>
      </c>
      <c r="G264" s="234"/>
      <c r="H264" s="236" t="s">
        <v>1</v>
      </c>
      <c r="I264" s="238"/>
      <c r="J264" s="234"/>
      <c r="K264" s="234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343</v>
      </c>
      <c r="AU264" s="243" t="s">
        <v>85</v>
      </c>
      <c r="AV264" s="13" t="s">
        <v>83</v>
      </c>
      <c r="AW264" s="13" t="s">
        <v>31</v>
      </c>
      <c r="AX264" s="13" t="s">
        <v>75</v>
      </c>
      <c r="AY264" s="243" t="s">
        <v>334</v>
      </c>
    </row>
    <row r="265" s="14" customFormat="1">
      <c r="A265" s="14"/>
      <c r="B265" s="244"/>
      <c r="C265" s="245"/>
      <c r="D265" s="235" t="s">
        <v>343</v>
      </c>
      <c r="E265" s="246" t="s">
        <v>1</v>
      </c>
      <c r="F265" s="247" t="s">
        <v>165</v>
      </c>
      <c r="G265" s="245"/>
      <c r="H265" s="248">
        <v>5.4900000000000002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343</v>
      </c>
      <c r="AU265" s="254" t="s">
        <v>85</v>
      </c>
      <c r="AV265" s="14" t="s">
        <v>85</v>
      </c>
      <c r="AW265" s="14" t="s">
        <v>31</v>
      </c>
      <c r="AX265" s="14" t="s">
        <v>83</v>
      </c>
      <c r="AY265" s="254" t="s">
        <v>334</v>
      </c>
    </row>
    <row r="266" s="2" customFormat="1" ht="33" customHeight="1">
      <c r="A266" s="38"/>
      <c r="B266" s="39"/>
      <c r="C266" s="220" t="s">
        <v>525</v>
      </c>
      <c r="D266" s="220" t="s">
        <v>336</v>
      </c>
      <c r="E266" s="221" t="s">
        <v>526</v>
      </c>
      <c r="F266" s="222" t="s">
        <v>527</v>
      </c>
      <c r="G266" s="223" t="s">
        <v>339</v>
      </c>
      <c r="H266" s="224">
        <v>23.695</v>
      </c>
      <c r="I266" s="225"/>
      <c r="J266" s="226">
        <f>ROUND(I266*H266,2)</f>
        <v>0</v>
      </c>
      <c r="K266" s="222" t="s">
        <v>340</v>
      </c>
      <c r="L266" s="44"/>
      <c r="M266" s="227" t="s">
        <v>1</v>
      </c>
      <c r="N266" s="228" t="s">
        <v>40</v>
      </c>
      <c r="O266" s="91"/>
      <c r="P266" s="229">
        <f>O266*H266</f>
        <v>0</v>
      </c>
      <c r="Q266" s="229">
        <v>1.2381500000000001</v>
      </c>
      <c r="R266" s="229">
        <f>Q266*H266</f>
        <v>29.337964250000002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341</v>
      </c>
      <c r="AT266" s="231" t="s">
        <v>336</v>
      </c>
      <c r="AU266" s="231" t="s">
        <v>85</v>
      </c>
      <c r="AY266" s="17" t="s">
        <v>334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83</v>
      </c>
      <c r="BK266" s="232">
        <f>ROUND(I266*H266,2)</f>
        <v>0</v>
      </c>
      <c r="BL266" s="17" t="s">
        <v>341</v>
      </c>
      <c r="BM266" s="231" t="s">
        <v>528</v>
      </c>
    </row>
    <row r="267" s="13" customFormat="1">
      <c r="A267" s="13"/>
      <c r="B267" s="233"/>
      <c r="C267" s="234"/>
      <c r="D267" s="235" t="s">
        <v>343</v>
      </c>
      <c r="E267" s="236" t="s">
        <v>1</v>
      </c>
      <c r="F267" s="237" t="s">
        <v>344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343</v>
      </c>
      <c r="AU267" s="243" t="s">
        <v>85</v>
      </c>
      <c r="AV267" s="13" t="s">
        <v>83</v>
      </c>
      <c r="AW267" s="13" t="s">
        <v>31</v>
      </c>
      <c r="AX267" s="13" t="s">
        <v>75</v>
      </c>
      <c r="AY267" s="243" t="s">
        <v>334</v>
      </c>
    </row>
    <row r="268" s="13" customFormat="1">
      <c r="A268" s="13"/>
      <c r="B268" s="233"/>
      <c r="C268" s="234"/>
      <c r="D268" s="235" t="s">
        <v>343</v>
      </c>
      <c r="E268" s="236" t="s">
        <v>1</v>
      </c>
      <c r="F268" s="237" t="s">
        <v>529</v>
      </c>
      <c r="G268" s="234"/>
      <c r="H268" s="236" t="s">
        <v>1</v>
      </c>
      <c r="I268" s="238"/>
      <c r="J268" s="234"/>
      <c r="K268" s="234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343</v>
      </c>
      <c r="AU268" s="243" t="s">
        <v>85</v>
      </c>
      <c r="AV268" s="13" t="s">
        <v>83</v>
      </c>
      <c r="AW268" s="13" t="s">
        <v>31</v>
      </c>
      <c r="AX268" s="13" t="s">
        <v>75</v>
      </c>
      <c r="AY268" s="243" t="s">
        <v>334</v>
      </c>
    </row>
    <row r="269" s="14" customFormat="1">
      <c r="A269" s="14"/>
      <c r="B269" s="244"/>
      <c r="C269" s="245"/>
      <c r="D269" s="235" t="s">
        <v>343</v>
      </c>
      <c r="E269" s="246" t="s">
        <v>1</v>
      </c>
      <c r="F269" s="247" t="s">
        <v>168</v>
      </c>
      <c r="G269" s="245"/>
      <c r="H269" s="248">
        <v>23.695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343</v>
      </c>
      <c r="AU269" s="254" t="s">
        <v>85</v>
      </c>
      <c r="AV269" s="14" t="s">
        <v>85</v>
      </c>
      <c r="AW269" s="14" t="s">
        <v>31</v>
      </c>
      <c r="AX269" s="14" t="s">
        <v>83</v>
      </c>
      <c r="AY269" s="254" t="s">
        <v>334</v>
      </c>
    </row>
    <row r="270" s="2" customFormat="1" ht="24.15" customHeight="1">
      <c r="A270" s="38"/>
      <c r="B270" s="39"/>
      <c r="C270" s="220" t="s">
        <v>530</v>
      </c>
      <c r="D270" s="220" t="s">
        <v>336</v>
      </c>
      <c r="E270" s="221" t="s">
        <v>531</v>
      </c>
      <c r="F270" s="222" t="s">
        <v>532</v>
      </c>
      <c r="G270" s="223" t="s">
        <v>395</v>
      </c>
      <c r="H270" s="224">
        <v>0.376</v>
      </c>
      <c r="I270" s="225"/>
      <c r="J270" s="226">
        <f>ROUND(I270*H270,2)</f>
        <v>0</v>
      </c>
      <c r="K270" s="222" t="s">
        <v>340</v>
      </c>
      <c r="L270" s="44"/>
      <c r="M270" s="227" t="s">
        <v>1</v>
      </c>
      <c r="N270" s="228" t="s">
        <v>40</v>
      </c>
      <c r="O270" s="91"/>
      <c r="P270" s="229">
        <f>O270*H270</f>
        <v>0</v>
      </c>
      <c r="Q270" s="229">
        <v>1.0593999999999999</v>
      </c>
      <c r="R270" s="229">
        <f>Q270*H270</f>
        <v>0.39833439999999998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341</v>
      </c>
      <c r="AT270" s="231" t="s">
        <v>336</v>
      </c>
      <c r="AU270" s="231" t="s">
        <v>85</v>
      </c>
      <c r="AY270" s="17" t="s">
        <v>334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7" t="s">
        <v>83</v>
      </c>
      <c r="BK270" s="232">
        <f>ROUND(I270*H270,2)</f>
        <v>0</v>
      </c>
      <c r="BL270" s="17" t="s">
        <v>341</v>
      </c>
      <c r="BM270" s="231" t="s">
        <v>533</v>
      </c>
    </row>
    <row r="271" s="13" customFormat="1">
      <c r="A271" s="13"/>
      <c r="B271" s="233"/>
      <c r="C271" s="234"/>
      <c r="D271" s="235" t="s">
        <v>343</v>
      </c>
      <c r="E271" s="236" t="s">
        <v>1</v>
      </c>
      <c r="F271" s="237" t="s">
        <v>534</v>
      </c>
      <c r="G271" s="234"/>
      <c r="H271" s="236" t="s">
        <v>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343</v>
      </c>
      <c r="AU271" s="243" t="s">
        <v>85</v>
      </c>
      <c r="AV271" s="13" t="s">
        <v>83</v>
      </c>
      <c r="AW271" s="13" t="s">
        <v>31</v>
      </c>
      <c r="AX271" s="13" t="s">
        <v>75</v>
      </c>
      <c r="AY271" s="243" t="s">
        <v>334</v>
      </c>
    </row>
    <row r="272" s="14" customFormat="1">
      <c r="A272" s="14"/>
      <c r="B272" s="244"/>
      <c r="C272" s="245"/>
      <c r="D272" s="235" t="s">
        <v>343</v>
      </c>
      <c r="E272" s="255" t="s">
        <v>1</v>
      </c>
      <c r="F272" s="246" t="s">
        <v>535</v>
      </c>
      <c r="G272" s="245"/>
      <c r="H272" s="248">
        <v>0.073999999999999996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343</v>
      </c>
      <c r="AU272" s="254" t="s">
        <v>85</v>
      </c>
      <c r="AV272" s="14" t="s">
        <v>85</v>
      </c>
      <c r="AW272" s="14" t="s">
        <v>31</v>
      </c>
      <c r="AX272" s="14" t="s">
        <v>75</v>
      </c>
      <c r="AY272" s="254" t="s">
        <v>334</v>
      </c>
    </row>
    <row r="273" s="13" customFormat="1">
      <c r="A273" s="13"/>
      <c r="B273" s="233"/>
      <c r="C273" s="234"/>
      <c r="D273" s="235" t="s">
        <v>343</v>
      </c>
      <c r="E273" s="236" t="s">
        <v>1</v>
      </c>
      <c r="F273" s="237" t="s">
        <v>536</v>
      </c>
      <c r="G273" s="234"/>
      <c r="H273" s="236" t="s">
        <v>1</v>
      </c>
      <c r="I273" s="238"/>
      <c r="J273" s="234"/>
      <c r="K273" s="234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343</v>
      </c>
      <c r="AU273" s="243" t="s">
        <v>85</v>
      </c>
      <c r="AV273" s="13" t="s">
        <v>83</v>
      </c>
      <c r="AW273" s="13" t="s">
        <v>31</v>
      </c>
      <c r="AX273" s="13" t="s">
        <v>75</v>
      </c>
      <c r="AY273" s="243" t="s">
        <v>334</v>
      </c>
    </row>
    <row r="274" s="14" customFormat="1">
      <c r="A274" s="14"/>
      <c r="B274" s="244"/>
      <c r="C274" s="245"/>
      <c r="D274" s="235" t="s">
        <v>343</v>
      </c>
      <c r="E274" s="255" t="s">
        <v>1</v>
      </c>
      <c r="F274" s="246" t="s">
        <v>537</v>
      </c>
      <c r="G274" s="245"/>
      <c r="H274" s="248">
        <v>0.253</v>
      </c>
      <c r="I274" s="249"/>
      <c r="J274" s="245"/>
      <c r="K274" s="245"/>
      <c r="L274" s="250"/>
      <c r="M274" s="251"/>
      <c r="N274" s="252"/>
      <c r="O274" s="252"/>
      <c r="P274" s="252"/>
      <c r="Q274" s="252"/>
      <c r="R274" s="252"/>
      <c r="S274" s="252"/>
      <c r="T274" s="253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4" t="s">
        <v>343</v>
      </c>
      <c r="AU274" s="254" t="s">
        <v>85</v>
      </c>
      <c r="AV274" s="14" t="s">
        <v>85</v>
      </c>
      <c r="AW274" s="14" t="s">
        <v>31</v>
      </c>
      <c r="AX274" s="14" t="s">
        <v>75</v>
      </c>
      <c r="AY274" s="254" t="s">
        <v>334</v>
      </c>
    </row>
    <row r="275" s="15" customFormat="1">
      <c r="A275" s="15"/>
      <c r="B275" s="270"/>
      <c r="C275" s="271"/>
      <c r="D275" s="235" t="s">
        <v>343</v>
      </c>
      <c r="E275" s="272" t="s">
        <v>1</v>
      </c>
      <c r="F275" s="273" t="s">
        <v>518</v>
      </c>
      <c r="G275" s="271"/>
      <c r="H275" s="274">
        <v>0.32700000000000001</v>
      </c>
      <c r="I275" s="275"/>
      <c r="J275" s="271"/>
      <c r="K275" s="271"/>
      <c r="L275" s="276"/>
      <c r="M275" s="277"/>
      <c r="N275" s="278"/>
      <c r="O275" s="278"/>
      <c r="P275" s="278"/>
      <c r="Q275" s="278"/>
      <c r="R275" s="278"/>
      <c r="S275" s="278"/>
      <c r="T275" s="279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80" t="s">
        <v>343</v>
      </c>
      <c r="AU275" s="280" t="s">
        <v>85</v>
      </c>
      <c r="AV275" s="15" t="s">
        <v>341</v>
      </c>
      <c r="AW275" s="15" t="s">
        <v>31</v>
      </c>
      <c r="AX275" s="15" t="s">
        <v>83</v>
      </c>
      <c r="AY275" s="280" t="s">
        <v>334</v>
      </c>
    </row>
    <row r="276" s="14" customFormat="1">
      <c r="A276" s="14"/>
      <c r="B276" s="244"/>
      <c r="C276" s="245"/>
      <c r="D276" s="235" t="s">
        <v>343</v>
      </c>
      <c r="E276" s="245"/>
      <c r="F276" s="246" t="s">
        <v>538</v>
      </c>
      <c r="G276" s="245"/>
      <c r="H276" s="248">
        <v>0.376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54" t="s">
        <v>343</v>
      </c>
      <c r="AU276" s="254" t="s">
        <v>85</v>
      </c>
      <c r="AV276" s="14" t="s">
        <v>85</v>
      </c>
      <c r="AW276" s="14" t="s">
        <v>4</v>
      </c>
      <c r="AX276" s="14" t="s">
        <v>83</v>
      </c>
      <c r="AY276" s="254" t="s">
        <v>334</v>
      </c>
    </row>
    <row r="277" s="12" customFormat="1" ht="22.8" customHeight="1">
      <c r="A277" s="12"/>
      <c r="B277" s="204"/>
      <c r="C277" s="205"/>
      <c r="D277" s="206" t="s">
        <v>74</v>
      </c>
      <c r="E277" s="218" t="s">
        <v>101</v>
      </c>
      <c r="F277" s="218" t="s">
        <v>539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SUM(P278:P324)</f>
        <v>0</v>
      </c>
      <c r="Q277" s="212"/>
      <c r="R277" s="213">
        <f>SUM(R278:R324)</f>
        <v>522.66144775999999</v>
      </c>
      <c r="S277" s="212"/>
      <c r="T277" s="214">
        <f>SUM(T278:T324)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83</v>
      </c>
      <c r="AT277" s="216" t="s">
        <v>74</v>
      </c>
      <c r="AU277" s="216" t="s">
        <v>83</v>
      </c>
      <c r="AY277" s="215" t="s">
        <v>334</v>
      </c>
      <c r="BK277" s="217">
        <f>SUM(BK278:BK324)</f>
        <v>0</v>
      </c>
    </row>
    <row r="278" s="2" customFormat="1" ht="37.8" customHeight="1">
      <c r="A278" s="38"/>
      <c r="B278" s="39"/>
      <c r="C278" s="220" t="s">
        <v>540</v>
      </c>
      <c r="D278" s="220" t="s">
        <v>336</v>
      </c>
      <c r="E278" s="221" t="s">
        <v>541</v>
      </c>
      <c r="F278" s="222" t="s">
        <v>542</v>
      </c>
      <c r="G278" s="223" t="s">
        <v>339</v>
      </c>
      <c r="H278" s="224">
        <v>663.86000000000001</v>
      </c>
      <c r="I278" s="225"/>
      <c r="J278" s="226">
        <f>ROUND(I278*H278,2)</f>
        <v>0</v>
      </c>
      <c r="K278" s="222" t="s">
        <v>340</v>
      </c>
      <c r="L278" s="44"/>
      <c r="M278" s="227" t="s">
        <v>1</v>
      </c>
      <c r="N278" s="228" t="s">
        <v>40</v>
      </c>
      <c r="O278" s="91"/>
      <c r="P278" s="229">
        <f>O278*H278</f>
        <v>0</v>
      </c>
      <c r="Q278" s="229">
        <v>0.73558000000000001</v>
      </c>
      <c r="R278" s="229">
        <f>Q278*H278</f>
        <v>488.3221388</v>
      </c>
      <c r="S278" s="229">
        <v>0</v>
      </c>
      <c r="T278" s="230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1" t="s">
        <v>341</v>
      </c>
      <c r="AT278" s="231" t="s">
        <v>336</v>
      </c>
      <c r="AU278" s="231" t="s">
        <v>85</v>
      </c>
      <c r="AY278" s="17" t="s">
        <v>334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7" t="s">
        <v>83</v>
      </c>
      <c r="BK278" s="232">
        <f>ROUND(I278*H278,2)</f>
        <v>0</v>
      </c>
      <c r="BL278" s="17" t="s">
        <v>341</v>
      </c>
      <c r="BM278" s="231" t="s">
        <v>543</v>
      </c>
    </row>
    <row r="279" s="13" customFormat="1">
      <c r="A279" s="13"/>
      <c r="B279" s="233"/>
      <c r="C279" s="234"/>
      <c r="D279" s="235" t="s">
        <v>343</v>
      </c>
      <c r="E279" s="236" t="s">
        <v>1</v>
      </c>
      <c r="F279" s="237" t="s">
        <v>344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343</v>
      </c>
      <c r="AU279" s="243" t="s">
        <v>85</v>
      </c>
      <c r="AV279" s="13" t="s">
        <v>83</v>
      </c>
      <c r="AW279" s="13" t="s">
        <v>31</v>
      </c>
      <c r="AX279" s="13" t="s">
        <v>75</v>
      </c>
      <c r="AY279" s="243" t="s">
        <v>334</v>
      </c>
    </row>
    <row r="280" s="13" customFormat="1">
      <c r="A280" s="13"/>
      <c r="B280" s="233"/>
      <c r="C280" s="234"/>
      <c r="D280" s="235" t="s">
        <v>343</v>
      </c>
      <c r="E280" s="236" t="s">
        <v>1</v>
      </c>
      <c r="F280" s="237" t="s">
        <v>544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343</v>
      </c>
      <c r="AU280" s="243" t="s">
        <v>85</v>
      </c>
      <c r="AV280" s="13" t="s">
        <v>83</v>
      </c>
      <c r="AW280" s="13" t="s">
        <v>31</v>
      </c>
      <c r="AX280" s="13" t="s">
        <v>75</v>
      </c>
      <c r="AY280" s="243" t="s">
        <v>334</v>
      </c>
    </row>
    <row r="281" s="13" customFormat="1">
      <c r="A281" s="13"/>
      <c r="B281" s="233"/>
      <c r="C281" s="234"/>
      <c r="D281" s="235" t="s">
        <v>343</v>
      </c>
      <c r="E281" s="236" t="s">
        <v>1</v>
      </c>
      <c r="F281" s="237" t="s">
        <v>545</v>
      </c>
      <c r="G281" s="234"/>
      <c r="H281" s="236" t="s">
        <v>1</v>
      </c>
      <c r="I281" s="238"/>
      <c r="J281" s="234"/>
      <c r="K281" s="234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343</v>
      </c>
      <c r="AU281" s="243" t="s">
        <v>85</v>
      </c>
      <c r="AV281" s="13" t="s">
        <v>83</v>
      </c>
      <c r="AW281" s="13" t="s">
        <v>31</v>
      </c>
      <c r="AX281" s="13" t="s">
        <v>75</v>
      </c>
      <c r="AY281" s="243" t="s">
        <v>334</v>
      </c>
    </row>
    <row r="282" s="13" customFormat="1">
      <c r="A282" s="13"/>
      <c r="B282" s="233"/>
      <c r="C282" s="234"/>
      <c r="D282" s="235" t="s">
        <v>343</v>
      </c>
      <c r="E282" s="236" t="s">
        <v>1</v>
      </c>
      <c r="F282" s="237" t="s">
        <v>546</v>
      </c>
      <c r="G282" s="234"/>
      <c r="H282" s="236" t="s">
        <v>1</v>
      </c>
      <c r="I282" s="238"/>
      <c r="J282" s="234"/>
      <c r="K282" s="234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343</v>
      </c>
      <c r="AU282" s="243" t="s">
        <v>85</v>
      </c>
      <c r="AV282" s="13" t="s">
        <v>83</v>
      </c>
      <c r="AW282" s="13" t="s">
        <v>31</v>
      </c>
      <c r="AX282" s="13" t="s">
        <v>75</v>
      </c>
      <c r="AY282" s="243" t="s">
        <v>334</v>
      </c>
    </row>
    <row r="283" s="13" customFormat="1">
      <c r="A283" s="13"/>
      <c r="B283" s="233"/>
      <c r="C283" s="234"/>
      <c r="D283" s="235" t="s">
        <v>343</v>
      </c>
      <c r="E283" s="236" t="s">
        <v>1</v>
      </c>
      <c r="F283" s="237" t="s">
        <v>547</v>
      </c>
      <c r="G283" s="234"/>
      <c r="H283" s="236" t="s">
        <v>1</v>
      </c>
      <c r="I283" s="238"/>
      <c r="J283" s="234"/>
      <c r="K283" s="234"/>
      <c r="L283" s="239"/>
      <c r="M283" s="240"/>
      <c r="N283" s="241"/>
      <c r="O283" s="241"/>
      <c r="P283" s="241"/>
      <c r="Q283" s="241"/>
      <c r="R283" s="241"/>
      <c r="S283" s="241"/>
      <c r="T283" s="24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3" t="s">
        <v>343</v>
      </c>
      <c r="AU283" s="243" t="s">
        <v>85</v>
      </c>
      <c r="AV283" s="13" t="s">
        <v>83</v>
      </c>
      <c r="AW283" s="13" t="s">
        <v>31</v>
      </c>
      <c r="AX283" s="13" t="s">
        <v>75</v>
      </c>
      <c r="AY283" s="243" t="s">
        <v>334</v>
      </c>
    </row>
    <row r="284" s="13" customFormat="1">
      <c r="A284" s="13"/>
      <c r="B284" s="233"/>
      <c r="C284" s="234"/>
      <c r="D284" s="235" t="s">
        <v>343</v>
      </c>
      <c r="E284" s="236" t="s">
        <v>1</v>
      </c>
      <c r="F284" s="237" t="s">
        <v>548</v>
      </c>
      <c r="G284" s="234"/>
      <c r="H284" s="236" t="s">
        <v>1</v>
      </c>
      <c r="I284" s="238"/>
      <c r="J284" s="234"/>
      <c r="K284" s="234"/>
      <c r="L284" s="239"/>
      <c r="M284" s="240"/>
      <c r="N284" s="241"/>
      <c r="O284" s="241"/>
      <c r="P284" s="241"/>
      <c r="Q284" s="241"/>
      <c r="R284" s="241"/>
      <c r="S284" s="241"/>
      <c r="T284" s="24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3" t="s">
        <v>343</v>
      </c>
      <c r="AU284" s="243" t="s">
        <v>85</v>
      </c>
      <c r="AV284" s="13" t="s">
        <v>83</v>
      </c>
      <c r="AW284" s="13" t="s">
        <v>31</v>
      </c>
      <c r="AX284" s="13" t="s">
        <v>75</v>
      </c>
      <c r="AY284" s="243" t="s">
        <v>334</v>
      </c>
    </row>
    <row r="285" s="13" customFormat="1">
      <c r="A285" s="13"/>
      <c r="B285" s="233"/>
      <c r="C285" s="234"/>
      <c r="D285" s="235" t="s">
        <v>343</v>
      </c>
      <c r="E285" s="236" t="s">
        <v>1</v>
      </c>
      <c r="F285" s="237" t="s">
        <v>549</v>
      </c>
      <c r="G285" s="234"/>
      <c r="H285" s="236" t="s">
        <v>1</v>
      </c>
      <c r="I285" s="238"/>
      <c r="J285" s="234"/>
      <c r="K285" s="234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343</v>
      </c>
      <c r="AU285" s="243" t="s">
        <v>85</v>
      </c>
      <c r="AV285" s="13" t="s">
        <v>83</v>
      </c>
      <c r="AW285" s="13" t="s">
        <v>31</v>
      </c>
      <c r="AX285" s="13" t="s">
        <v>75</v>
      </c>
      <c r="AY285" s="243" t="s">
        <v>334</v>
      </c>
    </row>
    <row r="286" s="14" customFormat="1">
      <c r="A286" s="14"/>
      <c r="B286" s="244"/>
      <c r="C286" s="245"/>
      <c r="D286" s="235" t="s">
        <v>343</v>
      </c>
      <c r="E286" s="246" t="s">
        <v>1</v>
      </c>
      <c r="F286" s="247" t="s">
        <v>183</v>
      </c>
      <c r="G286" s="245"/>
      <c r="H286" s="248">
        <v>663.86000000000001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343</v>
      </c>
      <c r="AU286" s="254" t="s">
        <v>85</v>
      </c>
      <c r="AV286" s="14" t="s">
        <v>85</v>
      </c>
      <c r="AW286" s="14" t="s">
        <v>31</v>
      </c>
      <c r="AX286" s="14" t="s">
        <v>83</v>
      </c>
      <c r="AY286" s="254" t="s">
        <v>334</v>
      </c>
    </row>
    <row r="287" s="2" customFormat="1" ht="33" customHeight="1">
      <c r="A287" s="38"/>
      <c r="B287" s="39"/>
      <c r="C287" s="220" t="s">
        <v>550</v>
      </c>
      <c r="D287" s="220" t="s">
        <v>336</v>
      </c>
      <c r="E287" s="221" t="s">
        <v>551</v>
      </c>
      <c r="F287" s="222" t="s">
        <v>552</v>
      </c>
      <c r="G287" s="223" t="s">
        <v>339</v>
      </c>
      <c r="H287" s="224">
        <v>5.25</v>
      </c>
      <c r="I287" s="225"/>
      <c r="J287" s="226">
        <f>ROUND(I287*H287,2)</f>
        <v>0</v>
      </c>
      <c r="K287" s="222" t="s">
        <v>340</v>
      </c>
      <c r="L287" s="44"/>
      <c r="M287" s="227" t="s">
        <v>1</v>
      </c>
      <c r="N287" s="228" t="s">
        <v>40</v>
      </c>
      <c r="O287" s="91"/>
      <c r="P287" s="229">
        <f>O287*H287</f>
        <v>0</v>
      </c>
      <c r="Q287" s="229">
        <v>0.24410999999999999</v>
      </c>
      <c r="R287" s="229">
        <f>Q287*H287</f>
        <v>1.2815775</v>
      </c>
      <c r="S287" s="229">
        <v>0</v>
      </c>
      <c r="T287" s="23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1" t="s">
        <v>341</v>
      </c>
      <c r="AT287" s="231" t="s">
        <v>336</v>
      </c>
      <c r="AU287" s="231" t="s">
        <v>85</v>
      </c>
      <c r="AY287" s="17" t="s">
        <v>334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7" t="s">
        <v>83</v>
      </c>
      <c r="BK287" s="232">
        <f>ROUND(I287*H287,2)</f>
        <v>0</v>
      </c>
      <c r="BL287" s="17" t="s">
        <v>341</v>
      </c>
      <c r="BM287" s="231" t="s">
        <v>553</v>
      </c>
    </row>
    <row r="288" s="13" customFormat="1">
      <c r="A288" s="13"/>
      <c r="B288" s="233"/>
      <c r="C288" s="234"/>
      <c r="D288" s="235" t="s">
        <v>343</v>
      </c>
      <c r="E288" s="236" t="s">
        <v>1</v>
      </c>
      <c r="F288" s="237" t="s">
        <v>344</v>
      </c>
      <c r="G288" s="234"/>
      <c r="H288" s="236" t="s">
        <v>1</v>
      </c>
      <c r="I288" s="238"/>
      <c r="J288" s="234"/>
      <c r="K288" s="234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343</v>
      </c>
      <c r="AU288" s="243" t="s">
        <v>85</v>
      </c>
      <c r="AV288" s="13" t="s">
        <v>83</v>
      </c>
      <c r="AW288" s="13" t="s">
        <v>31</v>
      </c>
      <c r="AX288" s="13" t="s">
        <v>75</v>
      </c>
      <c r="AY288" s="243" t="s">
        <v>334</v>
      </c>
    </row>
    <row r="289" s="13" customFormat="1">
      <c r="A289" s="13"/>
      <c r="B289" s="233"/>
      <c r="C289" s="234"/>
      <c r="D289" s="235" t="s">
        <v>343</v>
      </c>
      <c r="E289" s="236" t="s">
        <v>1</v>
      </c>
      <c r="F289" s="237" t="s">
        <v>554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343</v>
      </c>
      <c r="AU289" s="243" t="s">
        <v>85</v>
      </c>
      <c r="AV289" s="13" t="s">
        <v>83</v>
      </c>
      <c r="AW289" s="13" t="s">
        <v>31</v>
      </c>
      <c r="AX289" s="13" t="s">
        <v>75</v>
      </c>
      <c r="AY289" s="243" t="s">
        <v>334</v>
      </c>
    </row>
    <row r="290" s="14" customFormat="1">
      <c r="A290" s="14"/>
      <c r="B290" s="244"/>
      <c r="C290" s="245"/>
      <c r="D290" s="235" t="s">
        <v>343</v>
      </c>
      <c r="E290" s="246" t="s">
        <v>1</v>
      </c>
      <c r="F290" s="247" t="s">
        <v>186</v>
      </c>
      <c r="G290" s="245"/>
      <c r="H290" s="248">
        <v>5.25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343</v>
      </c>
      <c r="AU290" s="254" t="s">
        <v>85</v>
      </c>
      <c r="AV290" s="14" t="s">
        <v>85</v>
      </c>
      <c r="AW290" s="14" t="s">
        <v>31</v>
      </c>
      <c r="AX290" s="14" t="s">
        <v>83</v>
      </c>
      <c r="AY290" s="254" t="s">
        <v>334</v>
      </c>
    </row>
    <row r="291" s="2" customFormat="1" ht="16.5" customHeight="1">
      <c r="A291" s="38"/>
      <c r="B291" s="39"/>
      <c r="C291" s="220" t="s">
        <v>555</v>
      </c>
      <c r="D291" s="220" t="s">
        <v>336</v>
      </c>
      <c r="E291" s="221" t="s">
        <v>556</v>
      </c>
      <c r="F291" s="222" t="s">
        <v>557</v>
      </c>
      <c r="G291" s="223" t="s">
        <v>395</v>
      </c>
      <c r="H291" s="224">
        <v>7.8179999999999996</v>
      </c>
      <c r="I291" s="225"/>
      <c r="J291" s="226">
        <f>ROUND(I291*H291,2)</f>
        <v>0</v>
      </c>
      <c r="K291" s="222" t="s">
        <v>340</v>
      </c>
      <c r="L291" s="44"/>
      <c r="M291" s="227" t="s">
        <v>1</v>
      </c>
      <c r="N291" s="228" t="s">
        <v>40</v>
      </c>
      <c r="O291" s="91"/>
      <c r="P291" s="229">
        <f>O291*H291</f>
        <v>0</v>
      </c>
      <c r="Q291" s="229">
        <v>1.04922</v>
      </c>
      <c r="R291" s="229">
        <f>Q291*H291</f>
        <v>8.2028019600000004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341</v>
      </c>
      <c r="AT291" s="231" t="s">
        <v>336</v>
      </c>
      <c r="AU291" s="231" t="s">
        <v>85</v>
      </c>
      <c r="AY291" s="17" t="s">
        <v>334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83</v>
      </c>
      <c r="BK291" s="232">
        <f>ROUND(I291*H291,2)</f>
        <v>0</v>
      </c>
      <c r="BL291" s="17" t="s">
        <v>341</v>
      </c>
      <c r="BM291" s="231" t="s">
        <v>558</v>
      </c>
    </row>
    <row r="292" s="13" customFormat="1">
      <c r="A292" s="13"/>
      <c r="B292" s="233"/>
      <c r="C292" s="234"/>
      <c r="D292" s="235" t="s">
        <v>343</v>
      </c>
      <c r="E292" s="236" t="s">
        <v>1</v>
      </c>
      <c r="F292" s="237" t="s">
        <v>559</v>
      </c>
      <c r="G292" s="234"/>
      <c r="H292" s="236" t="s">
        <v>1</v>
      </c>
      <c r="I292" s="238"/>
      <c r="J292" s="234"/>
      <c r="K292" s="234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343</v>
      </c>
      <c r="AU292" s="243" t="s">
        <v>85</v>
      </c>
      <c r="AV292" s="13" t="s">
        <v>83</v>
      </c>
      <c r="AW292" s="13" t="s">
        <v>31</v>
      </c>
      <c r="AX292" s="13" t="s">
        <v>75</v>
      </c>
      <c r="AY292" s="243" t="s">
        <v>334</v>
      </c>
    </row>
    <row r="293" s="14" customFormat="1">
      <c r="A293" s="14"/>
      <c r="B293" s="244"/>
      <c r="C293" s="245"/>
      <c r="D293" s="235" t="s">
        <v>343</v>
      </c>
      <c r="E293" s="255" t="s">
        <v>1</v>
      </c>
      <c r="F293" s="246" t="s">
        <v>560</v>
      </c>
      <c r="G293" s="245"/>
      <c r="H293" s="248">
        <v>2.0710000000000002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343</v>
      </c>
      <c r="AU293" s="254" t="s">
        <v>85</v>
      </c>
      <c r="AV293" s="14" t="s">
        <v>85</v>
      </c>
      <c r="AW293" s="14" t="s">
        <v>31</v>
      </c>
      <c r="AX293" s="14" t="s">
        <v>75</v>
      </c>
      <c r="AY293" s="254" t="s">
        <v>334</v>
      </c>
    </row>
    <row r="294" s="13" customFormat="1">
      <c r="A294" s="13"/>
      <c r="B294" s="233"/>
      <c r="C294" s="234"/>
      <c r="D294" s="235" t="s">
        <v>343</v>
      </c>
      <c r="E294" s="236" t="s">
        <v>1</v>
      </c>
      <c r="F294" s="237" t="s">
        <v>561</v>
      </c>
      <c r="G294" s="234"/>
      <c r="H294" s="236" t="s">
        <v>1</v>
      </c>
      <c r="I294" s="238"/>
      <c r="J294" s="234"/>
      <c r="K294" s="234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343</v>
      </c>
      <c r="AU294" s="243" t="s">
        <v>85</v>
      </c>
      <c r="AV294" s="13" t="s">
        <v>83</v>
      </c>
      <c r="AW294" s="13" t="s">
        <v>31</v>
      </c>
      <c r="AX294" s="13" t="s">
        <v>75</v>
      </c>
      <c r="AY294" s="243" t="s">
        <v>334</v>
      </c>
    </row>
    <row r="295" s="14" customFormat="1">
      <c r="A295" s="14"/>
      <c r="B295" s="244"/>
      <c r="C295" s="245"/>
      <c r="D295" s="235" t="s">
        <v>343</v>
      </c>
      <c r="E295" s="255" t="s">
        <v>1</v>
      </c>
      <c r="F295" s="246" t="s">
        <v>562</v>
      </c>
      <c r="G295" s="245"/>
      <c r="H295" s="248">
        <v>4.7270000000000003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343</v>
      </c>
      <c r="AU295" s="254" t="s">
        <v>85</v>
      </c>
      <c r="AV295" s="14" t="s">
        <v>85</v>
      </c>
      <c r="AW295" s="14" t="s">
        <v>31</v>
      </c>
      <c r="AX295" s="14" t="s">
        <v>75</v>
      </c>
      <c r="AY295" s="254" t="s">
        <v>334</v>
      </c>
    </row>
    <row r="296" s="15" customFormat="1">
      <c r="A296" s="15"/>
      <c r="B296" s="270"/>
      <c r="C296" s="271"/>
      <c r="D296" s="235" t="s">
        <v>343</v>
      </c>
      <c r="E296" s="272" t="s">
        <v>1</v>
      </c>
      <c r="F296" s="273" t="s">
        <v>518</v>
      </c>
      <c r="G296" s="271"/>
      <c r="H296" s="274">
        <v>6.798</v>
      </c>
      <c r="I296" s="275"/>
      <c r="J296" s="271"/>
      <c r="K296" s="271"/>
      <c r="L296" s="276"/>
      <c r="M296" s="277"/>
      <c r="N296" s="278"/>
      <c r="O296" s="278"/>
      <c r="P296" s="278"/>
      <c r="Q296" s="278"/>
      <c r="R296" s="278"/>
      <c r="S296" s="278"/>
      <c r="T296" s="27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80" t="s">
        <v>343</v>
      </c>
      <c r="AU296" s="280" t="s">
        <v>85</v>
      </c>
      <c r="AV296" s="15" t="s">
        <v>341</v>
      </c>
      <c r="AW296" s="15" t="s">
        <v>31</v>
      </c>
      <c r="AX296" s="15" t="s">
        <v>83</v>
      </c>
      <c r="AY296" s="280" t="s">
        <v>334</v>
      </c>
    </row>
    <row r="297" s="14" customFormat="1">
      <c r="A297" s="14"/>
      <c r="B297" s="244"/>
      <c r="C297" s="245"/>
      <c r="D297" s="235" t="s">
        <v>343</v>
      </c>
      <c r="E297" s="245"/>
      <c r="F297" s="246" t="s">
        <v>563</v>
      </c>
      <c r="G297" s="245"/>
      <c r="H297" s="248">
        <v>7.8179999999999996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4" t="s">
        <v>343</v>
      </c>
      <c r="AU297" s="254" t="s">
        <v>85</v>
      </c>
      <c r="AV297" s="14" t="s">
        <v>85</v>
      </c>
      <c r="AW297" s="14" t="s">
        <v>4</v>
      </c>
      <c r="AX297" s="14" t="s">
        <v>83</v>
      </c>
      <c r="AY297" s="254" t="s">
        <v>334</v>
      </c>
    </row>
    <row r="298" s="2" customFormat="1" ht="24.15" customHeight="1">
      <c r="A298" s="38"/>
      <c r="B298" s="39"/>
      <c r="C298" s="220" t="s">
        <v>564</v>
      </c>
      <c r="D298" s="220" t="s">
        <v>336</v>
      </c>
      <c r="E298" s="221" t="s">
        <v>565</v>
      </c>
      <c r="F298" s="222" t="s">
        <v>566</v>
      </c>
      <c r="G298" s="223" t="s">
        <v>458</v>
      </c>
      <c r="H298" s="224">
        <v>6</v>
      </c>
      <c r="I298" s="225"/>
      <c r="J298" s="226">
        <f>ROUND(I298*H298,2)</f>
        <v>0</v>
      </c>
      <c r="K298" s="222" t="s">
        <v>1</v>
      </c>
      <c r="L298" s="44"/>
      <c r="M298" s="227" t="s">
        <v>1</v>
      </c>
      <c r="N298" s="228" t="s">
        <v>40</v>
      </c>
      <c r="O298" s="91"/>
      <c r="P298" s="229">
        <f>O298*H298</f>
        <v>0</v>
      </c>
      <c r="Q298" s="229">
        <v>0.049680000000000002</v>
      </c>
      <c r="R298" s="229">
        <f>Q298*H298</f>
        <v>0.29808000000000001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341</v>
      </c>
      <c r="AT298" s="231" t="s">
        <v>336</v>
      </c>
      <c r="AU298" s="231" t="s">
        <v>85</v>
      </c>
      <c r="AY298" s="17" t="s">
        <v>334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7" t="s">
        <v>83</v>
      </c>
      <c r="BK298" s="232">
        <f>ROUND(I298*H298,2)</f>
        <v>0</v>
      </c>
      <c r="BL298" s="17" t="s">
        <v>341</v>
      </c>
      <c r="BM298" s="231" t="s">
        <v>567</v>
      </c>
    </row>
    <row r="299" s="13" customFormat="1">
      <c r="A299" s="13"/>
      <c r="B299" s="233"/>
      <c r="C299" s="234"/>
      <c r="D299" s="235" t="s">
        <v>343</v>
      </c>
      <c r="E299" s="236" t="s">
        <v>1</v>
      </c>
      <c r="F299" s="237" t="s">
        <v>344</v>
      </c>
      <c r="G299" s="234"/>
      <c r="H299" s="236" t="s">
        <v>1</v>
      </c>
      <c r="I299" s="238"/>
      <c r="J299" s="234"/>
      <c r="K299" s="234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343</v>
      </c>
      <c r="AU299" s="243" t="s">
        <v>85</v>
      </c>
      <c r="AV299" s="13" t="s">
        <v>83</v>
      </c>
      <c r="AW299" s="13" t="s">
        <v>31</v>
      </c>
      <c r="AX299" s="13" t="s">
        <v>75</v>
      </c>
      <c r="AY299" s="243" t="s">
        <v>334</v>
      </c>
    </row>
    <row r="300" s="13" customFormat="1">
      <c r="A300" s="13"/>
      <c r="B300" s="233"/>
      <c r="C300" s="234"/>
      <c r="D300" s="235" t="s">
        <v>343</v>
      </c>
      <c r="E300" s="236" t="s">
        <v>1</v>
      </c>
      <c r="F300" s="237" t="s">
        <v>568</v>
      </c>
      <c r="G300" s="234"/>
      <c r="H300" s="236" t="s">
        <v>1</v>
      </c>
      <c r="I300" s="238"/>
      <c r="J300" s="234"/>
      <c r="K300" s="234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343</v>
      </c>
      <c r="AU300" s="243" t="s">
        <v>85</v>
      </c>
      <c r="AV300" s="13" t="s">
        <v>83</v>
      </c>
      <c r="AW300" s="13" t="s">
        <v>31</v>
      </c>
      <c r="AX300" s="13" t="s">
        <v>75</v>
      </c>
      <c r="AY300" s="243" t="s">
        <v>334</v>
      </c>
    </row>
    <row r="301" s="14" customFormat="1">
      <c r="A301" s="14"/>
      <c r="B301" s="244"/>
      <c r="C301" s="245"/>
      <c r="D301" s="235" t="s">
        <v>343</v>
      </c>
      <c r="E301" s="246" t="s">
        <v>1</v>
      </c>
      <c r="F301" s="247" t="s">
        <v>189</v>
      </c>
      <c r="G301" s="245"/>
      <c r="H301" s="248">
        <v>6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343</v>
      </c>
      <c r="AU301" s="254" t="s">
        <v>85</v>
      </c>
      <c r="AV301" s="14" t="s">
        <v>85</v>
      </c>
      <c r="AW301" s="14" t="s">
        <v>31</v>
      </c>
      <c r="AX301" s="14" t="s">
        <v>83</v>
      </c>
      <c r="AY301" s="254" t="s">
        <v>334</v>
      </c>
    </row>
    <row r="302" s="2" customFormat="1" ht="24.15" customHeight="1">
      <c r="A302" s="38"/>
      <c r="B302" s="39"/>
      <c r="C302" s="220" t="s">
        <v>569</v>
      </c>
      <c r="D302" s="220" t="s">
        <v>336</v>
      </c>
      <c r="E302" s="221" t="s">
        <v>570</v>
      </c>
      <c r="F302" s="222" t="s">
        <v>571</v>
      </c>
      <c r="G302" s="223" t="s">
        <v>458</v>
      </c>
      <c r="H302" s="224">
        <v>7</v>
      </c>
      <c r="I302" s="225"/>
      <c r="J302" s="226">
        <f>ROUND(I302*H302,2)</f>
        <v>0</v>
      </c>
      <c r="K302" s="222" t="s">
        <v>1</v>
      </c>
      <c r="L302" s="44"/>
      <c r="M302" s="227" t="s">
        <v>1</v>
      </c>
      <c r="N302" s="228" t="s">
        <v>40</v>
      </c>
      <c r="O302" s="91"/>
      <c r="P302" s="229">
        <f>O302*H302</f>
        <v>0</v>
      </c>
      <c r="Q302" s="229">
        <v>0.066000000000000003</v>
      </c>
      <c r="R302" s="229">
        <f>Q302*H302</f>
        <v>0.46200000000000002</v>
      </c>
      <c r="S302" s="229">
        <v>0</v>
      </c>
      <c r="T302" s="23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1" t="s">
        <v>341</v>
      </c>
      <c r="AT302" s="231" t="s">
        <v>336</v>
      </c>
      <c r="AU302" s="231" t="s">
        <v>85</v>
      </c>
      <c r="AY302" s="17" t="s">
        <v>334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7" t="s">
        <v>83</v>
      </c>
      <c r="BK302" s="232">
        <f>ROUND(I302*H302,2)</f>
        <v>0</v>
      </c>
      <c r="BL302" s="17" t="s">
        <v>341</v>
      </c>
      <c r="BM302" s="231" t="s">
        <v>572</v>
      </c>
    </row>
    <row r="303" s="13" customFormat="1">
      <c r="A303" s="13"/>
      <c r="B303" s="233"/>
      <c r="C303" s="234"/>
      <c r="D303" s="235" t="s">
        <v>343</v>
      </c>
      <c r="E303" s="236" t="s">
        <v>1</v>
      </c>
      <c r="F303" s="237" t="s">
        <v>344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343</v>
      </c>
      <c r="AU303" s="243" t="s">
        <v>85</v>
      </c>
      <c r="AV303" s="13" t="s">
        <v>83</v>
      </c>
      <c r="AW303" s="13" t="s">
        <v>31</v>
      </c>
      <c r="AX303" s="13" t="s">
        <v>75</v>
      </c>
      <c r="AY303" s="243" t="s">
        <v>334</v>
      </c>
    </row>
    <row r="304" s="13" customFormat="1">
      <c r="A304" s="13"/>
      <c r="B304" s="233"/>
      <c r="C304" s="234"/>
      <c r="D304" s="235" t="s">
        <v>343</v>
      </c>
      <c r="E304" s="236" t="s">
        <v>1</v>
      </c>
      <c r="F304" s="237" t="s">
        <v>573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343</v>
      </c>
      <c r="AU304" s="243" t="s">
        <v>85</v>
      </c>
      <c r="AV304" s="13" t="s">
        <v>83</v>
      </c>
      <c r="AW304" s="13" t="s">
        <v>31</v>
      </c>
      <c r="AX304" s="13" t="s">
        <v>75</v>
      </c>
      <c r="AY304" s="243" t="s">
        <v>334</v>
      </c>
    </row>
    <row r="305" s="14" customFormat="1">
      <c r="A305" s="14"/>
      <c r="B305" s="244"/>
      <c r="C305" s="245"/>
      <c r="D305" s="235" t="s">
        <v>343</v>
      </c>
      <c r="E305" s="246" t="s">
        <v>1</v>
      </c>
      <c r="F305" s="247" t="s">
        <v>192</v>
      </c>
      <c r="G305" s="245"/>
      <c r="H305" s="248">
        <v>7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343</v>
      </c>
      <c r="AU305" s="254" t="s">
        <v>85</v>
      </c>
      <c r="AV305" s="14" t="s">
        <v>85</v>
      </c>
      <c r="AW305" s="14" t="s">
        <v>31</v>
      </c>
      <c r="AX305" s="14" t="s">
        <v>83</v>
      </c>
      <c r="AY305" s="254" t="s">
        <v>334</v>
      </c>
    </row>
    <row r="306" s="2" customFormat="1" ht="24.15" customHeight="1">
      <c r="A306" s="38"/>
      <c r="B306" s="39"/>
      <c r="C306" s="220" t="s">
        <v>574</v>
      </c>
      <c r="D306" s="220" t="s">
        <v>336</v>
      </c>
      <c r="E306" s="221" t="s">
        <v>575</v>
      </c>
      <c r="F306" s="222" t="s">
        <v>576</v>
      </c>
      <c r="G306" s="223" t="s">
        <v>458</v>
      </c>
      <c r="H306" s="224">
        <v>3</v>
      </c>
      <c r="I306" s="225"/>
      <c r="J306" s="226">
        <f>ROUND(I306*H306,2)</f>
        <v>0</v>
      </c>
      <c r="K306" s="222" t="s">
        <v>1</v>
      </c>
      <c r="L306" s="44"/>
      <c r="M306" s="227" t="s">
        <v>1</v>
      </c>
      <c r="N306" s="228" t="s">
        <v>40</v>
      </c>
      <c r="O306" s="91"/>
      <c r="P306" s="229">
        <f>O306*H306</f>
        <v>0</v>
      </c>
      <c r="Q306" s="229">
        <v>0.077219999999999997</v>
      </c>
      <c r="R306" s="229">
        <f>Q306*H306</f>
        <v>0.23165999999999998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341</v>
      </c>
      <c r="AT306" s="231" t="s">
        <v>336</v>
      </c>
      <c r="AU306" s="231" t="s">
        <v>85</v>
      </c>
      <c r="AY306" s="17" t="s">
        <v>334</v>
      </c>
      <c r="BE306" s="232">
        <f>IF(N306="základní",J306,0)</f>
        <v>0</v>
      </c>
      <c r="BF306" s="232">
        <f>IF(N306="snížená",J306,0)</f>
        <v>0</v>
      </c>
      <c r="BG306" s="232">
        <f>IF(N306="zákl. přenesená",J306,0)</f>
        <v>0</v>
      </c>
      <c r="BH306" s="232">
        <f>IF(N306="sníž. přenesená",J306,0)</f>
        <v>0</v>
      </c>
      <c r="BI306" s="232">
        <f>IF(N306="nulová",J306,0)</f>
        <v>0</v>
      </c>
      <c r="BJ306" s="17" t="s">
        <v>83</v>
      </c>
      <c r="BK306" s="232">
        <f>ROUND(I306*H306,2)</f>
        <v>0</v>
      </c>
      <c r="BL306" s="17" t="s">
        <v>341</v>
      </c>
      <c r="BM306" s="231" t="s">
        <v>577</v>
      </c>
    </row>
    <row r="307" s="13" customFormat="1">
      <c r="A307" s="13"/>
      <c r="B307" s="233"/>
      <c r="C307" s="234"/>
      <c r="D307" s="235" t="s">
        <v>343</v>
      </c>
      <c r="E307" s="236" t="s">
        <v>1</v>
      </c>
      <c r="F307" s="237" t="s">
        <v>344</v>
      </c>
      <c r="G307" s="234"/>
      <c r="H307" s="236" t="s">
        <v>1</v>
      </c>
      <c r="I307" s="238"/>
      <c r="J307" s="234"/>
      <c r="K307" s="234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343</v>
      </c>
      <c r="AU307" s="243" t="s">
        <v>85</v>
      </c>
      <c r="AV307" s="13" t="s">
        <v>83</v>
      </c>
      <c r="AW307" s="13" t="s">
        <v>31</v>
      </c>
      <c r="AX307" s="13" t="s">
        <v>75</v>
      </c>
      <c r="AY307" s="243" t="s">
        <v>334</v>
      </c>
    </row>
    <row r="308" s="13" customFormat="1">
      <c r="A308" s="13"/>
      <c r="B308" s="233"/>
      <c r="C308" s="234"/>
      <c r="D308" s="235" t="s">
        <v>343</v>
      </c>
      <c r="E308" s="236" t="s">
        <v>1</v>
      </c>
      <c r="F308" s="237" t="s">
        <v>578</v>
      </c>
      <c r="G308" s="234"/>
      <c r="H308" s="236" t="s">
        <v>1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343</v>
      </c>
      <c r="AU308" s="243" t="s">
        <v>85</v>
      </c>
      <c r="AV308" s="13" t="s">
        <v>83</v>
      </c>
      <c r="AW308" s="13" t="s">
        <v>31</v>
      </c>
      <c r="AX308" s="13" t="s">
        <v>75</v>
      </c>
      <c r="AY308" s="243" t="s">
        <v>334</v>
      </c>
    </row>
    <row r="309" s="14" customFormat="1">
      <c r="A309" s="14"/>
      <c r="B309" s="244"/>
      <c r="C309" s="245"/>
      <c r="D309" s="235" t="s">
        <v>343</v>
      </c>
      <c r="E309" s="246" t="s">
        <v>1</v>
      </c>
      <c r="F309" s="247" t="s">
        <v>195</v>
      </c>
      <c r="G309" s="245"/>
      <c r="H309" s="248">
        <v>3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4" t="s">
        <v>343</v>
      </c>
      <c r="AU309" s="254" t="s">
        <v>85</v>
      </c>
      <c r="AV309" s="14" t="s">
        <v>85</v>
      </c>
      <c r="AW309" s="14" t="s">
        <v>31</v>
      </c>
      <c r="AX309" s="14" t="s">
        <v>83</v>
      </c>
      <c r="AY309" s="254" t="s">
        <v>334</v>
      </c>
    </row>
    <row r="310" s="2" customFormat="1" ht="24.15" customHeight="1">
      <c r="A310" s="38"/>
      <c r="B310" s="39"/>
      <c r="C310" s="220" t="s">
        <v>579</v>
      </c>
      <c r="D310" s="220" t="s">
        <v>336</v>
      </c>
      <c r="E310" s="221" t="s">
        <v>580</v>
      </c>
      <c r="F310" s="222" t="s">
        <v>581</v>
      </c>
      <c r="G310" s="223" t="s">
        <v>458</v>
      </c>
      <c r="H310" s="224">
        <v>57</v>
      </c>
      <c r="I310" s="225"/>
      <c r="J310" s="226">
        <f>ROUND(I310*H310,2)</f>
        <v>0</v>
      </c>
      <c r="K310" s="222" t="s">
        <v>1</v>
      </c>
      <c r="L310" s="44"/>
      <c r="M310" s="227" t="s">
        <v>1</v>
      </c>
      <c r="N310" s="228" t="s">
        <v>40</v>
      </c>
      <c r="O310" s="91"/>
      <c r="P310" s="229">
        <f>O310*H310</f>
        <v>0</v>
      </c>
      <c r="Q310" s="229">
        <v>0.098640000000000005</v>
      </c>
      <c r="R310" s="229">
        <f>Q310*H310</f>
        <v>5.6224800000000004</v>
      </c>
      <c r="S310" s="229">
        <v>0</v>
      </c>
      <c r="T310" s="230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1" t="s">
        <v>341</v>
      </c>
      <c r="AT310" s="231" t="s">
        <v>336</v>
      </c>
      <c r="AU310" s="231" t="s">
        <v>85</v>
      </c>
      <c r="AY310" s="17" t="s">
        <v>334</v>
      </c>
      <c r="BE310" s="232">
        <f>IF(N310="základní",J310,0)</f>
        <v>0</v>
      </c>
      <c r="BF310" s="232">
        <f>IF(N310="snížená",J310,0)</f>
        <v>0</v>
      </c>
      <c r="BG310" s="232">
        <f>IF(N310="zákl. přenesená",J310,0)</f>
        <v>0</v>
      </c>
      <c r="BH310" s="232">
        <f>IF(N310="sníž. přenesená",J310,0)</f>
        <v>0</v>
      </c>
      <c r="BI310" s="232">
        <f>IF(N310="nulová",J310,0)</f>
        <v>0</v>
      </c>
      <c r="BJ310" s="17" t="s">
        <v>83</v>
      </c>
      <c r="BK310" s="232">
        <f>ROUND(I310*H310,2)</f>
        <v>0</v>
      </c>
      <c r="BL310" s="17" t="s">
        <v>341</v>
      </c>
      <c r="BM310" s="231" t="s">
        <v>582</v>
      </c>
    </row>
    <row r="311" s="13" customFormat="1">
      <c r="A311" s="13"/>
      <c r="B311" s="233"/>
      <c r="C311" s="234"/>
      <c r="D311" s="235" t="s">
        <v>343</v>
      </c>
      <c r="E311" s="236" t="s">
        <v>1</v>
      </c>
      <c r="F311" s="237" t="s">
        <v>344</v>
      </c>
      <c r="G311" s="234"/>
      <c r="H311" s="236" t="s">
        <v>1</v>
      </c>
      <c r="I311" s="238"/>
      <c r="J311" s="234"/>
      <c r="K311" s="234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343</v>
      </c>
      <c r="AU311" s="243" t="s">
        <v>85</v>
      </c>
      <c r="AV311" s="13" t="s">
        <v>83</v>
      </c>
      <c r="AW311" s="13" t="s">
        <v>31</v>
      </c>
      <c r="AX311" s="13" t="s">
        <v>75</v>
      </c>
      <c r="AY311" s="243" t="s">
        <v>334</v>
      </c>
    </row>
    <row r="312" s="13" customFormat="1">
      <c r="A312" s="13"/>
      <c r="B312" s="233"/>
      <c r="C312" s="234"/>
      <c r="D312" s="235" t="s">
        <v>343</v>
      </c>
      <c r="E312" s="236" t="s">
        <v>1</v>
      </c>
      <c r="F312" s="237" t="s">
        <v>583</v>
      </c>
      <c r="G312" s="234"/>
      <c r="H312" s="236" t="s">
        <v>1</v>
      </c>
      <c r="I312" s="238"/>
      <c r="J312" s="234"/>
      <c r="K312" s="234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343</v>
      </c>
      <c r="AU312" s="243" t="s">
        <v>85</v>
      </c>
      <c r="AV312" s="13" t="s">
        <v>83</v>
      </c>
      <c r="AW312" s="13" t="s">
        <v>31</v>
      </c>
      <c r="AX312" s="13" t="s">
        <v>75</v>
      </c>
      <c r="AY312" s="243" t="s">
        <v>334</v>
      </c>
    </row>
    <row r="313" s="14" customFormat="1">
      <c r="A313" s="14"/>
      <c r="B313" s="244"/>
      <c r="C313" s="245"/>
      <c r="D313" s="235" t="s">
        <v>343</v>
      </c>
      <c r="E313" s="246" t="s">
        <v>1</v>
      </c>
      <c r="F313" s="247" t="s">
        <v>197</v>
      </c>
      <c r="G313" s="245"/>
      <c r="H313" s="248">
        <v>57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4" t="s">
        <v>343</v>
      </c>
      <c r="AU313" s="254" t="s">
        <v>85</v>
      </c>
      <c r="AV313" s="14" t="s">
        <v>85</v>
      </c>
      <c r="AW313" s="14" t="s">
        <v>31</v>
      </c>
      <c r="AX313" s="14" t="s">
        <v>83</v>
      </c>
      <c r="AY313" s="254" t="s">
        <v>334</v>
      </c>
    </row>
    <row r="314" s="2" customFormat="1" ht="24.15" customHeight="1">
      <c r="A314" s="38"/>
      <c r="B314" s="39"/>
      <c r="C314" s="220" t="s">
        <v>584</v>
      </c>
      <c r="D314" s="220" t="s">
        <v>336</v>
      </c>
      <c r="E314" s="221" t="s">
        <v>585</v>
      </c>
      <c r="F314" s="222" t="s">
        <v>586</v>
      </c>
      <c r="G314" s="223" t="s">
        <v>352</v>
      </c>
      <c r="H314" s="224">
        <v>77.25</v>
      </c>
      <c r="I314" s="225"/>
      <c r="J314" s="226">
        <f>ROUND(I314*H314,2)</f>
        <v>0</v>
      </c>
      <c r="K314" s="222" t="s">
        <v>340</v>
      </c>
      <c r="L314" s="44"/>
      <c r="M314" s="227" t="s">
        <v>1</v>
      </c>
      <c r="N314" s="228" t="s">
        <v>40</v>
      </c>
      <c r="O314" s="91"/>
      <c r="P314" s="229">
        <f>O314*H314</f>
        <v>0</v>
      </c>
      <c r="Q314" s="229">
        <v>0.00075000000000000002</v>
      </c>
      <c r="R314" s="229">
        <f>Q314*H314</f>
        <v>0.057937500000000003</v>
      </c>
      <c r="S314" s="229">
        <v>0</v>
      </c>
      <c r="T314" s="230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1" t="s">
        <v>341</v>
      </c>
      <c r="AT314" s="231" t="s">
        <v>336</v>
      </c>
      <c r="AU314" s="231" t="s">
        <v>85</v>
      </c>
      <c r="AY314" s="17" t="s">
        <v>334</v>
      </c>
      <c r="BE314" s="232">
        <f>IF(N314="základní",J314,0)</f>
        <v>0</v>
      </c>
      <c r="BF314" s="232">
        <f>IF(N314="snížená",J314,0)</f>
        <v>0</v>
      </c>
      <c r="BG314" s="232">
        <f>IF(N314="zákl. přenesená",J314,0)</f>
        <v>0</v>
      </c>
      <c r="BH314" s="232">
        <f>IF(N314="sníž. přenesená",J314,0)</f>
        <v>0</v>
      </c>
      <c r="BI314" s="232">
        <f>IF(N314="nulová",J314,0)</f>
        <v>0</v>
      </c>
      <c r="BJ314" s="17" t="s">
        <v>83</v>
      </c>
      <c r="BK314" s="232">
        <f>ROUND(I314*H314,2)</f>
        <v>0</v>
      </c>
      <c r="BL314" s="17" t="s">
        <v>341</v>
      </c>
      <c r="BM314" s="231" t="s">
        <v>587</v>
      </c>
    </row>
    <row r="315" s="13" customFormat="1">
      <c r="A315" s="13"/>
      <c r="B315" s="233"/>
      <c r="C315" s="234"/>
      <c r="D315" s="235" t="s">
        <v>343</v>
      </c>
      <c r="E315" s="236" t="s">
        <v>1</v>
      </c>
      <c r="F315" s="237" t="s">
        <v>588</v>
      </c>
      <c r="G315" s="234"/>
      <c r="H315" s="236" t="s">
        <v>1</v>
      </c>
      <c r="I315" s="238"/>
      <c r="J315" s="234"/>
      <c r="K315" s="234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343</v>
      </c>
      <c r="AU315" s="243" t="s">
        <v>85</v>
      </c>
      <c r="AV315" s="13" t="s">
        <v>83</v>
      </c>
      <c r="AW315" s="13" t="s">
        <v>31</v>
      </c>
      <c r="AX315" s="13" t="s">
        <v>75</v>
      </c>
      <c r="AY315" s="243" t="s">
        <v>334</v>
      </c>
    </row>
    <row r="316" s="14" customFormat="1">
      <c r="A316" s="14"/>
      <c r="B316" s="244"/>
      <c r="C316" s="245"/>
      <c r="D316" s="235" t="s">
        <v>343</v>
      </c>
      <c r="E316" s="255" t="s">
        <v>1</v>
      </c>
      <c r="F316" s="246" t="s">
        <v>589</v>
      </c>
      <c r="G316" s="245"/>
      <c r="H316" s="248">
        <v>38.25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343</v>
      </c>
      <c r="AU316" s="254" t="s">
        <v>85</v>
      </c>
      <c r="AV316" s="14" t="s">
        <v>85</v>
      </c>
      <c r="AW316" s="14" t="s">
        <v>31</v>
      </c>
      <c r="AX316" s="14" t="s">
        <v>75</v>
      </c>
      <c r="AY316" s="254" t="s">
        <v>334</v>
      </c>
    </row>
    <row r="317" s="13" customFormat="1">
      <c r="A317" s="13"/>
      <c r="B317" s="233"/>
      <c r="C317" s="234"/>
      <c r="D317" s="235" t="s">
        <v>343</v>
      </c>
      <c r="E317" s="236" t="s">
        <v>1</v>
      </c>
      <c r="F317" s="237" t="s">
        <v>590</v>
      </c>
      <c r="G317" s="234"/>
      <c r="H317" s="236" t="s">
        <v>1</v>
      </c>
      <c r="I317" s="238"/>
      <c r="J317" s="234"/>
      <c r="K317" s="234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343</v>
      </c>
      <c r="AU317" s="243" t="s">
        <v>85</v>
      </c>
      <c r="AV317" s="13" t="s">
        <v>83</v>
      </c>
      <c r="AW317" s="13" t="s">
        <v>31</v>
      </c>
      <c r="AX317" s="13" t="s">
        <v>75</v>
      </c>
      <c r="AY317" s="243" t="s">
        <v>334</v>
      </c>
    </row>
    <row r="318" s="14" customFormat="1">
      <c r="A318" s="14"/>
      <c r="B318" s="244"/>
      <c r="C318" s="245"/>
      <c r="D318" s="235" t="s">
        <v>343</v>
      </c>
      <c r="E318" s="255" t="s">
        <v>1</v>
      </c>
      <c r="F318" s="246" t="s">
        <v>591</v>
      </c>
      <c r="G318" s="245"/>
      <c r="H318" s="248">
        <v>39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4" t="s">
        <v>343</v>
      </c>
      <c r="AU318" s="254" t="s">
        <v>85</v>
      </c>
      <c r="AV318" s="14" t="s">
        <v>85</v>
      </c>
      <c r="AW318" s="14" t="s">
        <v>31</v>
      </c>
      <c r="AX318" s="14" t="s">
        <v>75</v>
      </c>
      <c r="AY318" s="254" t="s">
        <v>334</v>
      </c>
    </row>
    <row r="319" s="15" customFormat="1">
      <c r="A319" s="15"/>
      <c r="B319" s="270"/>
      <c r="C319" s="271"/>
      <c r="D319" s="235" t="s">
        <v>343</v>
      </c>
      <c r="E319" s="272" t="s">
        <v>1</v>
      </c>
      <c r="F319" s="273" t="s">
        <v>518</v>
      </c>
      <c r="G319" s="271"/>
      <c r="H319" s="274">
        <v>77.25</v>
      </c>
      <c r="I319" s="275"/>
      <c r="J319" s="271"/>
      <c r="K319" s="271"/>
      <c r="L319" s="276"/>
      <c r="M319" s="277"/>
      <c r="N319" s="278"/>
      <c r="O319" s="278"/>
      <c r="P319" s="278"/>
      <c r="Q319" s="278"/>
      <c r="R319" s="278"/>
      <c r="S319" s="278"/>
      <c r="T319" s="279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80" t="s">
        <v>343</v>
      </c>
      <c r="AU319" s="280" t="s">
        <v>85</v>
      </c>
      <c r="AV319" s="15" t="s">
        <v>341</v>
      </c>
      <c r="AW319" s="15" t="s">
        <v>31</v>
      </c>
      <c r="AX319" s="15" t="s">
        <v>83</v>
      </c>
      <c r="AY319" s="280" t="s">
        <v>334</v>
      </c>
    </row>
    <row r="320" s="2" customFormat="1" ht="24.15" customHeight="1">
      <c r="A320" s="38"/>
      <c r="B320" s="39"/>
      <c r="C320" s="220" t="s">
        <v>592</v>
      </c>
      <c r="D320" s="220" t="s">
        <v>336</v>
      </c>
      <c r="E320" s="221" t="s">
        <v>593</v>
      </c>
      <c r="F320" s="222" t="s">
        <v>594</v>
      </c>
      <c r="G320" s="223" t="s">
        <v>339</v>
      </c>
      <c r="H320" s="224">
        <v>53.165999999999997</v>
      </c>
      <c r="I320" s="225"/>
      <c r="J320" s="226">
        <f>ROUND(I320*H320,2)</f>
        <v>0</v>
      </c>
      <c r="K320" s="222" t="s">
        <v>340</v>
      </c>
      <c r="L320" s="44"/>
      <c r="M320" s="227" t="s">
        <v>1</v>
      </c>
      <c r="N320" s="228" t="s">
        <v>40</v>
      </c>
      <c r="O320" s="91"/>
      <c r="P320" s="229">
        <f>O320*H320</f>
        <v>0</v>
      </c>
      <c r="Q320" s="229">
        <v>0.34200000000000003</v>
      </c>
      <c r="R320" s="229">
        <f>Q320*H320</f>
        <v>18.182772</v>
      </c>
      <c r="S320" s="229">
        <v>0</v>
      </c>
      <c r="T320" s="230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1" t="s">
        <v>341</v>
      </c>
      <c r="AT320" s="231" t="s">
        <v>336</v>
      </c>
      <c r="AU320" s="231" t="s">
        <v>85</v>
      </c>
      <c r="AY320" s="17" t="s">
        <v>334</v>
      </c>
      <c r="BE320" s="232">
        <f>IF(N320="základní",J320,0)</f>
        <v>0</v>
      </c>
      <c r="BF320" s="232">
        <f>IF(N320="snížená",J320,0)</f>
        <v>0</v>
      </c>
      <c r="BG320" s="232">
        <f>IF(N320="zákl. přenesená",J320,0)</f>
        <v>0</v>
      </c>
      <c r="BH320" s="232">
        <f>IF(N320="sníž. přenesená",J320,0)</f>
        <v>0</v>
      </c>
      <c r="BI320" s="232">
        <f>IF(N320="nulová",J320,0)</f>
        <v>0</v>
      </c>
      <c r="BJ320" s="17" t="s">
        <v>83</v>
      </c>
      <c r="BK320" s="232">
        <f>ROUND(I320*H320,2)</f>
        <v>0</v>
      </c>
      <c r="BL320" s="17" t="s">
        <v>341</v>
      </c>
      <c r="BM320" s="231" t="s">
        <v>595</v>
      </c>
    </row>
    <row r="321" s="13" customFormat="1">
      <c r="A321" s="13"/>
      <c r="B321" s="233"/>
      <c r="C321" s="234"/>
      <c r="D321" s="235" t="s">
        <v>343</v>
      </c>
      <c r="E321" s="236" t="s">
        <v>1</v>
      </c>
      <c r="F321" s="237" t="s">
        <v>344</v>
      </c>
      <c r="G321" s="234"/>
      <c r="H321" s="236" t="s">
        <v>1</v>
      </c>
      <c r="I321" s="238"/>
      <c r="J321" s="234"/>
      <c r="K321" s="234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343</v>
      </c>
      <c r="AU321" s="243" t="s">
        <v>85</v>
      </c>
      <c r="AV321" s="13" t="s">
        <v>83</v>
      </c>
      <c r="AW321" s="13" t="s">
        <v>31</v>
      </c>
      <c r="AX321" s="13" t="s">
        <v>75</v>
      </c>
      <c r="AY321" s="243" t="s">
        <v>334</v>
      </c>
    </row>
    <row r="322" s="13" customFormat="1">
      <c r="A322" s="13"/>
      <c r="B322" s="233"/>
      <c r="C322" s="234"/>
      <c r="D322" s="235" t="s">
        <v>343</v>
      </c>
      <c r="E322" s="236" t="s">
        <v>1</v>
      </c>
      <c r="F322" s="237" t="s">
        <v>596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343</v>
      </c>
      <c r="AU322" s="243" t="s">
        <v>85</v>
      </c>
      <c r="AV322" s="13" t="s">
        <v>83</v>
      </c>
      <c r="AW322" s="13" t="s">
        <v>31</v>
      </c>
      <c r="AX322" s="13" t="s">
        <v>75</v>
      </c>
      <c r="AY322" s="243" t="s">
        <v>334</v>
      </c>
    </row>
    <row r="323" s="13" customFormat="1">
      <c r="A323" s="13"/>
      <c r="B323" s="233"/>
      <c r="C323" s="234"/>
      <c r="D323" s="235" t="s">
        <v>343</v>
      </c>
      <c r="E323" s="236" t="s">
        <v>1</v>
      </c>
      <c r="F323" s="237" t="s">
        <v>597</v>
      </c>
      <c r="G323" s="234"/>
      <c r="H323" s="236" t="s">
        <v>1</v>
      </c>
      <c r="I323" s="238"/>
      <c r="J323" s="234"/>
      <c r="K323" s="234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343</v>
      </c>
      <c r="AU323" s="243" t="s">
        <v>85</v>
      </c>
      <c r="AV323" s="13" t="s">
        <v>83</v>
      </c>
      <c r="AW323" s="13" t="s">
        <v>31</v>
      </c>
      <c r="AX323" s="13" t="s">
        <v>75</v>
      </c>
      <c r="AY323" s="243" t="s">
        <v>334</v>
      </c>
    </row>
    <row r="324" s="14" customFormat="1">
      <c r="A324" s="14"/>
      <c r="B324" s="244"/>
      <c r="C324" s="245"/>
      <c r="D324" s="235" t="s">
        <v>343</v>
      </c>
      <c r="E324" s="246" t="s">
        <v>1</v>
      </c>
      <c r="F324" s="247" t="s">
        <v>200</v>
      </c>
      <c r="G324" s="245"/>
      <c r="H324" s="248">
        <v>53.165999999999997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54" t="s">
        <v>343</v>
      </c>
      <c r="AU324" s="254" t="s">
        <v>85</v>
      </c>
      <c r="AV324" s="14" t="s">
        <v>85</v>
      </c>
      <c r="AW324" s="14" t="s">
        <v>31</v>
      </c>
      <c r="AX324" s="14" t="s">
        <v>83</v>
      </c>
      <c r="AY324" s="254" t="s">
        <v>334</v>
      </c>
    </row>
    <row r="325" s="12" customFormat="1" ht="22.8" customHeight="1">
      <c r="A325" s="12"/>
      <c r="B325" s="204"/>
      <c r="C325" s="205"/>
      <c r="D325" s="206" t="s">
        <v>74</v>
      </c>
      <c r="E325" s="218" t="s">
        <v>341</v>
      </c>
      <c r="F325" s="218" t="s">
        <v>598</v>
      </c>
      <c r="G325" s="205"/>
      <c r="H325" s="205"/>
      <c r="I325" s="208"/>
      <c r="J325" s="219">
        <f>BK325</f>
        <v>0</v>
      </c>
      <c r="K325" s="205"/>
      <c r="L325" s="210"/>
      <c r="M325" s="211"/>
      <c r="N325" s="212"/>
      <c r="O325" s="212"/>
      <c r="P325" s="213">
        <f>SUM(P326:P376)</f>
        <v>0</v>
      </c>
      <c r="Q325" s="212"/>
      <c r="R325" s="213">
        <f>SUM(R326:R376)</f>
        <v>308.60942623000005</v>
      </c>
      <c r="S325" s="212"/>
      <c r="T325" s="214">
        <f>SUM(T326:T376)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5" t="s">
        <v>83</v>
      </c>
      <c r="AT325" s="216" t="s">
        <v>74</v>
      </c>
      <c r="AU325" s="216" t="s">
        <v>83</v>
      </c>
      <c r="AY325" s="215" t="s">
        <v>334</v>
      </c>
      <c r="BK325" s="217">
        <f>SUM(BK326:BK376)</f>
        <v>0</v>
      </c>
    </row>
    <row r="326" s="2" customFormat="1" ht="24.15" customHeight="1">
      <c r="A326" s="38"/>
      <c r="B326" s="39"/>
      <c r="C326" s="220" t="s">
        <v>599</v>
      </c>
      <c r="D326" s="220" t="s">
        <v>336</v>
      </c>
      <c r="E326" s="221" t="s">
        <v>600</v>
      </c>
      <c r="F326" s="222" t="s">
        <v>601</v>
      </c>
      <c r="G326" s="223" t="s">
        <v>458</v>
      </c>
      <c r="H326" s="224">
        <v>27</v>
      </c>
      <c r="I326" s="225"/>
      <c r="J326" s="226">
        <f>ROUND(I326*H326,2)</f>
        <v>0</v>
      </c>
      <c r="K326" s="222" t="s">
        <v>340</v>
      </c>
      <c r="L326" s="44"/>
      <c r="M326" s="227" t="s">
        <v>1</v>
      </c>
      <c r="N326" s="228" t="s">
        <v>40</v>
      </c>
      <c r="O326" s="91"/>
      <c r="P326" s="229">
        <f>O326*H326</f>
        <v>0</v>
      </c>
      <c r="Q326" s="229">
        <v>0.18636</v>
      </c>
      <c r="R326" s="229">
        <f>Q326*H326</f>
        <v>5.03172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341</v>
      </c>
      <c r="AT326" s="231" t="s">
        <v>336</v>
      </c>
      <c r="AU326" s="231" t="s">
        <v>85</v>
      </c>
      <c r="AY326" s="17" t="s">
        <v>334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7" t="s">
        <v>83</v>
      </c>
      <c r="BK326" s="232">
        <f>ROUND(I326*H326,2)</f>
        <v>0</v>
      </c>
      <c r="BL326" s="17" t="s">
        <v>341</v>
      </c>
      <c r="BM326" s="231" t="s">
        <v>602</v>
      </c>
    </row>
    <row r="327" s="13" customFormat="1">
      <c r="A327" s="13"/>
      <c r="B327" s="233"/>
      <c r="C327" s="234"/>
      <c r="D327" s="235" t="s">
        <v>343</v>
      </c>
      <c r="E327" s="236" t="s">
        <v>1</v>
      </c>
      <c r="F327" s="237" t="s">
        <v>344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343</v>
      </c>
      <c r="AU327" s="243" t="s">
        <v>85</v>
      </c>
      <c r="AV327" s="13" t="s">
        <v>83</v>
      </c>
      <c r="AW327" s="13" t="s">
        <v>31</v>
      </c>
      <c r="AX327" s="13" t="s">
        <v>75</v>
      </c>
      <c r="AY327" s="243" t="s">
        <v>334</v>
      </c>
    </row>
    <row r="328" s="13" customFormat="1">
      <c r="A328" s="13"/>
      <c r="B328" s="233"/>
      <c r="C328" s="234"/>
      <c r="D328" s="235" t="s">
        <v>343</v>
      </c>
      <c r="E328" s="236" t="s">
        <v>1</v>
      </c>
      <c r="F328" s="237" t="s">
        <v>603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343</v>
      </c>
      <c r="AU328" s="243" t="s">
        <v>85</v>
      </c>
      <c r="AV328" s="13" t="s">
        <v>83</v>
      </c>
      <c r="AW328" s="13" t="s">
        <v>31</v>
      </c>
      <c r="AX328" s="13" t="s">
        <v>75</v>
      </c>
      <c r="AY328" s="243" t="s">
        <v>334</v>
      </c>
    </row>
    <row r="329" s="14" customFormat="1">
      <c r="A329" s="14"/>
      <c r="B329" s="244"/>
      <c r="C329" s="245"/>
      <c r="D329" s="235" t="s">
        <v>343</v>
      </c>
      <c r="E329" s="246" t="s">
        <v>1</v>
      </c>
      <c r="F329" s="247" t="s">
        <v>203</v>
      </c>
      <c r="G329" s="245"/>
      <c r="H329" s="248">
        <v>27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343</v>
      </c>
      <c r="AU329" s="254" t="s">
        <v>85</v>
      </c>
      <c r="AV329" s="14" t="s">
        <v>85</v>
      </c>
      <c r="AW329" s="14" t="s">
        <v>31</v>
      </c>
      <c r="AX329" s="14" t="s">
        <v>83</v>
      </c>
      <c r="AY329" s="254" t="s">
        <v>334</v>
      </c>
    </row>
    <row r="330" s="2" customFormat="1" ht="24.15" customHeight="1">
      <c r="A330" s="38"/>
      <c r="B330" s="39"/>
      <c r="C330" s="260" t="s">
        <v>604</v>
      </c>
      <c r="D330" s="260" t="s">
        <v>427</v>
      </c>
      <c r="E330" s="261" t="s">
        <v>605</v>
      </c>
      <c r="F330" s="262" t="s">
        <v>606</v>
      </c>
      <c r="G330" s="263" t="s">
        <v>352</v>
      </c>
      <c r="H330" s="264">
        <v>278.19999999999999</v>
      </c>
      <c r="I330" s="265"/>
      <c r="J330" s="266">
        <f>ROUND(I330*H330,2)</f>
        <v>0</v>
      </c>
      <c r="K330" s="262" t="s">
        <v>340</v>
      </c>
      <c r="L330" s="267"/>
      <c r="M330" s="268" t="s">
        <v>1</v>
      </c>
      <c r="N330" s="269" t="s">
        <v>40</v>
      </c>
      <c r="O330" s="91"/>
      <c r="P330" s="229">
        <f>O330*H330</f>
        <v>0</v>
      </c>
      <c r="Q330" s="229">
        <v>0.46000000000000002</v>
      </c>
      <c r="R330" s="229">
        <f>Q330*H330</f>
        <v>127.97199999999999</v>
      </c>
      <c r="S330" s="229">
        <v>0</v>
      </c>
      <c r="T330" s="23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1" t="s">
        <v>373</v>
      </c>
      <c r="AT330" s="231" t="s">
        <v>427</v>
      </c>
      <c r="AU330" s="231" t="s">
        <v>85</v>
      </c>
      <c r="AY330" s="17" t="s">
        <v>334</v>
      </c>
      <c r="BE330" s="232">
        <f>IF(N330="základní",J330,0)</f>
        <v>0</v>
      </c>
      <c r="BF330" s="232">
        <f>IF(N330="snížená",J330,0)</f>
        <v>0</v>
      </c>
      <c r="BG330" s="232">
        <f>IF(N330="zákl. přenesená",J330,0)</f>
        <v>0</v>
      </c>
      <c r="BH330" s="232">
        <f>IF(N330="sníž. přenesená",J330,0)</f>
        <v>0</v>
      </c>
      <c r="BI330" s="232">
        <f>IF(N330="nulová",J330,0)</f>
        <v>0</v>
      </c>
      <c r="BJ330" s="17" t="s">
        <v>83</v>
      </c>
      <c r="BK330" s="232">
        <f>ROUND(I330*H330,2)</f>
        <v>0</v>
      </c>
      <c r="BL330" s="17" t="s">
        <v>341</v>
      </c>
      <c r="BM330" s="231" t="s">
        <v>607</v>
      </c>
    </row>
    <row r="331" s="14" customFormat="1">
      <c r="A331" s="14"/>
      <c r="B331" s="244"/>
      <c r="C331" s="245"/>
      <c r="D331" s="235" t="s">
        <v>343</v>
      </c>
      <c r="E331" s="255" t="s">
        <v>1</v>
      </c>
      <c r="F331" s="246" t="s">
        <v>608</v>
      </c>
      <c r="G331" s="245"/>
      <c r="H331" s="248">
        <v>278.19999999999999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343</v>
      </c>
      <c r="AU331" s="254" t="s">
        <v>85</v>
      </c>
      <c r="AV331" s="14" t="s">
        <v>85</v>
      </c>
      <c r="AW331" s="14" t="s">
        <v>31</v>
      </c>
      <c r="AX331" s="14" t="s">
        <v>83</v>
      </c>
      <c r="AY331" s="254" t="s">
        <v>334</v>
      </c>
    </row>
    <row r="332" s="2" customFormat="1" ht="24.15" customHeight="1">
      <c r="A332" s="38"/>
      <c r="B332" s="39"/>
      <c r="C332" s="260" t="s">
        <v>609</v>
      </c>
      <c r="D332" s="260" t="s">
        <v>427</v>
      </c>
      <c r="E332" s="261" t="s">
        <v>610</v>
      </c>
      <c r="F332" s="262" t="s">
        <v>611</v>
      </c>
      <c r="G332" s="263" t="s">
        <v>352</v>
      </c>
      <c r="H332" s="264">
        <v>10.699999999999999</v>
      </c>
      <c r="I332" s="265"/>
      <c r="J332" s="266">
        <f>ROUND(I332*H332,2)</f>
        <v>0</v>
      </c>
      <c r="K332" s="262" t="s">
        <v>1</v>
      </c>
      <c r="L332" s="267"/>
      <c r="M332" s="268" t="s">
        <v>1</v>
      </c>
      <c r="N332" s="269" t="s">
        <v>40</v>
      </c>
      <c r="O332" s="91"/>
      <c r="P332" s="229">
        <f>O332*H332</f>
        <v>0</v>
      </c>
      <c r="Q332" s="229">
        <v>0.46000000000000002</v>
      </c>
      <c r="R332" s="229">
        <f>Q332*H332</f>
        <v>4.9219999999999997</v>
      </c>
      <c r="S332" s="229">
        <v>0</v>
      </c>
      <c r="T332" s="230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1" t="s">
        <v>373</v>
      </c>
      <c r="AT332" s="231" t="s">
        <v>427</v>
      </c>
      <c r="AU332" s="231" t="s">
        <v>85</v>
      </c>
      <c r="AY332" s="17" t="s">
        <v>334</v>
      </c>
      <c r="BE332" s="232">
        <f>IF(N332="základní",J332,0)</f>
        <v>0</v>
      </c>
      <c r="BF332" s="232">
        <f>IF(N332="snížená",J332,0)</f>
        <v>0</v>
      </c>
      <c r="BG332" s="232">
        <f>IF(N332="zákl. přenesená",J332,0)</f>
        <v>0</v>
      </c>
      <c r="BH332" s="232">
        <f>IF(N332="sníž. přenesená",J332,0)</f>
        <v>0</v>
      </c>
      <c r="BI332" s="232">
        <f>IF(N332="nulová",J332,0)</f>
        <v>0</v>
      </c>
      <c r="BJ332" s="17" t="s">
        <v>83</v>
      </c>
      <c r="BK332" s="232">
        <f>ROUND(I332*H332,2)</f>
        <v>0</v>
      </c>
      <c r="BL332" s="17" t="s">
        <v>341</v>
      </c>
      <c r="BM332" s="231" t="s">
        <v>612</v>
      </c>
    </row>
    <row r="333" s="14" customFormat="1">
      <c r="A333" s="14"/>
      <c r="B333" s="244"/>
      <c r="C333" s="245"/>
      <c r="D333" s="235" t="s">
        <v>343</v>
      </c>
      <c r="E333" s="255" t="s">
        <v>1</v>
      </c>
      <c r="F333" s="246" t="s">
        <v>613</v>
      </c>
      <c r="G333" s="245"/>
      <c r="H333" s="248">
        <v>10.699999999999999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4" t="s">
        <v>343</v>
      </c>
      <c r="AU333" s="254" t="s">
        <v>85</v>
      </c>
      <c r="AV333" s="14" t="s">
        <v>85</v>
      </c>
      <c r="AW333" s="14" t="s">
        <v>31</v>
      </c>
      <c r="AX333" s="14" t="s">
        <v>83</v>
      </c>
      <c r="AY333" s="254" t="s">
        <v>334</v>
      </c>
    </row>
    <row r="334" s="2" customFormat="1" ht="21.75" customHeight="1">
      <c r="A334" s="38"/>
      <c r="B334" s="39"/>
      <c r="C334" s="220" t="s">
        <v>614</v>
      </c>
      <c r="D334" s="220" t="s">
        <v>336</v>
      </c>
      <c r="E334" s="221" t="s">
        <v>615</v>
      </c>
      <c r="F334" s="222" t="s">
        <v>616</v>
      </c>
      <c r="G334" s="223" t="s">
        <v>362</v>
      </c>
      <c r="H334" s="224">
        <v>3.3500000000000001</v>
      </c>
      <c r="I334" s="225"/>
      <c r="J334" s="226">
        <f>ROUND(I334*H334,2)</f>
        <v>0</v>
      </c>
      <c r="K334" s="222" t="s">
        <v>340</v>
      </c>
      <c r="L334" s="44"/>
      <c r="M334" s="227" t="s">
        <v>1</v>
      </c>
      <c r="N334" s="228" t="s">
        <v>40</v>
      </c>
      <c r="O334" s="91"/>
      <c r="P334" s="229">
        <f>O334*H334</f>
        <v>0</v>
      </c>
      <c r="Q334" s="229">
        <v>2.5020099999999998</v>
      </c>
      <c r="R334" s="229">
        <f>Q334*H334</f>
        <v>8.3817334999999993</v>
      </c>
      <c r="S334" s="229">
        <v>0</v>
      </c>
      <c r="T334" s="23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1" t="s">
        <v>341</v>
      </c>
      <c r="AT334" s="231" t="s">
        <v>336</v>
      </c>
      <c r="AU334" s="231" t="s">
        <v>85</v>
      </c>
      <c r="AY334" s="17" t="s">
        <v>334</v>
      </c>
      <c r="BE334" s="232">
        <f>IF(N334="základní",J334,0)</f>
        <v>0</v>
      </c>
      <c r="BF334" s="232">
        <f>IF(N334="snížená",J334,0)</f>
        <v>0</v>
      </c>
      <c r="BG334" s="232">
        <f>IF(N334="zákl. přenesená",J334,0)</f>
        <v>0</v>
      </c>
      <c r="BH334" s="232">
        <f>IF(N334="sníž. přenesená",J334,0)</f>
        <v>0</v>
      </c>
      <c r="BI334" s="232">
        <f>IF(N334="nulová",J334,0)</f>
        <v>0</v>
      </c>
      <c r="BJ334" s="17" t="s">
        <v>83</v>
      </c>
      <c r="BK334" s="232">
        <f>ROUND(I334*H334,2)</f>
        <v>0</v>
      </c>
      <c r="BL334" s="17" t="s">
        <v>341</v>
      </c>
      <c r="BM334" s="231" t="s">
        <v>617</v>
      </c>
    </row>
    <row r="335" s="2" customFormat="1">
      <c r="A335" s="38"/>
      <c r="B335" s="39"/>
      <c r="C335" s="40"/>
      <c r="D335" s="235" t="s">
        <v>412</v>
      </c>
      <c r="E335" s="40"/>
      <c r="F335" s="256" t="s">
        <v>618</v>
      </c>
      <c r="G335" s="40"/>
      <c r="H335" s="40"/>
      <c r="I335" s="257"/>
      <c r="J335" s="40"/>
      <c r="K335" s="40"/>
      <c r="L335" s="44"/>
      <c r="M335" s="258"/>
      <c r="N335" s="259"/>
      <c r="O335" s="91"/>
      <c r="P335" s="91"/>
      <c r="Q335" s="91"/>
      <c r="R335" s="91"/>
      <c r="S335" s="91"/>
      <c r="T335" s="92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412</v>
      </c>
      <c r="AU335" s="17" t="s">
        <v>85</v>
      </c>
    </row>
    <row r="336" s="14" customFormat="1">
      <c r="A336" s="14"/>
      <c r="B336" s="244"/>
      <c r="C336" s="245"/>
      <c r="D336" s="235" t="s">
        <v>343</v>
      </c>
      <c r="E336" s="255" t="s">
        <v>1</v>
      </c>
      <c r="F336" s="246" t="s">
        <v>619</v>
      </c>
      <c r="G336" s="245"/>
      <c r="H336" s="248">
        <v>3.3500000000000001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343</v>
      </c>
      <c r="AU336" s="254" t="s">
        <v>85</v>
      </c>
      <c r="AV336" s="14" t="s">
        <v>85</v>
      </c>
      <c r="AW336" s="14" t="s">
        <v>31</v>
      </c>
      <c r="AX336" s="14" t="s">
        <v>83</v>
      </c>
      <c r="AY336" s="254" t="s">
        <v>334</v>
      </c>
    </row>
    <row r="337" s="2" customFormat="1" ht="16.5" customHeight="1">
      <c r="A337" s="38"/>
      <c r="B337" s="39"/>
      <c r="C337" s="220" t="s">
        <v>620</v>
      </c>
      <c r="D337" s="220" t="s">
        <v>336</v>
      </c>
      <c r="E337" s="221" t="s">
        <v>621</v>
      </c>
      <c r="F337" s="222" t="s">
        <v>622</v>
      </c>
      <c r="G337" s="223" t="s">
        <v>395</v>
      </c>
      <c r="H337" s="224">
        <v>0.39000000000000001</v>
      </c>
      <c r="I337" s="225"/>
      <c r="J337" s="226">
        <f>ROUND(I337*H337,2)</f>
        <v>0</v>
      </c>
      <c r="K337" s="222" t="s">
        <v>340</v>
      </c>
      <c r="L337" s="44"/>
      <c r="M337" s="227" t="s">
        <v>1</v>
      </c>
      <c r="N337" s="228" t="s">
        <v>40</v>
      </c>
      <c r="O337" s="91"/>
      <c r="P337" s="229">
        <f>O337*H337</f>
        <v>0</v>
      </c>
      <c r="Q337" s="229">
        <v>1.05555</v>
      </c>
      <c r="R337" s="229">
        <f>Q337*H337</f>
        <v>0.41166449999999999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341</v>
      </c>
      <c r="AT337" s="231" t="s">
        <v>336</v>
      </c>
      <c r="AU337" s="231" t="s">
        <v>85</v>
      </c>
      <c r="AY337" s="17" t="s">
        <v>334</v>
      </c>
      <c r="BE337" s="232">
        <f>IF(N337="základní",J337,0)</f>
        <v>0</v>
      </c>
      <c r="BF337" s="232">
        <f>IF(N337="snížená",J337,0)</f>
        <v>0</v>
      </c>
      <c r="BG337" s="232">
        <f>IF(N337="zákl. přenesená",J337,0)</f>
        <v>0</v>
      </c>
      <c r="BH337" s="232">
        <f>IF(N337="sníž. přenesená",J337,0)</f>
        <v>0</v>
      </c>
      <c r="BI337" s="232">
        <f>IF(N337="nulová",J337,0)</f>
        <v>0</v>
      </c>
      <c r="BJ337" s="17" t="s">
        <v>83</v>
      </c>
      <c r="BK337" s="232">
        <f>ROUND(I337*H337,2)</f>
        <v>0</v>
      </c>
      <c r="BL337" s="17" t="s">
        <v>341</v>
      </c>
      <c r="BM337" s="231" t="s">
        <v>623</v>
      </c>
    </row>
    <row r="338" s="2" customFormat="1">
      <c r="A338" s="38"/>
      <c r="B338" s="39"/>
      <c r="C338" s="40"/>
      <c r="D338" s="235" t="s">
        <v>412</v>
      </c>
      <c r="E338" s="40"/>
      <c r="F338" s="256" t="s">
        <v>624</v>
      </c>
      <c r="G338" s="40"/>
      <c r="H338" s="40"/>
      <c r="I338" s="257"/>
      <c r="J338" s="40"/>
      <c r="K338" s="40"/>
      <c r="L338" s="44"/>
      <c r="M338" s="258"/>
      <c r="N338" s="259"/>
      <c r="O338" s="91"/>
      <c r="P338" s="91"/>
      <c r="Q338" s="91"/>
      <c r="R338" s="91"/>
      <c r="S338" s="91"/>
      <c r="T338" s="92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412</v>
      </c>
      <c r="AU338" s="17" t="s">
        <v>85</v>
      </c>
    </row>
    <row r="339" s="14" customFormat="1">
      <c r="A339" s="14"/>
      <c r="B339" s="244"/>
      <c r="C339" s="245"/>
      <c r="D339" s="235" t="s">
        <v>343</v>
      </c>
      <c r="E339" s="255" t="s">
        <v>1</v>
      </c>
      <c r="F339" s="246" t="s">
        <v>625</v>
      </c>
      <c r="G339" s="245"/>
      <c r="H339" s="248">
        <v>0.33900000000000002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343</v>
      </c>
      <c r="AU339" s="254" t="s">
        <v>85</v>
      </c>
      <c r="AV339" s="14" t="s">
        <v>85</v>
      </c>
      <c r="AW339" s="14" t="s">
        <v>31</v>
      </c>
      <c r="AX339" s="14" t="s">
        <v>83</v>
      </c>
      <c r="AY339" s="254" t="s">
        <v>334</v>
      </c>
    </row>
    <row r="340" s="14" customFormat="1">
      <c r="A340" s="14"/>
      <c r="B340" s="244"/>
      <c r="C340" s="245"/>
      <c r="D340" s="235" t="s">
        <v>343</v>
      </c>
      <c r="E340" s="245"/>
      <c r="F340" s="246" t="s">
        <v>626</v>
      </c>
      <c r="G340" s="245"/>
      <c r="H340" s="248">
        <v>0.39000000000000001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4" t="s">
        <v>343</v>
      </c>
      <c r="AU340" s="254" t="s">
        <v>85</v>
      </c>
      <c r="AV340" s="14" t="s">
        <v>85</v>
      </c>
      <c r="AW340" s="14" t="s">
        <v>4</v>
      </c>
      <c r="AX340" s="14" t="s">
        <v>83</v>
      </c>
      <c r="AY340" s="254" t="s">
        <v>334</v>
      </c>
    </row>
    <row r="341" s="2" customFormat="1" ht="16.5" customHeight="1">
      <c r="A341" s="38"/>
      <c r="B341" s="39"/>
      <c r="C341" s="220" t="s">
        <v>627</v>
      </c>
      <c r="D341" s="220" t="s">
        <v>336</v>
      </c>
      <c r="E341" s="221" t="s">
        <v>628</v>
      </c>
      <c r="F341" s="222" t="s">
        <v>629</v>
      </c>
      <c r="G341" s="223" t="s">
        <v>362</v>
      </c>
      <c r="H341" s="224">
        <v>63.444000000000003</v>
      </c>
      <c r="I341" s="225"/>
      <c r="J341" s="226">
        <f>ROUND(I341*H341,2)</f>
        <v>0</v>
      </c>
      <c r="K341" s="222" t="s">
        <v>340</v>
      </c>
      <c r="L341" s="44"/>
      <c r="M341" s="227" t="s">
        <v>1</v>
      </c>
      <c r="N341" s="228" t="s">
        <v>40</v>
      </c>
      <c r="O341" s="91"/>
      <c r="P341" s="229">
        <f>O341*H341</f>
        <v>0</v>
      </c>
      <c r="Q341" s="229">
        <v>2.5019800000000001</v>
      </c>
      <c r="R341" s="229">
        <f>Q341*H341</f>
        <v>158.73561912000002</v>
      </c>
      <c r="S341" s="229">
        <v>0</v>
      </c>
      <c r="T341" s="23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1" t="s">
        <v>341</v>
      </c>
      <c r="AT341" s="231" t="s">
        <v>336</v>
      </c>
      <c r="AU341" s="231" t="s">
        <v>85</v>
      </c>
      <c r="AY341" s="17" t="s">
        <v>334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7" t="s">
        <v>83</v>
      </c>
      <c r="BK341" s="232">
        <f>ROUND(I341*H341,2)</f>
        <v>0</v>
      </c>
      <c r="BL341" s="17" t="s">
        <v>341</v>
      </c>
      <c r="BM341" s="231" t="s">
        <v>630</v>
      </c>
    </row>
    <row r="342" s="13" customFormat="1">
      <c r="A342" s="13"/>
      <c r="B342" s="233"/>
      <c r="C342" s="234"/>
      <c r="D342" s="235" t="s">
        <v>343</v>
      </c>
      <c r="E342" s="236" t="s">
        <v>1</v>
      </c>
      <c r="F342" s="237" t="s">
        <v>344</v>
      </c>
      <c r="G342" s="234"/>
      <c r="H342" s="236" t="s">
        <v>1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343</v>
      </c>
      <c r="AU342" s="243" t="s">
        <v>85</v>
      </c>
      <c r="AV342" s="13" t="s">
        <v>83</v>
      </c>
      <c r="AW342" s="13" t="s">
        <v>31</v>
      </c>
      <c r="AX342" s="13" t="s">
        <v>75</v>
      </c>
      <c r="AY342" s="243" t="s">
        <v>334</v>
      </c>
    </row>
    <row r="343" s="13" customFormat="1">
      <c r="A343" s="13"/>
      <c r="B343" s="233"/>
      <c r="C343" s="234"/>
      <c r="D343" s="235" t="s">
        <v>343</v>
      </c>
      <c r="E343" s="236" t="s">
        <v>1</v>
      </c>
      <c r="F343" s="237" t="s">
        <v>631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343</v>
      </c>
      <c r="AU343" s="243" t="s">
        <v>85</v>
      </c>
      <c r="AV343" s="13" t="s">
        <v>83</v>
      </c>
      <c r="AW343" s="13" t="s">
        <v>31</v>
      </c>
      <c r="AX343" s="13" t="s">
        <v>75</v>
      </c>
      <c r="AY343" s="243" t="s">
        <v>334</v>
      </c>
    </row>
    <row r="344" s="13" customFormat="1">
      <c r="A344" s="13"/>
      <c r="B344" s="233"/>
      <c r="C344" s="234"/>
      <c r="D344" s="235" t="s">
        <v>343</v>
      </c>
      <c r="E344" s="236" t="s">
        <v>1</v>
      </c>
      <c r="F344" s="237" t="s">
        <v>632</v>
      </c>
      <c r="G344" s="234"/>
      <c r="H344" s="236" t="s">
        <v>1</v>
      </c>
      <c r="I344" s="238"/>
      <c r="J344" s="234"/>
      <c r="K344" s="234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343</v>
      </c>
      <c r="AU344" s="243" t="s">
        <v>85</v>
      </c>
      <c r="AV344" s="13" t="s">
        <v>83</v>
      </c>
      <c r="AW344" s="13" t="s">
        <v>31</v>
      </c>
      <c r="AX344" s="13" t="s">
        <v>75</v>
      </c>
      <c r="AY344" s="243" t="s">
        <v>334</v>
      </c>
    </row>
    <row r="345" s="13" customFormat="1">
      <c r="A345" s="13"/>
      <c r="B345" s="233"/>
      <c r="C345" s="234"/>
      <c r="D345" s="235" t="s">
        <v>343</v>
      </c>
      <c r="E345" s="236" t="s">
        <v>1</v>
      </c>
      <c r="F345" s="237" t="s">
        <v>633</v>
      </c>
      <c r="G345" s="234"/>
      <c r="H345" s="236" t="s">
        <v>1</v>
      </c>
      <c r="I345" s="238"/>
      <c r="J345" s="234"/>
      <c r="K345" s="234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343</v>
      </c>
      <c r="AU345" s="243" t="s">
        <v>85</v>
      </c>
      <c r="AV345" s="13" t="s">
        <v>83</v>
      </c>
      <c r="AW345" s="13" t="s">
        <v>31</v>
      </c>
      <c r="AX345" s="13" t="s">
        <v>75</v>
      </c>
      <c r="AY345" s="243" t="s">
        <v>334</v>
      </c>
    </row>
    <row r="346" s="14" customFormat="1">
      <c r="A346" s="14"/>
      <c r="B346" s="244"/>
      <c r="C346" s="245"/>
      <c r="D346" s="235" t="s">
        <v>343</v>
      </c>
      <c r="E346" s="246" t="s">
        <v>1</v>
      </c>
      <c r="F346" s="247" t="s">
        <v>206</v>
      </c>
      <c r="G346" s="245"/>
      <c r="H346" s="248">
        <v>63.444000000000003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343</v>
      </c>
      <c r="AU346" s="254" t="s">
        <v>85</v>
      </c>
      <c r="AV346" s="14" t="s">
        <v>85</v>
      </c>
      <c r="AW346" s="14" t="s">
        <v>31</v>
      </c>
      <c r="AX346" s="14" t="s">
        <v>83</v>
      </c>
      <c r="AY346" s="254" t="s">
        <v>334</v>
      </c>
    </row>
    <row r="347" s="2" customFormat="1" ht="16.5" customHeight="1">
      <c r="A347" s="38"/>
      <c r="B347" s="39"/>
      <c r="C347" s="220" t="s">
        <v>634</v>
      </c>
      <c r="D347" s="220" t="s">
        <v>336</v>
      </c>
      <c r="E347" s="221" t="s">
        <v>635</v>
      </c>
      <c r="F347" s="222" t="s">
        <v>636</v>
      </c>
      <c r="G347" s="223" t="s">
        <v>339</v>
      </c>
      <c r="H347" s="224">
        <v>160.54400000000001</v>
      </c>
      <c r="I347" s="225"/>
      <c r="J347" s="226">
        <f>ROUND(I347*H347,2)</f>
        <v>0</v>
      </c>
      <c r="K347" s="222" t="s">
        <v>340</v>
      </c>
      <c r="L347" s="44"/>
      <c r="M347" s="227" t="s">
        <v>1</v>
      </c>
      <c r="N347" s="228" t="s">
        <v>40</v>
      </c>
      <c r="O347" s="91"/>
      <c r="P347" s="229">
        <f>O347*H347</f>
        <v>0</v>
      </c>
      <c r="Q347" s="229">
        <v>0.011169999999999999</v>
      </c>
      <c r="R347" s="229">
        <f>Q347*H347</f>
        <v>1.7932764800000001</v>
      </c>
      <c r="S347" s="229">
        <v>0</v>
      </c>
      <c r="T347" s="230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1" t="s">
        <v>341</v>
      </c>
      <c r="AT347" s="231" t="s">
        <v>336</v>
      </c>
      <c r="AU347" s="231" t="s">
        <v>85</v>
      </c>
      <c r="AY347" s="17" t="s">
        <v>334</v>
      </c>
      <c r="BE347" s="232">
        <f>IF(N347="základní",J347,0)</f>
        <v>0</v>
      </c>
      <c r="BF347" s="232">
        <f>IF(N347="snížená",J347,0)</f>
        <v>0</v>
      </c>
      <c r="BG347" s="232">
        <f>IF(N347="zákl. přenesená",J347,0)</f>
        <v>0</v>
      </c>
      <c r="BH347" s="232">
        <f>IF(N347="sníž. přenesená",J347,0)</f>
        <v>0</v>
      </c>
      <c r="BI347" s="232">
        <f>IF(N347="nulová",J347,0)</f>
        <v>0</v>
      </c>
      <c r="BJ347" s="17" t="s">
        <v>83</v>
      </c>
      <c r="BK347" s="232">
        <f>ROUND(I347*H347,2)</f>
        <v>0</v>
      </c>
      <c r="BL347" s="17" t="s">
        <v>341</v>
      </c>
      <c r="BM347" s="231" t="s">
        <v>637</v>
      </c>
    </row>
    <row r="348" s="13" customFormat="1">
      <c r="A348" s="13"/>
      <c r="B348" s="233"/>
      <c r="C348" s="234"/>
      <c r="D348" s="235" t="s">
        <v>343</v>
      </c>
      <c r="E348" s="236" t="s">
        <v>1</v>
      </c>
      <c r="F348" s="237" t="s">
        <v>638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343</v>
      </c>
      <c r="AU348" s="243" t="s">
        <v>85</v>
      </c>
      <c r="AV348" s="13" t="s">
        <v>83</v>
      </c>
      <c r="AW348" s="13" t="s">
        <v>31</v>
      </c>
      <c r="AX348" s="13" t="s">
        <v>75</v>
      </c>
      <c r="AY348" s="243" t="s">
        <v>334</v>
      </c>
    </row>
    <row r="349" s="14" customFormat="1">
      <c r="A349" s="14"/>
      <c r="B349" s="244"/>
      <c r="C349" s="245"/>
      <c r="D349" s="235" t="s">
        <v>343</v>
      </c>
      <c r="E349" s="255" t="s">
        <v>1</v>
      </c>
      <c r="F349" s="246" t="s">
        <v>639</v>
      </c>
      <c r="G349" s="245"/>
      <c r="H349" s="248">
        <v>85.224000000000004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343</v>
      </c>
      <c r="AU349" s="254" t="s">
        <v>85</v>
      </c>
      <c r="AV349" s="14" t="s">
        <v>85</v>
      </c>
      <c r="AW349" s="14" t="s">
        <v>31</v>
      </c>
      <c r="AX349" s="14" t="s">
        <v>75</v>
      </c>
      <c r="AY349" s="254" t="s">
        <v>334</v>
      </c>
    </row>
    <row r="350" s="13" customFormat="1">
      <c r="A350" s="13"/>
      <c r="B350" s="233"/>
      <c r="C350" s="234"/>
      <c r="D350" s="235" t="s">
        <v>343</v>
      </c>
      <c r="E350" s="236" t="s">
        <v>1</v>
      </c>
      <c r="F350" s="237" t="s">
        <v>640</v>
      </c>
      <c r="G350" s="234"/>
      <c r="H350" s="236" t="s">
        <v>1</v>
      </c>
      <c r="I350" s="238"/>
      <c r="J350" s="234"/>
      <c r="K350" s="234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343</v>
      </c>
      <c r="AU350" s="243" t="s">
        <v>85</v>
      </c>
      <c r="AV350" s="13" t="s">
        <v>83</v>
      </c>
      <c r="AW350" s="13" t="s">
        <v>31</v>
      </c>
      <c r="AX350" s="13" t="s">
        <v>75</v>
      </c>
      <c r="AY350" s="243" t="s">
        <v>334</v>
      </c>
    </row>
    <row r="351" s="14" customFormat="1">
      <c r="A351" s="14"/>
      <c r="B351" s="244"/>
      <c r="C351" s="245"/>
      <c r="D351" s="235" t="s">
        <v>343</v>
      </c>
      <c r="E351" s="255" t="s">
        <v>1</v>
      </c>
      <c r="F351" s="246" t="s">
        <v>641</v>
      </c>
      <c r="G351" s="245"/>
      <c r="H351" s="248">
        <v>15.4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343</v>
      </c>
      <c r="AU351" s="254" t="s">
        <v>85</v>
      </c>
      <c r="AV351" s="14" t="s">
        <v>85</v>
      </c>
      <c r="AW351" s="14" t="s">
        <v>31</v>
      </c>
      <c r="AX351" s="14" t="s">
        <v>75</v>
      </c>
      <c r="AY351" s="254" t="s">
        <v>334</v>
      </c>
    </row>
    <row r="352" s="13" customFormat="1">
      <c r="A352" s="13"/>
      <c r="B352" s="233"/>
      <c r="C352" s="234"/>
      <c r="D352" s="235" t="s">
        <v>343</v>
      </c>
      <c r="E352" s="236" t="s">
        <v>1</v>
      </c>
      <c r="F352" s="237" t="s">
        <v>642</v>
      </c>
      <c r="G352" s="234"/>
      <c r="H352" s="236" t="s">
        <v>1</v>
      </c>
      <c r="I352" s="238"/>
      <c r="J352" s="234"/>
      <c r="K352" s="234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343</v>
      </c>
      <c r="AU352" s="243" t="s">
        <v>85</v>
      </c>
      <c r="AV352" s="13" t="s">
        <v>83</v>
      </c>
      <c r="AW352" s="13" t="s">
        <v>31</v>
      </c>
      <c r="AX352" s="13" t="s">
        <v>75</v>
      </c>
      <c r="AY352" s="243" t="s">
        <v>334</v>
      </c>
    </row>
    <row r="353" s="14" customFormat="1">
      <c r="A353" s="14"/>
      <c r="B353" s="244"/>
      <c r="C353" s="245"/>
      <c r="D353" s="235" t="s">
        <v>343</v>
      </c>
      <c r="E353" s="255" t="s">
        <v>1</v>
      </c>
      <c r="F353" s="246" t="s">
        <v>643</v>
      </c>
      <c r="G353" s="245"/>
      <c r="H353" s="248">
        <v>59.920000000000002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4" t="s">
        <v>343</v>
      </c>
      <c r="AU353" s="254" t="s">
        <v>85</v>
      </c>
      <c r="AV353" s="14" t="s">
        <v>85</v>
      </c>
      <c r="AW353" s="14" t="s">
        <v>31</v>
      </c>
      <c r="AX353" s="14" t="s">
        <v>75</v>
      </c>
      <c r="AY353" s="254" t="s">
        <v>334</v>
      </c>
    </row>
    <row r="354" s="15" customFormat="1">
      <c r="A354" s="15"/>
      <c r="B354" s="270"/>
      <c r="C354" s="271"/>
      <c r="D354" s="235" t="s">
        <v>343</v>
      </c>
      <c r="E354" s="272" t="s">
        <v>1</v>
      </c>
      <c r="F354" s="273" t="s">
        <v>518</v>
      </c>
      <c r="G354" s="271"/>
      <c r="H354" s="274">
        <v>160.54400000000001</v>
      </c>
      <c r="I354" s="275"/>
      <c r="J354" s="271"/>
      <c r="K354" s="271"/>
      <c r="L354" s="276"/>
      <c r="M354" s="277"/>
      <c r="N354" s="278"/>
      <c r="O354" s="278"/>
      <c r="P354" s="278"/>
      <c r="Q354" s="278"/>
      <c r="R354" s="278"/>
      <c r="S354" s="278"/>
      <c r="T354" s="279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80" t="s">
        <v>343</v>
      </c>
      <c r="AU354" s="280" t="s">
        <v>85</v>
      </c>
      <c r="AV354" s="15" t="s">
        <v>341</v>
      </c>
      <c r="AW354" s="15" t="s">
        <v>31</v>
      </c>
      <c r="AX354" s="15" t="s">
        <v>83</v>
      </c>
      <c r="AY354" s="280" t="s">
        <v>334</v>
      </c>
    </row>
    <row r="355" s="2" customFormat="1" ht="16.5" customHeight="1">
      <c r="A355" s="38"/>
      <c r="B355" s="39"/>
      <c r="C355" s="220" t="s">
        <v>644</v>
      </c>
      <c r="D355" s="220" t="s">
        <v>336</v>
      </c>
      <c r="E355" s="221" t="s">
        <v>645</v>
      </c>
      <c r="F355" s="222" t="s">
        <v>646</v>
      </c>
      <c r="G355" s="223" t="s">
        <v>339</v>
      </c>
      <c r="H355" s="224">
        <v>160.54400000000001</v>
      </c>
      <c r="I355" s="225"/>
      <c r="J355" s="226">
        <f>ROUND(I355*H355,2)</f>
        <v>0</v>
      </c>
      <c r="K355" s="222" t="s">
        <v>340</v>
      </c>
      <c r="L355" s="44"/>
      <c r="M355" s="227" t="s">
        <v>1</v>
      </c>
      <c r="N355" s="228" t="s">
        <v>40</v>
      </c>
      <c r="O355" s="91"/>
      <c r="P355" s="229">
        <f>O355*H355</f>
        <v>0</v>
      </c>
      <c r="Q355" s="229">
        <v>0</v>
      </c>
      <c r="R355" s="229">
        <f>Q355*H355</f>
        <v>0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341</v>
      </c>
      <c r="AT355" s="231" t="s">
        <v>336</v>
      </c>
      <c r="AU355" s="231" t="s">
        <v>85</v>
      </c>
      <c r="AY355" s="17" t="s">
        <v>334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83</v>
      </c>
      <c r="BK355" s="232">
        <f>ROUND(I355*H355,2)</f>
        <v>0</v>
      </c>
      <c r="BL355" s="17" t="s">
        <v>341</v>
      </c>
      <c r="BM355" s="231" t="s">
        <v>647</v>
      </c>
    </row>
    <row r="356" s="2" customFormat="1" ht="24.15" customHeight="1">
      <c r="A356" s="38"/>
      <c r="B356" s="39"/>
      <c r="C356" s="220" t="s">
        <v>648</v>
      </c>
      <c r="D356" s="220" t="s">
        <v>336</v>
      </c>
      <c r="E356" s="221" t="s">
        <v>649</v>
      </c>
      <c r="F356" s="222" t="s">
        <v>650</v>
      </c>
      <c r="G356" s="223" t="s">
        <v>395</v>
      </c>
      <c r="H356" s="224">
        <v>1.2929999999999999</v>
      </c>
      <c r="I356" s="225"/>
      <c r="J356" s="226">
        <f>ROUND(I356*H356,2)</f>
        <v>0</v>
      </c>
      <c r="K356" s="222" t="s">
        <v>340</v>
      </c>
      <c r="L356" s="44"/>
      <c r="M356" s="227" t="s">
        <v>1</v>
      </c>
      <c r="N356" s="228" t="s">
        <v>40</v>
      </c>
      <c r="O356" s="91"/>
      <c r="P356" s="229">
        <f>O356*H356</f>
        <v>0</v>
      </c>
      <c r="Q356" s="229">
        <v>1.05291</v>
      </c>
      <c r="R356" s="229">
        <f>Q356*H356</f>
        <v>1.36141263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341</v>
      </c>
      <c r="AT356" s="231" t="s">
        <v>336</v>
      </c>
      <c r="AU356" s="231" t="s">
        <v>85</v>
      </c>
      <c r="AY356" s="17" t="s">
        <v>334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7" t="s">
        <v>83</v>
      </c>
      <c r="BK356" s="232">
        <f>ROUND(I356*H356,2)</f>
        <v>0</v>
      </c>
      <c r="BL356" s="17" t="s">
        <v>341</v>
      </c>
      <c r="BM356" s="231" t="s">
        <v>651</v>
      </c>
    </row>
    <row r="357" s="13" customFormat="1">
      <c r="A357" s="13"/>
      <c r="B357" s="233"/>
      <c r="C357" s="234"/>
      <c r="D357" s="235" t="s">
        <v>343</v>
      </c>
      <c r="E357" s="236" t="s">
        <v>1</v>
      </c>
      <c r="F357" s="237" t="s">
        <v>638</v>
      </c>
      <c r="G357" s="234"/>
      <c r="H357" s="236" t="s">
        <v>1</v>
      </c>
      <c r="I357" s="238"/>
      <c r="J357" s="234"/>
      <c r="K357" s="234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343</v>
      </c>
      <c r="AU357" s="243" t="s">
        <v>85</v>
      </c>
      <c r="AV357" s="13" t="s">
        <v>83</v>
      </c>
      <c r="AW357" s="13" t="s">
        <v>31</v>
      </c>
      <c r="AX357" s="13" t="s">
        <v>75</v>
      </c>
      <c r="AY357" s="243" t="s">
        <v>334</v>
      </c>
    </row>
    <row r="358" s="13" customFormat="1">
      <c r="A358" s="13"/>
      <c r="B358" s="233"/>
      <c r="C358" s="234"/>
      <c r="D358" s="235" t="s">
        <v>343</v>
      </c>
      <c r="E358" s="236" t="s">
        <v>1</v>
      </c>
      <c r="F358" s="237" t="s">
        <v>561</v>
      </c>
      <c r="G358" s="234"/>
      <c r="H358" s="236" t="s">
        <v>1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343</v>
      </c>
      <c r="AU358" s="243" t="s">
        <v>85</v>
      </c>
      <c r="AV358" s="13" t="s">
        <v>83</v>
      </c>
      <c r="AW358" s="13" t="s">
        <v>31</v>
      </c>
      <c r="AX358" s="13" t="s">
        <v>75</v>
      </c>
      <c r="AY358" s="243" t="s">
        <v>334</v>
      </c>
    </row>
    <row r="359" s="14" customFormat="1">
      <c r="A359" s="14"/>
      <c r="B359" s="244"/>
      <c r="C359" s="245"/>
      <c r="D359" s="235" t="s">
        <v>343</v>
      </c>
      <c r="E359" s="255" t="s">
        <v>1</v>
      </c>
      <c r="F359" s="246" t="s">
        <v>652</v>
      </c>
      <c r="G359" s="245"/>
      <c r="H359" s="248">
        <v>0.39600000000000002</v>
      </c>
      <c r="I359" s="249"/>
      <c r="J359" s="245"/>
      <c r="K359" s="245"/>
      <c r="L359" s="250"/>
      <c r="M359" s="251"/>
      <c r="N359" s="252"/>
      <c r="O359" s="252"/>
      <c r="P359" s="252"/>
      <c r="Q359" s="252"/>
      <c r="R359" s="252"/>
      <c r="S359" s="252"/>
      <c r="T359" s="25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4" t="s">
        <v>343</v>
      </c>
      <c r="AU359" s="254" t="s">
        <v>85</v>
      </c>
      <c r="AV359" s="14" t="s">
        <v>85</v>
      </c>
      <c r="AW359" s="14" t="s">
        <v>31</v>
      </c>
      <c r="AX359" s="14" t="s">
        <v>75</v>
      </c>
      <c r="AY359" s="254" t="s">
        <v>334</v>
      </c>
    </row>
    <row r="360" s="13" customFormat="1">
      <c r="A360" s="13"/>
      <c r="B360" s="233"/>
      <c r="C360" s="234"/>
      <c r="D360" s="235" t="s">
        <v>343</v>
      </c>
      <c r="E360" s="236" t="s">
        <v>1</v>
      </c>
      <c r="F360" s="237" t="s">
        <v>653</v>
      </c>
      <c r="G360" s="234"/>
      <c r="H360" s="236" t="s">
        <v>1</v>
      </c>
      <c r="I360" s="238"/>
      <c r="J360" s="234"/>
      <c r="K360" s="234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343</v>
      </c>
      <c r="AU360" s="243" t="s">
        <v>85</v>
      </c>
      <c r="AV360" s="13" t="s">
        <v>83</v>
      </c>
      <c r="AW360" s="13" t="s">
        <v>31</v>
      </c>
      <c r="AX360" s="13" t="s">
        <v>75</v>
      </c>
      <c r="AY360" s="243" t="s">
        <v>334</v>
      </c>
    </row>
    <row r="361" s="14" customFormat="1">
      <c r="A361" s="14"/>
      <c r="B361" s="244"/>
      <c r="C361" s="245"/>
      <c r="D361" s="235" t="s">
        <v>343</v>
      </c>
      <c r="E361" s="255" t="s">
        <v>1</v>
      </c>
      <c r="F361" s="246" t="s">
        <v>654</v>
      </c>
      <c r="G361" s="245"/>
      <c r="H361" s="248">
        <v>0.19800000000000001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343</v>
      </c>
      <c r="AU361" s="254" t="s">
        <v>85</v>
      </c>
      <c r="AV361" s="14" t="s">
        <v>85</v>
      </c>
      <c r="AW361" s="14" t="s">
        <v>31</v>
      </c>
      <c r="AX361" s="14" t="s">
        <v>75</v>
      </c>
      <c r="AY361" s="254" t="s">
        <v>334</v>
      </c>
    </row>
    <row r="362" s="13" customFormat="1">
      <c r="A362" s="13"/>
      <c r="B362" s="233"/>
      <c r="C362" s="234"/>
      <c r="D362" s="235" t="s">
        <v>343</v>
      </c>
      <c r="E362" s="236" t="s">
        <v>1</v>
      </c>
      <c r="F362" s="237" t="s">
        <v>640</v>
      </c>
      <c r="G362" s="234"/>
      <c r="H362" s="236" t="s">
        <v>1</v>
      </c>
      <c r="I362" s="238"/>
      <c r="J362" s="234"/>
      <c r="K362" s="234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343</v>
      </c>
      <c r="AU362" s="243" t="s">
        <v>85</v>
      </c>
      <c r="AV362" s="13" t="s">
        <v>83</v>
      </c>
      <c r="AW362" s="13" t="s">
        <v>31</v>
      </c>
      <c r="AX362" s="13" t="s">
        <v>75</v>
      </c>
      <c r="AY362" s="243" t="s">
        <v>334</v>
      </c>
    </row>
    <row r="363" s="13" customFormat="1">
      <c r="A363" s="13"/>
      <c r="B363" s="233"/>
      <c r="C363" s="234"/>
      <c r="D363" s="235" t="s">
        <v>343</v>
      </c>
      <c r="E363" s="236" t="s">
        <v>1</v>
      </c>
      <c r="F363" s="237" t="s">
        <v>561</v>
      </c>
      <c r="G363" s="234"/>
      <c r="H363" s="236" t="s">
        <v>1</v>
      </c>
      <c r="I363" s="238"/>
      <c r="J363" s="234"/>
      <c r="K363" s="234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343</v>
      </c>
      <c r="AU363" s="243" t="s">
        <v>85</v>
      </c>
      <c r="AV363" s="13" t="s">
        <v>83</v>
      </c>
      <c r="AW363" s="13" t="s">
        <v>31</v>
      </c>
      <c r="AX363" s="13" t="s">
        <v>75</v>
      </c>
      <c r="AY363" s="243" t="s">
        <v>334</v>
      </c>
    </row>
    <row r="364" s="14" customFormat="1">
      <c r="A364" s="14"/>
      <c r="B364" s="244"/>
      <c r="C364" s="245"/>
      <c r="D364" s="235" t="s">
        <v>343</v>
      </c>
      <c r="E364" s="255" t="s">
        <v>1</v>
      </c>
      <c r="F364" s="246" t="s">
        <v>655</v>
      </c>
      <c r="G364" s="245"/>
      <c r="H364" s="248">
        <v>0.078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4" t="s">
        <v>343</v>
      </c>
      <c r="AU364" s="254" t="s">
        <v>85</v>
      </c>
      <c r="AV364" s="14" t="s">
        <v>85</v>
      </c>
      <c r="AW364" s="14" t="s">
        <v>31</v>
      </c>
      <c r="AX364" s="14" t="s">
        <v>75</v>
      </c>
      <c r="AY364" s="254" t="s">
        <v>334</v>
      </c>
    </row>
    <row r="365" s="13" customFormat="1">
      <c r="A365" s="13"/>
      <c r="B365" s="233"/>
      <c r="C365" s="234"/>
      <c r="D365" s="235" t="s">
        <v>343</v>
      </c>
      <c r="E365" s="236" t="s">
        <v>1</v>
      </c>
      <c r="F365" s="237" t="s">
        <v>653</v>
      </c>
      <c r="G365" s="234"/>
      <c r="H365" s="236" t="s">
        <v>1</v>
      </c>
      <c r="I365" s="238"/>
      <c r="J365" s="234"/>
      <c r="K365" s="234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343</v>
      </c>
      <c r="AU365" s="243" t="s">
        <v>85</v>
      </c>
      <c r="AV365" s="13" t="s">
        <v>83</v>
      </c>
      <c r="AW365" s="13" t="s">
        <v>31</v>
      </c>
      <c r="AX365" s="13" t="s">
        <v>75</v>
      </c>
      <c r="AY365" s="243" t="s">
        <v>334</v>
      </c>
    </row>
    <row r="366" s="14" customFormat="1">
      <c r="A366" s="14"/>
      <c r="B366" s="244"/>
      <c r="C366" s="245"/>
      <c r="D366" s="235" t="s">
        <v>343</v>
      </c>
      <c r="E366" s="255" t="s">
        <v>1</v>
      </c>
      <c r="F366" s="246" t="s">
        <v>656</v>
      </c>
      <c r="G366" s="245"/>
      <c r="H366" s="248">
        <v>0.029999999999999999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343</v>
      </c>
      <c r="AU366" s="254" t="s">
        <v>85</v>
      </c>
      <c r="AV366" s="14" t="s">
        <v>85</v>
      </c>
      <c r="AW366" s="14" t="s">
        <v>31</v>
      </c>
      <c r="AX366" s="14" t="s">
        <v>75</v>
      </c>
      <c r="AY366" s="254" t="s">
        <v>334</v>
      </c>
    </row>
    <row r="367" s="13" customFormat="1">
      <c r="A367" s="13"/>
      <c r="B367" s="233"/>
      <c r="C367" s="234"/>
      <c r="D367" s="235" t="s">
        <v>343</v>
      </c>
      <c r="E367" s="236" t="s">
        <v>1</v>
      </c>
      <c r="F367" s="237" t="s">
        <v>642</v>
      </c>
      <c r="G367" s="234"/>
      <c r="H367" s="236" t="s">
        <v>1</v>
      </c>
      <c r="I367" s="238"/>
      <c r="J367" s="234"/>
      <c r="K367" s="234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343</v>
      </c>
      <c r="AU367" s="243" t="s">
        <v>85</v>
      </c>
      <c r="AV367" s="13" t="s">
        <v>83</v>
      </c>
      <c r="AW367" s="13" t="s">
        <v>31</v>
      </c>
      <c r="AX367" s="13" t="s">
        <v>75</v>
      </c>
      <c r="AY367" s="243" t="s">
        <v>334</v>
      </c>
    </row>
    <row r="368" s="13" customFormat="1">
      <c r="A368" s="13"/>
      <c r="B368" s="233"/>
      <c r="C368" s="234"/>
      <c r="D368" s="235" t="s">
        <v>343</v>
      </c>
      <c r="E368" s="236" t="s">
        <v>1</v>
      </c>
      <c r="F368" s="237" t="s">
        <v>561</v>
      </c>
      <c r="G368" s="234"/>
      <c r="H368" s="236" t="s">
        <v>1</v>
      </c>
      <c r="I368" s="238"/>
      <c r="J368" s="234"/>
      <c r="K368" s="234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343</v>
      </c>
      <c r="AU368" s="243" t="s">
        <v>85</v>
      </c>
      <c r="AV368" s="13" t="s">
        <v>83</v>
      </c>
      <c r="AW368" s="13" t="s">
        <v>31</v>
      </c>
      <c r="AX368" s="13" t="s">
        <v>75</v>
      </c>
      <c r="AY368" s="243" t="s">
        <v>334</v>
      </c>
    </row>
    <row r="369" s="14" customFormat="1">
      <c r="A369" s="14"/>
      <c r="B369" s="244"/>
      <c r="C369" s="245"/>
      <c r="D369" s="235" t="s">
        <v>343</v>
      </c>
      <c r="E369" s="255" t="s">
        <v>1</v>
      </c>
      <c r="F369" s="246" t="s">
        <v>657</v>
      </c>
      <c r="G369" s="245"/>
      <c r="H369" s="248">
        <v>0.30499999999999999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343</v>
      </c>
      <c r="AU369" s="254" t="s">
        <v>85</v>
      </c>
      <c r="AV369" s="14" t="s">
        <v>85</v>
      </c>
      <c r="AW369" s="14" t="s">
        <v>31</v>
      </c>
      <c r="AX369" s="14" t="s">
        <v>75</v>
      </c>
      <c r="AY369" s="254" t="s">
        <v>334</v>
      </c>
    </row>
    <row r="370" s="13" customFormat="1">
      <c r="A370" s="13"/>
      <c r="B370" s="233"/>
      <c r="C370" s="234"/>
      <c r="D370" s="235" t="s">
        <v>343</v>
      </c>
      <c r="E370" s="236" t="s">
        <v>1</v>
      </c>
      <c r="F370" s="237" t="s">
        <v>653</v>
      </c>
      <c r="G370" s="234"/>
      <c r="H370" s="236" t="s">
        <v>1</v>
      </c>
      <c r="I370" s="238"/>
      <c r="J370" s="234"/>
      <c r="K370" s="234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343</v>
      </c>
      <c r="AU370" s="243" t="s">
        <v>85</v>
      </c>
      <c r="AV370" s="13" t="s">
        <v>83</v>
      </c>
      <c r="AW370" s="13" t="s">
        <v>31</v>
      </c>
      <c r="AX370" s="13" t="s">
        <v>75</v>
      </c>
      <c r="AY370" s="243" t="s">
        <v>334</v>
      </c>
    </row>
    <row r="371" s="14" customFormat="1">
      <c r="A371" s="14"/>
      <c r="B371" s="244"/>
      <c r="C371" s="245"/>
      <c r="D371" s="235" t="s">
        <v>343</v>
      </c>
      <c r="E371" s="255" t="s">
        <v>1</v>
      </c>
      <c r="F371" s="246" t="s">
        <v>658</v>
      </c>
      <c r="G371" s="245"/>
      <c r="H371" s="248">
        <v>0.11700000000000001</v>
      </c>
      <c r="I371" s="249"/>
      <c r="J371" s="245"/>
      <c r="K371" s="245"/>
      <c r="L371" s="250"/>
      <c r="M371" s="251"/>
      <c r="N371" s="252"/>
      <c r="O371" s="252"/>
      <c r="P371" s="252"/>
      <c r="Q371" s="252"/>
      <c r="R371" s="252"/>
      <c r="S371" s="252"/>
      <c r="T371" s="253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4" t="s">
        <v>343</v>
      </c>
      <c r="AU371" s="254" t="s">
        <v>85</v>
      </c>
      <c r="AV371" s="14" t="s">
        <v>85</v>
      </c>
      <c r="AW371" s="14" t="s">
        <v>31</v>
      </c>
      <c r="AX371" s="14" t="s">
        <v>75</v>
      </c>
      <c r="AY371" s="254" t="s">
        <v>334</v>
      </c>
    </row>
    <row r="372" s="15" customFormat="1">
      <c r="A372" s="15"/>
      <c r="B372" s="270"/>
      <c r="C372" s="271"/>
      <c r="D372" s="235" t="s">
        <v>343</v>
      </c>
      <c r="E372" s="272" t="s">
        <v>1</v>
      </c>
      <c r="F372" s="273" t="s">
        <v>518</v>
      </c>
      <c r="G372" s="271"/>
      <c r="H372" s="274">
        <v>1.1240000000000001</v>
      </c>
      <c r="I372" s="275"/>
      <c r="J372" s="271"/>
      <c r="K372" s="271"/>
      <c r="L372" s="276"/>
      <c r="M372" s="277"/>
      <c r="N372" s="278"/>
      <c r="O372" s="278"/>
      <c r="P372" s="278"/>
      <c r="Q372" s="278"/>
      <c r="R372" s="278"/>
      <c r="S372" s="278"/>
      <c r="T372" s="279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80" t="s">
        <v>343</v>
      </c>
      <c r="AU372" s="280" t="s">
        <v>85</v>
      </c>
      <c r="AV372" s="15" t="s">
        <v>341</v>
      </c>
      <c r="AW372" s="15" t="s">
        <v>31</v>
      </c>
      <c r="AX372" s="15" t="s">
        <v>83</v>
      </c>
      <c r="AY372" s="280" t="s">
        <v>334</v>
      </c>
    </row>
    <row r="373" s="14" customFormat="1">
      <c r="A373" s="14"/>
      <c r="B373" s="244"/>
      <c r="C373" s="245"/>
      <c r="D373" s="235" t="s">
        <v>343</v>
      </c>
      <c r="E373" s="245"/>
      <c r="F373" s="246" t="s">
        <v>659</v>
      </c>
      <c r="G373" s="245"/>
      <c r="H373" s="248">
        <v>1.2929999999999999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343</v>
      </c>
      <c r="AU373" s="254" t="s">
        <v>85</v>
      </c>
      <c r="AV373" s="14" t="s">
        <v>85</v>
      </c>
      <c r="AW373" s="14" t="s">
        <v>4</v>
      </c>
      <c r="AX373" s="14" t="s">
        <v>83</v>
      </c>
      <c r="AY373" s="254" t="s">
        <v>334</v>
      </c>
    </row>
    <row r="374" s="2" customFormat="1" ht="16.5" customHeight="1">
      <c r="A374" s="38"/>
      <c r="B374" s="39"/>
      <c r="C374" s="220" t="s">
        <v>199</v>
      </c>
      <c r="D374" s="220" t="s">
        <v>336</v>
      </c>
      <c r="E374" s="221" t="s">
        <v>660</v>
      </c>
      <c r="F374" s="222" t="s">
        <v>661</v>
      </c>
      <c r="G374" s="223" t="s">
        <v>362</v>
      </c>
      <c r="H374" s="224">
        <v>14.4</v>
      </c>
      <c r="I374" s="225"/>
      <c r="J374" s="226">
        <f>ROUND(I374*H374,2)</f>
        <v>0</v>
      </c>
      <c r="K374" s="222" t="s">
        <v>340</v>
      </c>
      <c r="L374" s="44"/>
      <c r="M374" s="227" t="s">
        <v>1</v>
      </c>
      <c r="N374" s="228" t="s">
        <v>40</v>
      </c>
      <c r="O374" s="91"/>
      <c r="P374" s="229">
        <f>O374*H374</f>
        <v>0</v>
      </c>
      <c r="Q374" s="229">
        <v>0</v>
      </c>
      <c r="R374" s="229">
        <f>Q374*H374</f>
        <v>0</v>
      </c>
      <c r="S374" s="229">
        <v>0</v>
      </c>
      <c r="T374" s="230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1" t="s">
        <v>341</v>
      </c>
      <c r="AT374" s="231" t="s">
        <v>336</v>
      </c>
      <c r="AU374" s="231" t="s">
        <v>85</v>
      </c>
      <c r="AY374" s="17" t="s">
        <v>334</v>
      </c>
      <c r="BE374" s="232">
        <f>IF(N374="základní",J374,0)</f>
        <v>0</v>
      </c>
      <c r="BF374" s="232">
        <f>IF(N374="snížená",J374,0)</f>
        <v>0</v>
      </c>
      <c r="BG374" s="232">
        <f>IF(N374="zákl. přenesená",J374,0)</f>
        <v>0</v>
      </c>
      <c r="BH374" s="232">
        <f>IF(N374="sníž. přenesená",J374,0)</f>
        <v>0</v>
      </c>
      <c r="BI374" s="232">
        <f>IF(N374="nulová",J374,0)</f>
        <v>0</v>
      </c>
      <c r="BJ374" s="17" t="s">
        <v>83</v>
      </c>
      <c r="BK374" s="232">
        <f>ROUND(I374*H374,2)</f>
        <v>0</v>
      </c>
      <c r="BL374" s="17" t="s">
        <v>341</v>
      </c>
      <c r="BM374" s="231" t="s">
        <v>662</v>
      </c>
    </row>
    <row r="375" s="2" customFormat="1">
      <c r="A375" s="38"/>
      <c r="B375" s="39"/>
      <c r="C375" s="40"/>
      <c r="D375" s="235" t="s">
        <v>412</v>
      </c>
      <c r="E375" s="40"/>
      <c r="F375" s="256" t="s">
        <v>663</v>
      </c>
      <c r="G375" s="40"/>
      <c r="H375" s="40"/>
      <c r="I375" s="257"/>
      <c r="J375" s="40"/>
      <c r="K375" s="40"/>
      <c r="L375" s="44"/>
      <c r="M375" s="258"/>
      <c r="N375" s="259"/>
      <c r="O375" s="91"/>
      <c r="P375" s="91"/>
      <c r="Q375" s="91"/>
      <c r="R375" s="91"/>
      <c r="S375" s="91"/>
      <c r="T375" s="92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412</v>
      </c>
      <c r="AU375" s="17" t="s">
        <v>85</v>
      </c>
    </row>
    <row r="376" s="14" customFormat="1">
      <c r="A376" s="14"/>
      <c r="B376" s="244"/>
      <c r="C376" s="245"/>
      <c r="D376" s="235" t="s">
        <v>343</v>
      </c>
      <c r="E376" s="255" t="s">
        <v>1</v>
      </c>
      <c r="F376" s="246" t="s">
        <v>664</v>
      </c>
      <c r="G376" s="245"/>
      <c r="H376" s="248">
        <v>14.4</v>
      </c>
      <c r="I376" s="249"/>
      <c r="J376" s="245"/>
      <c r="K376" s="245"/>
      <c r="L376" s="250"/>
      <c r="M376" s="251"/>
      <c r="N376" s="252"/>
      <c r="O376" s="252"/>
      <c r="P376" s="252"/>
      <c r="Q376" s="252"/>
      <c r="R376" s="252"/>
      <c r="S376" s="252"/>
      <c r="T376" s="253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4" t="s">
        <v>343</v>
      </c>
      <c r="AU376" s="254" t="s">
        <v>85</v>
      </c>
      <c r="AV376" s="14" t="s">
        <v>85</v>
      </c>
      <c r="AW376" s="14" t="s">
        <v>31</v>
      </c>
      <c r="AX376" s="14" t="s">
        <v>83</v>
      </c>
      <c r="AY376" s="254" t="s">
        <v>334</v>
      </c>
    </row>
    <row r="377" s="12" customFormat="1" ht="22.8" customHeight="1">
      <c r="A377" s="12"/>
      <c r="B377" s="204"/>
      <c r="C377" s="205"/>
      <c r="D377" s="206" t="s">
        <v>74</v>
      </c>
      <c r="E377" s="218" t="s">
        <v>359</v>
      </c>
      <c r="F377" s="218" t="s">
        <v>665</v>
      </c>
      <c r="G377" s="205"/>
      <c r="H377" s="205"/>
      <c r="I377" s="208"/>
      <c r="J377" s="219">
        <f>BK377</f>
        <v>0</v>
      </c>
      <c r="K377" s="205"/>
      <c r="L377" s="210"/>
      <c r="M377" s="211"/>
      <c r="N377" s="212"/>
      <c r="O377" s="212"/>
      <c r="P377" s="213">
        <f>SUM(P378:P387)</f>
        <v>0</v>
      </c>
      <c r="Q377" s="212"/>
      <c r="R377" s="213">
        <f>SUM(R378:R387)</f>
        <v>11.826487800000001</v>
      </c>
      <c r="S377" s="212"/>
      <c r="T377" s="214">
        <f>SUM(T378:T387)</f>
        <v>0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15" t="s">
        <v>83</v>
      </c>
      <c r="AT377" s="216" t="s">
        <v>74</v>
      </c>
      <c r="AU377" s="216" t="s">
        <v>83</v>
      </c>
      <c r="AY377" s="215" t="s">
        <v>334</v>
      </c>
      <c r="BK377" s="217">
        <f>SUM(BK378:BK387)</f>
        <v>0</v>
      </c>
    </row>
    <row r="378" s="2" customFormat="1" ht="21.75" customHeight="1">
      <c r="A378" s="38"/>
      <c r="B378" s="39"/>
      <c r="C378" s="220" t="s">
        <v>666</v>
      </c>
      <c r="D378" s="220" t="s">
        <v>336</v>
      </c>
      <c r="E378" s="221" t="s">
        <v>667</v>
      </c>
      <c r="F378" s="222" t="s">
        <v>668</v>
      </c>
      <c r="G378" s="223" t="s">
        <v>339</v>
      </c>
      <c r="H378" s="224">
        <v>59.789999999999999</v>
      </c>
      <c r="I378" s="225"/>
      <c r="J378" s="226">
        <f>ROUND(I378*H378,2)</f>
        <v>0</v>
      </c>
      <c r="K378" s="222" t="s">
        <v>340</v>
      </c>
      <c r="L378" s="44"/>
      <c r="M378" s="227" t="s">
        <v>1</v>
      </c>
      <c r="N378" s="228" t="s">
        <v>40</v>
      </c>
      <c r="O378" s="91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1" t="s">
        <v>341</v>
      </c>
      <c r="AT378" s="231" t="s">
        <v>336</v>
      </c>
      <c r="AU378" s="231" t="s">
        <v>85</v>
      </c>
      <c r="AY378" s="17" t="s">
        <v>334</v>
      </c>
      <c r="BE378" s="232">
        <f>IF(N378="základní",J378,0)</f>
        <v>0</v>
      </c>
      <c r="BF378" s="232">
        <f>IF(N378="snížená",J378,0)</f>
        <v>0</v>
      </c>
      <c r="BG378" s="232">
        <f>IF(N378="zákl. přenesená",J378,0)</f>
        <v>0</v>
      </c>
      <c r="BH378" s="232">
        <f>IF(N378="sníž. přenesená",J378,0)</f>
        <v>0</v>
      </c>
      <c r="BI378" s="232">
        <f>IF(N378="nulová",J378,0)</f>
        <v>0</v>
      </c>
      <c r="BJ378" s="17" t="s">
        <v>83</v>
      </c>
      <c r="BK378" s="232">
        <f>ROUND(I378*H378,2)</f>
        <v>0</v>
      </c>
      <c r="BL378" s="17" t="s">
        <v>341</v>
      </c>
      <c r="BM378" s="231" t="s">
        <v>669</v>
      </c>
    </row>
    <row r="379" s="13" customFormat="1">
      <c r="A379" s="13"/>
      <c r="B379" s="233"/>
      <c r="C379" s="234"/>
      <c r="D379" s="235" t="s">
        <v>343</v>
      </c>
      <c r="E379" s="236" t="s">
        <v>1</v>
      </c>
      <c r="F379" s="237" t="s">
        <v>344</v>
      </c>
      <c r="G379" s="234"/>
      <c r="H379" s="236" t="s">
        <v>1</v>
      </c>
      <c r="I379" s="238"/>
      <c r="J379" s="234"/>
      <c r="K379" s="234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343</v>
      </c>
      <c r="AU379" s="243" t="s">
        <v>85</v>
      </c>
      <c r="AV379" s="13" t="s">
        <v>83</v>
      </c>
      <c r="AW379" s="13" t="s">
        <v>31</v>
      </c>
      <c r="AX379" s="13" t="s">
        <v>75</v>
      </c>
      <c r="AY379" s="243" t="s">
        <v>334</v>
      </c>
    </row>
    <row r="380" s="13" customFormat="1">
      <c r="A380" s="13"/>
      <c r="B380" s="233"/>
      <c r="C380" s="234"/>
      <c r="D380" s="235" t="s">
        <v>343</v>
      </c>
      <c r="E380" s="236" t="s">
        <v>1</v>
      </c>
      <c r="F380" s="237" t="s">
        <v>670</v>
      </c>
      <c r="G380" s="234"/>
      <c r="H380" s="236" t="s">
        <v>1</v>
      </c>
      <c r="I380" s="238"/>
      <c r="J380" s="234"/>
      <c r="K380" s="234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343</v>
      </c>
      <c r="AU380" s="243" t="s">
        <v>85</v>
      </c>
      <c r="AV380" s="13" t="s">
        <v>83</v>
      </c>
      <c r="AW380" s="13" t="s">
        <v>31</v>
      </c>
      <c r="AX380" s="13" t="s">
        <v>75</v>
      </c>
      <c r="AY380" s="243" t="s">
        <v>334</v>
      </c>
    </row>
    <row r="381" s="14" customFormat="1">
      <c r="A381" s="14"/>
      <c r="B381" s="244"/>
      <c r="C381" s="245"/>
      <c r="D381" s="235" t="s">
        <v>343</v>
      </c>
      <c r="E381" s="246" t="s">
        <v>1</v>
      </c>
      <c r="F381" s="247" t="s">
        <v>278</v>
      </c>
      <c r="G381" s="245"/>
      <c r="H381" s="248">
        <v>59.789999999999999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4" t="s">
        <v>343</v>
      </c>
      <c r="AU381" s="254" t="s">
        <v>85</v>
      </c>
      <c r="AV381" s="14" t="s">
        <v>85</v>
      </c>
      <c r="AW381" s="14" t="s">
        <v>31</v>
      </c>
      <c r="AX381" s="14" t="s">
        <v>83</v>
      </c>
      <c r="AY381" s="254" t="s">
        <v>334</v>
      </c>
    </row>
    <row r="382" s="2" customFormat="1" ht="24.15" customHeight="1">
      <c r="A382" s="38"/>
      <c r="B382" s="39"/>
      <c r="C382" s="220" t="s">
        <v>671</v>
      </c>
      <c r="D382" s="220" t="s">
        <v>336</v>
      </c>
      <c r="E382" s="221" t="s">
        <v>672</v>
      </c>
      <c r="F382" s="222" t="s">
        <v>673</v>
      </c>
      <c r="G382" s="223" t="s">
        <v>339</v>
      </c>
      <c r="H382" s="224">
        <v>12.949999999999999</v>
      </c>
      <c r="I382" s="225"/>
      <c r="J382" s="226">
        <f>ROUND(I382*H382,2)</f>
        <v>0</v>
      </c>
      <c r="K382" s="222" t="s">
        <v>340</v>
      </c>
      <c r="L382" s="44"/>
      <c r="M382" s="227" t="s">
        <v>1</v>
      </c>
      <c r="N382" s="228" t="s">
        <v>40</v>
      </c>
      <c r="O382" s="91"/>
      <c r="P382" s="229">
        <f>O382*H382</f>
        <v>0</v>
      </c>
      <c r="Q382" s="229">
        <v>0.089219999999999994</v>
      </c>
      <c r="R382" s="229">
        <f>Q382*H382</f>
        <v>1.1553989999999998</v>
      </c>
      <c r="S382" s="229">
        <v>0</v>
      </c>
      <c r="T382" s="23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1" t="s">
        <v>341</v>
      </c>
      <c r="AT382" s="231" t="s">
        <v>336</v>
      </c>
      <c r="AU382" s="231" t="s">
        <v>85</v>
      </c>
      <c r="AY382" s="17" t="s">
        <v>334</v>
      </c>
      <c r="BE382" s="232">
        <f>IF(N382="základní",J382,0)</f>
        <v>0</v>
      </c>
      <c r="BF382" s="232">
        <f>IF(N382="snížená",J382,0)</f>
        <v>0</v>
      </c>
      <c r="BG382" s="232">
        <f>IF(N382="zákl. přenesená",J382,0)</f>
        <v>0</v>
      </c>
      <c r="BH382" s="232">
        <f>IF(N382="sníž. přenesená",J382,0)</f>
        <v>0</v>
      </c>
      <c r="BI382" s="232">
        <f>IF(N382="nulová",J382,0)</f>
        <v>0</v>
      </c>
      <c r="BJ382" s="17" t="s">
        <v>83</v>
      </c>
      <c r="BK382" s="232">
        <f>ROUND(I382*H382,2)</f>
        <v>0</v>
      </c>
      <c r="BL382" s="17" t="s">
        <v>341</v>
      </c>
      <c r="BM382" s="231" t="s">
        <v>674</v>
      </c>
    </row>
    <row r="383" s="14" customFormat="1">
      <c r="A383" s="14"/>
      <c r="B383" s="244"/>
      <c r="C383" s="245"/>
      <c r="D383" s="235" t="s">
        <v>343</v>
      </c>
      <c r="E383" s="255" t="s">
        <v>1</v>
      </c>
      <c r="F383" s="246" t="s">
        <v>140</v>
      </c>
      <c r="G383" s="245"/>
      <c r="H383" s="248">
        <v>12.949999999999999</v>
      </c>
      <c r="I383" s="249"/>
      <c r="J383" s="245"/>
      <c r="K383" s="245"/>
      <c r="L383" s="250"/>
      <c r="M383" s="251"/>
      <c r="N383" s="252"/>
      <c r="O383" s="252"/>
      <c r="P383" s="252"/>
      <c r="Q383" s="252"/>
      <c r="R383" s="252"/>
      <c r="S383" s="252"/>
      <c r="T383" s="25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4" t="s">
        <v>343</v>
      </c>
      <c r="AU383" s="254" t="s">
        <v>85</v>
      </c>
      <c r="AV383" s="14" t="s">
        <v>85</v>
      </c>
      <c r="AW383" s="14" t="s">
        <v>31</v>
      </c>
      <c r="AX383" s="14" t="s">
        <v>83</v>
      </c>
      <c r="AY383" s="254" t="s">
        <v>334</v>
      </c>
    </row>
    <row r="384" s="2" customFormat="1" ht="33" customHeight="1">
      <c r="A384" s="38"/>
      <c r="B384" s="39"/>
      <c r="C384" s="220" t="s">
        <v>675</v>
      </c>
      <c r="D384" s="220" t="s">
        <v>336</v>
      </c>
      <c r="E384" s="221" t="s">
        <v>676</v>
      </c>
      <c r="F384" s="222" t="s">
        <v>677</v>
      </c>
      <c r="G384" s="223" t="s">
        <v>339</v>
      </c>
      <c r="H384" s="224">
        <v>46.840000000000003</v>
      </c>
      <c r="I384" s="225"/>
      <c r="J384" s="226">
        <f>ROUND(I384*H384,2)</f>
        <v>0</v>
      </c>
      <c r="K384" s="222" t="s">
        <v>340</v>
      </c>
      <c r="L384" s="44"/>
      <c r="M384" s="227" t="s">
        <v>1</v>
      </c>
      <c r="N384" s="228" t="s">
        <v>40</v>
      </c>
      <c r="O384" s="91"/>
      <c r="P384" s="229">
        <f>O384*H384</f>
        <v>0</v>
      </c>
      <c r="Q384" s="229">
        <v>0.089219999999999994</v>
      </c>
      <c r="R384" s="229">
        <f>Q384*H384</f>
        <v>4.1790647999999999</v>
      </c>
      <c r="S384" s="229">
        <v>0</v>
      </c>
      <c r="T384" s="230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1" t="s">
        <v>341</v>
      </c>
      <c r="AT384" s="231" t="s">
        <v>336</v>
      </c>
      <c r="AU384" s="231" t="s">
        <v>85</v>
      </c>
      <c r="AY384" s="17" t="s">
        <v>334</v>
      </c>
      <c r="BE384" s="232">
        <f>IF(N384="základní",J384,0)</f>
        <v>0</v>
      </c>
      <c r="BF384" s="232">
        <f>IF(N384="snížená",J384,0)</f>
        <v>0</v>
      </c>
      <c r="BG384" s="232">
        <f>IF(N384="zákl. přenesená",J384,0)</f>
        <v>0</v>
      </c>
      <c r="BH384" s="232">
        <f>IF(N384="sníž. přenesená",J384,0)</f>
        <v>0</v>
      </c>
      <c r="BI384" s="232">
        <f>IF(N384="nulová",J384,0)</f>
        <v>0</v>
      </c>
      <c r="BJ384" s="17" t="s">
        <v>83</v>
      </c>
      <c r="BK384" s="232">
        <f>ROUND(I384*H384,2)</f>
        <v>0</v>
      </c>
      <c r="BL384" s="17" t="s">
        <v>341</v>
      </c>
      <c r="BM384" s="231" t="s">
        <v>678</v>
      </c>
    </row>
    <row r="385" s="14" customFormat="1">
      <c r="A385" s="14"/>
      <c r="B385" s="244"/>
      <c r="C385" s="245"/>
      <c r="D385" s="235" t="s">
        <v>343</v>
      </c>
      <c r="E385" s="255" t="s">
        <v>1</v>
      </c>
      <c r="F385" s="246" t="s">
        <v>679</v>
      </c>
      <c r="G385" s="245"/>
      <c r="H385" s="248">
        <v>46.840000000000003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4" t="s">
        <v>343</v>
      </c>
      <c r="AU385" s="254" t="s">
        <v>85</v>
      </c>
      <c r="AV385" s="14" t="s">
        <v>85</v>
      </c>
      <c r="AW385" s="14" t="s">
        <v>31</v>
      </c>
      <c r="AX385" s="14" t="s">
        <v>83</v>
      </c>
      <c r="AY385" s="254" t="s">
        <v>334</v>
      </c>
    </row>
    <row r="386" s="2" customFormat="1" ht="24.15" customHeight="1">
      <c r="A386" s="38"/>
      <c r="B386" s="39"/>
      <c r="C386" s="260" t="s">
        <v>680</v>
      </c>
      <c r="D386" s="260" t="s">
        <v>427</v>
      </c>
      <c r="E386" s="261" t="s">
        <v>681</v>
      </c>
      <c r="F386" s="262" t="s">
        <v>682</v>
      </c>
      <c r="G386" s="263" t="s">
        <v>339</v>
      </c>
      <c r="H386" s="264">
        <v>49.182000000000002</v>
      </c>
      <c r="I386" s="265"/>
      <c r="J386" s="266">
        <f>ROUND(I386*H386,2)</f>
        <v>0</v>
      </c>
      <c r="K386" s="262" t="s">
        <v>340</v>
      </c>
      <c r="L386" s="267"/>
      <c r="M386" s="268" t="s">
        <v>1</v>
      </c>
      <c r="N386" s="269" t="s">
        <v>40</v>
      </c>
      <c r="O386" s="91"/>
      <c r="P386" s="229">
        <f>O386*H386</f>
        <v>0</v>
      </c>
      <c r="Q386" s="229">
        <v>0.13200000000000001</v>
      </c>
      <c r="R386" s="229">
        <f>Q386*H386</f>
        <v>6.4920240000000007</v>
      </c>
      <c r="S386" s="229">
        <v>0</v>
      </c>
      <c r="T386" s="23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1" t="s">
        <v>373</v>
      </c>
      <c r="AT386" s="231" t="s">
        <v>427</v>
      </c>
      <c r="AU386" s="231" t="s">
        <v>85</v>
      </c>
      <c r="AY386" s="17" t="s">
        <v>334</v>
      </c>
      <c r="BE386" s="232">
        <f>IF(N386="základní",J386,0)</f>
        <v>0</v>
      </c>
      <c r="BF386" s="232">
        <f>IF(N386="snížená",J386,0)</f>
        <v>0</v>
      </c>
      <c r="BG386" s="232">
        <f>IF(N386="zákl. přenesená",J386,0)</f>
        <v>0</v>
      </c>
      <c r="BH386" s="232">
        <f>IF(N386="sníž. přenesená",J386,0)</f>
        <v>0</v>
      </c>
      <c r="BI386" s="232">
        <f>IF(N386="nulová",J386,0)</f>
        <v>0</v>
      </c>
      <c r="BJ386" s="17" t="s">
        <v>83</v>
      </c>
      <c r="BK386" s="232">
        <f>ROUND(I386*H386,2)</f>
        <v>0</v>
      </c>
      <c r="BL386" s="17" t="s">
        <v>341</v>
      </c>
      <c r="BM386" s="231" t="s">
        <v>683</v>
      </c>
    </row>
    <row r="387" s="14" customFormat="1">
      <c r="A387" s="14"/>
      <c r="B387" s="244"/>
      <c r="C387" s="245"/>
      <c r="D387" s="235" t="s">
        <v>343</v>
      </c>
      <c r="E387" s="245"/>
      <c r="F387" s="246" t="s">
        <v>684</v>
      </c>
      <c r="G387" s="245"/>
      <c r="H387" s="248">
        <v>49.182000000000002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4" t="s">
        <v>343</v>
      </c>
      <c r="AU387" s="254" t="s">
        <v>85</v>
      </c>
      <c r="AV387" s="14" t="s">
        <v>85</v>
      </c>
      <c r="AW387" s="14" t="s">
        <v>4</v>
      </c>
      <c r="AX387" s="14" t="s">
        <v>83</v>
      </c>
      <c r="AY387" s="254" t="s">
        <v>334</v>
      </c>
    </row>
    <row r="388" s="12" customFormat="1" ht="22.8" customHeight="1">
      <c r="A388" s="12"/>
      <c r="B388" s="204"/>
      <c r="C388" s="205"/>
      <c r="D388" s="206" t="s">
        <v>74</v>
      </c>
      <c r="E388" s="218" t="s">
        <v>191</v>
      </c>
      <c r="F388" s="218" t="s">
        <v>685</v>
      </c>
      <c r="G388" s="205"/>
      <c r="H388" s="205"/>
      <c r="I388" s="208"/>
      <c r="J388" s="219">
        <f>BK388</f>
        <v>0</v>
      </c>
      <c r="K388" s="205"/>
      <c r="L388" s="210"/>
      <c r="M388" s="211"/>
      <c r="N388" s="212"/>
      <c r="O388" s="212"/>
      <c r="P388" s="213">
        <f>SUM(P389:P496)</f>
        <v>0</v>
      </c>
      <c r="Q388" s="212"/>
      <c r="R388" s="213">
        <f>SUM(R389:R496)</f>
        <v>143.67346619</v>
      </c>
      <c r="S388" s="212"/>
      <c r="T388" s="214">
        <f>SUM(T389:T496)</f>
        <v>0.00090625000000000005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5" t="s">
        <v>83</v>
      </c>
      <c r="AT388" s="216" t="s">
        <v>74</v>
      </c>
      <c r="AU388" s="216" t="s">
        <v>83</v>
      </c>
      <c r="AY388" s="215" t="s">
        <v>334</v>
      </c>
      <c r="BK388" s="217">
        <f>SUM(BK389:BK496)</f>
        <v>0</v>
      </c>
    </row>
    <row r="389" s="2" customFormat="1" ht="24.15" customHeight="1">
      <c r="A389" s="38"/>
      <c r="B389" s="39"/>
      <c r="C389" s="220" t="s">
        <v>686</v>
      </c>
      <c r="D389" s="220" t="s">
        <v>336</v>
      </c>
      <c r="E389" s="221" t="s">
        <v>687</v>
      </c>
      <c r="F389" s="222" t="s">
        <v>688</v>
      </c>
      <c r="G389" s="223" t="s">
        <v>339</v>
      </c>
      <c r="H389" s="224">
        <v>27.579999999999998</v>
      </c>
      <c r="I389" s="225"/>
      <c r="J389" s="226">
        <f>ROUND(I389*H389,2)</f>
        <v>0</v>
      </c>
      <c r="K389" s="222" t="s">
        <v>340</v>
      </c>
      <c r="L389" s="44"/>
      <c r="M389" s="227" t="s">
        <v>1</v>
      </c>
      <c r="N389" s="228" t="s">
        <v>40</v>
      </c>
      <c r="O389" s="91"/>
      <c r="P389" s="229">
        <f>O389*H389</f>
        <v>0</v>
      </c>
      <c r="Q389" s="229">
        <v>0.00018000000000000001</v>
      </c>
      <c r="R389" s="229">
        <f>Q389*H389</f>
        <v>0.0049643999999999999</v>
      </c>
      <c r="S389" s="229">
        <v>0</v>
      </c>
      <c r="T389" s="23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1" t="s">
        <v>341</v>
      </c>
      <c r="AT389" s="231" t="s">
        <v>336</v>
      </c>
      <c r="AU389" s="231" t="s">
        <v>85</v>
      </c>
      <c r="AY389" s="17" t="s">
        <v>334</v>
      </c>
      <c r="BE389" s="232">
        <f>IF(N389="základní",J389,0)</f>
        <v>0</v>
      </c>
      <c r="BF389" s="232">
        <f>IF(N389="snížená",J389,0)</f>
        <v>0</v>
      </c>
      <c r="BG389" s="232">
        <f>IF(N389="zákl. přenesená",J389,0)</f>
        <v>0</v>
      </c>
      <c r="BH389" s="232">
        <f>IF(N389="sníž. přenesená",J389,0)</f>
        <v>0</v>
      </c>
      <c r="BI389" s="232">
        <f>IF(N389="nulová",J389,0)</f>
        <v>0</v>
      </c>
      <c r="BJ389" s="17" t="s">
        <v>83</v>
      </c>
      <c r="BK389" s="232">
        <f>ROUND(I389*H389,2)</f>
        <v>0</v>
      </c>
      <c r="BL389" s="17" t="s">
        <v>341</v>
      </c>
      <c r="BM389" s="231" t="s">
        <v>689</v>
      </c>
    </row>
    <row r="390" s="13" customFormat="1">
      <c r="A390" s="13"/>
      <c r="B390" s="233"/>
      <c r="C390" s="234"/>
      <c r="D390" s="235" t="s">
        <v>343</v>
      </c>
      <c r="E390" s="236" t="s">
        <v>1</v>
      </c>
      <c r="F390" s="237" t="s">
        <v>344</v>
      </c>
      <c r="G390" s="234"/>
      <c r="H390" s="236" t="s">
        <v>1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343</v>
      </c>
      <c r="AU390" s="243" t="s">
        <v>85</v>
      </c>
      <c r="AV390" s="13" t="s">
        <v>83</v>
      </c>
      <c r="AW390" s="13" t="s">
        <v>31</v>
      </c>
      <c r="AX390" s="13" t="s">
        <v>75</v>
      </c>
      <c r="AY390" s="243" t="s">
        <v>334</v>
      </c>
    </row>
    <row r="391" s="13" customFormat="1">
      <c r="A391" s="13"/>
      <c r="B391" s="233"/>
      <c r="C391" s="234"/>
      <c r="D391" s="235" t="s">
        <v>343</v>
      </c>
      <c r="E391" s="236" t="s">
        <v>1</v>
      </c>
      <c r="F391" s="237" t="s">
        <v>690</v>
      </c>
      <c r="G391" s="234"/>
      <c r="H391" s="236" t="s">
        <v>1</v>
      </c>
      <c r="I391" s="238"/>
      <c r="J391" s="234"/>
      <c r="K391" s="234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343</v>
      </c>
      <c r="AU391" s="243" t="s">
        <v>85</v>
      </c>
      <c r="AV391" s="13" t="s">
        <v>83</v>
      </c>
      <c r="AW391" s="13" t="s">
        <v>31</v>
      </c>
      <c r="AX391" s="13" t="s">
        <v>75</v>
      </c>
      <c r="AY391" s="243" t="s">
        <v>334</v>
      </c>
    </row>
    <row r="392" s="14" customFormat="1">
      <c r="A392" s="14"/>
      <c r="B392" s="244"/>
      <c r="C392" s="245"/>
      <c r="D392" s="235" t="s">
        <v>343</v>
      </c>
      <c r="E392" s="246" t="s">
        <v>1</v>
      </c>
      <c r="F392" s="247" t="s">
        <v>215</v>
      </c>
      <c r="G392" s="245"/>
      <c r="H392" s="248">
        <v>27.579999999999998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343</v>
      </c>
      <c r="AU392" s="254" t="s">
        <v>85</v>
      </c>
      <c r="AV392" s="14" t="s">
        <v>85</v>
      </c>
      <c r="AW392" s="14" t="s">
        <v>31</v>
      </c>
      <c r="AX392" s="14" t="s">
        <v>83</v>
      </c>
      <c r="AY392" s="254" t="s">
        <v>334</v>
      </c>
    </row>
    <row r="393" s="2" customFormat="1" ht="24.15" customHeight="1">
      <c r="A393" s="38"/>
      <c r="B393" s="39"/>
      <c r="C393" s="220" t="s">
        <v>691</v>
      </c>
      <c r="D393" s="220" t="s">
        <v>336</v>
      </c>
      <c r="E393" s="221" t="s">
        <v>692</v>
      </c>
      <c r="F393" s="222" t="s">
        <v>693</v>
      </c>
      <c r="G393" s="223" t="s">
        <v>339</v>
      </c>
      <c r="H393" s="224">
        <v>720.25</v>
      </c>
      <c r="I393" s="225"/>
      <c r="J393" s="226">
        <f>ROUND(I393*H393,2)</f>
        <v>0</v>
      </c>
      <c r="K393" s="222" t="s">
        <v>340</v>
      </c>
      <c r="L393" s="44"/>
      <c r="M393" s="227" t="s">
        <v>1</v>
      </c>
      <c r="N393" s="228" t="s">
        <v>40</v>
      </c>
      <c r="O393" s="91"/>
      <c r="P393" s="229">
        <f>O393*H393</f>
        <v>0</v>
      </c>
      <c r="Q393" s="229">
        <v>0.00013999999999999999</v>
      </c>
      <c r="R393" s="229">
        <f>Q393*H393</f>
        <v>0.10083499999999999</v>
      </c>
      <c r="S393" s="229">
        <v>0</v>
      </c>
      <c r="T393" s="23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1" t="s">
        <v>341</v>
      </c>
      <c r="AT393" s="231" t="s">
        <v>336</v>
      </c>
      <c r="AU393" s="231" t="s">
        <v>85</v>
      </c>
      <c r="AY393" s="17" t="s">
        <v>334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7" t="s">
        <v>83</v>
      </c>
      <c r="BK393" s="232">
        <f>ROUND(I393*H393,2)</f>
        <v>0</v>
      </c>
      <c r="BL393" s="17" t="s">
        <v>341</v>
      </c>
      <c r="BM393" s="231" t="s">
        <v>694</v>
      </c>
    </row>
    <row r="394" s="13" customFormat="1">
      <c r="A394" s="13"/>
      <c r="B394" s="233"/>
      <c r="C394" s="234"/>
      <c r="D394" s="235" t="s">
        <v>343</v>
      </c>
      <c r="E394" s="236" t="s">
        <v>1</v>
      </c>
      <c r="F394" s="237" t="s">
        <v>344</v>
      </c>
      <c r="G394" s="234"/>
      <c r="H394" s="236" t="s">
        <v>1</v>
      </c>
      <c r="I394" s="238"/>
      <c r="J394" s="234"/>
      <c r="K394" s="234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343</v>
      </c>
      <c r="AU394" s="243" t="s">
        <v>85</v>
      </c>
      <c r="AV394" s="13" t="s">
        <v>83</v>
      </c>
      <c r="AW394" s="13" t="s">
        <v>31</v>
      </c>
      <c r="AX394" s="13" t="s">
        <v>75</v>
      </c>
      <c r="AY394" s="243" t="s">
        <v>334</v>
      </c>
    </row>
    <row r="395" s="13" customFormat="1">
      <c r="A395" s="13"/>
      <c r="B395" s="233"/>
      <c r="C395" s="234"/>
      <c r="D395" s="235" t="s">
        <v>343</v>
      </c>
      <c r="E395" s="236" t="s">
        <v>1</v>
      </c>
      <c r="F395" s="237" t="s">
        <v>695</v>
      </c>
      <c r="G395" s="234"/>
      <c r="H395" s="236" t="s">
        <v>1</v>
      </c>
      <c r="I395" s="238"/>
      <c r="J395" s="234"/>
      <c r="K395" s="234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343</v>
      </c>
      <c r="AU395" s="243" t="s">
        <v>85</v>
      </c>
      <c r="AV395" s="13" t="s">
        <v>83</v>
      </c>
      <c r="AW395" s="13" t="s">
        <v>31</v>
      </c>
      <c r="AX395" s="13" t="s">
        <v>75</v>
      </c>
      <c r="AY395" s="243" t="s">
        <v>334</v>
      </c>
    </row>
    <row r="396" s="13" customFormat="1">
      <c r="A396" s="13"/>
      <c r="B396" s="233"/>
      <c r="C396" s="234"/>
      <c r="D396" s="235" t="s">
        <v>343</v>
      </c>
      <c r="E396" s="236" t="s">
        <v>1</v>
      </c>
      <c r="F396" s="237" t="s">
        <v>696</v>
      </c>
      <c r="G396" s="234"/>
      <c r="H396" s="236" t="s">
        <v>1</v>
      </c>
      <c r="I396" s="238"/>
      <c r="J396" s="234"/>
      <c r="K396" s="234"/>
      <c r="L396" s="239"/>
      <c r="M396" s="240"/>
      <c r="N396" s="241"/>
      <c r="O396" s="241"/>
      <c r="P396" s="241"/>
      <c r="Q396" s="241"/>
      <c r="R396" s="241"/>
      <c r="S396" s="241"/>
      <c r="T396" s="242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3" t="s">
        <v>343</v>
      </c>
      <c r="AU396" s="243" t="s">
        <v>85</v>
      </c>
      <c r="AV396" s="13" t="s">
        <v>83</v>
      </c>
      <c r="AW396" s="13" t="s">
        <v>31</v>
      </c>
      <c r="AX396" s="13" t="s">
        <v>75</v>
      </c>
      <c r="AY396" s="243" t="s">
        <v>334</v>
      </c>
    </row>
    <row r="397" s="13" customFormat="1">
      <c r="A397" s="13"/>
      <c r="B397" s="233"/>
      <c r="C397" s="234"/>
      <c r="D397" s="235" t="s">
        <v>343</v>
      </c>
      <c r="E397" s="236" t="s">
        <v>1</v>
      </c>
      <c r="F397" s="237" t="s">
        <v>697</v>
      </c>
      <c r="G397" s="234"/>
      <c r="H397" s="236" t="s">
        <v>1</v>
      </c>
      <c r="I397" s="238"/>
      <c r="J397" s="234"/>
      <c r="K397" s="234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343</v>
      </c>
      <c r="AU397" s="243" t="s">
        <v>85</v>
      </c>
      <c r="AV397" s="13" t="s">
        <v>83</v>
      </c>
      <c r="AW397" s="13" t="s">
        <v>31</v>
      </c>
      <c r="AX397" s="13" t="s">
        <v>75</v>
      </c>
      <c r="AY397" s="243" t="s">
        <v>334</v>
      </c>
    </row>
    <row r="398" s="13" customFormat="1">
      <c r="A398" s="13"/>
      <c r="B398" s="233"/>
      <c r="C398" s="234"/>
      <c r="D398" s="235" t="s">
        <v>343</v>
      </c>
      <c r="E398" s="236" t="s">
        <v>1</v>
      </c>
      <c r="F398" s="237" t="s">
        <v>698</v>
      </c>
      <c r="G398" s="234"/>
      <c r="H398" s="236" t="s">
        <v>1</v>
      </c>
      <c r="I398" s="238"/>
      <c r="J398" s="234"/>
      <c r="K398" s="234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343</v>
      </c>
      <c r="AU398" s="243" t="s">
        <v>85</v>
      </c>
      <c r="AV398" s="13" t="s">
        <v>83</v>
      </c>
      <c r="AW398" s="13" t="s">
        <v>31</v>
      </c>
      <c r="AX398" s="13" t="s">
        <v>75</v>
      </c>
      <c r="AY398" s="243" t="s">
        <v>334</v>
      </c>
    </row>
    <row r="399" s="13" customFormat="1">
      <c r="A399" s="13"/>
      <c r="B399" s="233"/>
      <c r="C399" s="234"/>
      <c r="D399" s="235" t="s">
        <v>343</v>
      </c>
      <c r="E399" s="236" t="s">
        <v>1</v>
      </c>
      <c r="F399" s="237" t="s">
        <v>699</v>
      </c>
      <c r="G399" s="234"/>
      <c r="H399" s="236" t="s">
        <v>1</v>
      </c>
      <c r="I399" s="238"/>
      <c r="J399" s="234"/>
      <c r="K399" s="234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343</v>
      </c>
      <c r="AU399" s="243" t="s">
        <v>85</v>
      </c>
      <c r="AV399" s="13" t="s">
        <v>83</v>
      </c>
      <c r="AW399" s="13" t="s">
        <v>31</v>
      </c>
      <c r="AX399" s="13" t="s">
        <v>75</v>
      </c>
      <c r="AY399" s="243" t="s">
        <v>334</v>
      </c>
    </row>
    <row r="400" s="13" customFormat="1">
      <c r="A400" s="13"/>
      <c r="B400" s="233"/>
      <c r="C400" s="234"/>
      <c r="D400" s="235" t="s">
        <v>343</v>
      </c>
      <c r="E400" s="236" t="s">
        <v>1</v>
      </c>
      <c r="F400" s="237" t="s">
        <v>700</v>
      </c>
      <c r="G400" s="234"/>
      <c r="H400" s="236" t="s">
        <v>1</v>
      </c>
      <c r="I400" s="238"/>
      <c r="J400" s="234"/>
      <c r="K400" s="234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343</v>
      </c>
      <c r="AU400" s="243" t="s">
        <v>85</v>
      </c>
      <c r="AV400" s="13" t="s">
        <v>83</v>
      </c>
      <c r="AW400" s="13" t="s">
        <v>31</v>
      </c>
      <c r="AX400" s="13" t="s">
        <v>75</v>
      </c>
      <c r="AY400" s="243" t="s">
        <v>334</v>
      </c>
    </row>
    <row r="401" s="13" customFormat="1">
      <c r="A401" s="13"/>
      <c r="B401" s="233"/>
      <c r="C401" s="234"/>
      <c r="D401" s="235" t="s">
        <v>343</v>
      </c>
      <c r="E401" s="236" t="s">
        <v>1</v>
      </c>
      <c r="F401" s="237" t="s">
        <v>701</v>
      </c>
      <c r="G401" s="234"/>
      <c r="H401" s="236" t="s">
        <v>1</v>
      </c>
      <c r="I401" s="238"/>
      <c r="J401" s="234"/>
      <c r="K401" s="234"/>
      <c r="L401" s="239"/>
      <c r="M401" s="240"/>
      <c r="N401" s="241"/>
      <c r="O401" s="241"/>
      <c r="P401" s="241"/>
      <c r="Q401" s="241"/>
      <c r="R401" s="241"/>
      <c r="S401" s="241"/>
      <c r="T401" s="24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3" t="s">
        <v>343</v>
      </c>
      <c r="AU401" s="243" t="s">
        <v>85</v>
      </c>
      <c r="AV401" s="13" t="s">
        <v>83</v>
      </c>
      <c r="AW401" s="13" t="s">
        <v>31</v>
      </c>
      <c r="AX401" s="13" t="s">
        <v>75</v>
      </c>
      <c r="AY401" s="243" t="s">
        <v>334</v>
      </c>
    </row>
    <row r="402" s="13" customFormat="1">
      <c r="A402" s="13"/>
      <c r="B402" s="233"/>
      <c r="C402" s="234"/>
      <c r="D402" s="235" t="s">
        <v>343</v>
      </c>
      <c r="E402" s="236" t="s">
        <v>1</v>
      </c>
      <c r="F402" s="237" t="s">
        <v>702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343</v>
      </c>
      <c r="AU402" s="243" t="s">
        <v>85</v>
      </c>
      <c r="AV402" s="13" t="s">
        <v>83</v>
      </c>
      <c r="AW402" s="13" t="s">
        <v>31</v>
      </c>
      <c r="AX402" s="13" t="s">
        <v>75</v>
      </c>
      <c r="AY402" s="243" t="s">
        <v>334</v>
      </c>
    </row>
    <row r="403" s="13" customFormat="1">
      <c r="A403" s="13"/>
      <c r="B403" s="233"/>
      <c r="C403" s="234"/>
      <c r="D403" s="235" t="s">
        <v>343</v>
      </c>
      <c r="E403" s="236" t="s">
        <v>1</v>
      </c>
      <c r="F403" s="237" t="s">
        <v>703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343</v>
      </c>
      <c r="AU403" s="243" t="s">
        <v>85</v>
      </c>
      <c r="AV403" s="13" t="s">
        <v>83</v>
      </c>
      <c r="AW403" s="13" t="s">
        <v>31</v>
      </c>
      <c r="AX403" s="13" t="s">
        <v>75</v>
      </c>
      <c r="AY403" s="243" t="s">
        <v>334</v>
      </c>
    </row>
    <row r="404" s="13" customFormat="1">
      <c r="A404" s="13"/>
      <c r="B404" s="233"/>
      <c r="C404" s="234"/>
      <c r="D404" s="235" t="s">
        <v>343</v>
      </c>
      <c r="E404" s="236" t="s">
        <v>1</v>
      </c>
      <c r="F404" s="237" t="s">
        <v>704</v>
      </c>
      <c r="G404" s="234"/>
      <c r="H404" s="236" t="s">
        <v>1</v>
      </c>
      <c r="I404" s="238"/>
      <c r="J404" s="234"/>
      <c r="K404" s="234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343</v>
      </c>
      <c r="AU404" s="243" t="s">
        <v>85</v>
      </c>
      <c r="AV404" s="13" t="s">
        <v>83</v>
      </c>
      <c r="AW404" s="13" t="s">
        <v>31</v>
      </c>
      <c r="AX404" s="13" t="s">
        <v>75</v>
      </c>
      <c r="AY404" s="243" t="s">
        <v>334</v>
      </c>
    </row>
    <row r="405" s="13" customFormat="1">
      <c r="A405" s="13"/>
      <c r="B405" s="233"/>
      <c r="C405" s="234"/>
      <c r="D405" s="235" t="s">
        <v>343</v>
      </c>
      <c r="E405" s="236" t="s">
        <v>1</v>
      </c>
      <c r="F405" s="237" t="s">
        <v>705</v>
      </c>
      <c r="G405" s="234"/>
      <c r="H405" s="236" t="s">
        <v>1</v>
      </c>
      <c r="I405" s="238"/>
      <c r="J405" s="234"/>
      <c r="K405" s="234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343</v>
      </c>
      <c r="AU405" s="243" t="s">
        <v>85</v>
      </c>
      <c r="AV405" s="13" t="s">
        <v>83</v>
      </c>
      <c r="AW405" s="13" t="s">
        <v>31</v>
      </c>
      <c r="AX405" s="13" t="s">
        <v>75</v>
      </c>
      <c r="AY405" s="243" t="s">
        <v>334</v>
      </c>
    </row>
    <row r="406" s="14" customFormat="1">
      <c r="A406" s="14"/>
      <c r="B406" s="244"/>
      <c r="C406" s="245"/>
      <c r="D406" s="235" t="s">
        <v>343</v>
      </c>
      <c r="E406" s="246" t="s">
        <v>1</v>
      </c>
      <c r="F406" s="247" t="s">
        <v>209</v>
      </c>
      <c r="G406" s="245"/>
      <c r="H406" s="248">
        <v>720.25</v>
      </c>
      <c r="I406" s="249"/>
      <c r="J406" s="245"/>
      <c r="K406" s="245"/>
      <c r="L406" s="250"/>
      <c r="M406" s="251"/>
      <c r="N406" s="252"/>
      <c r="O406" s="252"/>
      <c r="P406" s="252"/>
      <c r="Q406" s="252"/>
      <c r="R406" s="252"/>
      <c r="S406" s="252"/>
      <c r="T406" s="25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4" t="s">
        <v>343</v>
      </c>
      <c r="AU406" s="254" t="s">
        <v>85</v>
      </c>
      <c r="AV406" s="14" t="s">
        <v>85</v>
      </c>
      <c r="AW406" s="14" t="s">
        <v>31</v>
      </c>
      <c r="AX406" s="14" t="s">
        <v>83</v>
      </c>
      <c r="AY406" s="254" t="s">
        <v>334</v>
      </c>
    </row>
    <row r="407" s="2" customFormat="1" ht="44.25" customHeight="1">
      <c r="A407" s="38"/>
      <c r="B407" s="39"/>
      <c r="C407" s="220" t="s">
        <v>706</v>
      </c>
      <c r="D407" s="220" t="s">
        <v>336</v>
      </c>
      <c r="E407" s="221" t="s">
        <v>707</v>
      </c>
      <c r="F407" s="222" t="s">
        <v>708</v>
      </c>
      <c r="G407" s="223" t="s">
        <v>339</v>
      </c>
      <c r="H407" s="224">
        <v>720.25</v>
      </c>
      <c r="I407" s="225"/>
      <c r="J407" s="226">
        <f>ROUND(I407*H407,2)</f>
        <v>0</v>
      </c>
      <c r="K407" s="222" t="s">
        <v>340</v>
      </c>
      <c r="L407" s="44"/>
      <c r="M407" s="227" t="s">
        <v>1</v>
      </c>
      <c r="N407" s="228" t="s">
        <v>40</v>
      </c>
      <c r="O407" s="91"/>
      <c r="P407" s="229">
        <f>O407*H407</f>
        <v>0</v>
      </c>
      <c r="Q407" s="229">
        <v>0.0086800000000000002</v>
      </c>
      <c r="R407" s="229">
        <f>Q407*H407</f>
        <v>6.2517700000000005</v>
      </c>
      <c r="S407" s="229">
        <v>0</v>
      </c>
      <c r="T407" s="23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1" t="s">
        <v>341</v>
      </c>
      <c r="AT407" s="231" t="s">
        <v>336</v>
      </c>
      <c r="AU407" s="231" t="s">
        <v>85</v>
      </c>
      <c r="AY407" s="17" t="s">
        <v>334</v>
      </c>
      <c r="BE407" s="232">
        <f>IF(N407="základní",J407,0)</f>
        <v>0</v>
      </c>
      <c r="BF407" s="232">
        <f>IF(N407="snížená",J407,0)</f>
        <v>0</v>
      </c>
      <c r="BG407" s="232">
        <f>IF(N407="zákl. přenesená",J407,0)</f>
        <v>0</v>
      </c>
      <c r="BH407" s="232">
        <f>IF(N407="sníž. přenesená",J407,0)</f>
        <v>0</v>
      </c>
      <c r="BI407" s="232">
        <f>IF(N407="nulová",J407,0)</f>
        <v>0</v>
      </c>
      <c r="BJ407" s="17" t="s">
        <v>83</v>
      </c>
      <c r="BK407" s="232">
        <f>ROUND(I407*H407,2)</f>
        <v>0</v>
      </c>
      <c r="BL407" s="17" t="s">
        <v>341</v>
      </c>
      <c r="BM407" s="231" t="s">
        <v>709</v>
      </c>
    </row>
    <row r="408" s="13" customFormat="1">
      <c r="A408" s="13"/>
      <c r="B408" s="233"/>
      <c r="C408" s="234"/>
      <c r="D408" s="235" t="s">
        <v>343</v>
      </c>
      <c r="E408" s="236" t="s">
        <v>1</v>
      </c>
      <c r="F408" s="237" t="s">
        <v>344</v>
      </c>
      <c r="G408" s="234"/>
      <c r="H408" s="236" t="s">
        <v>1</v>
      </c>
      <c r="I408" s="238"/>
      <c r="J408" s="234"/>
      <c r="K408" s="234"/>
      <c r="L408" s="239"/>
      <c r="M408" s="240"/>
      <c r="N408" s="241"/>
      <c r="O408" s="241"/>
      <c r="P408" s="241"/>
      <c r="Q408" s="241"/>
      <c r="R408" s="241"/>
      <c r="S408" s="241"/>
      <c r="T408" s="24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3" t="s">
        <v>343</v>
      </c>
      <c r="AU408" s="243" t="s">
        <v>85</v>
      </c>
      <c r="AV408" s="13" t="s">
        <v>83</v>
      </c>
      <c r="AW408" s="13" t="s">
        <v>31</v>
      </c>
      <c r="AX408" s="13" t="s">
        <v>75</v>
      </c>
      <c r="AY408" s="243" t="s">
        <v>334</v>
      </c>
    </row>
    <row r="409" s="13" customFormat="1">
      <c r="A409" s="13"/>
      <c r="B409" s="233"/>
      <c r="C409" s="234"/>
      <c r="D409" s="235" t="s">
        <v>343</v>
      </c>
      <c r="E409" s="236" t="s">
        <v>1</v>
      </c>
      <c r="F409" s="237" t="s">
        <v>695</v>
      </c>
      <c r="G409" s="234"/>
      <c r="H409" s="236" t="s">
        <v>1</v>
      </c>
      <c r="I409" s="238"/>
      <c r="J409" s="234"/>
      <c r="K409" s="234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343</v>
      </c>
      <c r="AU409" s="243" t="s">
        <v>85</v>
      </c>
      <c r="AV409" s="13" t="s">
        <v>83</v>
      </c>
      <c r="AW409" s="13" t="s">
        <v>31</v>
      </c>
      <c r="AX409" s="13" t="s">
        <v>75</v>
      </c>
      <c r="AY409" s="243" t="s">
        <v>334</v>
      </c>
    </row>
    <row r="410" s="13" customFormat="1">
      <c r="A410" s="13"/>
      <c r="B410" s="233"/>
      <c r="C410" s="234"/>
      <c r="D410" s="235" t="s">
        <v>343</v>
      </c>
      <c r="E410" s="236" t="s">
        <v>1</v>
      </c>
      <c r="F410" s="237" t="s">
        <v>696</v>
      </c>
      <c r="G410" s="234"/>
      <c r="H410" s="236" t="s">
        <v>1</v>
      </c>
      <c r="I410" s="238"/>
      <c r="J410" s="234"/>
      <c r="K410" s="234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343</v>
      </c>
      <c r="AU410" s="243" t="s">
        <v>85</v>
      </c>
      <c r="AV410" s="13" t="s">
        <v>83</v>
      </c>
      <c r="AW410" s="13" t="s">
        <v>31</v>
      </c>
      <c r="AX410" s="13" t="s">
        <v>75</v>
      </c>
      <c r="AY410" s="243" t="s">
        <v>334</v>
      </c>
    </row>
    <row r="411" s="13" customFormat="1">
      <c r="A411" s="13"/>
      <c r="B411" s="233"/>
      <c r="C411" s="234"/>
      <c r="D411" s="235" t="s">
        <v>343</v>
      </c>
      <c r="E411" s="236" t="s">
        <v>1</v>
      </c>
      <c r="F411" s="237" t="s">
        <v>697</v>
      </c>
      <c r="G411" s="234"/>
      <c r="H411" s="236" t="s">
        <v>1</v>
      </c>
      <c r="I411" s="238"/>
      <c r="J411" s="234"/>
      <c r="K411" s="234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343</v>
      </c>
      <c r="AU411" s="243" t="s">
        <v>85</v>
      </c>
      <c r="AV411" s="13" t="s">
        <v>83</v>
      </c>
      <c r="AW411" s="13" t="s">
        <v>31</v>
      </c>
      <c r="AX411" s="13" t="s">
        <v>75</v>
      </c>
      <c r="AY411" s="243" t="s">
        <v>334</v>
      </c>
    </row>
    <row r="412" s="13" customFormat="1">
      <c r="A412" s="13"/>
      <c r="B412" s="233"/>
      <c r="C412" s="234"/>
      <c r="D412" s="235" t="s">
        <v>343</v>
      </c>
      <c r="E412" s="236" t="s">
        <v>1</v>
      </c>
      <c r="F412" s="237" t="s">
        <v>698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343</v>
      </c>
      <c r="AU412" s="243" t="s">
        <v>85</v>
      </c>
      <c r="AV412" s="13" t="s">
        <v>83</v>
      </c>
      <c r="AW412" s="13" t="s">
        <v>31</v>
      </c>
      <c r="AX412" s="13" t="s">
        <v>75</v>
      </c>
      <c r="AY412" s="243" t="s">
        <v>334</v>
      </c>
    </row>
    <row r="413" s="13" customFormat="1">
      <c r="A413" s="13"/>
      <c r="B413" s="233"/>
      <c r="C413" s="234"/>
      <c r="D413" s="235" t="s">
        <v>343</v>
      </c>
      <c r="E413" s="236" t="s">
        <v>1</v>
      </c>
      <c r="F413" s="237" t="s">
        <v>699</v>
      </c>
      <c r="G413" s="234"/>
      <c r="H413" s="236" t="s">
        <v>1</v>
      </c>
      <c r="I413" s="238"/>
      <c r="J413" s="234"/>
      <c r="K413" s="234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343</v>
      </c>
      <c r="AU413" s="243" t="s">
        <v>85</v>
      </c>
      <c r="AV413" s="13" t="s">
        <v>83</v>
      </c>
      <c r="AW413" s="13" t="s">
        <v>31</v>
      </c>
      <c r="AX413" s="13" t="s">
        <v>75</v>
      </c>
      <c r="AY413" s="243" t="s">
        <v>334</v>
      </c>
    </row>
    <row r="414" s="13" customFormat="1">
      <c r="A414" s="13"/>
      <c r="B414" s="233"/>
      <c r="C414" s="234"/>
      <c r="D414" s="235" t="s">
        <v>343</v>
      </c>
      <c r="E414" s="236" t="s">
        <v>1</v>
      </c>
      <c r="F414" s="237" t="s">
        <v>700</v>
      </c>
      <c r="G414" s="234"/>
      <c r="H414" s="236" t="s">
        <v>1</v>
      </c>
      <c r="I414" s="238"/>
      <c r="J414" s="234"/>
      <c r="K414" s="234"/>
      <c r="L414" s="239"/>
      <c r="M414" s="240"/>
      <c r="N414" s="241"/>
      <c r="O414" s="241"/>
      <c r="P414" s="241"/>
      <c r="Q414" s="241"/>
      <c r="R414" s="241"/>
      <c r="S414" s="241"/>
      <c r="T414" s="24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3" t="s">
        <v>343</v>
      </c>
      <c r="AU414" s="243" t="s">
        <v>85</v>
      </c>
      <c r="AV414" s="13" t="s">
        <v>83</v>
      </c>
      <c r="AW414" s="13" t="s">
        <v>31</v>
      </c>
      <c r="AX414" s="13" t="s">
        <v>75</v>
      </c>
      <c r="AY414" s="243" t="s">
        <v>334</v>
      </c>
    </row>
    <row r="415" s="13" customFormat="1">
      <c r="A415" s="13"/>
      <c r="B415" s="233"/>
      <c r="C415" s="234"/>
      <c r="D415" s="235" t="s">
        <v>343</v>
      </c>
      <c r="E415" s="236" t="s">
        <v>1</v>
      </c>
      <c r="F415" s="237" t="s">
        <v>701</v>
      </c>
      <c r="G415" s="234"/>
      <c r="H415" s="236" t="s">
        <v>1</v>
      </c>
      <c r="I415" s="238"/>
      <c r="J415" s="234"/>
      <c r="K415" s="234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343</v>
      </c>
      <c r="AU415" s="243" t="s">
        <v>85</v>
      </c>
      <c r="AV415" s="13" t="s">
        <v>83</v>
      </c>
      <c r="AW415" s="13" t="s">
        <v>31</v>
      </c>
      <c r="AX415" s="13" t="s">
        <v>75</v>
      </c>
      <c r="AY415" s="243" t="s">
        <v>334</v>
      </c>
    </row>
    <row r="416" s="13" customFormat="1">
      <c r="A416" s="13"/>
      <c r="B416" s="233"/>
      <c r="C416" s="234"/>
      <c r="D416" s="235" t="s">
        <v>343</v>
      </c>
      <c r="E416" s="236" t="s">
        <v>1</v>
      </c>
      <c r="F416" s="237" t="s">
        <v>702</v>
      </c>
      <c r="G416" s="234"/>
      <c r="H416" s="236" t="s">
        <v>1</v>
      </c>
      <c r="I416" s="238"/>
      <c r="J416" s="234"/>
      <c r="K416" s="234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343</v>
      </c>
      <c r="AU416" s="243" t="s">
        <v>85</v>
      </c>
      <c r="AV416" s="13" t="s">
        <v>83</v>
      </c>
      <c r="AW416" s="13" t="s">
        <v>31</v>
      </c>
      <c r="AX416" s="13" t="s">
        <v>75</v>
      </c>
      <c r="AY416" s="243" t="s">
        <v>334</v>
      </c>
    </row>
    <row r="417" s="13" customFormat="1">
      <c r="A417" s="13"/>
      <c r="B417" s="233"/>
      <c r="C417" s="234"/>
      <c r="D417" s="235" t="s">
        <v>343</v>
      </c>
      <c r="E417" s="236" t="s">
        <v>1</v>
      </c>
      <c r="F417" s="237" t="s">
        <v>703</v>
      </c>
      <c r="G417" s="234"/>
      <c r="H417" s="236" t="s">
        <v>1</v>
      </c>
      <c r="I417" s="238"/>
      <c r="J417" s="234"/>
      <c r="K417" s="234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343</v>
      </c>
      <c r="AU417" s="243" t="s">
        <v>85</v>
      </c>
      <c r="AV417" s="13" t="s">
        <v>83</v>
      </c>
      <c r="AW417" s="13" t="s">
        <v>31</v>
      </c>
      <c r="AX417" s="13" t="s">
        <v>75</v>
      </c>
      <c r="AY417" s="243" t="s">
        <v>334</v>
      </c>
    </row>
    <row r="418" s="13" customFormat="1">
      <c r="A418" s="13"/>
      <c r="B418" s="233"/>
      <c r="C418" s="234"/>
      <c r="D418" s="235" t="s">
        <v>343</v>
      </c>
      <c r="E418" s="236" t="s">
        <v>1</v>
      </c>
      <c r="F418" s="237" t="s">
        <v>704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343</v>
      </c>
      <c r="AU418" s="243" t="s">
        <v>85</v>
      </c>
      <c r="AV418" s="13" t="s">
        <v>83</v>
      </c>
      <c r="AW418" s="13" t="s">
        <v>31</v>
      </c>
      <c r="AX418" s="13" t="s">
        <v>75</v>
      </c>
      <c r="AY418" s="243" t="s">
        <v>334</v>
      </c>
    </row>
    <row r="419" s="13" customFormat="1">
      <c r="A419" s="13"/>
      <c r="B419" s="233"/>
      <c r="C419" s="234"/>
      <c r="D419" s="235" t="s">
        <v>343</v>
      </c>
      <c r="E419" s="236" t="s">
        <v>1</v>
      </c>
      <c r="F419" s="237" t="s">
        <v>705</v>
      </c>
      <c r="G419" s="234"/>
      <c r="H419" s="236" t="s">
        <v>1</v>
      </c>
      <c r="I419" s="238"/>
      <c r="J419" s="234"/>
      <c r="K419" s="234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343</v>
      </c>
      <c r="AU419" s="243" t="s">
        <v>85</v>
      </c>
      <c r="AV419" s="13" t="s">
        <v>83</v>
      </c>
      <c r="AW419" s="13" t="s">
        <v>31</v>
      </c>
      <c r="AX419" s="13" t="s">
        <v>75</v>
      </c>
      <c r="AY419" s="243" t="s">
        <v>334</v>
      </c>
    </row>
    <row r="420" s="14" customFormat="1">
      <c r="A420" s="14"/>
      <c r="B420" s="244"/>
      <c r="C420" s="245"/>
      <c r="D420" s="235" t="s">
        <v>343</v>
      </c>
      <c r="E420" s="246" t="s">
        <v>1</v>
      </c>
      <c r="F420" s="247" t="s">
        <v>209</v>
      </c>
      <c r="G420" s="245"/>
      <c r="H420" s="248">
        <v>720.25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343</v>
      </c>
      <c r="AU420" s="254" t="s">
        <v>85</v>
      </c>
      <c r="AV420" s="14" t="s">
        <v>85</v>
      </c>
      <c r="AW420" s="14" t="s">
        <v>31</v>
      </c>
      <c r="AX420" s="14" t="s">
        <v>83</v>
      </c>
      <c r="AY420" s="254" t="s">
        <v>334</v>
      </c>
    </row>
    <row r="421" s="2" customFormat="1" ht="16.5" customHeight="1">
      <c r="A421" s="38"/>
      <c r="B421" s="39"/>
      <c r="C421" s="260" t="s">
        <v>710</v>
      </c>
      <c r="D421" s="260" t="s">
        <v>427</v>
      </c>
      <c r="E421" s="261" t="s">
        <v>711</v>
      </c>
      <c r="F421" s="262" t="s">
        <v>712</v>
      </c>
      <c r="G421" s="263" t="s">
        <v>362</v>
      </c>
      <c r="H421" s="264">
        <v>151.25299999999999</v>
      </c>
      <c r="I421" s="265"/>
      <c r="J421" s="266">
        <f>ROUND(I421*H421,2)</f>
        <v>0</v>
      </c>
      <c r="K421" s="262" t="s">
        <v>340</v>
      </c>
      <c r="L421" s="267"/>
      <c r="M421" s="268" t="s">
        <v>1</v>
      </c>
      <c r="N421" s="269" t="s">
        <v>40</v>
      </c>
      <c r="O421" s="91"/>
      <c r="P421" s="229">
        <f>O421*H421</f>
        <v>0</v>
      </c>
      <c r="Q421" s="229">
        <v>0.014999999999999999</v>
      </c>
      <c r="R421" s="229">
        <f>Q421*H421</f>
        <v>2.2687949999999999</v>
      </c>
      <c r="S421" s="229">
        <v>0</v>
      </c>
      <c r="T421" s="230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1" t="s">
        <v>373</v>
      </c>
      <c r="AT421" s="231" t="s">
        <v>427</v>
      </c>
      <c r="AU421" s="231" t="s">
        <v>85</v>
      </c>
      <c r="AY421" s="17" t="s">
        <v>334</v>
      </c>
      <c r="BE421" s="232">
        <f>IF(N421="základní",J421,0)</f>
        <v>0</v>
      </c>
      <c r="BF421" s="232">
        <f>IF(N421="snížená",J421,0)</f>
        <v>0</v>
      </c>
      <c r="BG421" s="232">
        <f>IF(N421="zákl. přenesená",J421,0)</f>
        <v>0</v>
      </c>
      <c r="BH421" s="232">
        <f>IF(N421="sníž. přenesená",J421,0)</f>
        <v>0</v>
      </c>
      <c r="BI421" s="232">
        <f>IF(N421="nulová",J421,0)</f>
        <v>0</v>
      </c>
      <c r="BJ421" s="17" t="s">
        <v>83</v>
      </c>
      <c r="BK421" s="232">
        <f>ROUND(I421*H421,2)</f>
        <v>0</v>
      </c>
      <c r="BL421" s="17" t="s">
        <v>341</v>
      </c>
      <c r="BM421" s="231" t="s">
        <v>713</v>
      </c>
    </row>
    <row r="422" s="14" customFormat="1">
      <c r="A422" s="14"/>
      <c r="B422" s="244"/>
      <c r="C422" s="245"/>
      <c r="D422" s="235" t="s">
        <v>343</v>
      </c>
      <c r="E422" s="245"/>
      <c r="F422" s="246" t="s">
        <v>714</v>
      </c>
      <c r="G422" s="245"/>
      <c r="H422" s="248">
        <v>151.25299999999999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343</v>
      </c>
      <c r="AU422" s="254" t="s">
        <v>85</v>
      </c>
      <c r="AV422" s="14" t="s">
        <v>85</v>
      </c>
      <c r="AW422" s="14" t="s">
        <v>4</v>
      </c>
      <c r="AX422" s="14" t="s">
        <v>83</v>
      </c>
      <c r="AY422" s="254" t="s">
        <v>334</v>
      </c>
    </row>
    <row r="423" s="2" customFormat="1" ht="44.25" customHeight="1">
      <c r="A423" s="38"/>
      <c r="B423" s="39"/>
      <c r="C423" s="220" t="s">
        <v>715</v>
      </c>
      <c r="D423" s="220" t="s">
        <v>336</v>
      </c>
      <c r="E423" s="221" t="s">
        <v>716</v>
      </c>
      <c r="F423" s="222" t="s">
        <v>717</v>
      </c>
      <c r="G423" s="223" t="s">
        <v>339</v>
      </c>
      <c r="H423" s="224">
        <v>63.039000000000001</v>
      </c>
      <c r="I423" s="225"/>
      <c r="J423" s="226">
        <f>ROUND(I423*H423,2)</f>
        <v>0</v>
      </c>
      <c r="K423" s="222" t="s">
        <v>340</v>
      </c>
      <c r="L423" s="44"/>
      <c r="M423" s="227" t="s">
        <v>1</v>
      </c>
      <c r="N423" s="228" t="s">
        <v>40</v>
      </c>
      <c r="O423" s="91"/>
      <c r="P423" s="229">
        <f>O423*H423</f>
        <v>0</v>
      </c>
      <c r="Q423" s="229">
        <v>0.0086</v>
      </c>
      <c r="R423" s="229">
        <f>Q423*H423</f>
        <v>0.54213540000000005</v>
      </c>
      <c r="S423" s="229">
        <v>0</v>
      </c>
      <c r="T423" s="230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1" t="s">
        <v>341</v>
      </c>
      <c r="AT423" s="231" t="s">
        <v>336</v>
      </c>
      <c r="AU423" s="231" t="s">
        <v>85</v>
      </c>
      <c r="AY423" s="17" t="s">
        <v>334</v>
      </c>
      <c r="BE423" s="232">
        <f>IF(N423="základní",J423,0)</f>
        <v>0</v>
      </c>
      <c r="BF423" s="232">
        <f>IF(N423="snížená",J423,0)</f>
        <v>0</v>
      </c>
      <c r="BG423" s="232">
        <f>IF(N423="zákl. přenesená",J423,0)</f>
        <v>0</v>
      </c>
      <c r="BH423" s="232">
        <f>IF(N423="sníž. přenesená",J423,0)</f>
        <v>0</v>
      </c>
      <c r="BI423" s="232">
        <f>IF(N423="nulová",J423,0)</f>
        <v>0</v>
      </c>
      <c r="BJ423" s="17" t="s">
        <v>83</v>
      </c>
      <c r="BK423" s="232">
        <f>ROUND(I423*H423,2)</f>
        <v>0</v>
      </c>
      <c r="BL423" s="17" t="s">
        <v>341</v>
      </c>
      <c r="BM423" s="231" t="s">
        <v>718</v>
      </c>
    </row>
    <row r="424" s="13" customFormat="1">
      <c r="A424" s="13"/>
      <c r="B424" s="233"/>
      <c r="C424" s="234"/>
      <c r="D424" s="235" t="s">
        <v>343</v>
      </c>
      <c r="E424" s="236" t="s">
        <v>1</v>
      </c>
      <c r="F424" s="237" t="s">
        <v>344</v>
      </c>
      <c r="G424" s="234"/>
      <c r="H424" s="236" t="s">
        <v>1</v>
      </c>
      <c r="I424" s="238"/>
      <c r="J424" s="234"/>
      <c r="K424" s="234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343</v>
      </c>
      <c r="AU424" s="243" t="s">
        <v>85</v>
      </c>
      <c r="AV424" s="13" t="s">
        <v>83</v>
      </c>
      <c r="AW424" s="13" t="s">
        <v>31</v>
      </c>
      <c r="AX424" s="13" t="s">
        <v>75</v>
      </c>
      <c r="AY424" s="243" t="s">
        <v>334</v>
      </c>
    </row>
    <row r="425" s="13" customFormat="1">
      <c r="A425" s="13"/>
      <c r="B425" s="233"/>
      <c r="C425" s="234"/>
      <c r="D425" s="235" t="s">
        <v>343</v>
      </c>
      <c r="E425" s="236" t="s">
        <v>1</v>
      </c>
      <c r="F425" s="237" t="s">
        <v>719</v>
      </c>
      <c r="G425" s="234"/>
      <c r="H425" s="236" t="s">
        <v>1</v>
      </c>
      <c r="I425" s="238"/>
      <c r="J425" s="234"/>
      <c r="K425" s="234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343</v>
      </c>
      <c r="AU425" s="243" t="s">
        <v>85</v>
      </c>
      <c r="AV425" s="13" t="s">
        <v>83</v>
      </c>
      <c r="AW425" s="13" t="s">
        <v>31</v>
      </c>
      <c r="AX425" s="13" t="s">
        <v>75</v>
      </c>
      <c r="AY425" s="243" t="s">
        <v>334</v>
      </c>
    </row>
    <row r="426" s="14" customFormat="1">
      <c r="A426" s="14"/>
      <c r="B426" s="244"/>
      <c r="C426" s="245"/>
      <c r="D426" s="235" t="s">
        <v>343</v>
      </c>
      <c r="E426" s="246" t="s">
        <v>1</v>
      </c>
      <c r="F426" s="247" t="s">
        <v>212</v>
      </c>
      <c r="G426" s="245"/>
      <c r="H426" s="248">
        <v>63.039000000000001</v>
      </c>
      <c r="I426" s="249"/>
      <c r="J426" s="245"/>
      <c r="K426" s="245"/>
      <c r="L426" s="250"/>
      <c r="M426" s="251"/>
      <c r="N426" s="252"/>
      <c r="O426" s="252"/>
      <c r="P426" s="252"/>
      <c r="Q426" s="252"/>
      <c r="R426" s="252"/>
      <c r="S426" s="252"/>
      <c r="T426" s="25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4" t="s">
        <v>343</v>
      </c>
      <c r="AU426" s="254" t="s">
        <v>85</v>
      </c>
      <c r="AV426" s="14" t="s">
        <v>85</v>
      </c>
      <c r="AW426" s="14" t="s">
        <v>31</v>
      </c>
      <c r="AX426" s="14" t="s">
        <v>83</v>
      </c>
      <c r="AY426" s="254" t="s">
        <v>334</v>
      </c>
    </row>
    <row r="427" s="2" customFormat="1" ht="24.15" customHeight="1">
      <c r="A427" s="38"/>
      <c r="B427" s="39"/>
      <c r="C427" s="260" t="s">
        <v>720</v>
      </c>
      <c r="D427" s="260" t="s">
        <v>427</v>
      </c>
      <c r="E427" s="261" t="s">
        <v>721</v>
      </c>
      <c r="F427" s="262" t="s">
        <v>722</v>
      </c>
      <c r="G427" s="263" t="s">
        <v>339</v>
      </c>
      <c r="H427" s="264">
        <v>66.191000000000002</v>
      </c>
      <c r="I427" s="265"/>
      <c r="J427" s="266">
        <f>ROUND(I427*H427,2)</f>
        <v>0</v>
      </c>
      <c r="K427" s="262" t="s">
        <v>340</v>
      </c>
      <c r="L427" s="267"/>
      <c r="M427" s="268" t="s">
        <v>1</v>
      </c>
      <c r="N427" s="269" t="s">
        <v>40</v>
      </c>
      <c r="O427" s="91"/>
      <c r="P427" s="229">
        <f>O427*H427</f>
        <v>0</v>
      </c>
      <c r="Q427" s="229">
        <v>0.0015</v>
      </c>
      <c r="R427" s="229">
        <f>Q427*H427</f>
        <v>0.0992865</v>
      </c>
      <c r="S427" s="229">
        <v>0</v>
      </c>
      <c r="T427" s="23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1" t="s">
        <v>373</v>
      </c>
      <c r="AT427" s="231" t="s">
        <v>427</v>
      </c>
      <c r="AU427" s="231" t="s">
        <v>85</v>
      </c>
      <c r="AY427" s="17" t="s">
        <v>334</v>
      </c>
      <c r="BE427" s="232">
        <f>IF(N427="základní",J427,0)</f>
        <v>0</v>
      </c>
      <c r="BF427" s="232">
        <f>IF(N427="snížená",J427,0)</f>
        <v>0</v>
      </c>
      <c r="BG427" s="232">
        <f>IF(N427="zákl. přenesená",J427,0)</f>
        <v>0</v>
      </c>
      <c r="BH427" s="232">
        <f>IF(N427="sníž. přenesená",J427,0)</f>
        <v>0</v>
      </c>
      <c r="BI427" s="232">
        <f>IF(N427="nulová",J427,0)</f>
        <v>0</v>
      </c>
      <c r="BJ427" s="17" t="s">
        <v>83</v>
      </c>
      <c r="BK427" s="232">
        <f>ROUND(I427*H427,2)</f>
        <v>0</v>
      </c>
      <c r="BL427" s="17" t="s">
        <v>341</v>
      </c>
      <c r="BM427" s="231" t="s">
        <v>723</v>
      </c>
    </row>
    <row r="428" s="14" customFormat="1">
      <c r="A428" s="14"/>
      <c r="B428" s="244"/>
      <c r="C428" s="245"/>
      <c r="D428" s="235" t="s">
        <v>343</v>
      </c>
      <c r="E428" s="245"/>
      <c r="F428" s="246" t="s">
        <v>724</v>
      </c>
      <c r="G428" s="245"/>
      <c r="H428" s="248">
        <v>66.191000000000002</v>
      </c>
      <c r="I428" s="249"/>
      <c r="J428" s="245"/>
      <c r="K428" s="245"/>
      <c r="L428" s="250"/>
      <c r="M428" s="251"/>
      <c r="N428" s="252"/>
      <c r="O428" s="252"/>
      <c r="P428" s="252"/>
      <c r="Q428" s="252"/>
      <c r="R428" s="252"/>
      <c r="S428" s="252"/>
      <c r="T428" s="25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4" t="s">
        <v>343</v>
      </c>
      <c r="AU428" s="254" t="s">
        <v>85</v>
      </c>
      <c r="AV428" s="14" t="s">
        <v>85</v>
      </c>
      <c r="AW428" s="14" t="s">
        <v>4</v>
      </c>
      <c r="AX428" s="14" t="s">
        <v>83</v>
      </c>
      <c r="AY428" s="254" t="s">
        <v>334</v>
      </c>
    </row>
    <row r="429" s="2" customFormat="1" ht="37.8" customHeight="1">
      <c r="A429" s="38"/>
      <c r="B429" s="39"/>
      <c r="C429" s="220" t="s">
        <v>725</v>
      </c>
      <c r="D429" s="220" t="s">
        <v>336</v>
      </c>
      <c r="E429" s="221" t="s">
        <v>726</v>
      </c>
      <c r="F429" s="222" t="s">
        <v>727</v>
      </c>
      <c r="G429" s="223" t="s">
        <v>339</v>
      </c>
      <c r="H429" s="224">
        <v>783.28899999999999</v>
      </c>
      <c r="I429" s="225"/>
      <c r="J429" s="226">
        <f>ROUND(I429*H429,2)</f>
        <v>0</v>
      </c>
      <c r="K429" s="222" t="s">
        <v>340</v>
      </c>
      <c r="L429" s="44"/>
      <c r="M429" s="227" t="s">
        <v>1</v>
      </c>
      <c r="N429" s="228" t="s">
        <v>40</v>
      </c>
      <c r="O429" s="91"/>
      <c r="P429" s="229">
        <f>O429*H429</f>
        <v>0</v>
      </c>
      <c r="Q429" s="229">
        <v>8.0000000000000007E-05</v>
      </c>
      <c r="R429" s="229">
        <f>Q429*H429</f>
        <v>0.062663120000000003</v>
      </c>
      <c r="S429" s="229">
        <v>0</v>
      </c>
      <c r="T429" s="230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1" t="s">
        <v>341</v>
      </c>
      <c r="AT429" s="231" t="s">
        <v>336</v>
      </c>
      <c r="AU429" s="231" t="s">
        <v>85</v>
      </c>
      <c r="AY429" s="17" t="s">
        <v>334</v>
      </c>
      <c r="BE429" s="232">
        <f>IF(N429="základní",J429,0)</f>
        <v>0</v>
      </c>
      <c r="BF429" s="232">
        <f>IF(N429="snížená",J429,0)</f>
        <v>0</v>
      </c>
      <c r="BG429" s="232">
        <f>IF(N429="zákl. přenesená",J429,0)</f>
        <v>0</v>
      </c>
      <c r="BH429" s="232">
        <f>IF(N429="sníž. přenesená",J429,0)</f>
        <v>0</v>
      </c>
      <c r="BI429" s="232">
        <f>IF(N429="nulová",J429,0)</f>
        <v>0</v>
      </c>
      <c r="BJ429" s="17" t="s">
        <v>83</v>
      </c>
      <c r="BK429" s="232">
        <f>ROUND(I429*H429,2)</f>
        <v>0</v>
      </c>
      <c r="BL429" s="17" t="s">
        <v>341</v>
      </c>
      <c r="BM429" s="231" t="s">
        <v>728</v>
      </c>
    </row>
    <row r="430" s="14" customFormat="1">
      <c r="A430" s="14"/>
      <c r="B430" s="244"/>
      <c r="C430" s="245"/>
      <c r="D430" s="235" t="s">
        <v>343</v>
      </c>
      <c r="E430" s="255" t="s">
        <v>1</v>
      </c>
      <c r="F430" s="246" t="s">
        <v>729</v>
      </c>
      <c r="G430" s="245"/>
      <c r="H430" s="248">
        <v>783.28899999999999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343</v>
      </c>
      <c r="AU430" s="254" t="s">
        <v>85</v>
      </c>
      <c r="AV430" s="14" t="s">
        <v>85</v>
      </c>
      <c r="AW430" s="14" t="s">
        <v>31</v>
      </c>
      <c r="AX430" s="14" t="s">
        <v>83</v>
      </c>
      <c r="AY430" s="254" t="s">
        <v>334</v>
      </c>
    </row>
    <row r="431" s="2" customFormat="1" ht="16.5" customHeight="1">
      <c r="A431" s="38"/>
      <c r="B431" s="39"/>
      <c r="C431" s="220" t="s">
        <v>730</v>
      </c>
      <c r="D431" s="220" t="s">
        <v>336</v>
      </c>
      <c r="E431" s="221" t="s">
        <v>731</v>
      </c>
      <c r="F431" s="222" t="s">
        <v>732</v>
      </c>
      <c r="G431" s="223" t="s">
        <v>352</v>
      </c>
      <c r="H431" s="224">
        <v>338</v>
      </c>
      <c r="I431" s="225"/>
      <c r="J431" s="226">
        <f>ROUND(I431*H431,2)</f>
        <v>0</v>
      </c>
      <c r="K431" s="222" t="s">
        <v>340</v>
      </c>
      <c r="L431" s="44"/>
      <c r="M431" s="227" t="s">
        <v>1</v>
      </c>
      <c r="N431" s="228" t="s">
        <v>40</v>
      </c>
      <c r="O431" s="91"/>
      <c r="P431" s="229">
        <f>O431*H431</f>
        <v>0</v>
      </c>
      <c r="Q431" s="229">
        <v>0</v>
      </c>
      <c r="R431" s="229">
        <f>Q431*H431</f>
        <v>0</v>
      </c>
      <c r="S431" s="229">
        <v>0</v>
      </c>
      <c r="T431" s="23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1" t="s">
        <v>341</v>
      </c>
      <c r="AT431" s="231" t="s">
        <v>336</v>
      </c>
      <c r="AU431" s="231" t="s">
        <v>85</v>
      </c>
      <c r="AY431" s="17" t="s">
        <v>334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7" t="s">
        <v>83</v>
      </c>
      <c r="BK431" s="232">
        <f>ROUND(I431*H431,2)</f>
        <v>0</v>
      </c>
      <c r="BL431" s="17" t="s">
        <v>341</v>
      </c>
      <c r="BM431" s="231" t="s">
        <v>733</v>
      </c>
    </row>
    <row r="432" s="2" customFormat="1" ht="21.75" customHeight="1">
      <c r="A432" s="38"/>
      <c r="B432" s="39"/>
      <c r="C432" s="260" t="s">
        <v>734</v>
      </c>
      <c r="D432" s="260" t="s">
        <v>427</v>
      </c>
      <c r="E432" s="261" t="s">
        <v>735</v>
      </c>
      <c r="F432" s="262" t="s">
        <v>736</v>
      </c>
      <c r="G432" s="263" t="s">
        <v>352</v>
      </c>
      <c r="H432" s="264">
        <v>150.56999999999999</v>
      </c>
      <c r="I432" s="265"/>
      <c r="J432" s="266">
        <f>ROUND(I432*H432,2)</f>
        <v>0</v>
      </c>
      <c r="K432" s="262" t="s">
        <v>340</v>
      </c>
      <c r="L432" s="267"/>
      <c r="M432" s="268" t="s">
        <v>1</v>
      </c>
      <c r="N432" s="269" t="s">
        <v>40</v>
      </c>
      <c r="O432" s="91"/>
      <c r="P432" s="229">
        <f>O432*H432</f>
        <v>0</v>
      </c>
      <c r="Q432" s="229">
        <v>0.00012</v>
      </c>
      <c r="R432" s="229">
        <f>Q432*H432</f>
        <v>0.018068399999999998</v>
      </c>
      <c r="S432" s="229">
        <v>0</v>
      </c>
      <c r="T432" s="230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1" t="s">
        <v>373</v>
      </c>
      <c r="AT432" s="231" t="s">
        <v>427</v>
      </c>
      <c r="AU432" s="231" t="s">
        <v>85</v>
      </c>
      <c r="AY432" s="17" t="s">
        <v>334</v>
      </c>
      <c r="BE432" s="232">
        <f>IF(N432="základní",J432,0)</f>
        <v>0</v>
      </c>
      <c r="BF432" s="232">
        <f>IF(N432="snížená",J432,0)</f>
        <v>0</v>
      </c>
      <c r="BG432" s="232">
        <f>IF(N432="zákl. přenesená",J432,0)</f>
        <v>0</v>
      </c>
      <c r="BH432" s="232">
        <f>IF(N432="sníž. přenesená",J432,0)</f>
        <v>0</v>
      </c>
      <c r="BI432" s="232">
        <f>IF(N432="nulová",J432,0)</f>
        <v>0</v>
      </c>
      <c r="BJ432" s="17" t="s">
        <v>83</v>
      </c>
      <c r="BK432" s="232">
        <f>ROUND(I432*H432,2)</f>
        <v>0</v>
      </c>
      <c r="BL432" s="17" t="s">
        <v>341</v>
      </c>
      <c r="BM432" s="231" t="s">
        <v>737</v>
      </c>
    </row>
    <row r="433" s="13" customFormat="1">
      <c r="A433" s="13"/>
      <c r="B433" s="233"/>
      <c r="C433" s="234"/>
      <c r="D433" s="235" t="s">
        <v>343</v>
      </c>
      <c r="E433" s="236" t="s">
        <v>1</v>
      </c>
      <c r="F433" s="237" t="s">
        <v>588</v>
      </c>
      <c r="G433" s="234"/>
      <c r="H433" s="236" t="s">
        <v>1</v>
      </c>
      <c r="I433" s="238"/>
      <c r="J433" s="234"/>
      <c r="K433" s="234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343</v>
      </c>
      <c r="AU433" s="243" t="s">
        <v>85</v>
      </c>
      <c r="AV433" s="13" t="s">
        <v>83</v>
      </c>
      <c r="AW433" s="13" t="s">
        <v>31</v>
      </c>
      <c r="AX433" s="13" t="s">
        <v>75</v>
      </c>
      <c r="AY433" s="243" t="s">
        <v>334</v>
      </c>
    </row>
    <row r="434" s="14" customFormat="1">
      <c r="A434" s="14"/>
      <c r="B434" s="244"/>
      <c r="C434" s="245"/>
      <c r="D434" s="235" t="s">
        <v>343</v>
      </c>
      <c r="E434" s="255" t="s">
        <v>1</v>
      </c>
      <c r="F434" s="246" t="s">
        <v>738</v>
      </c>
      <c r="G434" s="245"/>
      <c r="H434" s="248">
        <v>71.849999999999994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4" t="s">
        <v>343</v>
      </c>
      <c r="AU434" s="254" t="s">
        <v>85</v>
      </c>
      <c r="AV434" s="14" t="s">
        <v>85</v>
      </c>
      <c r="AW434" s="14" t="s">
        <v>31</v>
      </c>
      <c r="AX434" s="14" t="s">
        <v>75</v>
      </c>
      <c r="AY434" s="254" t="s">
        <v>334</v>
      </c>
    </row>
    <row r="435" s="13" customFormat="1">
      <c r="A435" s="13"/>
      <c r="B435" s="233"/>
      <c r="C435" s="234"/>
      <c r="D435" s="235" t="s">
        <v>343</v>
      </c>
      <c r="E435" s="236" t="s">
        <v>1</v>
      </c>
      <c r="F435" s="237" t="s">
        <v>590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343</v>
      </c>
      <c r="AU435" s="243" t="s">
        <v>85</v>
      </c>
      <c r="AV435" s="13" t="s">
        <v>83</v>
      </c>
      <c r="AW435" s="13" t="s">
        <v>31</v>
      </c>
      <c r="AX435" s="13" t="s">
        <v>75</v>
      </c>
      <c r="AY435" s="243" t="s">
        <v>334</v>
      </c>
    </row>
    <row r="436" s="14" customFormat="1">
      <c r="A436" s="14"/>
      <c r="B436" s="244"/>
      <c r="C436" s="245"/>
      <c r="D436" s="235" t="s">
        <v>343</v>
      </c>
      <c r="E436" s="255" t="s">
        <v>1</v>
      </c>
      <c r="F436" s="246" t="s">
        <v>739</v>
      </c>
      <c r="G436" s="245"/>
      <c r="H436" s="248">
        <v>71.549999999999997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343</v>
      </c>
      <c r="AU436" s="254" t="s">
        <v>85</v>
      </c>
      <c r="AV436" s="14" t="s">
        <v>85</v>
      </c>
      <c r="AW436" s="14" t="s">
        <v>31</v>
      </c>
      <c r="AX436" s="14" t="s">
        <v>75</v>
      </c>
      <c r="AY436" s="254" t="s">
        <v>334</v>
      </c>
    </row>
    <row r="437" s="15" customFormat="1">
      <c r="A437" s="15"/>
      <c r="B437" s="270"/>
      <c r="C437" s="271"/>
      <c r="D437" s="235" t="s">
        <v>343</v>
      </c>
      <c r="E437" s="272" t="s">
        <v>1</v>
      </c>
      <c r="F437" s="273" t="s">
        <v>518</v>
      </c>
      <c r="G437" s="271"/>
      <c r="H437" s="274">
        <v>143.40000000000001</v>
      </c>
      <c r="I437" s="275"/>
      <c r="J437" s="271"/>
      <c r="K437" s="271"/>
      <c r="L437" s="276"/>
      <c r="M437" s="277"/>
      <c r="N437" s="278"/>
      <c r="O437" s="278"/>
      <c r="P437" s="278"/>
      <c r="Q437" s="278"/>
      <c r="R437" s="278"/>
      <c r="S437" s="278"/>
      <c r="T437" s="279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80" t="s">
        <v>343</v>
      </c>
      <c r="AU437" s="280" t="s">
        <v>85</v>
      </c>
      <c r="AV437" s="15" t="s">
        <v>341</v>
      </c>
      <c r="AW437" s="15" t="s">
        <v>31</v>
      </c>
      <c r="AX437" s="15" t="s">
        <v>83</v>
      </c>
      <c r="AY437" s="280" t="s">
        <v>334</v>
      </c>
    </row>
    <row r="438" s="14" customFormat="1">
      <c r="A438" s="14"/>
      <c r="B438" s="244"/>
      <c r="C438" s="245"/>
      <c r="D438" s="235" t="s">
        <v>343</v>
      </c>
      <c r="E438" s="245"/>
      <c r="F438" s="246" t="s">
        <v>740</v>
      </c>
      <c r="G438" s="245"/>
      <c r="H438" s="248">
        <v>150.56999999999999</v>
      </c>
      <c r="I438" s="249"/>
      <c r="J438" s="245"/>
      <c r="K438" s="245"/>
      <c r="L438" s="250"/>
      <c r="M438" s="251"/>
      <c r="N438" s="252"/>
      <c r="O438" s="252"/>
      <c r="P438" s="252"/>
      <c r="Q438" s="252"/>
      <c r="R438" s="252"/>
      <c r="S438" s="252"/>
      <c r="T438" s="253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4" t="s">
        <v>343</v>
      </c>
      <c r="AU438" s="254" t="s">
        <v>85</v>
      </c>
      <c r="AV438" s="14" t="s">
        <v>85</v>
      </c>
      <c r="AW438" s="14" t="s">
        <v>4</v>
      </c>
      <c r="AX438" s="14" t="s">
        <v>83</v>
      </c>
      <c r="AY438" s="254" t="s">
        <v>334</v>
      </c>
    </row>
    <row r="439" s="2" customFormat="1" ht="24.15" customHeight="1">
      <c r="A439" s="38"/>
      <c r="B439" s="39"/>
      <c r="C439" s="260" t="s">
        <v>741</v>
      </c>
      <c r="D439" s="260" t="s">
        <v>427</v>
      </c>
      <c r="E439" s="261" t="s">
        <v>742</v>
      </c>
      <c r="F439" s="262" t="s">
        <v>743</v>
      </c>
      <c r="G439" s="263" t="s">
        <v>352</v>
      </c>
      <c r="H439" s="264">
        <v>135.87000000000001</v>
      </c>
      <c r="I439" s="265"/>
      <c r="J439" s="266">
        <f>ROUND(I439*H439,2)</f>
        <v>0</v>
      </c>
      <c r="K439" s="262" t="s">
        <v>340</v>
      </c>
      <c r="L439" s="267"/>
      <c r="M439" s="268" t="s">
        <v>1</v>
      </c>
      <c r="N439" s="269" t="s">
        <v>40</v>
      </c>
      <c r="O439" s="91"/>
      <c r="P439" s="229">
        <f>O439*H439</f>
        <v>0</v>
      </c>
      <c r="Q439" s="229">
        <v>4.0000000000000003E-05</v>
      </c>
      <c r="R439" s="229">
        <f>Q439*H439</f>
        <v>0.0054348000000000009</v>
      </c>
      <c r="S439" s="229">
        <v>0</v>
      </c>
      <c r="T439" s="230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1" t="s">
        <v>373</v>
      </c>
      <c r="AT439" s="231" t="s">
        <v>427</v>
      </c>
      <c r="AU439" s="231" t="s">
        <v>85</v>
      </c>
      <c r="AY439" s="17" t="s">
        <v>334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7" t="s">
        <v>83</v>
      </c>
      <c r="BK439" s="232">
        <f>ROUND(I439*H439,2)</f>
        <v>0</v>
      </c>
      <c r="BL439" s="17" t="s">
        <v>341</v>
      </c>
      <c r="BM439" s="231" t="s">
        <v>744</v>
      </c>
    </row>
    <row r="440" s="13" customFormat="1">
      <c r="A440" s="13"/>
      <c r="B440" s="233"/>
      <c r="C440" s="234"/>
      <c r="D440" s="235" t="s">
        <v>343</v>
      </c>
      <c r="E440" s="236" t="s">
        <v>1</v>
      </c>
      <c r="F440" s="237" t="s">
        <v>588</v>
      </c>
      <c r="G440" s="234"/>
      <c r="H440" s="236" t="s">
        <v>1</v>
      </c>
      <c r="I440" s="238"/>
      <c r="J440" s="234"/>
      <c r="K440" s="234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343</v>
      </c>
      <c r="AU440" s="243" t="s">
        <v>85</v>
      </c>
      <c r="AV440" s="13" t="s">
        <v>83</v>
      </c>
      <c r="AW440" s="13" t="s">
        <v>31</v>
      </c>
      <c r="AX440" s="13" t="s">
        <v>75</v>
      </c>
      <c r="AY440" s="243" t="s">
        <v>334</v>
      </c>
    </row>
    <row r="441" s="14" customFormat="1">
      <c r="A441" s="14"/>
      <c r="B441" s="244"/>
      <c r="C441" s="245"/>
      <c r="D441" s="235" t="s">
        <v>343</v>
      </c>
      <c r="E441" s="255" t="s">
        <v>1</v>
      </c>
      <c r="F441" s="246" t="s">
        <v>745</v>
      </c>
      <c r="G441" s="245"/>
      <c r="H441" s="248">
        <v>57.850000000000001</v>
      </c>
      <c r="I441" s="249"/>
      <c r="J441" s="245"/>
      <c r="K441" s="245"/>
      <c r="L441" s="250"/>
      <c r="M441" s="251"/>
      <c r="N441" s="252"/>
      <c r="O441" s="252"/>
      <c r="P441" s="252"/>
      <c r="Q441" s="252"/>
      <c r="R441" s="252"/>
      <c r="S441" s="252"/>
      <c r="T441" s="253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4" t="s">
        <v>343</v>
      </c>
      <c r="AU441" s="254" t="s">
        <v>85</v>
      </c>
      <c r="AV441" s="14" t="s">
        <v>85</v>
      </c>
      <c r="AW441" s="14" t="s">
        <v>31</v>
      </c>
      <c r="AX441" s="14" t="s">
        <v>75</v>
      </c>
      <c r="AY441" s="254" t="s">
        <v>334</v>
      </c>
    </row>
    <row r="442" s="13" customFormat="1">
      <c r="A442" s="13"/>
      <c r="B442" s="233"/>
      <c r="C442" s="234"/>
      <c r="D442" s="235" t="s">
        <v>343</v>
      </c>
      <c r="E442" s="236" t="s">
        <v>1</v>
      </c>
      <c r="F442" s="237" t="s">
        <v>590</v>
      </c>
      <c r="G442" s="234"/>
      <c r="H442" s="236" t="s">
        <v>1</v>
      </c>
      <c r="I442" s="238"/>
      <c r="J442" s="234"/>
      <c r="K442" s="234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343</v>
      </c>
      <c r="AU442" s="243" t="s">
        <v>85</v>
      </c>
      <c r="AV442" s="13" t="s">
        <v>83</v>
      </c>
      <c r="AW442" s="13" t="s">
        <v>31</v>
      </c>
      <c r="AX442" s="13" t="s">
        <v>75</v>
      </c>
      <c r="AY442" s="243" t="s">
        <v>334</v>
      </c>
    </row>
    <row r="443" s="14" customFormat="1">
      <c r="A443" s="14"/>
      <c r="B443" s="244"/>
      <c r="C443" s="245"/>
      <c r="D443" s="235" t="s">
        <v>343</v>
      </c>
      <c r="E443" s="255" t="s">
        <v>1</v>
      </c>
      <c r="F443" s="246" t="s">
        <v>739</v>
      </c>
      <c r="G443" s="245"/>
      <c r="H443" s="248">
        <v>71.549999999999997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343</v>
      </c>
      <c r="AU443" s="254" t="s">
        <v>85</v>
      </c>
      <c r="AV443" s="14" t="s">
        <v>85</v>
      </c>
      <c r="AW443" s="14" t="s">
        <v>31</v>
      </c>
      <c r="AX443" s="14" t="s">
        <v>75</v>
      </c>
      <c r="AY443" s="254" t="s">
        <v>334</v>
      </c>
    </row>
    <row r="444" s="15" customFormat="1">
      <c r="A444" s="15"/>
      <c r="B444" s="270"/>
      <c r="C444" s="271"/>
      <c r="D444" s="235" t="s">
        <v>343</v>
      </c>
      <c r="E444" s="272" t="s">
        <v>1</v>
      </c>
      <c r="F444" s="273" t="s">
        <v>518</v>
      </c>
      <c r="G444" s="271"/>
      <c r="H444" s="274">
        <v>129.40000000000001</v>
      </c>
      <c r="I444" s="275"/>
      <c r="J444" s="271"/>
      <c r="K444" s="271"/>
      <c r="L444" s="276"/>
      <c r="M444" s="277"/>
      <c r="N444" s="278"/>
      <c r="O444" s="278"/>
      <c r="P444" s="278"/>
      <c r="Q444" s="278"/>
      <c r="R444" s="278"/>
      <c r="S444" s="278"/>
      <c r="T444" s="279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80" t="s">
        <v>343</v>
      </c>
      <c r="AU444" s="280" t="s">
        <v>85</v>
      </c>
      <c r="AV444" s="15" t="s">
        <v>341</v>
      </c>
      <c r="AW444" s="15" t="s">
        <v>31</v>
      </c>
      <c r="AX444" s="15" t="s">
        <v>83</v>
      </c>
      <c r="AY444" s="280" t="s">
        <v>334</v>
      </c>
    </row>
    <row r="445" s="14" customFormat="1">
      <c r="A445" s="14"/>
      <c r="B445" s="244"/>
      <c r="C445" s="245"/>
      <c r="D445" s="235" t="s">
        <v>343</v>
      </c>
      <c r="E445" s="245"/>
      <c r="F445" s="246" t="s">
        <v>746</v>
      </c>
      <c r="G445" s="245"/>
      <c r="H445" s="248">
        <v>135.87000000000001</v>
      </c>
      <c r="I445" s="249"/>
      <c r="J445" s="245"/>
      <c r="K445" s="245"/>
      <c r="L445" s="250"/>
      <c r="M445" s="251"/>
      <c r="N445" s="252"/>
      <c r="O445" s="252"/>
      <c r="P445" s="252"/>
      <c r="Q445" s="252"/>
      <c r="R445" s="252"/>
      <c r="S445" s="252"/>
      <c r="T445" s="253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4" t="s">
        <v>343</v>
      </c>
      <c r="AU445" s="254" t="s">
        <v>85</v>
      </c>
      <c r="AV445" s="14" t="s">
        <v>85</v>
      </c>
      <c r="AW445" s="14" t="s">
        <v>4</v>
      </c>
      <c r="AX445" s="14" t="s">
        <v>83</v>
      </c>
      <c r="AY445" s="254" t="s">
        <v>334</v>
      </c>
    </row>
    <row r="446" s="2" customFormat="1" ht="24.15" customHeight="1">
      <c r="A446" s="38"/>
      <c r="B446" s="39"/>
      <c r="C446" s="260" t="s">
        <v>747</v>
      </c>
      <c r="D446" s="260" t="s">
        <v>427</v>
      </c>
      <c r="E446" s="261" t="s">
        <v>748</v>
      </c>
      <c r="F446" s="262" t="s">
        <v>749</v>
      </c>
      <c r="G446" s="263" t="s">
        <v>352</v>
      </c>
      <c r="H446" s="264">
        <v>68.459999999999994</v>
      </c>
      <c r="I446" s="265"/>
      <c r="J446" s="266">
        <f>ROUND(I446*H446,2)</f>
        <v>0</v>
      </c>
      <c r="K446" s="262" t="s">
        <v>340</v>
      </c>
      <c r="L446" s="267"/>
      <c r="M446" s="268" t="s">
        <v>1</v>
      </c>
      <c r="N446" s="269" t="s">
        <v>40</v>
      </c>
      <c r="O446" s="91"/>
      <c r="P446" s="229">
        <f>O446*H446</f>
        <v>0</v>
      </c>
      <c r="Q446" s="229">
        <v>0.00029999999999999997</v>
      </c>
      <c r="R446" s="229">
        <f>Q446*H446</f>
        <v>0.020537999999999997</v>
      </c>
      <c r="S446" s="229">
        <v>0</v>
      </c>
      <c r="T446" s="230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31" t="s">
        <v>373</v>
      </c>
      <c r="AT446" s="231" t="s">
        <v>427</v>
      </c>
      <c r="AU446" s="231" t="s">
        <v>85</v>
      </c>
      <c r="AY446" s="17" t="s">
        <v>334</v>
      </c>
      <c r="BE446" s="232">
        <f>IF(N446="základní",J446,0)</f>
        <v>0</v>
      </c>
      <c r="BF446" s="232">
        <f>IF(N446="snížená",J446,0)</f>
        <v>0</v>
      </c>
      <c r="BG446" s="232">
        <f>IF(N446="zákl. přenesená",J446,0)</f>
        <v>0</v>
      </c>
      <c r="BH446" s="232">
        <f>IF(N446="sníž. přenesená",J446,0)</f>
        <v>0</v>
      </c>
      <c r="BI446" s="232">
        <f>IF(N446="nulová",J446,0)</f>
        <v>0</v>
      </c>
      <c r="BJ446" s="17" t="s">
        <v>83</v>
      </c>
      <c r="BK446" s="232">
        <f>ROUND(I446*H446,2)</f>
        <v>0</v>
      </c>
      <c r="BL446" s="17" t="s">
        <v>341</v>
      </c>
      <c r="BM446" s="231" t="s">
        <v>750</v>
      </c>
    </row>
    <row r="447" s="13" customFormat="1">
      <c r="A447" s="13"/>
      <c r="B447" s="233"/>
      <c r="C447" s="234"/>
      <c r="D447" s="235" t="s">
        <v>343</v>
      </c>
      <c r="E447" s="236" t="s">
        <v>1</v>
      </c>
      <c r="F447" s="237" t="s">
        <v>588</v>
      </c>
      <c r="G447" s="234"/>
      <c r="H447" s="236" t="s">
        <v>1</v>
      </c>
      <c r="I447" s="238"/>
      <c r="J447" s="234"/>
      <c r="K447" s="234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343</v>
      </c>
      <c r="AU447" s="243" t="s">
        <v>85</v>
      </c>
      <c r="AV447" s="13" t="s">
        <v>83</v>
      </c>
      <c r="AW447" s="13" t="s">
        <v>31</v>
      </c>
      <c r="AX447" s="13" t="s">
        <v>75</v>
      </c>
      <c r="AY447" s="243" t="s">
        <v>334</v>
      </c>
    </row>
    <row r="448" s="14" customFormat="1">
      <c r="A448" s="14"/>
      <c r="B448" s="244"/>
      <c r="C448" s="245"/>
      <c r="D448" s="235" t="s">
        <v>343</v>
      </c>
      <c r="E448" s="255" t="s">
        <v>1</v>
      </c>
      <c r="F448" s="246" t="s">
        <v>751</v>
      </c>
      <c r="G448" s="245"/>
      <c r="H448" s="248">
        <v>32.350000000000001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343</v>
      </c>
      <c r="AU448" s="254" t="s">
        <v>85</v>
      </c>
      <c r="AV448" s="14" t="s">
        <v>85</v>
      </c>
      <c r="AW448" s="14" t="s">
        <v>31</v>
      </c>
      <c r="AX448" s="14" t="s">
        <v>75</v>
      </c>
      <c r="AY448" s="254" t="s">
        <v>334</v>
      </c>
    </row>
    <row r="449" s="13" customFormat="1">
      <c r="A449" s="13"/>
      <c r="B449" s="233"/>
      <c r="C449" s="234"/>
      <c r="D449" s="235" t="s">
        <v>343</v>
      </c>
      <c r="E449" s="236" t="s">
        <v>1</v>
      </c>
      <c r="F449" s="237" t="s">
        <v>590</v>
      </c>
      <c r="G449" s="234"/>
      <c r="H449" s="236" t="s">
        <v>1</v>
      </c>
      <c r="I449" s="238"/>
      <c r="J449" s="234"/>
      <c r="K449" s="234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343</v>
      </c>
      <c r="AU449" s="243" t="s">
        <v>85</v>
      </c>
      <c r="AV449" s="13" t="s">
        <v>83</v>
      </c>
      <c r="AW449" s="13" t="s">
        <v>31</v>
      </c>
      <c r="AX449" s="13" t="s">
        <v>75</v>
      </c>
      <c r="AY449" s="243" t="s">
        <v>334</v>
      </c>
    </row>
    <row r="450" s="14" customFormat="1">
      <c r="A450" s="14"/>
      <c r="B450" s="244"/>
      <c r="C450" s="245"/>
      <c r="D450" s="235" t="s">
        <v>343</v>
      </c>
      <c r="E450" s="255" t="s">
        <v>1</v>
      </c>
      <c r="F450" s="246" t="s">
        <v>752</v>
      </c>
      <c r="G450" s="245"/>
      <c r="H450" s="248">
        <v>32.850000000000001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343</v>
      </c>
      <c r="AU450" s="254" t="s">
        <v>85</v>
      </c>
      <c r="AV450" s="14" t="s">
        <v>85</v>
      </c>
      <c r="AW450" s="14" t="s">
        <v>31</v>
      </c>
      <c r="AX450" s="14" t="s">
        <v>75</v>
      </c>
      <c r="AY450" s="254" t="s">
        <v>334</v>
      </c>
    </row>
    <row r="451" s="15" customFormat="1">
      <c r="A451" s="15"/>
      <c r="B451" s="270"/>
      <c r="C451" s="271"/>
      <c r="D451" s="235" t="s">
        <v>343</v>
      </c>
      <c r="E451" s="272" t="s">
        <v>1</v>
      </c>
      <c r="F451" s="273" t="s">
        <v>518</v>
      </c>
      <c r="G451" s="271"/>
      <c r="H451" s="274">
        <v>65.200000000000003</v>
      </c>
      <c r="I451" s="275"/>
      <c r="J451" s="271"/>
      <c r="K451" s="271"/>
      <c r="L451" s="276"/>
      <c r="M451" s="277"/>
      <c r="N451" s="278"/>
      <c r="O451" s="278"/>
      <c r="P451" s="278"/>
      <c r="Q451" s="278"/>
      <c r="R451" s="278"/>
      <c r="S451" s="278"/>
      <c r="T451" s="279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T451" s="280" t="s">
        <v>343</v>
      </c>
      <c r="AU451" s="280" t="s">
        <v>85</v>
      </c>
      <c r="AV451" s="15" t="s">
        <v>341</v>
      </c>
      <c r="AW451" s="15" t="s">
        <v>31</v>
      </c>
      <c r="AX451" s="15" t="s">
        <v>83</v>
      </c>
      <c r="AY451" s="280" t="s">
        <v>334</v>
      </c>
    </row>
    <row r="452" s="14" customFormat="1">
      <c r="A452" s="14"/>
      <c r="B452" s="244"/>
      <c r="C452" s="245"/>
      <c r="D452" s="235" t="s">
        <v>343</v>
      </c>
      <c r="E452" s="245"/>
      <c r="F452" s="246" t="s">
        <v>753</v>
      </c>
      <c r="G452" s="245"/>
      <c r="H452" s="248">
        <v>68.459999999999994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4" t="s">
        <v>343</v>
      </c>
      <c r="AU452" s="254" t="s">
        <v>85</v>
      </c>
      <c r="AV452" s="14" t="s">
        <v>85</v>
      </c>
      <c r="AW452" s="14" t="s">
        <v>4</v>
      </c>
      <c r="AX452" s="14" t="s">
        <v>83</v>
      </c>
      <c r="AY452" s="254" t="s">
        <v>334</v>
      </c>
    </row>
    <row r="453" s="2" customFormat="1" ht="24.15" customHeight="1">
      <c r="A453" s="38"/>
      <c r="B453" s="39"/>
      <c r="C453" s="220" t="s">
        <v>754</v>
      </c>
      <c r="D453" s="220" t="s">
        <v>336</v>
      </c>
      <c r="E453" s="221" t="s">
        <v>755</v>
      </c>
      <c r="F453" s="222" t="s">
        <v>756</v>
      </c>
      <c r="G453" s="223" t="s">
        <v>339</v>
      </c>
      <c r="H453" s="224">
        <v>27.579999999999998</v>
      </c>
      <c r="I453" s="225"/>
      <c r="J453" s="226">
        <f>ROUND(I453*H453,2)</f>
        <v>0</v>
      </c>
      <c r="K453" s="222" t="s">
        <v>340</v>
      </c>
      <c r="L453" s="44"/>
      <c r="M453" s="227" t="s">
        <v>1</v>
      </c>
      <c r="N453" s="228" t="s">
        <v>40</v>
      </c>
      <c r="O453" s="91"/>
      <c r="P453" s="229">
        <f>O453*H453</f>
        <v>0</v>
      </c>
      <c r="Q453" s="229">
        <v>0.0057000000000000002</v>
      </c>
      <c r="R453" s="229">
        <f>Q453*H453</f>
        <v>0.15720599999999999</v>
      </c>
      <c r="S453" s="229">
        <v>0</v>
      </c>
      <c r="T453" s="230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1" t="s">
        <v>341</v>
      </c>
      <c r="AT453" s="231" t="s">
        <v>336</v>
      </c>
      <c r="AU453" s="231" t="s">
        <v>85</v>
      </c>
      <c r="AY453" s="17" t="s">
        <v>334</v>
      </c>
      <c r="BE453" s="232">
        <f>IF(N453="základní",J453,0)</f>
        <v>0</v>
      </c>
      <c r="BF453" s="232">
        <f>IF(N453="snížená",J453,0)</f>
        <v>0</v>
      </c>
      <c r="BG453" s="232">
        <f>IF(N453="zákl. přenesená",J453,0)</f>
        <v>0</v>
      </c>
      <c r="BH453" s="232">
        <f>IF(N453="sníž. přenesená",J453,0)</f>
        <v>0</v>
      </c>
      <c r="BI453" s="232">
        <f>IF(N453="nulová",J453,0)</f>
        <v>0</v>
      </c>
      <c r="BJ453" s="17" t="s">
        <v>83</v>
      </c>
      <c r="BK453" s="232">
        <f>ROUND(I453*H453,2)</f>
        <v>0</v>
      </c>
      <c r="BL453" s="17" t="s">
        <v>341</v>
      </c>
      <c r="BM453" s="231" t="s">
        <v>757</v>
      </c>
    </row>
    <row r="454" s="13" customFormat="1">
      <c r="A454" s="13"/>
      <c r="B454" s="233"/>
      <c r="C454" s="234"/>
      <c r="D454" s="235" t="s">
        <v>343</v>
      </c>
      <c r="E454" s="236" t="s">
        <v>1</v>
      </c>
      <c r="F454" s="237" t="s">
        <v>344</v>
      </c>
      <c r="G454" s="234"/>
      <c r="H454" s="236" t="s">
        <v>1</v>
      </c>
      <c r="I454" s="238"/>
      <c r="J454" s="234"/>
      <c r="K454" s="234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343</v>
      </c>
      <c r="AU454" s="243" t="s">
        <v>85</v>
      </c>
      <c r="AV454" s="13" t="s">
        <v>83</v>
      </c>
      <c r="AW454" s="13" t="s">
        <v>31</v>
      </c>
      <c r="AX454" s="13" t="s">
        <v>75</v>
      </c>
      <c r="AY454" s="243" t="s">
        <v>334</v>
      </c>
    </row>
    <row r="455" s="13" customFormat="1">
      <c r="A455" s="13"/>
      <c r="B455" s="233"/>
      <c r="C455" s="234"/>
      <c r="D455" s="235" t="s">
        <v>343</v>
      </c>
      <c r="E455" s="236" t="s">
        <v>1</v>
      </c>
      <c r="F455" s="237" t="s">
        <v>690</v>
      </c>
      <c r="G455" s="234"/>
      <c r="H455" s="236" t="s">
        <v>1</v>
      </c>
      <c r="I455" s="238"/>
      <c r="J455" s="234"/>
      <c r="K455" s="234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343</v>
      </c>
      <c r="AU455" s="243" t="s">
        <v>85</v>
      </c>
      <c r="AV455" s="13" t="s">
        <v>83</v>
      </c>
      <c r="AW455" s="13" t="s">
        <v>31</v>
      </c>
      <c r="AX455" s="13" t="s">
        <v>75</v>
      </c>
      <c r="AY455" s="243" t="s">
        <v>334</v>
      </c>
    </row>
    <row r="456" s="14" customFormat="1">
      <c r="A456" s="14"/>
      <c r="B456" s="244"/>
      <c r="C456" s="245"/>
      <c r="D456" s="235" t="s">
        <v>343</v>
      </c>
      <c r="E456" s="246" t="s">
        <v>1</v>
      </c>
      <c r="F456" s="247" t="s">
        <v>215</v>
      </c>
      <c r="G456" s="245"/>
      <c r="H456" s="248">
        <v>27.579999999999998</v>
      </c>
      <c r="I456" s="249"/>
      <c r="J456" s="245"/>
      <c r="K456" s="245"/>
      <c r="L456" s="250"/>
      <c r="M456" s="251"/>
      <c r="N456" s="252"/>
      <c r="O456" s="252"/>
      <c r="P456" s="252"/>
      <c r="Q456" s="252"/>
      <c r="R456" s="252"/>
      <c r="S456" s="252"/>
      <c r="T456" s="253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4" t="s">
        <v>343</v>
      </c>
      <c r="AU456" s="254" t="s">
        <v>85</v>
      </c>
      <c r="AV456" s="14" t="s">
        <v>85</v>
      </c>
      <c r="AW456" s="14" t="s">
        <v>31</v>
      </c>
      <c r="AX456" s="14" t="s">
        <v>83</v>
      </c>
      <c r="AY456" s="254" t="s">
        <v>334</v>
      </c>
    </row>
    <row r="457" s="2" customFormat="1" ht="24.15" customHeight="1">
      <c r="A457" s="38"/>
      <c r="B457" s="39"/>
      <c r="C457" s="220" t="s">
        <v>758</v>
      </c>
      <c r="D457" s="220" t="s">
        <v>336</v>
      </c>
      <c r="E457" s="221" t="s">
        <v>759</v>
      </c>
      <c r="F457" s="222" t="s">
        <v>760</v>
      </c>
      <c r="G457" s="223" t="s">
        <v>339</v>
      </c>
      <c r="H457" s="224">
        <v>720.25</v>
      </c>
      <c r="I457" s="225"/>
      <c r="J457" s="226">
        <f>ROUND(I457*H457,2)</f>
        <v>0</v>
      </c>
      <c r="K457" s="222" t="s">
        <v>340</v>
      </c>
      <c r="L457" s="44"/>
      <c r="M457" s="227" t="s">
        <v>1</v>
      </c>
      <c r="N457" s="228" t="s">
        <v>40</v>
      </c>
      <c r="O457" s="91"/>
      <c r="P457" s="229">
        <f>O457*H457</f>
        <v>0</v>
      </c>
      <c r="Q457" s="229">
        <v>0.0028500000000000001</v>
      </c>
      <c r="R457" s="229">
        <f>Q457*H457</f>
        <v>2.0527125000000002</v>
      </c>
      <c r="S457" s="229">
        <v>0</v>
      </c>
      <c r="T457" s="230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1" t="s">
        <v>341</v>
      </c>
      <c r="AT457" s="231" t="s">
        <v>336</v>
      </c>
      <c r="AU457" s="231" t="s">
        <v>85</v>
      </c>
      <c r="AY457" s="17" t="s">
        <v>334</v>
      </c>
      <c r="BE457" s="232">
        <f>IF(N457="základní",J457,0)</f>
        <v>0</v>
      </c>
      <c r="BF457" s="232">
        <f>IF(N457="snížená",J457,0)</f>
        <v>0</v>
      </c>
      <c r="BG457" s="232">
        <f>IF(N457="zákl. přenesená",J457,0)</f>
        <v>0</v>
      </c>
      <c r="BH457" s="232">
        <f>IF(N457="sníž. přenesená",J457,0)</f>
        <v>0</v>
      </c>
      <c r="BI457" s="232">
        <f>IF(N457="nulová",J457,0)</f>
        <v>0</v>
      </c>
      <c r="BJ457" s="17" t="s">
        <v>83</v>
      </c>
      <c r="BK457" s="232">
        <f>ROUND(I457*H457,2)</f>
        <v>0</v>
      </c>
      <c r="BL457" s="17" t="s">
        <v>341</v>
      </c>
      <c r="BM457" s="231" t="s">
        <v>761</v>
      </c>
    </row>
    <row r="458" s="13" customFormat="1">
      <c r="A458" s="13"/>
      <c r="B458" s="233"/>
      <c r="C458" s="234"/>
      <c r="D458" s="235" t="s">
        <v>343</v>
      </c>
      <c r="E458" s="236" t="s">
        <v>1</v>
      </c>
      <c r="F458" s="237" t="s">
        <v>344</v>
      </c>
      <c r="G458" s="234"/>
      <c r="H458" s="236" t="s">
        <v>1</v>
      </c>
      <c r="I458" s="238"/>
      <c r="J458" s="234"/>
      <c r="K458" s="234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343</v>
      </c>
      <c r="AU458" s="243" t="s">
        <v>85</v>
      </c>
      <c r="AV458" s="13" t="s">
        <v>83</v>
      </c>
      <c r="AW458" s="13" t="s">
        <v>31</v>
      </c>
      <c r="AX458" s="13" t="s">
        <v>75</v>
      </c>
      <c r="AY458" s="243" t="s">
        <v>334</v>
      </c>
    </row>
    <row r="459" s="13" customFormat="1">
      <c r="A459" s="13"/>
      <c r="B459" s="233"/>
      <c r="C459" s="234"/>
      <c r="D459" s="235" t="s">
        <v>343</v>
      </c>
      <c r="E459" s="236" t="s">
        <v>1</v>
      </c>
      <c r="F459" s="237" t="s">
        <v>695</v>
      </c>
      <c r="G459" s="234"/>
      <c r="H459" s="236" t="s">
        <v>1</v>
      </c>
      <c r="I459" s="238"/>
      <c r="J459" s="234"/>
      <c r="K459" s="234"/>
      <c r="L459" s="239"/>
      <c r="M459" s="240"/>
      <c r="N459" s="241"/>
      <c r="O459" s="241"/>
      <c r="P459" s="241"/>
      <c r="Q459" s="241"/>
      <c r="R459" s="241"/>
      <c r="S459" s="241"/>
      <c r="T459" s="24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3" t="s">
        <v>343</v>
      </c>
      <c r="AU459" s="243" t="s">
        <v>85</v>
      </c>
      <c r="AV459" s="13" t="s">
        <v>83</v>
      </c>
      <c r="AW459" s="13" t="s">
        <v>31</v>
      </c>
      <c r="AX459" s="13" t="s">
        <v>75</v>
      </c>
      <c r="AY459" s="243" t="s">
        <v>334</v>
      </c>
    </row>
    <row r="460" s="13" customFormat="1">
      <c r="A460" s="13"/>
      <c r="B460" s="233"/>
      <c r="C460" s="234"/>
      <c r="D460" s="235" t="s">
        <v>343</v>
      </c>
      <c r="E460" s="236" t="s">
        <v>1</v>
      </c>
      <c r="F460" s="237" t="s">
        <v>696</v>
      </c>
      <c r="G460" s="234"/>
      <c r="H460" s="236" t="s">
        <v>1</v>
      </c>
      <c r="I460" s="238"/>
      <c r="J460" s="234"/>
      <c r="K460" s="234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343</v>
      </c>
      <c r="AU460" s="243" t="s">
        <v>85</v>
      </c>
      <c r="AV460" s="13" t="s">
        <v>83</v>
      </c>
      <c r="AW460" s="13" t="s">
        <v>31</v>
      </c>
      <c r="AX460" s="13" t="s">
        <v>75</v>
      </c>
      <c r="AY460" s="243" t="s">
        <v>334</v>
      </c>
    </row>
    <row r="461" s="13" customFormat="1">
      <c r="A461" s="13"/>
      <c r="B461" s="233"/>
      <c r="C461" s="234"/>
      <c r="D461" s="235" t="s">
        <v>343</v>
      </c>
      <c r="E461" s="236" t="s">
        <v>1</v>
      </c>
      <c r="F461" s="237" t="s">
        <v>697</v>
      </c>
      <c r="G461" s="234"/>
      <c r="H461" s="236" t="s">
        <v>1</v>
      </c>
      <c r="I461" s="238"/>
      <c r="J461" s="234"/>
      <c r="K461" s="234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343</v>
      </c>
      <c r="AU461" s="243" t="s">
        <v>85</v>
      </c>
      <c r="AV461" s="13" t="s">
        <v>83</v>
      </c>
      <c r="AW461" s="13" t="s">
        <v>31</v>
      </c>
      <c r="AX461" s="13" t="s">
        <v>75</v>
      </c>
      <c r="AY461" s="243" t="s">
        <v>334</v>
      </c>
    </row>
    <row r="462" s="13" customFormat="1">
      <c r="A462" s="13"/>
      <c r="B462" s="233"/>
      <c r="C462" s="234"/>
      <c r="D462" s="235" t="s">
        <v>343</v>
      </c>
      <c r="E462" s="236" t="s">
        <v>1</v>
      </c>
      <c r="F462" s="237" t="s">
        <v>698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343</v>
      </c>
      <c r="AU462" s="243" t="s">
        <v>85</v>
      </c>
      <c r="AV462" s="13" t="s">
        <v>83</v>
      </c>
      <c r="AW462" s="13" t="s">
        <v>31</v>
      </c>
      <c r="AX462" s="13" t="s">
        <v>75</v>
      </c>
      <c r="AY462" s="243" t="s">
        <v>334</v>
      </c>
    </row>
    <row r="463" s="13" customFormat="1">
      <c r="A463" s="13"/>
      <c r="B463" s="233"/>
      <c r="C463" s="234"/>
      <c r="D463" s="235" t="s">
        <v>343</v>
      </c>
      <c r="E463" s="236" t="s">
        <v>1</v>
      </c>
      <c r="F463" s="237" t="s">
        <v>699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343</v>
      </c>
      <c r="AU463" s="243" t="s">
        <v>85</v>
      </c>
      <c r="AV463" s="13" t="s">
        <v>83</v>
      </c>
      <c r="AW463" s="13" t="s">
        <v>31</v>
      </c>
      <c r="AX463" s="13" t="s">
        <v>75</v>
      </c>
      <c r="AY463" s="243" t="s">
        <v>334</v>
      </c>
    </row>
    <row r="464" s="13" customFormat="1">
      <c r="A464" s="13"/>
      <c r="B464" s="233"/>
      <c r="C464" s="234"/>
      <c r="D464" s="235" t="s">
        <v>343</v>
      </c>
      <c r="E464" s="236" t="s">
        <v>1</v>
      </c>
      <c r="F464" s="237" t="s">
        <v>700</v>
      </c>
      <c r="G464" s="234"/>
      <c r="H464" s="236" t="s">
        <v>1</v>
      </c>
      <c r="I464" s="238"/>
      <c r="J464" s="234"/>
      <c r="K464" s="234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343</v>
      </c>
      <c r="AU464" s="243" t="s">
        <v>85</v>
      </c>
      <c r="AV464" s="13" t="s">
        <v>83</v>
      </c>
      <c r="AW464" s="13" t="s">
        <v>31</v>
      </c>
      <c r="AX464" s="13" t="s">
        <v>75</v>
      </c>
      <c r="AY464" s="243" t="s">
        <v>334</v>
      </c>
    </row>
    <row r="465" s="13" customFormat="1">
      <c r="A465" s="13"/>
      <c r="B465" s="233"/>
      <c r="C465" s="234"/>
      <c r="D465" s="235" t="s">
        <v>343</v>
      </c>
      <c r="E465" s="236" t="s">
        <v>1</v>
      </c>
      <c r="F465" s="237" t="s">
        <v>701</v>
      </c>
      <c r="G465" s="234"/>
      <c r="H465" s="236" t="s">
        <v>1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343</v>
      </c>
      <c r="AU465" s="243" t="s">
        <v>85</v>
      </c>
      <c r="AV465" s="13" t="s">
        <v>83</v>
      </c>
      <c r="AW465" s="13" t="s">
        <v>31</v>
      </c>
      <c r="AX465" s="13" t="s">
        <v>75</v>
      </c>
      <c r="AY465" s="243" t="s">
        <v>334</v>
      </c>
    </row>
    <row r="466" s="13" customFormat="1">
      <c r="A466" s="13"/>
      <c r="B466" s="233"/>
      <c r="C466" s="234"/>
      <c r="D466" s="235" t="s">
        <v>343</v>
      </c>
      <c r="E466" s="236" t="s">
        <v>1</v>
      </c>
      <c r="F466" s="237" t="s">
        <v>702</v>
      </c>
      <c r="G466" s="234"/>
      <c r="H466" s="236" t="s">
        <v>1</v>
      </c>
      <c r="I466" s="238"/>
      <c r="J466" s="234"/>
      <c r="K466" s="234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343</v>
      </c>
      <c r="AU466" s="243" t="s">
        <v>85</v>
      </c>
      <c r="AV466" s="13" t="s">
        <v>83</v>
      </c>
      <c r="AW466" s="13" t="s">
        <v>31</v>
      </c>
      <c r="AX466" s="13" t="s">
        <v>75</v>
      </c>
      <c r="AY466" s="243" t="s">
        <v>334</v>
      </c>
    </row>
    <row r="467" s="13" customFormat="1">
      <c r="A467" s="13"/>
      <c r="B467" s="233"/>
      <c r="C467" s="234"/>
      <c r="D467" s="235" t="s">
        <v>343</v>
      </c>
      <c r="E467" s="236" t="s">
        <v>1</v>
      </c>
      <c r="F467" s="237" t="s">
        <v>703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343</v>
      </c>
      <c r="AU467" s="243" t="s">
        <v>85</v>
      </c>
      <c r="AV467" s="13" t="s">
        <v>83</v>
      </c>
      <c r="AW467" s="13" t="s">
        <v>31</v>
      </c>
      <c r="AX467" s="13" t="s">
        <v>75</v>
      </c>
      <c r="AY467" s="243" t="s">
        <v>334</v>
      </c>
    </row>
    <row r="468" s="13" customFormat="1">
      <c r="A468" s="13"/>
      <c r="B468" s="233"/>
      <c r="C468" s="234"/>
      <c r="D468" s="235" t="s">
        <v>343</v>
      </c>
      <c r="E468" s="236" t="s">
        <v>1</v>
      </c>
      <c r="F468" s="237" t="s">
        <v>704</v>
      </c>
      <c r="G468" s="234"/>
      <c r="H468" s="236" t="s">
        <v>1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343</v>
      </c>
      <c r="AU468" s="243" t="s">
        <v>85</v>
      </c>
      <c r="AV468" s="13" t="s">
        <v>83</v>
      </c>
      <c r="AW468" s="13" t="s">
        <v>31</v>
      </c>
      <c r="AX468" s="13" t="s">
        <v>75</v>
      </c>
      <c r="AY468" s="243" t="s">
        <v>334</v>
      </c>
    </row>
    <row r="469" s="13" customFormat="1">
      <c r="A469" s="13"/>
      <c r="B469" s="233"/>
      <c r="C469" s="234"/>
      <c r="D469" s="235" t="s">
        <v>343</v>
      </c>
      <c r="E469" s="236" t="s">
        <v>1</v>
      </c>
      <c r="F469" s="237" t="s">
        <v>705</v>
      </c>
      <c r="G469" s="234"/>
      <c r="H469" s="236" t="s">
        <v>1</v>
      </c>
      <c r="I469" s="238"/>
      <c r="J469" s="234"/>
      <c r="K469" s="234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343</v>
      </c>
      <c r="AU469" s="243" t="s">
        <v>85</v>
      </c>
      <c r="AV469" s="13" t="s">
        <v>83</v>
      </c>
      <c r="AW469" s="13" t="s">
        <v>31</v>
      </c>
      <c r="AX469" s="13" t="s">
        <v>75</v>
      </c>
      <c r="AY469" s="243" t="s">
        <v>334</v>
      </c>
    </row>
    <row r="470" s="14" customFormat="1">
      <c r="A470" s="14"/>
      <c r="B470" s="244"/>
      <c r="C470" s="245"/>
      <c r="D470" s="235" t="s">
        <v>343</v>
      </c>
      <c r="E470" s="246" t="s">
        <v>1</v>
      </c>
      <c r="F470" s="247" t="s">
        <v>209</v>
      </c>
      <c r="G470" s="245"/>
      <c r="H470" s="248">
        <v>720.25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4" t="s">
        <v>343</v>
      </c>
      <c r="AU470" s="254" t="s">
        <v>85</v>
      </c>
      <c r="AV470" s="14" t="s">
        <v>85</v>
      </c>
      <c r="AW470" s="14" t="s">
        <v>31</v>
      </c>
      <c r="AX470" s="14" t="s">
        <v>83</v>
      </c>
      <c r="AY470" s="254" t="s">
        <v>334</v>
      </c>
    </row>
    <row r="471" s="2" customFormat="1" ht="21.75" customHeight="1">
      <c r="A471" s="38"/>
      <c r="B471" s="39"/>
      <c r="C471" s="220" t="s">
        <v>762</v>
      </c>
      <c r="D471" s="220" t="s">
        <v>336</v>
      </c>
      <c r="E471" s="221" t="s">
        <v>763</v>
      </c>
      <c r="F471" s="222" t="s">
        <v>764</v>
      </c>
      <c r="G471" s="223" t="s">
        <v>339</v>
      </c>
      <c r="H471" s="224">
        <v>90.625</v>
      </c>
      <c r="I471" s="225"/>
      <c r="J471" s="226">
        <f>ROUND(I471*H471,2)</f>
        <v>0</v>
      </c>
      <c r="K471" s="222" t="s">
        <v>340</v>
      </c>
      <c r="L471" s="44"/>
      <c r="M471" s="227" t="s">
        <v>1</v>
      </c>
      <c r="N471" s="228" t="s">
        <v>40</v>
      </c>
      <c r="O471" s="91"/>
      <c r="P471" s="229">
        <f>O471*H471</f>
        <v>0</v>
      </c>
      <c r="Q471" s="229">
        <v>2.0000000000000002E-05</v>
      </c>
      <c r="R471" s="229">
        <f>Q471*H471</f>
        <v>0.0018125000000000001</v>
      </c>
      <c r="S471" s="229">
        <v>1.0000000000000001E-05</v>
      </c>
      <c r="T471" s="230">
        <f>S471*H471</f>
        <v>0.00090625000000000005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1" t="s">
        <v>341</v>
      </c>
      <c r="AT471" s="231" t="s">
        <v>336</v>
      </c>
      <c r="AU471" s="231" t="s">
        <v>85</v>
      </c>
      <c r="AY471" s="17" t="s">
        <v>334</v>
      </c>
      <c r="BE471" s="232">
        <f>IF(N471="základní",J471,0)</f>
        <v>0</v>
      </c>
      <c r="BF471" s="232">
        <f>IF(N471="snížená",J471,0)</f>
        <v>0</v>
      </c>
      <c r="BG471" s="232">
        <f>IF(N471="zákl. přenesená",J471,0)</f>
        <v>0</v>
      </c>
      <c r="BH471" s="232">
        <f>IF(N471="sníž. přenesená",J471,0)</f>
        <v>0</v>
      </c>
      <c r="BI471" s="232">
        <f>IF(N471="nulová",J471,0)</f>
        <v>0</v>
      </c>
      <c r="BJ471" s="17" t="s">
        <v>83</v>
      </c>
      <c r="BK471" s="232">
        <f>ROUND(I471*H471,2)</f>
        <v>0</v>
      </c>
      <c r="BL471" s="17" t="s">
        <v>341</v>
      </c>
      <c r="BM471" s="231" t="s">
        <v>765</v>
      </c>
    </row>
    <row r="472" s="13" customFormat="1">
      <c r="A472" s="13"/>
      <c r="B472" s="233"/>
      <c r="C472" s="234"/>
      <c r="D472" s="235" t="s">
        <v>343</v>
      </c>
      <c r="E472" s="236" t="s">
        <v>1</v>
      </c>
      <c r="F472" s="237" t="s">
        <v>588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343</v>
      </c>
      <c r="AU472" s="243" t="s">
        <v>85</v>
      </c>
      <c r="AV472" s="13" t="s">
        <v>83</v>
      </c>
      <c r="AW472" s="13" t="s">
        <v>31</v>
      </c>
      <c r="AX472" s="13" t="s">
        <v>75</v>
      </c>
      <c r="AY472" s="243" t="s">
        <v>334</v>
      </c>
    </row>
    <row r="473" s="14" customFormat="1">
      <c r="A473" s="14"/>
      <c r="B473" s="244"/>
      <c r="C473" s="245"/>
      <c r="D473" s="235" t="s">
        <v>343</v>
      </c>
      <c r="E473" s="255" t="s">
        <v>1</v>
      </c>
      <c r="F473" s="246" t="s">
        <v>766</v>
      </c>
      <c r="G473" s="245"/>
      <c r="H473" s="248">
        <v>39.475000000000001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343</v>
      </c>
      <c r="AU473" s="254" t="s">
        <v>85</v>
      </c>
      <c r="AV473" s="14" t="s">
        <v>85</v>
      </c>
      <c r="AW473" s="14" t="s">
        <v>31</v>
      </c>
      <c r="AX473" s="14" t="s">
        <v>75</v>
      </c>
      <c r="AY473" s="254" t="s">
        <v>334</v>
      </c>
    </row>
    <row r="474" s="13" customFormat="1">
      <c r="A474" s="13"/>
      <c r="B474" s="233"/>
      <c r="C474" s="234"/>
      <c r="D474" s="235" t="s">
        <v>343</v>
      </c>
      <c r="E474" s="236" t="s">
        <v>1</v>
      </c>
      <c r="F474" s="237" t="s">
        <v>590</v>
      </c>
      <c r="G474" s="234"/>
      <c r="H474" s="236" t="s">
        <v>1</v>
      </c>
      <c r="I474" s="238"/>
      <c r="J474" s="234"/>
      <c r="K474" s="234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343</v>
      </c>
      <c r="AU474" s="243" t="s">
        <v>85</v>
      </c>
      <c r="AV474" s="13" t="s">
        <v>83</v>
      </c>
      <c r="AW474" s="13" t="s">
        <v>31</v>
      </c>
      <c r="AX474" s="13" t="s">
        <v>75</v>
      </c>
      <c r="AY474" s="243" t="s">
        <v>334</v>
      </c>
    </row>
    <row r="475" s="14" customFormat="1">
      <c r="A475" s="14"/>
      <c r="B475" s="244"/>
      <c r="C475" s="245"/>
      <c r="D475" s="235" t="s">
        <v>343</v>
      </c>
      <c r="E475" s="255" t="s">
        <v>1</v>
      </c>
      <c r="F475" s="246" t="s">
        <v>767</v>
      </c>
      <c r="G475" s="245"/>
      <c r="H475" s="248">
        <v>51.149999999999999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4" t="s">
        <v>343</v>
      </c>
      <c r="AU475" s="254" t="s">
        <v>85</v>
      </c>
      <c r="AV475" s="14" t="s">
        <v>85</v>
      </c>
      <c r="AW475" s="14" t="s">
        <v>31</v>
      </c>
      <c r="AX475" s="14" t="s">
        <v>75</v>
      </c>
      <c r="AY475" s="254" t="s">
        <v>334</v>
      </c>
    </row>
    <row r="476" s="15" customFormat="1">
      <c r="A476" s="15"/>
      <c r="B476" s="270"/>
      <c r="C476" s="271"/>
      <c r="D476" s="235" t="s">
        <v>343</v>
      </c>
      <c r="E476" s="272" t="s">
        <v>1</v>
      </c>
      <c r="F476" s="273" t="s">
        <v>518</v>
      </c>
      <c r="G476" s="271"/>
      <c r="H476" s="274">
        <v>90.625</v>
      </c>
      <c r="I476" s="275"/>
      <c r="J476" s="271"/>
      <c r="K476" s="271"/>
      <c r="L476" s="276"/>
      <c r="M476" s="277"/>
      <c r="N476" s="278"/>
      <c r="O476" s="278"/>
      <c r="P476" s="278"/>
      <c r="Q476" s="278"/>
      <c r="R476" s="278"/>
      <c r="S476" s="278"/>
      <c r="T476" s="279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80" t="s">
        <v>343</v>
      </c>
      <c r="AU476" s="280" t="s">
        <v>85</v>
      </c>
      <c r="AV476" s="15" t="s">
        <v>341</v>
      </c>
      <c r="AW476" s="15" t="s">
        <v>31</v>
      </c>
      <c r="AX476" s="15" t="s">
        <v>83</v>
      </c>
      <c r="AY476" s="280" t="s">
        <v>334</v>
      </c>
    </row>
    <row r="477" s="2" customFormat="1" ht="24.15" customHeight="1">
      <c r="A477" s="38"/>
      <c r="B477" s="39"/>
      <c r="C477" s="220" t="s">
        <v>768</v>
      </c>
      <c r="D477" s="220" t="s">
        <v>336</v>
      </c>
      <c r="E477" s="221" t="s">
        <v>769</v>
      </c>
      <c r="F477" s="222" t="s">
        <v>770</v>
      </c>
      <c r="G477" s="223" t="s">
        <v>339</v>
      </c>
      <c r="H477" s="224">
        <v>659.34000000000003</v>
      </c>
      <c r="I477" s="225"/>
      <c r="J477" s="226">
        <f>ROUND(I477*H477,2)</f>
        <v>0</v>
      </c>
      <c r="K477" s="222" t="s">
        <v>340</v>
      </c>
      <c r="L477" s="44"/>
      <c r="M477" s="227" t="s">
        <v>1</v>
      </c>
      <c r="N477" s="228" t="s">
        <v>40</v>
      </c>
      <c r="O477" s="91"/>
      <c r="P477" s="229">
        <f>O477*H477</f>
        <v>0</v>
      </c>
      <c r="Q477" s="229">
        <v>0.11</v>
      </c>
      <c r="R477" s="229">
        <f>Q477*H477</f>
        <v>72.5274</v>
      </c>
      <c r="S477" s="229">
        <v>0</v>
      </c>
      <c r="T477" s="230">
        <f>S477*H477</f>
        <v>0</v>
      </c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R477" s="231" t="s">
        <v>341</v>
      </c>
      <c r="AT477" s="231" t="s">
        <v>336</v>
      </c>
      <c r="AU477" s="231" t="s">
        <v>85</v>
      </c>
      <c r="AY477" s="17" t="s">
        <v>334</v>
      </c>
      <c r="BE477" s="232">
        <f>IF(N477="základní",J477,0)</f>
        <v>0</v>
      </c>
      <c r="BF477" s="232">
        <f>IF(N477="snížená",J477,0)</f>
        <v>0</v>
      </c>
      <c r="BG477" s="232">
        <f>IF(N477="zákl. přenesená",J477,0)</f>
        <v>0</v>
      </c>
      <c r="BH477" s="232">
        <f>IF(N477="sníž. přenesená",J477,0)</f>
        <v>0</v>
      </c>
      <c r="BI477" s="232">
        <f>IF(N477="nulová",J477,0)</f>
        <v>0</v>
      </c>
      <c r="BJ477" s="17" t="s">
        <v>83</v>
      </c>
      <c r="BK477" s="232">
        <f>ROUND(I477*H477,2)</f>
        <v>0</v>
      </c>
      <c r="BL477" s="17" t="s">
        <v>341</v>
      </c>
      <c r="BM477" s="231" t="s">
        <v>771</v>
      </c>
    </row>
    <row r="478" s="13" customFormat="1">
      <c r="A478" s="13"/>
      <c r="B478" s="233"/>
      <c r="C478" s="234"/>
      <c r="D478" s="235" t="s">
        <v>343</v>
      </c>
      <c r="E478" s="236" t="s">
        <v>1</v>
      </c>
      <c r="F478" s="237" t="s">
        <v>344</v>
      </c>
      <c r="G478" s="234"/>
      <c r="H478" s="236" t="s">
        <v>1</v>
      </c>
      <c r="I478" s="238"/>
      <c r="J478" s="234"/>
      <c r="K478" s="234"/>
      <c r="L478" s="239"/>
      <c r="M478" s="240"/>
      <c r="N478" s="241"/>
      <c r="O478" s="241"/>
      <c r="P478" s="241"/>
      <c r="Q478" s="241"/>
      <c r="R478" s="241"/>
      <c r="S478" s="241"/>
      <c r="T478" s="242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3" t="s">
        <v>343</v>
      </c>
      <c r="AU478" s="243" t="s">
        <v>85</v>
      </c>
      <c r="AV478" s="13" t="s">
        <v>83</v>
      </c>
      <c r="AW478" s="13" t="s">
        <v>31</v>
      </c>
      <c r="AX478" s="13" t="s">
        <v>75</v>
      </c>
      <c r="AY478" s="243" t="s">
        <v>334</v>
      </c>
    </row>
    <row r="479" s="13" customFormat="1">
      <c r="A479" s="13"/>
      <c r="B479" s="233"/>
      <c r="C479" s="234"/>
      <c r="D479" s="235" t="s">
        <v>343</v>
      </c>
      <c r="E479" s="236" t="s">
        <v>1</v>
      </c>
      <c r="F479" s="237" t="s">
        <v>772</v>
      </c>
      <c r="G479" s="234"/>
      <c r="H479" s="236" t="s">
        <v>1</v>
      </c>
      <c r="I479" s="238"/>
      <c r="J479" s="234"/>
      <c r="K479" s="234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343</v>
      </c>
      <c r="AU479" s="243" t="s">
        <v>85</v>
      </c>
      <c r="AV479" s="13" t="s">
        <v>83</v>
      </c>
      <c r="AW479" s="13" t="s">
        <v>31</v>
      </c>
      <c r="AX479" s="13" t="s">
        <v>75</v>
      </c>
      <c r="AY479" s="243" t="s">
        <v>334</v>
      </c>
    </row>
    <row r="480" s="14" customFormat="1">
      <c r="A480" s="14"/>
      <c r="B480" s="244"/>
      <c r="C480" s="245"/>
      <c r="D480" s="235" t="s">
        <v>343</v>
      </c>
      <c r="E480" s="246" t="s">
        <v>1</v>
      </c>
      <c r="F480" s="247" t="s">
        <v>265</v>
      </c>
      <c r="G480" s="245"/>
      <c r="H480" s="248">
        <v>659.34000000000003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4" t="s">
        <v>343</v>
      </c>
      <c r="AU480" s="254" t="s">
        <v>85</v>
      </c>
      <c r="AV480" s="14" t="s">
        <v>85</v>
      </c>
      <c r="AW480" s="14" t="s">
        <v>31</v>
      </c>
      <c r="AX480" s="14" t="s">
        <v>83</v>
      </c>
      <c r="AY480" s="254" t="s">
        <v>334</v>
      </c>
    </row>
    <row r="481" s="2" customFormat="1" ht="24.15" customHeight="1">
      <c r="A481" s="38"/>
      <c r="B481" s="39"/>
      <c r="C481" s="220" t="s">
        <v>773</v>
      </c>
      <c r="D481" s="220" t="s">
        <v>336</v>
      </c>
      <c r="E481" s="221" t="s">
        <v>774</v>
      </c>
      <c r="F481" s="222" t="s">
        <v>775</v>
      </c>
      <c r="G481" s="223" t="s">
        <v>339</v>
      </c>
      <c r="H481" s="224">
        <v>2693.9499999999998</v>
      </c>
      <c r="I481" s="225"/>
      <c r="J481" s="226">
        <f>ROUND(I481*H481,2)</f>
        <v>0</v>
      </c>
      <c r="K481" s="222" t="s">
        <v>340</v>
      </c>
      <c r="L481" s="44"/>
      <c r="M481" s="227" t="s">
        <v>1</v>
      </c>
      <c r="N481" s="228" t="s">
        <v>40</v>
      </c>
      <c r="O481" s="91"/>
      <c r="P481" s="229">
        <f>O481*H481</f>
        <v>0</v>
      </c>
      <c r="Q481" s="229">
        <v>0.010999999999999999</v>
      </c>
      <c r="R481" s="229">
        <f>Q481*H481</f>
        <v>29.633449999999996</v>
      </c>
      <c r="S481" s="229">
        <v>0</v>
      </c>
      <c r="T481" s="230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1" t="s">
        <v>341</v>
      </c>
      <c r="AT481" s="231" t="s">
        <v>336</v>
      </c>
      <c r="AU481" s="231" t="s">
        <v>85</v>
      </c>
      <c r="AY481" s="17" t="s">
        <v>334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7" t="s">
        <v>83</v>
      </c>
      <c r="BK481" s="232">
        <f>ROUND(I481*H481,2)</f>
        <v>0</v>
      </c>
      <c r="BL481" s="17" t="s">
        <v>341</v>
      </c>
      <c r="BM481" s="231" t="s">
        <v>776</v>
      </c>
    </row>
    <row r="482" s="13" customFormat="1">
      <c r="A482" s="13"/>
      <c r="B482" s="233"/>
      <c r="C482" s="234"/>
      <c r="D482" s="235" t="s">
        <v>343</v>
      </c>
      <c r="E482" s="236" t="s">
        <v>1</v>
      </c>
      <c r="F482" s="237" t="s">
        <v>344</v>
      </c>
      <c r="G482" s="234"/>
      <c r="H482" s="236" t="s">
        <v>1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343</v>
      </c>
      <c r="AU482" s="243" t="s">
        <v>85</v>
      </c>
      <c r="AV482" s="13" t="s">
        <v>83</v>
      </c>
      <c r="AW482" s="13" t="s">
        <v>31</v>
      </c>
      <c r="AX482" s="13" t="s">
        <v>75</v>
      </c>
      <c r="AY482" s="243" t="s">
        <v>334</v>
      </c>
    </row>
    <row r="483" s="13" customFormat="1">
      <c r="A483" s="13"/>
      <c r="B483" s="233"/>
      <c r="C483" s="234"/>
      <c r="D483" s="235" t="s">
        <v>343</v>
      </c>
      <c r="E483" s="236" t="s">
        <v>1</v>
      </c>
      <c r="F483" s="237" t="s">
        <v>777</v>
      </c>
      <c r="G483" s="234"/>
      <c r="H483" s="236" t="s">
        <v>1</v>
      </c>
      <c r="I483" s="238"/>
      <c r="J483" s="234"/>
      <c r="K483" s="234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343</v>
      </c>
      <c r="AU483" s="243" t="s">
        <v>85</v>
      </c>
      <c r="AV483" s="13" t="s">
        <v>83</v>
      </c>
      <c r="AW483" s="13" t="s">
        <v>31</v>
      </c>
      <c r="AX483" s="13" t="s">
        <v>75</v>
      </c>
      <c r="AY483" s="243" t="s">
        <v>334</v>
      </c>
    </row>
    <row r="484" s="13" customFormat="1">
      <c r="A484" s="13"/>
      <c r="B484" s="233"/>
      <c r="C484" s="234"/>
      <c r="D484" s="235" t="s">
        <v>343</v>
      </c>
      <c r="E484" s="236" t="s">
        <v>1</v>
      </c>
      <c r="F484" s="237" t="s">
        <v>778</v>
      </c>
      <c r="G484" s="234"/>
      <c r="H484" s="236" t="s">
        <v>1</v>
      </c>
      <c r="I484" s="238"/>
      <c r="J484" s="234"/>
      <c r="K484" s="234"/>
      <c r="L484" s="239"/>
      <c r="M484" s="240"/>
      <c r="N484" s="241"/>
      <c r="O484" s="241"/>
      <c r="P484" s="241"/>
      <c r="Q484" s="241"/>
      <c r="R484" s="241"/>
      <c r="S484" s="241"/>
      <c r="T484" s="24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3" t="s">
        <v>343</v>
      </c>
      <c r="AU484" s="243" t="s">
        <v>85</v>
      </c>
      <c r="AV484" s="13" t="s">
        <v>83</v>
      </c>
      <c r="AW484" s="13" t="s">
        <v>31</v>
      </c>
      <c r="AX484" s="13" t="s">
        <v>75</v>
      </c>
      <c r="AY484" s="243" t="s">
        <v>334</v>
      </c>
    </row>
    <row r="485" s="13" customFormat="1">
      <c r="A485" s="13"/>
      <c r="B485" s="233"/>
      <c r="C485" s="234"/>
      <c r="D485" s="235" t="s">
        <v>343</v>
      </c>
      <c r="E485" s="236" t="s">
        <v>1</v>
      </c>
      <c r="F485" s="237" t="s">
        <v>779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343</v>
      </c>
      <c r="AU485" s="243" t="s">
        <v>85</v>
      </c>
      <c r="AV485" s="13" t="s">
        <v>83</v>
      </c>
      <c r="AW485" s="13" t="s">
        <v>31</v>
      </c>
      <c r="AX485" s="13" t="s">
        <v>75</v>
      </c>
      <c r="AY485" s="243" t="s">
        <v>334</v>
      </c>
    </row>
    <row r="486" s="14" customFormat="1">
      <c r="A486" s="14"/>
      <c r="B486" s="244"/>
      <c r="C486" s="245"/>
      <c r="D486" s="235" t="s">
        <v>343</v>
      </c>
      <c r="E486" s="246" t="s">
        <v>1</v>
      </c>
      <c r="F486" s="247" t="s">
        <v>268</v>
      </c>
      <c r="G486" s="245"/>
      <c r="H486" s="248">
        <v>2693.9499999999998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4" t="s">
        <v>343</v>
      </c>
      <c r="AU486" s="254" t="s">
        <v>85</v>
      </c>
      <c r="AV486" s="14" t="s">
        <v>85</v>
      </c>
      <c r="AW486" s="14" t="s">
        <v>31</v>
      </c>
      <c r="AX486" s="14" t="s">
        <v>83</v>
      </c>
      <c r="AY486" s="254" t="s">
        <v>334</v>
      </c>
    </row>
    <row r="487" s="2" customFormat="1" ht="21.75" customHeight="1">
      <c r="A487" s="38"/>
      <c r="B487" s="39"/>
      <c r="C487" s="220" t="s">
        <v>780</v>
      </c>
      <c r="D487" s="220" t="s">
        <v>336</v>
      </c>
      <c r="E487" s="221" t="s">
        <v>781</v>
      </c>
      <c r="F487" s="222" t="s">
        <v>782</v>
      </c>
      <c r="G487" s="223" t="s">
        <v>339</v>
      </c>
      <c r="H487" s="224">
        <v>37.670000000000002</v>
      </c>
      <c r="I487" s="225"/>
      <c r="J487" s="226">
        <f>ROUND(I487*H487,2)</f>
        <v>0</v>
      </c>
      <c r="K487" s="222" t="s">
        <v>340</v>
      </c>
      <c r="L487" s="44"/>
      <c r="M487" s="227" t="s">
        <v>1</v>
      </c>
      <c r="N487" s="228" t="s">
        <v>40</v>
      </c>
      <c r="O487" s="91"/>
      <c r="P487" s="229">
        <f>O487*H487</f>
        <v>0</v>
      </c>
      <c r="Q487" s="229">
        <v>0.55110000000000003</v>
      </c>
      <c r="R487" s="229">
        <f>Q487*H487</f>
        <v>20.759937000000001</v>
      </c>
      <c r="S487" s="229">
        <v>0</v>
      </c>
      <c r="T487" s="230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1" t="s">
        <v>341</v>
      </c>
      <c r="AT487" s="231" t="s">
        <v>336</v>
      </c>
      <c r="AU487" s="231" t="s">
        <v>85</v>
      </c>
      <c r="AY487" s="17" t="s">
        <v>334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7" t="s">
        <v>83</v>
      </c>
      <c r="BK487" s="232">
        <f>ROUND(I487*H487,2)</f>
        <v>0</v>
      </c>
      <c r="BL487" s="17" t="s">
        <v>341</v>
      </c>
      <c r="BM487" s="231" t="s">
        <v>783</v>
      </c>
    </row>
    <row r="488" s="13" customFormat="1">
      <c r="A488" s="13"/>
      <c r="B488" s="233"/>
      <c r="C488" s="234"/>
      <c r="D488" s="235" t="s">
        <v>343</v>
      </c>
      <c r="E488" s="236" t="s">
        <v>1</v>
      </c>
      <c r="F488" s="237" t="s">
        <v>344</v>
      </c>
      <c r="G488" s="234"/>
      <c r="H488" s="236" t="s">
        <v>1</v>
      </c>
      <c r="I488" s="238"/>
      <c r="J488" s="234"/>
      <c r="K488" s="234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343</v>
      </c>
      <c r="AU488" s="243" t="s">
        <v>85</v>
      </c>
      <c r="AV488" s="13" t="s">
        <v>83</v>
      </c>
      <c r="AW488" s="13" t="s">
        <v>31</v>
      </c>
      <c r="AX488" s="13" t="s">
        <v>75</v>
      </c>
      <c r="AY488" s="243" t="s">
        <v>334</v>
      </c>
    </row>
    <row r="489" s="13" customFormat="1">
      <c r="A489" s="13"/>
      <c r="B489" s="233"/>
      <c r="C489" s="234"/>
      <c r="D489" s="235" t="s">
        <v>343</v>
      </c>
      <c r="E489" s="236" t="s">
        <v>1</v>
      </c>
      <c r="F489" s="237" t="s">
        <v>784</v>
      </c>
      <c r="G489" s="234"/>
      <c r="H489" s="236" t="s">
        <v>1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343</v>
      </c>
      <c r="AU489" s="243" t="s">
        <v>85</v>
      </c>
      <c r="AV489" s="13" t="s">
        <v>83</v>
      </c>
      <c r="AW489" s="13" t="s">
        <v>31</v>
      </c>
      <c r="AX489" s="13" t="s">
        <v>75</v>
      </c>
      <c r="AY489" s="243" t="s">
        <v>334</v>
      </c>
    </row>
    <row r="490" s="14" customFormat="1">
      <c r="A490" s="14"/>
      <c r="B490" s="244"/>
      <c r="C490" s="245"/>
      <c r="D490" s="235" t="s">
        <v>343</v>
      </c>
      <c r="E490" s="246" t="s">
        <v>1</v>
      </c>
      <c r="F490" s="247" t="s">
        <v>221</v>
      </c>
      <c r="G490" s="245"/>
      <c r="H490" s="248">
        <v>37.670000000000002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343</v>
      </c>
      <c r="AU490" s="254" t="s">
        <v>85</v>
      </c>
      <c r="AV490" s="14" t="s">
        <v>85</v>
      </c>
      <c r="AW490" s="14" t="s">
        <v>31</v>
      </c>
      <c r="AX490" s="14" t="s">
        <v>83</v>
      </c>
      <c r="AY490" s="254" t="s">
        <v>334</v>
      </c>
    </row>
    <row r="491" s="2" customFormat="1" ht="24.15" customHeight="1">
      <c r="A491" s="38"/>
      <c r="B491" s="39"/>
      <c r="C491" s="220" t="s">
        <v>785</v>
      </c>
      <c r="D491" s="220" t="s">
        <v>336</v>
      </c>
      <c r="E491" s="221" t="s">
        <v>786</v>
      </c>
      <c r="F491" s="222" t="s">
        <v>787</v>
      </c>
      <c r="G491" s="223" t="s">
        <v>352</v>
      </c>
      <c r="H491" s="224">
        <v>46.338999999999999</v>
      </c>
      <c r="I491" s="225"/>
      <c r="J491" s="226">
        <f>ROUND(I491*H491,2)</f>
        <v>0</v>
      </c>
      <c r="K491" s="222" t="s">
        <v>340</v>
      </c>
      <c r="L491" s="44"/>
      <c r="M491" s="227" t="s">
        <v>1</v>
      </c>
      <c r="N491" s="228" t="s">
        <v>40</v>
      </c>
      <c r="O491" s="91"/>
      <c r="P491" s="229">
        <f>O491*H491</f>
        <v>0</v>
      </c>
      <c r="Q491" s="229">
        <v>0.19663</v>
      </c>
      <c r="R491" s="229">
        <f>Q491*H491</f>
        <v>9.1116375699999992</v>
      </c>
      <c r="S491" s="229">
        <v>0</v>
      </c>
      <c r="T491" s="230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1" t="s">
        <v>341</v>
      </c>
      <c r="AT491" s="231" t="s">
        <v>336</v>
      </c>
      <c r="AU491" s="231" t="s">
        <v>85</v>
      </c>
      <c r="AY491" s="17" t="s">
        <v>334</v>
      </c>
      <c r="BE491" s="232">
        <f>IF(N491="základní",J491,0)</f>
        <v>0</v>
      </c>
      <c r="BF491" s="232">
        <f>IF(N491="snížená",J491,0)</f>
        <v>0</v>
      </c>
      <c r="BG491" s="232">
        <f>IF(N491="zákl. přenesená",J491,0)</f>
        <v>0</v>
      </c>
      <c r="BH491" s="232">
        <f>IF(N491="sníž. přenesená",J491,0)</f>
        <v>0</v>
      </c>
      <c r="BI491" s="232">
        <f>IF(N491="nulová",J491,0)</f>
        <v>0</v>
      </c>
      <c r="BJ491" s="17" t="s">
        <v>83</v>
      </c>
      <c r="BK491" s="232">
        <f>ROUND(I491*H491,2)</f>
        <v>0</v>
      </c>
      <c r="BL491" s="17" t="s">
        <v>341</v>
      </c>
      <c r="BM491" s="231" t="s">
        <v>788</v>
      </c>
    </row>
    <row r="492" s="13" customFormat="1">
      <c r="A492" s="13"/>
      <c r="B492" s="233"/>
      <c r="C492" s="234"/>
      <c r="D492" s="235" t="s">
        <v>343</v>
      </c>
      <c r="E492" s="236" t="s">
        <v>1</v>
      </c>
      <c r="F492" s="237" t="s">
        <v>344</v>
      </c>
      <c r="G492" s="234"/>
      <c r="H492" s="236" t="s">
        <v>1</v>
      </c>
      <c r="I492" s="238"/>
      <c r="J492" s="234"/>
      <c r="K492" s="234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343</v>
      </c>
      <c r="AU492" s="243" t="s">
        <v>85</v>
      </c>
      <c r="AV492" s="13" t="s">
        <v>83</v>
      </c>
      <c r="AW492" s="13" t="s">
        <v>31</v>
      </c>
      <c r="AX492" s="13" t="s">
        <v>75</v>
      </c>
      <c r="AY492" s="243" t="s">
        <v>334</v>
      </c>
    </row>
    <row r="493" s="13" customFormat="1">
      <c r="A493" s="13"/>
      <c r="B493" s="233"/>
      <c r="C493" s="234"/>
      <c r="D493" s="235" t="s">
        <v>343</v>
      </c>
      <c r="E493" s="236" t="s">
        <v>1</v>
      </c>
      <c r="F493" s="237" t="s">
        <v>789</v>
      </c>
      <c r="G493" s="234"/>
      <c r="H493" s="236" t="s">
        <v>1</v>
      </c>
      <c r="I493" s="238"/>
      <c r="J493" s="234"/>
      <c r="K493" s="234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343</v>
      </c>
      <c r="AU493" s="243" t="s">
        <v>85</v>
      </c>
      <c r="AV493" s="13" t="s">
        <v>83</v>
      </c>
      <c r="AW493" s="13" t="s">
        <v>31</v>
      </c>
      <c r="AX493" s="13" t="s">
        <v>75</v>
      </c>
      <c r="AY493" s="243" t="s">
        <v>334</v>
      </c>
    </row>
    <row r="494" s="14" customFormat="1">
      <c r="A494" s="14"/>
      <c r="B494" s="244"/>
      <c r="C494" s="245"/>
      <c r="D494" s="235" t="s">
        <v>343</v>
      </c>
      <c r="E494" s="246" t="s">
        <v>1</v>
      </c>
      <c r="F494" s="247" t="s">
        <v>218</v>
      </c>
      <c r="G494" s="245"/>
      <c r="H494" s="248">
        <v>46.338999999999999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4" t="s">
        <v>343</v>
      </c>
      <c r="AU494" s="254" t="s">
        <v>85</v>
      </c>
      <c r="AV494" s="14" t="s">
        <v>85</v>
      </c>
      <c r="AW494" s="14" t="s">
        <v>31</v>
      </c>
      <c r="AX494" s="14" t="s">
        <v>83</v>
      </c>
      <c r="AY494" s="254" t="s">
        <v>334</v>
      </c>
    </row>
    <row r="495" s="2" customFormat="1" ht="24.15" customHeight="1">
      <c r="A495" s="38"/>
      <c r="B495" s="39"/>
      <c r="C495" s="220" t="s">
        <v>790</v>
      </c>
      <c r="D495" s="220" t="s">
        <v>336</v>
      </c>
      <c r="E495" s="221" t="s">
        <v>791</v>
      </c>
      <c r="F495" s="222" t="s">
        <v>792</v>
      </c>
      <c r="G495" s="223" t="s">
        <v>458</v>
      </c>
      <c r="H495" s="224">
        <v>1</v>
      </c>
      <c r="I495" s="225"/>
      <c r="J495" s="226">
        <f>ROUND(I495*H495,2)</f>
        <v>0</v>
      </c>
      <c r="K495" s="222" t="s">
        <v>340</v>
      </c>
      <c r="L495" s="44"/>
      <c r="M495" s="227" t="s">
        <v>1</v>
      </c>
      <c r="N495" s="228" t="s">
        <v>40</v>
      </c>
      <c r="O495" s="91"/>
      <c r="P495" s="229">
        <f>O495*H495</f>
        <v>0</v>
      </c>
      <c r="Q495" s="229">
        <v>0.035319999999999997</v>
      </c>
      <c r="R495" s="229">
        <f>Q495*H495</f>
        <v>0.035319999999999997</v>
      </c>
      <c r="S495" s="229">
        <v>0</v>
      </c>
      <c r="T495" s="230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31" t="s">
        <v>341</v>
      </c>
      <c r="AT495" s="231" t="s">
        <v>336</v>
      </c>
      <c r="AU495" s="231" t="s">
        <v>85</v>
      </c>
      <c r="AY495" s="17" t="s">
        <v>334</v>
      </c>
      <c r="BE495" s="232">
        <f>IF(N495="základní",J495,0)</f>
        <v>0</v>
      </c>
      <c r="BF495" s="232">
        <f>IF(N495="snížená",J495,0)</f>
        <v>0</v>
      </c>
      <c r="BG495" s="232">
        <f>IF(N495="zákl. přenesená",J495,0)</f>
        <v>0</v>
      </c>
      <c r="BH495" s="232">
        <f>IF(N495="sníž. přenesená",J495,0)</f>
        <v>0</v>
      </c>
      <c r="BI495" s="232">
        <f>IF(N495="nulová",J495,0)</f>
        <v>0</v>
      </c>
      <c r="BJ495" s="17" t="s">
        <v>83</v>
      </c>
      <c r="BK495" s="232">
        <f>ROUND(I495*H495,2)</f>
        <v>0</v>
      </c>
      <c r="BL495" s="17" t="s">
        <v>341</v>
      </c>
      <c r="BM495" s="231" t="s">
        <v>793</v>
      </c>
    </row>
    <row r="496" s="2" customFormat="1" ht="24.15" customHeight="1">
      <c r="A496" s="38"/>
      <c r="B496" s="39"/>
      <c r="C496" s="260" t="s">
        <v>794</v>
      </c>
      <c r="D496" s="260" t="s">
        <v>427</v>
      </c>
      <c r="E496" s="261" t="s">
        <v>795</v>
      </c>
      <c r="F496" s="262" t="s">
        <v>796</v>
      </c>
      <c r="G496" s="263" t="s">
        <v>458</v>
      </c>
      <c r="H496" s="264">
        <v>1</v>
      </c>
      <c r="I496" s="265"/>
      <c r="J496" s="266">
        <f>ROUND(I496*H496,2)</f>
        <v>0</v>
      </c>
      <c r="K496" s="262" t="s">
        <v>340</v>
      </c>
      <c r="L496" s="267"/>
      <c r="M496" s="268" t="s">
        <v>1</v>
      </c>
      <c r="N496" s="269" t="s">
        <v>40</v>
      </c>
      <c r="O496" s="91"/>
      <c r="P496" s="229">
        <f>O496*H496</f>
        <v>0</v>
      </c>
      <c r="Q496" s="229">
        <v>0.0195</v>
      </c>
      <c r="R496" s="229">
        <f>Q496*H496</f>
        <v>0.0195</v>
      </c>
      <c r="S496" s="229">
        <v>0</v>
      </c>
      <c r="T496" s="230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31" t="s">
        <v>373</v>
      </c>
      <c r="AT496" s="231" t="s">
        <v>427</v>
      </c>
      <c r="AU496" s="231" t="s">
        <v>85</v>
      </c>
      <c r="AY496" s="17" t="s">
        <v>334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7" t="s">
        <v>83</v>
      </c>
      <c r="BK496" s="232">
        <f>ROUND(I496*H496,2)</f>
        <v>0</v>
      </c>
      <c r="BL496" s="17" t="s">
        <v>341</v>
      </c>
      <c r="BM496" s="231" t="s">
        <v>797</v>
      </c>
    </row>
    <row r="497" s="12" customFormat="1" ht="22.8" customHeight="1">
      <c r="A497" s="12"/>
      <c r="B497" s="204"/>
      <c r="C497" s="205"/>
      <c r="D497" s="206" t="s">
        <v>74</v>
      </c>
      <c r="E497" s="218" t="s">
        <v>373</v>
      </c>
      <c r="F497" s="218" t="s">
        <v>798</v>
      </c>
      <c r="G497" s="205"/>
      <c r="H497" s="205"/>
      <c r="I497" s="208"/>
      <c r="J497" s="219">
        <f>BK497</f>
        <v>0</v>
      </c>
      <c r="K497" s="205"/>
      <c r="L497" s="210"/>
      <c r="M497" s="211"/>
      <c r="N497" s="212"/>
      <c r="O497" s="212"/>
      <c r="P497" s="213">
        <f>SUM(P498:P507)</f>
        <v>0</v>
      </c>
      <c r="Q497" s="212"/>
      <c r="R497" s="213">
        <f>SUM(R498:R507)</f>
        <v>0.83129539000000008</v>
      </c>
      <c r="S497" s="212"/>
      <c r="T497" s="214">
        <f>SUM(T498:T507)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15" t="s">
        <v>83</v>
      </c>
      <c r="AT497" s="216" t="s">
        <v>74</v>
      </c>
      <c r="AU497" s="216" t="s">
        <v>83</v>
      </c>
      <c r="AY497" s="215" t="s">
        <v>334</v>
      </c>
      <c r="BK497" s="217">
        <f>SUM(BK498:BK507)</f>
        <v>0</v>
      </c>
    </row>
    <row r="498" s="2" customFormat="1" ht="24.15" customHeight="1">
      <c r="A498" s="38"/>
      <c r="B498" s="39"/>
      <c r="C498" s="220" t="s">
        <v>799</v>
      </c>
      <c r="D498" s="220" t="s">
        <v>336</v>
      </c>
      <c r="E498" s="221" t="s">
        <v>800</v>
      </c>
      <c r="F498" s="222" t="s">
        <v>801</v>
      </c>
      <c r="G498" s="223" t="s">
        <v>352</v>
      </c>
      <c r="H498" s="224">
        <v>42.561</v>
      </c>
      <c r="I498" s="225"/>
      <c r="J498" s="226">
        <f>ROUND(I498*H498,2)</f>
        <v>0</v>
      </c>
      <c r="K498" s="222" t="s">
        <v>340</v>
      </c>
      <c r="L498" s="44"/>
      <c r="M498" s="227" t="s">
        <v>1</v>
      </c>
      <c r="N498" s="228" t="s">
        <v>40</v>
      </c>
      <c r="O498" s="91"/>
      <c r="P498" s="229">
        <f>O498*H498</f>
        <v>0</v>
      </c>
      <c r="Q498" s="229">
        <v>1.0000000000000001E-05</v>
      </c>
      <c r="R498" s="229">
        <f>Q498*H498</f>
        <v>0.00042561000000000004</v>
      </c>
      <c r="S498" s="229">
        <v>0</v>
      </c>
      <c r="T498" s="23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1" t="s">
        <v>341</v>
      </c>
      <c r="AT498" s="231" t="s">
        <v>336</v>
      </c>
      <c r="AU498" s="231" t="s">
        <v>85</v>
      </c>
      <c r="AY498" s="17" t="s">
        <v>334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7" t="s">
        <v>83</v>
      </c>
      <c r="BK498" s="232">
        <f>ROUND(I498*H498,2)</f>
        <v>0</v>
      </c>
      <c r="BL498" s="17" t="s">
        <v>341</v>
      </c>
      <c r="BM498" s="231" t="s">
        <v>802</v>
      </c>
    </row>
    <row r="499" s="13" customFormat="1">
      <c r="A499" s="13"/>
      <c r="B499" s="233"/>
      <c r="C499" s="234"/>
      <c r="D499" s="235" t="s">
        <v>343</v>
      </c>
      <c r="E499" s="236" t="s">
        <v>1</v>
      </c>
      <c r="F499" s="237" t="s">
        <v>344</v>
      </c>
      <c r="G499" s="234"/>
      <c r="H499" s="236" t="s">
        <v>1</v>
      </c>
      <c r="I499" s="238"/>
      <c r="J499" s="234"/>
      <c r="K499" s="234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343</v>
      </c>
      <c r="AU499" s="243" t="s">
        <v>85</v>
      </c>
      <c r="AV499" s="13" t="s">
        <v>83</v>
      </c>
      <c r="AW499" s="13" t="s">
        <v>31</v>
      </c>
      <c r="AX499" s="13" t="s">
        <v>75</v>
      </c>
      <c r="AY499" s="243" t="s">
        <v>334</v>
      </c>
    </row>
    <row r="500" s="13" customFormat="1">
      <c r="A500" s="13"/>
      <c r="B500" s="233"/>
      <c r="C500" s="234"/>
      <c r="D500" s="235" t="s">
        <v>343</v>
      </c>
      <c r="E500" s="236" t="s">
        <v>1</v>
      </c>
      <c r="F500" s="237" t="s">
        <v>803</v>
      </c>
      <c r="G500" s="234"/>
      <c r="H500" s="236" t="s">
        <v>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43" t="s">
        <v>343</v>
      </c>
      <c r="AU500" s="243" t="s">
        <v>85</v>
      </c>
      <c r="AV500" s="13" t="s">
        <v>83</v>
      </c>
      <c r="AW500" s="13" t="s">
        <v>31</v>
      </c>
      <c r="AX500" s="13" t="s">
        <v>75</v>
      </c>
      <c r="AY500" s="243" t="s">
        <v>334</v>
      </c>
    </row>
    <row r="501" s="14" customFormat="1">
      <c r="A501" s="14"/>
      <c r="B501" s="244"/>
      <c r="C501" s="245"/>
      <c r="D501" s="235" t="s">
        <v>343</v>
      </c>
      <c r="E501" s="246" t="s">
        <v>1</v>
      </c>
      <c r="F501" s="247" t="s">
        <v>284</v>
      </c>
      <c r="G501" s="245"/>
      <c r="H501" s="248">
        <v>42.561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4" t="s">
        <v>343</v>
      </c>
      <c r="AU501" s="254" t="s">
        <v>85</v>
      </c>
      <c r="AV501" s="14" t="s">
        <v>85</v>
      </c>
      <c r="AW501" s="14" t="s">
        <v>31</v>
      </c>
      <c r="AX501" s="14" t="s">
        <v>83</v>
      </c>
      <c r="AY501" s="254" t="s">
        <v>334</v>
      </c>
    </row>
    <row r="502" s="2" customFormat="1" ht="16.5" customHeight="1">
      <c r="A502" s="38"/>
      <c r="B502" s="39"/>
      <c r="C502" s="260" t="s">
        <v>804</v>
      </c>
      <c r="D502" s="260" t="s">
        <v>427</v>
      </c>
      <c r="E502" s="261" t="s">
        <v>805</v>
      </c>
      <c r="F502" s="262" t="s">
        <v>806</v>
      </c>
      <c r="G502" s="263" t="s">
        <v>352</v>
      </c>
      <c r="H502" s="264">
        <v>43.838000000000001</v>
      </c>
      <c r="I502" s="265"/>
      <c r="J502" s="266">
        <f>ROUND(I502*H502,2)</f>
        <v>0</v>
      </c>
      <c r="K502" s="262" t="s">
        <v>340</v>
      </c>
      <c r="L502" s="267"/>
      <c r="M502" s="268" t="s">
        <v>1</v>
      </c>
      <c r="N502" s="269" t="s">
        <v>40</v>
      </c>
      <c r="O502" s="91"/>
      <c r="P502" s="229">
        <f>O502*H502</f>
        <v>0</v>
      </c>
      <c r="Q502" s="229">
        <v>0.00281</v>
      </c>
      <c r="R502" s="229">
        <f>Q502*H502</f>
        <v>0.12318478000000001</v>
      </c>
      <c r="S502" s="229">
        <v>0</v>
      </c>
      <c r="T502" s="230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1" t="s">
        <v>373</v>
      </c>
      <c r="AT502" s="231" t="s">
        <v>427</v>
      </c>
      <c r="AU502" s="231" t="s">
        <v>85</v>
      </c>
      <c r="AY502" s="17" t="s">
        <v>334</v>
      </c>
      <c r="BE502" s="232">
        <f>IF(N502="základní",J502,0)</f>
        <v>0</v>
      </c>
      <c r="BF502" s="232">
        <f>IF(N502="snížená",J502,0)</f>
        <v>0</v>
      </c>
      <c r="BG502" s="232">
        <f>IF(N502="zákl. přenesená",J502,0)</f>
        <v>0</v>
      </c>
      <c r="BH502" s="232">
        <f>IF(N502="sníž. přenesená",J502,0)</f>
        <v>0</v>
      </c>
      <c r="BI502" s="232">
        <f>IF(N502="nulová",J502,0)</f>
        <v>0</v>
      </c>
      <c r="BJ502" s="17" t="s">
        <v>83</v>
      </c>
      <c r="BK502" s="232">
        <f>ROUND(I502*H502,2)</f>
        <v>0</v>
      </c>
      <c r="BL502" s="17" t="s">
        <v>341</v>
      </c>
      <c r="BM502" s="231" t="s">
        <v>807</v>
      </c>
    </row>
    <row r="503" s="14" customFormat="1">
      <c r="A503" s="14"/>
      <c r="B503" s="244"/>
      <c r="C503" s="245"/>
      <c r="D503" s="235" t="s">
        <v>343</v>
      </c>
      <c r="E503" s="245"/>
      <c r="F503" s="246" t="s">
        <v>808</v>
      </c>
      <c r="G503" s="245"/>
      <c r="H503" s="248">
        <v>43.838000000000001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4" t="s">
        <v>343</v>
      </c>
      <c r="AU503" s="254" t="s">
        <v>85</v>
      </c>
      <c r="AV503" s="14" t="s">
        <v>85</v>
      </c>
      <c r="AW503" s="14" t="s">
        <v>4</v>
      </c>
      <c r="AX503" s="14" t="s">
        <v>83</v>
      </c>
      <c r="AY503" s="254" t="s">
        <v>334</v>
      </c>
    </row>
    <row r="504" s="2" customFormat="1" ht="24.15" customHeight="1">
      <c r="A504" s="38"/>
      <c r="B504" s="39"/>
      <c r="C504" s="220" t="s">
        <v>809</v>
      </c>
      <c r="D504" s="220" t="s">
        <v>336</v>
      </c>
      <c r="E504" s="221" t="s">
        <v>810</v>
      </c>
      <c r="F504" s="222" t="s">
        <v>811</v>
      </c>
      <c r="G504" s="223" t="s">
        <v>458</v>
      </c>
      <c r="H504" s="224">
        <v>2</v>
      </c>
      <c r="I504" s="225"/>
      <c r="J504" s="226">
        <f>ROUND(I504*H504,2)</f>
        <v>0</v>
      </c>
      <c r="K504" s="222" t="s">
        <v>340</v>
      </c>
      <c r="L504" s="44"/>
      <c r="M504" s="227" t="s">
        <v>1</v>
      </c>
      <c r="N504" s="228" t="s">
        <v>40</v>
      </c>
      <c r="O504" s="91"/>
      <c r="P504" s="229">
        <f>O504*H504</f>
        <v>0</v>
      </c>
      <c r="Q504" s="229">
        <v>0.040000000000000001</v>
      </c>
      <c r="R504" s="229">
        <f>Q504*H504</f>
        <v>0.080000000000000002</v>
      </c>
      <c r="S504" s="229">
        <v>0</v>
      </c>
      <c r="T504" s="230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1" t="s">
        <v>341</v>
      </c>
      <c r="AT504" s="231" t="s">
        <v>336</v>
      </c>
      <c r="AU504" s="231" t="s">
        <v>85</v>
      </c>
      <c r="AY504" s="17" t="s">
        <v>334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7" t="s">
        <v>83</v>
      </c>
      <c r="BK504" s="232">
        <f>ROUND(I504*H504,2)</f>
        <v>0</v>
      </c>
      <c r="BL504" s="17" t="s">
        <v>341</v>
      </c>
      <c r="BM504" s="231" t="s">
        <v>812</v>
      </c>
    </row>
    <row r="505" s="2" customFormat="1" ht="33" customHeight="1">
      <c r="A505" s="38"/>
      <c r="B505" s="39"/>
      <c r="C505" s="220" t="s">
        <v>813</v>
      </c>
      <c r="D505" s="220" t="s">
        <v>336</v>
      </c>
      <c r="E505" s="221" t="s">
        <v>814</v>
      </c>
      <c r="F505" s="222" t="s">
        <v>815</v>
      </c>
      <c r="G505" s="223" t="s">
        <v>458</v>
      </c>
      <c r="H505" s="224">
        <v>2</v>
      </c>
      <c r="I505" s="225"/>
      <c r="J505" s="226">
        <f>ROUND(I505*H505,2)</f>
        <v>0</v>
      </c>
      <c r="K505" s="222" t="s">
        <v>340</v>
      </c>
      <c r="L505" s="44"/>
      <c r="M505" s="227" t="s">
        <v>1</v>
      </c>
      <c r="N505" s="228" t="s">
        <v>40</v>
      </c>
      <c r="O505" s="91"/>
      <c r="P505" s="229">
        <f>O505*H505</f>
        <v>0</v>
      </c>
      <c r="Q505" s="229">
        <v>0.015740000000000001</v>
      </c>
      <c r="R505" s="229">
        <f>Q505*H505</f>
        <v>0.031480000000000001</v>
      </c>
      <c r="S505" s="229">
        <v>0</v>
      </c>
      <c r="T505" s="230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1" t="s">
        <v>341</v>
      </c>
      <c r="AT505" s="231" t="s">
        <v>336</v>
      </c>
      <c r="AU505" s="231" t="s">
        <v>85</v>
      </c>
      <c r="AY505" s="17" t="s">
        <v>334</v>
      </c>
      <c r="BE505" s="232">
        <f>IF(N505="základní",J505,0)</f>
        <v>0</v>
      </c>
      <c r="BF505" s="232">
        <f>IF(N505="snížená",J505,0)</f>
        <v>0</v>
      </c>
      <c r="BG505" s="232">
        <f>IF(N505="zákl. přenesená",J505,0)</f>
        <v>0</v>
      </c>
      <c r="BH505" s="232">
        <f>IF(N505="sníž. přenesená",J505,0)</f>
        <v>0</v>
      </c>
      <c r="BI505" s="232">
        <f>IF(N505="nulová",J505,0)</f>
        <v>0</v>
      </c>
      <c r="BJ505" s="17" t="s">
        <v>83</v>
      </c>
      <c r="BK505" s="232">
        <f>ROUND(I505*H505,2)</f>
        <v>0</v>
      </c>
      <c r="BL505" s="17" t="s">
        <v>341</v>
      </c>
      <c r="BM505" s="231" t="s">
        <v>816</v>
      </c>
    </row>
    <row r="506" s="2" customFormat="1" ht="33" customHeight="1">
      <c r="A506" s="38"/>
      <c r="B506" s="39"/>
      <c r="C506" s="220" t="s">
        <v>817</v>
      </c>
      <c r="D506" s="220" t="s">
        <v>336</v>
      </c>
      <c r="E506" s="221" t="s">
        <v>818</v>
      </c>
      <c r="F506" s="222" t="s">
        <v>819</v>
      </c>
      <c r="G506" s="223" t="s">
        <v>458</v>
      </c>
      <c r="H506" s="224">
        <v>2</v>
      </c>
      <c r="I506" s="225"/>
      <c r="J506" s="226">
        <f>ROUND(I506*H506,2)</f>
        <v>0</v>
      </c>
      <c r="K506" s="222" t="s">
        <v>340</v>
      </c>
      <c r="L506" s="44"/>
      <c r="M506" s="227" t="s">
        <v>1</v>
      </c>
      <c r="N506" s="228" t="s">
        <v>40</v>
      </c>
      <c r="O506" s="91"/>
      <c r="P506" s="229">
        <f>O506*H506</f>
        <v>0</v>
      </c>
      <c r="Q506" s="229">
        <v>0.02929</v>
      </c>
      <c r="R506" s="229">
        <f>Q506*H506</f>
        <v>0.05858</v>
      </c>
      <c r="S506" s="229">
        <v>0</v>
      </c>
      <c r="T506" s="230">
        <f>S506*H506</f>
        <v>0</v>
      </c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R506" s="231" t="s">
        <v>341</v>
      </c>
      <c r="AT506" s="231" t="s">
        <v>336</v>
      </c>
      <c r="AU506" s="231" t="s">
        <v>85</v>
      </c>
      <c r="AY506" s="17" t="s">
        <v>334</v>
      </c>
      <c r="BE506" s="232">
        <f>IF(N506="základní",J506,0)</f>
        <v>0</v>
      </c>
      <c r="BF506" s="232">
        <f>IF(N506="snížená",J506,0)</f>
        <v>0</v>
      </c>
      <c r="BG506" s="232">
        <f>IF(N506="zákl. přenesená",J506,0)</f>
        <v>0</v>
      </c>
      <c r="BH506" s="232">
        <f>IF(N506="sníž. přenesená",J506,0)</f>
        <v>0</v>
      </c>
      <c r="BI506" s="232">
        <f>IF(N506="nulová",J506,0)</f>
        <v>0</v>
      </c>
      <c r="BJ506" s="17" t="s">
        <v>83</v>
      </c>
      <c r="BK506" s="232">
        <f>ROUND(I506*H506,2)</f>
        <v>0</v>
      </c>
      <c r="BL506" s="17" t="s">
        <v>341</v>
      </c>
      <c r="BM506" s="231" t="s">
        <v>820</v>
      </c>
    </row>
    <row r="507" s="2" customFormat="1" ht="44.25" customHeight="1">
      <c r="A507" s="38"/>
      <c r="B507" s="39"/>
      <c r="C507" s="220" t="s">
        <v>821</v>
      </c>
      <c r="D507" s="220" t="s">
        <v>336</v>
      </c>
      <c r="E507" s="221" t="s">
        <v>822</v>
      </c>
      <c r="F507" s="222" t="s">
        <v>823</v>
      </c>
      <c r="G507" s="223" t="s">
        <v>362</v>
      </c>
      <c r="H507" s="224">
        <v>12.5</v>
      </c>
      <c r="I507" s="225"/>
      <c r="J507" s="226">
        <f>ROUND(I507*H507,2)</f>
        <v>0</v>
      </c>
      <c r="K507" s="222" t="s">
        <v>340</v>
      </c>
      <c r="L507" s="44"/>
      <c r="M507" s="227" t="s">
        <v>1</v>
      </c>
      <c r="N507" s="228" t="s">
        <v>40</v>
      </c>
      <c r="O507" s="91"/>
      <c r="P507" s="229">
        <f>O507*H507</f>
        <v>0</v>
      </c>
      <c r="Q507" s="229">
        <v>0.04301</v>
      </c>
      <c r="R507" s="229">
        <f>Q507*H507</f>
        <v>0.53762500000000002</v>
      </c>
      <c r="S507" s="229">
        <v>0</v>
      </c>
      <c r="T507" s="23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1" t="s">
        <v>341</v>
      </c>
      <c r="AT507" s="231" t="s">
        <v>336</v>
      </c>
      <c r="AU507" s="231" t="s">
        <v>85</v>
      </c>
      <c r="AY507" s="17" t="s">
        <v>334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7" t="s">
        <v>83</v>
      </c>
      <c r="BK507" s="232">
        <f>ROUND(I507*H507,2)</f>
        <v>0</v>
      </c>
      <c r="BL507" s="17" t="s">
        <v>341</v>
      </c>
      <c r="BM507" s="231" t="s">
        <v>824</v>
      </c>
    </row>
    <row r="508" s="12" customFormat="1" ht="22.8" customHeight="1">
      <c r="A508" s="12"/>
      <c r="B508" s="204"/>
      <c r="C508" s="205"/>
      <c r="D508" s="206" t="s">
        <v>74</v>
      </c>
      <c r="E508" s="218" t="s">
        <v>378</v>
      </c>
      <c r="F508" s="218" t="s">
        <v>825</v>
      </c>
      <c r="G508" s="205"/>
      <c r="H508" s="205"/>
      <c r="I508" s="208"/>
      <c r="J508" s="219">
        <f>BK508</f>
        <v>0</v>
      </c>
      <c r="K508" s="205"/>
      <c r="L508" s="210"/>
      <c r="M508" s="211"/>
      <c r="N508" s="212"/>
      <c r="O508" s="212"/>
      <c r="P508" s="213">
        <f>SUM(P509:P544)</f>
        <v>0</v>
      </c>
      <c r="Q508" s="212"/>
      <c r="R508" s="213">
        <f>SUM(R509:R544)</f>
        <v>13.88223118</v>
      </c>
      <c r="S508" s="212"/>
      <c r="T508" s="214">
        <f>SUM(T509:T544)</f>
        <v>10.08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15" t="s">
        <v>83</v>
      </c>
      <c r="AT508" s="216" t="s">
        <v>74</v>
      </c>
      <c r="AU508" s="216" t="s">
        <v>83</v>
      </c>
      <c r="AY508" s="215" t="s">
        <v>334</v>
      </c>
      <c r="BK508" s="217">
        <f>SUM(BK509:BK544)</f>
        <v>0</v>
      </c>
    </row>
    <row r="509" s="2" customFormat="1" ht="33" customHeight="1">
      <c r="A509" s="38"/>
      <c r="B509" s="39"/>
      <c r="C509" s="220" t="s">
        <v>826</v>
      </c>
      <c r="D509" s="220" t="s">
        <v>336</v>
      </c>
      <c r="E509" s="221" t="s">
        <v>827</v>
      </c>
      <c r="F509" s="222" t="s">
        <v>828</v>
      </c>
      <c r="G509" s="223" t="s">
        <v>352</v>
      </c>
      <c r="H509" s="224">
        <v>73.599000000000004</v>
      </c>
      <c r="I509" s="225"/>
      <c r="J509" s="226">
        <f>ROUND(I509*H509,2)</f>
        <v>0</v>
      </c>
      <c r="K509" s="222" t="s">
        <v>340</v>
      </c>
      <c r="L509" s="44"/>
      <c r="M509" s="227" t="s">
        <v>1</v>
      </c>
      <c r="N509" s="228" t="s">
        <v>40</v>
      </c>
      <c r="O509" s="91"/>
      <c r="P509" s="229">
        <f>O509*H509</f>
        <v>0</v>
      </c>
      <c r="Q509" s="229">
        <v>0.14041999999999999</v>
      </c>
      <c r="R509" s="229">
        <f>Q509*H509</f>
        <v>10.33477158</v>
      </c>
      <c r="S509" s="229">
        <v>0</v>
      </c>
      <c r="T509" s="230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1" t="s">
        <v>341</v>
      </c>
      <c r="AT509" s="231" t="s">
        <v>336</v>
      </c>
      <c r="AU509" s="231" t="s">
        <v>85</v>
      </c>
      <c r="AY509" s="17" t="s">
        <v>334</v>
      </c>
      <c r="BE509" s="232">
        <f>IF(N509="základní",J509,0)</f>
        <v>0</v>
      </c>
      <c r="BF509" s="232">
        <f>IF(N509="snížená",J509,0)</f>
        <v>0</v>
      </c>
      <c r="BG509" s="232">
        <f>IF(N509="zákl. přenesená",J509,0)</f>
        <v>0</v>
      </c>
      <c r="BH509" s="232">
        <f>IF(N509="sníž. přenesená",J509,0)</f>
        <v>0</v>
      </c>
      <c r="BI509" s="232">
        <f>IF(N509="nulová",J509,0)</f>
        <v>0</v>
      </c>
      <c r="BJ509" s="17" t="s">
        <v>83</v>
      </c>
      <c r="BK509" s="232">
        <f>ROUND(I509*H509,2)</f>
        <v>0</v>
      </c>
      <c r="BL509" s="17" t="s">
        <v>341</v>
      </c>
      <c r="BM509" s="231" t="s">
        <v>829</v>
      </c>
    </row>
    <row r="510" s="13" customFormat="1">
      <c r="A510" s="13"/>
      <c r="B510" s="233"/>
      <c r="C510" s="234"/>
      <c r="D510" s="235" t="s">
        <v>343</v>
      </c>
      <c r="E510" s="236" t="s">
        <v>1</v>
      </c>
      <c r="F510" s="237" t="s">
        <v>344</v>
      </c>
      <c r="G510" s="234"/>
      <c r="H510" s="236" t="s">
        <v>1</v>
      </c>
      <c r="I510" s="238"/>
      <c r="J510" s="234"/>
      <c r="K510" s="234"/>
      <c r="L510" s="239"/>
      <c r="M510" s="240"/>
      <c r="N510" s="241"/>
      <c r="O510" s="241"/>
      <c r="P510" s="241"/>
      <c r="Q510" s="241"/>
      <c r="R510" s="241"/>
      <c r="S510" s="241"/>
      <c r="T510" s="242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3" t="s">
        <v>343</v>
      </c>
      <c r="AU510" s="243" t="s">
        <v>85</v>
      </c>
      <c r="AV510" s="13" t="s">
        <v>83</v>
      </c>
      <c r="AW510" s="13" t="s">
        <v>31</v>
      </c>
      <c r="AX510" s="13" t="s">
        <v>75</v>
      </c>
      <c r="AY510" s="243" t="s">
        <v>334</v>
      </c>
    </row>
    <row r="511" s="13" customFormat="1">
      <c r="A511" s="13"/>
      <c r="B511" s="233"/>
      <c r="C511" s="234"/>
      <c r="D511" s="235" t="s">
        <v>343</v>
      </c>
      <c r="E511" s="236" t="s">
        <v>1</v>
      </c>
      <c r="F511" s="237" t="s">
        <v>830</v>
      </c>
      <c r="G511" s="234"/>
      <c r="H511" s="236" t="s">
        <v>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343</v>
      </c>
      <c r="AU511" s="243" t="s">
        <v>85</v>
      </c>
      <c r="AV511" s="13" t="s">
        <v>83</v>
      </c>
      <c r="AW511" s="13" t="s">
        <v>31</v>
      </c>
      <c r="AX511" s="13" t="s">
        <v>75</v>
      </c>
      <c r="AY511" s="243" t="s">
        <v>334</v>
      </c>
    </row>
    <row r="512" s="14" customFormat="1">
      <c r="A512" s="14"/>
      <c r="B512" s="244"/>
      <c r="C512" s="245"/>
      <c r="D512" s="235" t="s">
        <v>343</v>
      </c>
      <c r="E512" s="246" t="s">
        <v>1</v>
      </c>
      <c r="F512" s="247" t="s">
        <v>281</v>
      </c>
      <c r="G512" s="245"/>
      <c r="H512" s="248">
        <v>73.599000000000004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343</v>
      </c>
      <c r="AU512" s="254" t="s">
        <v>85</v>
      </c>
      <c r="AV512" s="14" t="s">
        <v>85</v>
      </c>
      <c r="AW512" s="14" t="s">
        <v>31</v>
      </c>
      <c r="AX512" s="14" t="s">
        <v>83</v>
      </c>
      <c r="AY512" s="254" t="s">
        <v>334</v>
      </c>
    </row>
    <row r="513" s="2" customFormat="1" ht="16.5" customHeight="1">
      <c r="A513" s="38"/>
      <c r="B513" s="39"/>
      <c r="C513" s="260" t="s">
        <v>831</v>
      </c>
      <c r="D513" s="260" t="s">
        <v>427</v>
      </c>
      <c r="E513" s="261" t="s">
        <v>832</v>
      </c>
      <c r="F513" s="262" t="s">
        <v>833</v>
      </c>
      <c r="G513" s="263" t="s">
        <v>352</v>
      </c>
      <c r="H513" s="264">
        <v>77.278999999999996</v>
      </c>
      <c r="I513" s="265"/>
      <c r="J513" s="266">
        <f>ROUND(I513*H513,2)</f>
        <v>0</v>
      </c>
      <c r="K513" s="262" t="s">
        <v>340</v>
      </c>
      <c r="L513" s="267"/>
      <c r="M513" s="268" t="s">
        <v>1</v>
      </c>
      <c r="N513" s="269" t="s">
        <v>40</v>
      </c>
      <c r="O513" s="91"/>
      <c r="P513" s="229">
        <f>O513*H513</f>
        <v>0</v>
      </c>
      <c r="Q513" s="229">
        <v>0.044999999999999998</v>
      </c>
      <c r="R513" s="229">
        <f>Q513*H513</f>
        <v>3.4775549999999997</v>
      </c>
      <c r="S513" s="229">
        <v>0</v>
      </c>
      <c r="T513" s="230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1" t="s">
        <v>373</v>
      </c>
      <c r="AT513" s="231" t="s">
        <v>427</v>
      </c>
      <c r="AU513" s="231" t="s">
        <v>85</v>
      </c>
      <c r="AY513" s="17" t="s">
        <v>334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7" t="s">
        <v>83</v>
      </c>
      <c r="BK513" s="232">
        <f>ROUND(I513*H513,2)</f>
        <v>0</v>
      </c>
      <c r="BL513" s="17" t="s">
        <v>341</v>
      </c>
      <c r="BM513" s="231" t="s">
        <v>834</v>
      </c>
    </row>
    <row r="514" s="14" customFormat="1">
      <c r="A514" s="14"/>
      <c r="B514" s="244"/>
      <c r="C514" s="245"/>
      <c r="D514" s="235" t="s">
        <v>343</v>
      </c>
      <c r="E514" s="245"/>
      <c r="F514" s="246" t="s">
        <v>835</v>
      </c>
      <c r="G514" s="245"/>
      <c r="H514" s="248">
        <v>77.278999999999996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4" t="s">
        <v>343</v>
      </c>
      <c r="AU514" s="254" t="s">
        <v>85</v>
      </c>
      <c r="AV514" s="14" t="s">
        <v>85</v>
      </c>
      <c r="AW514" s="14" t="s">
        <v>4</v>
      </c>
      <c r="AX514" s="14" t="s">
        <v>83</v>
      </c>
      <c r="AY514" s="254" t="s">
        <v>334</v>
      </c>
    </row>
    <row r="515" s="2" customFormat="1" ht="37.8" customHeight="1">
      <c r="A515" s="38"/>
      <c r="B515" s="39"/>
      <c r="C515" s="220" t="s">
        <v>836</v>
      </c>
      <c r="D515" s="220" t="s">
        <v>336</v>
      </c>
      <c r="E515" s="221" t="s">
        <v>837</v>
      </c>
      <c r="F515" s="222" t="s">
        <v>838</v>
      </c>
      <c r="G515" s="223" t="s">
        <v>339</v>
      </c>
      <c r="H515" s="224">
        <v>783.28899999999999</v>
      </c>
      <c r="I515" s="225"/>
      <c r="J515" s="226">
        <f>ROUND(I515*H515,2)</f>
        <v>0</v>
      </c>
      <c r="K515" s="222" t="s">
        <v>340</v>
      </c>
      <c r="L515" s="44"/>
      <c r="M515" s="227" t="s">
        <v>1</v>
      </c>
      <c r="N515" s="228" t="s">
        <v>40</v>
      </c>
      <c r="O515" s="91"/>
      <c r="P515" s="229">
        <f>O515*H515</f>
        <v>0</v>
      </c>
      <c r="Q515" s="229">
        <v>0</v>
      </c>
      <c r="R515" s="229">
        <f>Q515*H515</f>
        <v>0</v>
      </c>
      <c r="S515" s="229">
        <v>0</v>
      </c>
      <c r="T515" s="230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31" t="s">
        <v>341</v>
      </c>
      <c r="AT515" s="231" t="s">
        <v>336</v>
      </c>
      <c r="AU515" s="231" t="s">
        <v>85</v>
      </c>
      <c r="AY515" s="17" t="s">
        <v>334</v>
      </c>
      <c r="BE515" s="232">
        <f>IF(N515="základní",J515,0)</f>
        <v>0</v>
      </c>
      <c r="BF515" s="232">
        <f>IF(N515="snížená",J515,0)</f>
        <v>0</v>
      </c>
      <c r="BG515" s="232">
        <f>IF(N515="zákl. přenesená",J515,0)</f>
        <v>0</v>
      </c>
      <c r="BH515" s="232">
        <f>IF(N515="sníž. přenesená",J515,0)</f>
        <v>0</v>
      </c>
      <c r="BI515" s="232">
        <f>IF(N515="nulová",J515,0)</f>
        <v>0</v>
      </c>
      <c r="BJ515" s="17" t="s">
        <v>83</v>
      </c>
      <c r="BK515" s="232">
        <f>ROUND(I515*H515,2)</f>
        <v>0</v>
      </c>
      <c r="BL515" s="17" t="s">
        <v>341</v>
      </c>
      <c r="BM515" s="231" t="s">
        <v>839</v>
      </c>
    </row>
    <row r="516" s="2" customFormat="1" ht="37.8" customHeight="1">
      <c r="A516" s="38"/>
      <c r="B516" s="39"/>
      <c r="C516" s="220" t="s">
        <v>840</v>
      </c>
      <c r="D516" s="220" t="s">
        <v>336</v>
      </c>
      <c r="E516" s="221" t="s">
        <v>841</v>
      </c>
      <c r="F516" s="222" t="s">
        <v>842</v>
      </c>
      <c r="G516" s="223" t="s">
        <v>339</v>
      </c>
      <c r="H516" s="224">
        <v>70496.009999999995</v>
      </c>
      <c r="I516" s="225"/>
      <c r="J516" s="226">
        <f>ROUND(I516*H516,2)</f>
        <v>0</v>
      </c>
      <c r="K516" s="222" t="s">
        <v>340</v>
      </c>
      <c r="L516" s="44"/>
      <c r="M516" s="227" t="s">
        <v>1</v>
      </c>
      <c r="N516" s="228" t="s">
        <v>40</v>
      </c>
      <c r="O516" s="91"/>
      <c r="P516" s="229">
        <f>O516*H516</f>
        <v>0</v>
      </c>
      <c r="Q516" s="229">
        <v>0</v>
      </c>
      <c r="R516" s="229">
        <f>Q516*H516</f>
        <v>0</v>
      </c>
      <c r="S516" s="229">
        <v>0</v>
      </c>
      <c r="T516" s="230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1" t="s">
        <v>341</v>
      </c>
      <c r="AT516" s="231" t="s">
        <v>336</v>
      </c>
      <c r="AU516" s="231" t="s">
        <v>85</v>
      </c>
      <c r="AY516" s="17" t="s">
        <v>334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7" t="s">
        <v>83</v>
      </c>
      <c r="BK516" s="232">
        <f>ROUND(I516*H516,2)</f>
        <v>0</v>
      </c>
      <c r="BL516" s="17" t="s">
        <v>341</v>
      </c>
      <c r="BM516" s="231" t="s">
        <v>843</v>
      </c>
    </row>
    <row r="517" s="14" customFormat="1">
      <c r="A517" s="14"/>
      <c r="B517" s="244"/>
      <c r="C517" s="245"/>
      <c r="D517" s="235" t="s">
        <v>343</v>
      </c>
      <c r="E517" s="255" t="s">
        <v>1</v>
      </c>
      <c r="F517" s="246" t="s">
        <v>844</v>
      </c>
      <c r="G517" s="245"/>
      <c r="H517" s="248">
        <v>70496.009999999995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4" t="s">
        <v>343</v>
      </c>
      <c r="AU517" s="254" t="s">
        <v>85</v>
      </c>
      <c r="AV517" s="14" t="s">
        <v>85</v>
      </c>
      <c r="AW517" s="14" t="s">
        <v>31</v>
      </c>
      <c r="AX517" s="14" t="s">
        <v>83</v>
      </c>
      <c r="AY517" s="254" t="s">
        <v>334</v>
      </c>
    </row>
    <row r="518" s="2" customFormat="1" ht="37.8" customHeight="1">
      <c r="A518" s="38"/>
      <c r="B518" s="39"/>
      <c r="C518" s="220" t="s">
        <v>845</v>
      </c>
      <c r="D518" s="220" t="s">
        <v>336</v>
      </c>
      <c r="E518" s="221" t="s">
        <v>846</v>
      </c>
      <c r="F518" s="222" t="s">
        <v>847</v>
      </c>
      <c r="G518" s="223" t="s">
        <v>339</v>
      </c>
      <c r="H518" s="224">
        <v>783.28899999999999</v>
      </c>
      <c r="I518" s="225"/>
      <c r="J518" s="226">
        <f>ROUND(I518*H518,2)</f>
        <v>0</v>
      </c>
      <c r="K518" s="222" t="s">
        <v>340</v>
      </c>
      <c r="L518" s="44"/>
      <c r="M518" s="227" t="s">
        <v>1</v>
      </c>
      <c r="N518" s="228" t="s">
        <v>40</v>
      </c>
      <c r="O518" s="91"/>
      <c r="P518" s="229">
        <f>O518*H518</f>
        <v>0</v>
      </c>
      <c r="Q518" s="229">
        <v>0</v>
      </c>
      <c r="R518" s="229">
        <f>Q518*H518</f>
        <v>0</v>
      </c>
      <c r="S518" s="229">
        <v>0</v>
      </c>
      <c r="T518" s="230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231" t="s">
        <v>341</v>
      </c>
      <c r="AT518" s="231" t="s">
        <v>336</v>
      </c>
      <c r="AU518" s="231" t="s">
        <v>85</v>
      </c>
      <c r="AY518" s="17" t="s">
        <v>334</v>
      </c>
      <c r="BE518" s="232">
        <f>IF(N518="základní",J518,0)</f>
        <v>0</v>
      </c>
      <c r="BF518" s="232">
        <f>IF(N518="snížená",J518,0)</f>
        <v>0</v>
      </c>
      <c r="BG518" s="232">
        <f>IF(N518="zákl. přenesená",J518,0)</f>
        <v>0</v>
      </c>
      <c r="BH518" s="232">
        <f>IF(N518="sníž. přenesená",J518,0)</f>
        <v>0</v>
      </c>
      <c r="BI518" s="232">
        <f>IF(N518="nulová",J518,0)</f>
        <v>0</v>
      </c>
      <c r="BJ518" s="17" t="s">
        <v>83</v>
      </c>
      <c r="BK518" s="232">
        <f>ROUND(I518*H518,2)</f>
        <v>0</v>
      </c>
      <c r="BL518" s="17" t="s">
        <v>341</v>
      </c>
      <c r="BM518" s="231" t="s">
        <v>848</v>
      </c>
    </row>
    <row r="519" s="2" customFormat="1" ht="16.5" customHeight="1">
      <c r="A519" s="38"/>
      <c r="B519" s="39"/>
      <c r="C519" s="220" t="s">
        <v>849</v>
      </c>
      <c r="D519" s="220" t="s">
        <v>336</v>
      </c>
      <c r="E519" s="221" t="s">
        <v>850</v>
      </c>
      <c r="F519" s="222" t="s">
        <v>851</v>
      </c>
      <c r="G519" s="223" t="s">
        <v>339</v>
      </c>
      <c r="H519" s="224">
        <v>783.28899999999999</v>
      </c>
      <c r="I519" s="225"/>
      <c r="J519" s="226">
        <f>ROUND(I519*H519,2)</f>
        <v>0</v>
      </c>
      <c r="K519" s="222" t="s">
        <v>340</v>
      </c>
      <c r="L519" s="44"/>
      <c r="M519" s="227" t="s">
        <v>1</v>
      </c>
      <c r="N519" s="228" t="s">
        <v>40</v>
      </c>
      <c r="O519" s="91"/>
      <c r="P519" s="229">
        <f>O519*H519</f>
        <v>0</v>
      </c>
      <c r="Q519" s="229">
        <v>0</v>
      </c>
      <c r="R519" s="229">
        <f>Q519*H519</f>
        <v>0</v>
      </c>
      <c r="S519" s="229">
        <v>0</v>
      </c>
      <c r="T519" s="230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1" t="s">
        <v>341</v>
      </c>
      <c r="AT519" s="231" t="s">
        <v>336</v>
      </c>
      <c r="AU519" s="231" t="s">
        <v>85</v>
      </c>
      <c r="AY519" s="17" t="s">
        <v>334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7" t="s">
        <v>83</v>
      </c>
      <c r="BK519" s="232">
        <f>ROUND(I519*H519,2)</f>
        <v>0</v>
      </c>
      <c r="BL519" s="17" t="s">
        <v>341</v>
      </c>
      <c r="BM519" s="231" t="s">
        <v>852</v>
      </c>
    </row>
    <row r="520" s="2" customFormat="1" ht="16.5" customHeight="1">
      <c r="A520" s="38"/>
      <c r="B520" s="39"/>
      <c r="C520" s="220" t="s">
        <v>853</v>
      </c>
      <c r="D520" s="220" t="s">
        <v>336</v>
      </c>
      <c r="E520" s="221" t="s">
        <v>854</v>
      </c>
      <c r="F520" s="222" t="s">
        <v>855</v>
      </c>
      <c r="G520" s="223" t="s">
        <v>339</v>
      </c>
      <c r="H520" s="224">
        <v>70496.009999999995</v>
      </c>
      <c r="I520" s="225"/>
      <c r="J520" s="226">
        <f>ROUND(I520*H520,2)</f>
        <v>0</v>
      </c>
      <c r="K520" s="222" t="s">
        <v>340</v>
      </c>
      <c r="L520" s="44"/>
      <c r="M520" s="227" t="s">
        <v>1</v>
      </c>
      <c r="N520" s="228" t="s">
        <v>40</v>
      </c>
      <c r="O520" s="91"/>
      <c r="P520" s="229">
        <f>O520*H520</f>
        <v>0</v>
      </c>
      <c r="Q520" s="229">
        <v>0</v>
      </c>
      <c r="R520" s="229">
        <f>Q520*H520</f>
        <v>0</v>
      </c>
      <c r="S520" s="229">
        <v>0</v>
      </c>
      <c r="T520" s="230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1" t="s">
        <v>341</v>
      </c>
      <c r="AT520" s="231" t="s">
        <v>336</v>
      </c>
      <c r="AU520" s="231" t="s">
        <v>85</v>
      </c>
      <c r="AY520" s="17" t="s">
        <v>334</v>
      </c>
      <c r="BE520" s="232">
        <f>IF(N520="základní",J520,0)</f>
        <v>0</v>
      </c>
      <c r="BF520" s="232">
        <f>IF(N520="snížená",J520,0)</f>
        <v>0</v>
      </c>
      <c r="BG520" s="232">
        <f>IF(N520="zákl. přenesená",J520,0)</f>
        <v>0</v>
      </c>
      <c r="BH520" s="232">
        <f>IF(N520="sníž. přenesená",J520,0)</f>
        <v>0</v>
      </c>
      <c r="BI520" s="232">
        <f>IF(N520="nulová",J520,0)</f>
        <v>0</v>
      </c>
      <c r="BJ520" s="17" t="s">
        <v>83</v>
      </c>
      <c r="BK520" s="232">
        <f>ROUND(I520*H520,2)</f>
        <v>0</v>
      </c>
      <c r="BL520" s="17" t="s">
        <v>341</v>
      </c>
      <c r="BM520" s="231" t="s">
        <v>856</v>
      </c>
    </row>
    <row r="521" s="14" customFormat="1">
      <c r="A521" s="14"/>
      <c r="B521" s="244"/>
      <c r="C521" s="245"/>
      <c r="D521" s="235" t="s">
        <v>343</v>
      </c>
      <c r="E521" s="255" t="s">
        <v>1</v>
      </c>
      <c r="F521" s="246" t="s">
        <v>844</v>
      </c>
      <c r="G521" s="245"/>
      <c r="H521" s="248">
        <v>70496.009999999995</v>
      </c>
      <c r="I521" s="249"/>
      <c r="J521" s="245"/>
      <c r="K521" s="245"/>
      <c r="L521" s="250"/>
      <c r="M521" s="251"/>
      <c r="N521" s="252"/>
      <c r="O521" s="252"/>
      <c r="P521" s="252"/>
      <c r="Q521" s="252"/>
      <c r="R521" s="252"/>
      <c r="S521" s="252"/>
      <c r="T521" s="253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4" t="s">
        <v>343</v>
      </c>
      <c r="AU521" s="254" t="s">
        <v>85</v>
      </c>
      <c r="AV521" s="14" t="s">
        <v>85</v>
      </c>
      <c r="AW521" s="14" t="s">
        <v>31</v>
      </c>
      <c r="AX521" s="14" t="s">
        <v>83</v>
      </c>
      <c r="AY521" s="254" t="s">
        <v>334</v>
      </c>
    </row>
    <row r="522" s="2" customFormat="1" ht="21.75" customHeight="1">
      <c r="A522" s="38"/>
      <c r="B522" s="39"/>
      <c r="C522" s="220" t="s">
        <v>857</v>
      </c>
      <c r="D522" s="220" t="s">
        <v>336</v>
      </c>
      <c r="E522" s="221" t="s">
        <v>858</v>
      </c>
      <c r="F522" s="222" t="s">
        <v>859</v>
      </c>
      <c r="G522" s="223" t="s">
        <v>339</v>
      </c>
      <c r="H522" s="224">
        <v>783.28899999999999</v>
      </c>
      <c r="I522" s="225"/>
      <c r="J522" s="226">
        <f>ROUND(I522*H522,2)</f>
        <v>0</v>
      </c>
      <c r="K522" s="222" t="s">
        <v>340</v>
      </c>
      <c r="L522" s="44"/>
      <c r="M522" s="227" t="s">
        <v>1</v>
      </c>
      <c r="N522" s="228" t="s">
        <v>40</v>
      </c>
      <c r="O522" s="91"/>
      <c r="P522" s="229">
        <f>O522*H522</f>
        <v>0</v>
      </c>
      <c r="Q522" s="229">
        <v>0</v>
      </c>
      <c r="R522" s="229">
        <f>Q522*H522</f>
        <v>0</v>
      </c>
      <c r="S522" s="229">
        <v>0</v>
      </c>
      <c r="T522" s="230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1" t="s">
        <v>341</v>
      </c>
      <c r="AT522" s="231" t="s">
        <v>336</v>
      </c>
      <c r="AU522" s="231" t="s">
        <v>85</v>
      </c>
      <c r="AY522" s="17" t="s">
        <v>334</v>
      </c>
      <c r="BE522" s="232">
        <f>IF(N522="základní",J522,0)</f>
        <v>0</v>
      </c>
      <c r="BF522" s="232">
        <f>IF(N522="snížená",J522,0)</f>
        <v>0</v>
      </c>
      <c r="BG522" s="232">
        <f>IF(N522="zákl. přenesená",J522,0)</f>
        <v>0</v>
      </c>
      <c r="BH522" s="232">
        <f>IF(N522="sníž. přenesená",J522,0)</f>
        <v>0</v>
      </c>
      <c r="BI522" s="232">
        <f>IF(N522="nulová",J522,0)</f>
        <v>0</v>
      </c>
      <c r="BJ522" s="17" t="s">
        <v>83</v>
      </c>
      <c r="BK522" s="232">
        <f>ROUND(I522*H522,2)</f>
        <v>0</v>
      </c>
      <c r="BL522" s="17" t="s">
        <v>341</v>
      </c>
      <c r="BM522" s="231" t="s">
        <v>860</v>
      </c>
    </row>
    <row r="523" s="2" customFormat="1" ht="37.8" customHeight="1">
      <c r="A523" s="38"/>
      <c r="B523" s="39"/>
      <c r="C523" s="220" t="s">
        <v>861</v>
      </c>
      <c r="D523" s="220" t="s">
        <v>336</v>
      </c>
      <c r="E523" s="221" t="s">
        <v>862</v>
      </c>
      <c r="F523" s="222" t="s">
        <v>863</v>
      </c>
      <c r="G523" s="223" t="s">
        <v>339</v>
      </c>
      <c r="H523" s="224">
        <v>659.34000000000003</v>
      </c>
      <c r="I523" s="225"/>
      <c r="J523" s="226">
        <f>ROUND(I523*H523,2)</f>
        <v>0</v>
      </c>
      <c r="K523" s="222" t="s">
        <v>340</v>
      </c>
      <c r="L523" s="44"/>
      <c r="M523" s="227" t="s">
        <v>1</v>
      </c>
      <c r="N523" s="228" t="s">
        <v>40</v>
      </c>
      <c r="O523" s="91"/>
      <c r="P523" s="229">
        <f>O523*H523</f>
        <v>0</v>
      </c>
      <c r="Q523" s="229">
        <v>0</v>
      </c>
      <c r="R523" s="229">
        <f>Q523*H523</f>
        <v>0</v>
      </c>
      <c r="S523" s="229">
        <v>0</v>
      </c>
      <c r="T523" s="230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31" t="s">
        <v>341</v>
      </c>
      <c r="AT523" s="231" t="s">
        <v>336</v>
      </c>
      <c r="AU523" s="231" t="s">
        <v>85</v>
      </c>
      <c r="AY523" s="17" t="s">
        <v>334</v>
      </c>
      <c r="BE523" s="232">
        <f>IF(N523="základní",J523,0)</f>
        <v>0</v>
      </c>
      <c r="BF523" s="232">
        <f>IF(N523="snížená",J523,0)</f>
        <v>0</v>
      </c>
      <c r="BG523" s="232">
        <f>IF(N523="zákl. přenesená",J523,0)</f>
        <v>0</v>
      </c>
      <c r="BH523" s="232">
        <f>IF(N523="sníž. přenesená",J523,0)</f>
        <v>0</v>
      </c>
      <c r="BI523" s="232">
        <f>IF(N523="nulová",J523,0)</f>
        <v>0</v>
      </c>
      <c r="BJ523" s="17" t="s">
        <v>83</v>
      </c>
      <c r="BK523" s="232">
        <f>ROUND(I523*H523,2)</f>
        <v>0</v>
      </c>
      <c r="BL523" s="17" t="s">
        <v>341</v>
      </c>
      <c r="BM523" s="231" t="s">
        <v>864</v>
      </c>
    </row>
    <row r="524" s="13" customFormat="1">
      <c r="A524" s="13"/>
      <c r="B524" s="233"/>
      <c r="C524" s="234"/>
      <c r="D524" s="235" t="s">
        <v>343</v>
      </c>
      <c r="E524" s="236" t="s">
        <v>1</v>
      </c>
      <c r="F524" s="237" t="s">
        <v>344</v>
      </c>
      <c r="G524" s="234"/>
      <c r="H524" s="236" t="s">
        <v>1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343</v>
      </c>
      <c r="AU524" s="243" t="s">
        <v>85</v>
      </c>
      <c r="AV524" s="13" t="s">
        <v>83</v>
      </c>
      <c r="AW524" s="13" t="s">
        <v>31</v>
      </c>
      <c r="AX524" s="13" t="s">
        <v>75</v>
      </c>
      <c r="AY524" s="243" t="s">
        <v>334</v>
      </c>
    </row>
    <row r="525" s="13" customFormat="1">
      <c r="A525" s="13"/>
      <c r="B525" s="233"/>
      <c r="C525" s="234"/>
      <c r="D525" s="235" t="s">
        <v>343</v>
      </c>
      <c r="E525" s="236" t="s">
        <v>1</v>
      </c>
      <c r="F525" s="237" t="s">
        <v>772</v>
      </c>
      <c r="G525" s="234"/>
      <c r="H525" s="236" t="s">
        <v>1</v>
      </c>
      <c r="I525" s="238"/>
      <c r="J525" s="234"/>
      <c r="K525" s="234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343</v>
      </c>
      <c r="AU525" s="243" t="s">
        <v>85</v>
      </c>
      <c r="AV525" s="13" t="s">
        <v>83</v>
      </c>
      <c r="AW525" s="13" t="s">
        <v>31</v>
      </c>
      <c r="AX525" s="13" t="s">
        <v>75</v>
      </c>
      <c r="AY525" s="243" t="s">
        <v>334</v>
      </c>
    </row>
    <row r="526" s="14" customFormat="1">
      <c r="A526" s="14"/>
      <c r="B526" s="244"/>
      <c r="C526" s="245"/>
      <c r="D526" s="235" t="s">
        <v>343</v>
      </c>
      <c r="E526" s="246" t="s">
        <v>1</v>
      </c>
      <c r="F526" s="247" t="s">
        <v>290</v>
      </c>
      <c r="G526" s="245"/>
      <c r="H526" s="248">
        <v>659.34000000000003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4" t="s">
        <v>343</v>
      </c>
      <c r="AU526" s="254" t="s">
        <v>85</v>
      </c>
      <c r="AV526" s="14" t="s">
        <v>85</v>
      </c>
      <c r="AW526" s="14" t="s">
        <v>31</v>
      </c>
      <c r="AX526" s="14" t="s">
        <v>83</v>
      </c>
      <c r="AY526" s="254" t="s">
        <v>334</v>
      </c>
    </row>
    <row r="527" s="2" customFormat="1" ht="24.15" customHeight="1">
      <c r="A527" s="38"/>
      <c r="B527" s="39"/>
      <c r="C527" s="220" t="s">
        <v>865</v>
      </c>
      <c r="D527" s="220" t="s">
        <v>336</v>
      </c>
      <c r="E527" s="221" t="s">
        <v>866</v>
      </c>
      <c r="F527" s="222" t="s">
        <v>867</v>
      </c>
      <c r="G527" s="223" t="s">
        <v>339</v>
      </c>
      <c r="H527" s="224">
        <v>328.69999999999999</v>
      </c>
      <c r="I527" s="225"/>
      <c r="J527" s="226">
        <f>ROUND(I527*H527,2)</f>
        <v>0</v>
      </c>
      <c r="K527" s="222" t="s">
        <v>340</v>
      </c>
      <c r="L527" s="44"/>
      <c r="M527" s="227" t="s">
        <v>1</v>
      </c>
      <c r="N527" s="228" t="s">
        <v>40</v>
      </c>
      <c r="O527" s="91"/>
      <c r="P527" s="229">
        <f>O527*H527</f>
        <v>0</v>
      </c>
      <c r="Q527" s="229">
        <v>4.0000000000000003E-05</v>
      </c>
      <c r="R527" s="229">
        <f>Q527*H527</f>
        <v>0.013148</v>
      </c>
      <c r="S527" s="229">
        <v>0</v>
      </c>
      <c r="T527" s="230">
        <f>S527*H527</f>
        <v>0</v>
      </c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R527" s="231" t="s">
        <v>341</v>
      </c>
      <c r="AT527" s="231" t="s">
        <v>336</v>
      </c>
      <c r="AU527" s="231" t="s">
        <v>85</v>
      </c>
      <c r="AY527" s="17" t="s">
        <v>334</v>
      </c>
      <c r="BE527" s="232">
        <f>IF(N527="základní",J527,0)</f>
        <v>0</v>
      </c>
      <c r="BF527" s="232">
        <f>IF(N527="snížená",J527,0)</f>
        <v>0</v>
      </c>
      <c r="BG527" s="232">
        <f>IF(N527="zákl. přenesená",J527,0)</f>
        <v>0</v>
      </c>
      <c r="BH527" s="232">
        <f>IF(N527="sníž. přenesená",J527,0)</f>
        <v>0</v>
      </c>
      <c r="BI527" s="232">
        <f>IF(N527="nulová",J527,0)</f>
        <v>0</v>
      </c>
      <c r="BJ527" s="17" t="s">
        <v>83</v>
      </c>
      <c r="BK527" s="232">
        <f>ROUND(I527*H527,2)</f>
        <v>0</v>
      </c>
      <c r="BL527" s="17" t="s">
        <v>341</v>
      </c>
      <c r="BM527" s="231" t="s">
        <v>868</v>
      </c>
    </row>
    <row r="528" s="13" customFormat="1">
      <c r="A528" s="13"/>
      <c r="B528" s="233"/>
      <c r="C528" s="234"/>
      <c r="D528" s="235" t="s">
        <v>343</v>
      </c>
      <c r="E528" s="236" t="s">
        <v>1</v>
      </c>
      <c r="F528" s="237" t="s">
        <v>588</v>
      </c>
      <c r="G528" s="234"/>
      <c r="H528" s="236" t="s">
        <v>1</v>
      </c>
      <c r="I528" s="238"/>
      <c r="J528" s="234"/>
      <c r="K528" s="234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343</v>
      </c>
      <c r="AU528" s="243" t="s">
        <v>85</v>
      </c>
      <c r="AV528" s="13" t="s">
        <v>83</v>
      </c>
      <c r="AW528" s="13" t="s">
        <v>31</v>
      </c>
      <c r="AX528" s="13" t="s">
        <v>75</v>
      </c>
      <c r="AY528" s="243" t="s">
        <v>334</v>
      </c>
    </row>
    <row r="529" s="14" customFormat="1">
      <c r="A529" s="14"/>
      <c r="B529" s="244"/>
      <c r="C529" s="245"/>
      <c r="D529" s="235" t="s">
        <v>343</v>
      </c>
      <c r="E529" s="255" t="s">
        <v>1</v>
      </c>
      <c r="F529" s="246" t="s">
        <v>869</v>
      </c>
      <c r="G529" s="245"/>
      <c r="H529" s="248">
        <v>328.69999999999999</v>
      </c>
      <c r="I529" s="249"/>
      <c r="J529" s="245"/>
      <c r="K529" s="245"/>
      <c r="L529" s="250"/>
      <c r="M529" s="251"/>
      <c r="N529" s="252"/>
      <c r="O529" s="252"/>
      <c r="P529" s="252"/>
      <c r="Q529" s="252"/>
      <c r="R529" s="252"/>
      <c r="S529" s="252"/>
      <c r="T529" s="253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4" t="s">
        <v>343</v>
      </c>
      <c r="AU529" s="254" t="s">
        <v>85</v>
      </c>
      <c r="AV529" s="14" t="s">
        <v>85</v>
      </c>
      <c r="AW529" s="14" t="s">
        <v>31</v>
      </c>
      <c r="AX529" s="14" t="s">
        <v>83</v>
      </c>
      <c r="AY529" s="254" t="s">
        <v>334</v>
      </c>
    </row>
    <row r="530" s="2" customFormat="1" ht="24.15" customHeight="1">
      <c r="A530" s="38"/>
      <c r="B530" s="39"/>
      <c r="C530" s="220" t="s">
        <v>870</v>
      </c>
      <c r="D530" s="220" t="s">
        <v>336</v>
      </c>
      <c r="E530" s="221" t="s">
        <v>871</v>
      </c>
      <c r="F530" s="222" t="s">
        <v>872</v>
      </c>
      <c r="G530" s="223" t="s">
        <v>339</v>
      </c>
      <c r="H530" s="224">
        <v>360.19999999999999</v>
      </c>
      <c r="I530" s="225"/>
      <c r="J530" s="226">
        <f>ROUND(I530*H530,2)</f>
        <v>0</v>
      </c>
      <c r="K530" s="222" t="s">
        <v>340</v>
      </c>
      <c r="L530" s="44"/>
      <c r="M530" s="227" t="s">
        <v>1</v>
      </c>
      <c r="N530" s="228" t="s">
        <v>40</v>
      </c>
      <c r="O530" s="91"/>
      <c r="P530" s="229">
        <f>O530*H530</f>
        <v>0</v>
      </c>
      <c r="Q530" s="229">
        <v>4.0000000000000003E-05</v>
      </c>
      <c r="R530" s="229">
        <f>Q530*H530</f>
        <v>0.014408000000000001</v>
      </c>
      <c r="S530" s="229">
        <v>0</v>
      </c>
      <c r="T530" s="230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31" t="s">
        <v>341</v>
      </c>
      <c r="AT530" s="231" t="s">
        <v>336</v>
      </c>
      <c r="AU530" s="231" t="s">
        <v>85</v>
      </c>
      <c r="AY530" s="17" t="s">
        <v>334</v>
      </c>
      <c r="BE530" s="232">
        <f>IF(N530="základní",J530,0)</f>
        <v>0</v>
      </c>
      <c r="BF530" s="232">
        <f>IF(N530="snížená",J530,0)</f>
        <v>0</v>
      </c>
      <c r="BG530" s="232">
        <f>IF(N530="zákl. přenesená",J530,0)</f>
        <v>0</v>
      </c>
      <c r="BH530" s="232">
        <f>IF(N530="sníž. přenesená",J530,0)</f>
        <v>0</v>
      </c>
      <c r="BI530" s="232">
        <f>IF(N530="nulová",J530,0)</f>
        <v>0</v>
      </c>
      <c r="BJ530" s="17" t="s">
        <v>83</v>
      </c>
      <c r="BK530" s="232">
        <f>ROUND(I530*H530,2)</f>
        <v>0</v>
      </c>
      <c r="BL530" s="17" t="s">
        <v>341</v>
      </c>
      <c r="BM530" s="231" t="s">
        <v>873</v>
      </c>
    </row>
    <row r="531" s="13" customFormat="1">
      <c r="A531" s="13"/>
      <c r="B531" s="233"/>
      <c r="C531" s="234"/>
      <c r="D531" s="235" t="s">
        <v>343</v>
      </c>
      <c r="E531" s="236" t="s">
        <v>1</v>
      </c>
      <c r="F531" s="237" t="s">
        <v>590</v>
      </c>
      <c r="G531" s="234"/>
      <c r="H531" s="236" t="s">
        <v>1</v>
      </c>
      <c r="I531" s="238"/>
      <c r="J531" s="234"/>
      <c r="K531" s="234"/>
      <c r="L531" s="239"/>
      <c r="M531" s="240"/>
      <c r="N531" s="241"/>
      <c r="O531" s="241"/>
      <c r="P531" s="241"/>
      <c r="Q531" s="241"/>
      <c r="R531" s="241"/>
      <c r="S531" s="241"/>
      <c r="T531" s="242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3" t="s">
        <v>343</v>
      </c>
      <c r="AU531" s="243" t="s">
        <v>85</v>
      </c>
      <c r="AV531" s="13" t="s">
        <v>83</v>
      </c>
      <c r="AW531" s="13" t="s">
        <v>31</v>
      </c>
      <c r="AX531" s="13" t="s">
        <v>75</v>
      </c>
      <c r="AY531" s="243" t="s">
        <v>334</v>
      </c>
    </row>
    <row r="532" s="14" customFormat="1">
      <c r="A532" s="14"/>
      <c r="B532" s="244"/>
      <c r="C532" s="245"/>
      <c r="D532" s="235" t="s">
        <v>343</v>
      </c>
      <c r="E532" s="255" t="s">
        <v>1</v>
      </c>
      <c r="F532" s="246" t="s">
        <v>874</v>
      </c>
      <c r="G532" s="245"/>
      <c r="H532" s="248">
        <v>360.19999999999999</v>
      </c>
      <c r="I532" s="249"/>
      <c r="J532" s="245"/>
      <c r="K532" s="245"/>
      <c r="L532" s="250"/>
      <c r="M532" s="251"/>
      <c r="N532" s="252"/>
      <c r="O532" s="252"/>
      <c r="P532" s="252"/>
      <c r="Q532" s="252"/>
      <c r="R532" s="252"/>
      <c r="S532" s="252"/>
      <c r="T532" s="253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4" t="s">
        <v>343</v>
      </c>
      <c r="AU532" s="254" t="s">
        <v>85</v>
      </c>
      <c r="AV532" s="14" t="s">
        <v>85</v>
      </c>
      <c r="AW532" s="14" t="s">
        <v>31</v>
      </c>
      <c r="AX532" s="14" t="s">
        <v>83</v>
      </c>
      <c r="AY532" s="254" t="s">
        <v>334</v>
      </c>
    </row>
    <row r="533" s="2" customFormat="1" ht="33" customHeight="1">
      <c r="A533" s="38"/>
      <c r="B533" s="39"/>
      <c r="C533" s="220" t="s">
        <v>875</v>
      </c>
      <c r="D533" s="220" t="s">
        <v>336</v>
      </c>
      <c r="E533" s="221" t="s">
        <v>876</v>
      </c>
      <c r="F533" s="222" t="s">
        <v>877</v>
      </c>
      <c r="G533" s="223" t="s">
        <v>339</v>
      </c>
      <c r="H533" s="224">
        <v>67.219999999999999</v>
      </c>
      <c r="I533" s="225"/>
      <c r="J533" s="226">
        <f>ROUND(I533*H533,2)</f>
        <v>0</v>
      </c>
      <c r="K533" s="222" t="s">
        <v>340</v>
      </c>
      <c r="L533" s="44"/>
      <c r="M533" s="227" t="s">
        <v>1</v>
      </c>
      <c r="N533" s="228" t="s">
        <v>40</v>
      </c>
      <c r="O533" s="91"/>
      <c r="P533" s="229">
        <f>O533*H533</f>
        <v>0</v>
      </c>
      <c r="Q533" s="229">
        <v>0.00063000000000000003</v>
      </c>
      <c r="R533" s="229">
        <f>Q533*H533</f>
        <v>0.0423486</v>
      </c>
      <c r="S533" s="229">
        <v>0</v>
      </c>
      <c r="T533" s="230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1" t="s">
        <v>341</v>
      </c>
      <c r="AT533" s="231" t="s">
        <v>336</v>
      </c>
      <c r="AU533" s="231" t="s">
        <v>85</v>
      </c>
      <c r="AY533" s="17" t="s">
        <v>334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7" t="s">
        <v>83</v>
      </c>
      <c r="BK533" s="232">
        <f>ROUND(I533*H533,2)</f>
        <v>0</v>
      </c>
      <c r="BL533" s="17" t="s">
        <v>341</v>
      </c>
      <c r="BM533" s="231" t="s">
        <v>878</v>
      </c>
    </row>
    <row r="534" s="13" customFormat="1">
      <c r="A534" s="13"/>
      <c r="B534" s="233"/>
      <c r="C534" s="234"/>
      <c r="D534" s="235" t="s">
        <v>343</v>
      </c>
      <c r="E534" s="236" t="s">
        <v>1</v>
      </c>
      <c r="F534" s="237" t="s">
        <v>344</v>
      </c>
      <c r="G534" s="234"/>
      <c r="H534" s="236" t="s">
        <v>1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343</v>
      </c>
      <c r="AU534" s="243" t="s">
        <v>85</v>
      </c>
      <c r="AV534" s="13" t="s">
        <v>83</v>
      </c>
      <c r="AW534" s="13" t="s">
        <v>31</v>
      </c>
      <c r="AX534" s="13" t="s">
        <v>75</v>
      </c>
      <c r="AY534" s="243" t="s">
        <v>334</v>
      </c>
    </row>
    <row r="535" s="13" customFormat="1">
      <c r="A535" s="13"/>
      <c r="B535" s="233"/>
      <c r="C535" s="234"/>
      <c r="D535" s="235" t="s">
        <v>343</v>
      </c>
      <c r="E535" s="236" t="s">
        <v>1</v>
      </c>
      <c r="F535" s="237" t="s">
        <v>879</v>
      </c>
      <c r="G535" s="234"/>
      <c r="H535" s="236" t="s">
        <v>1</v>
      </c>
      <c r="I535" s="238"/>
      <c r="J535" s="234"/>
      <c r="K535" s="234"/>
      <c r="L535" s="239"/>
      <c r="M535" s="240"/>
      <c r="N535" s="241"/>
      <c r="O535" s="241"/>
      <c r="P535" s="241"/>
      <c r="Q535" s="241"/>
      <c r="R535" s="241"/>
      <c r="S535" s="241"/>
      <c r="T535" s="242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3" t="s">
        <v>343</v>
      </c>
      <c r="AU535" s="243" t="s">
        <v>85</v>
      </c>
      <c r="AV535" s="13" t="s">
        <v>83</v>
      </c>
      <c r="AW535" s="13" t="s">
        <v>31</v>
      </c>
      <c r="AX535" s="13" t="s">
        <v>75</v>
      </c>
      <c r="AY535" s="243" t="s">
        <v>334</v>
      </c>
    </row>
    <row r="536" s="14" customFormat="1">
      <c r="A536" s="14"/>
      <c r="B536" s="244"/>
      <c r="C536" s="245"/>
      <c r="D536" s="235" t="s">
        <v>343</v>
      </c>
      <c r="E536" s="246" t="s">
        <v>1</v>
      </c>
      <c r="F536" s="247" t="s">
        <v>224</v>
      </c>
      <c r="G536" s="245"/>
      <c r="H536" s="248">
        <v>67.219999999999999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4" t="s">
        <v>343</v>
      </c>
      <c r="AU536" s="254" t="s">
        <v>85</v>
      </c>
      <c r="AV536" s="14" t="s">
        <v>85</v>
      </c>
      <c r="AW536" s="14" t="s">
        <v>31</v>
      </c>
      <c r="AX536" s="14" t="s">
        <v>83</v>
      </c>
      <c r="AY536" s="254" t="s">
        <v>334</v>
      </c>
    </row>
    <row r="537" s="2" customFormat="1" ht="16.5" customHeight="1">
      <c r="A537" s="38"/>
      <c r="B537" s="39"/>
      <c r="C537" s="220" t="s">
        <v>880</v>
      </c>
      <c r="D537" s="220" t="s">
        <v>336</v>
      </c>
      <c r="E537" s="221" t="s">
        <v>881</v>
      </c>
      <c r="F537" s="222" t="s">
        <v>882</v>
      </c>
      <c r="G537" s="223" t="s">
        <v>362</v>
      </c>
      <c r="H537" s="224">
        <v>4.2000000000000002</v>
      </c>
      <c r="I537" s="225"/>
      <c r="J537" s="226">
        <f>ROUND(I537*H537,2)</f>
        <v>0</v>
      </c>
      <c r="K537" s="222" t="s">
        <v>340</v>
      </c>
      <c r="L537" s="44"/>
      <c r="M537" s="227" t="s">
        <v>1</v>
      </c>
      <c r="N537" s="228" t="s">
        <v>40</v>
      </c>
      <c r="O537" s="91"/>
      <c r="P537" s="229">
        <f>O537*H537</f>
        <v>0</v>
      </c>
      <c r="Q537" s="229">
        <v>0</v>
      </c>
      <c r="R537" s="229">
        <f>Q537*H537</f>
        <v>0</v>
      </c>
      <c r="S537" s="229">
        <v>2.3999999999999999</v>
      </c>
      <c r="T537" s="230">
        <f>S537*H537</f>
        <v>10.08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1" t="s">
        <v>341</v>
      </c>
      <c r="AT537" s="231" t="s">
        <v>336</v>
      </c>
      <c r="AU537" s="231" t="s">
        <v>85</v>
      </c>
      <c r="AY537" s="17" t="s">
        <v>334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7" t="s">
        <v>83</v>
      </c>
      <c r="BK537" s="232">
        <f>ROUND(I537*H537,2)</f>
        <v>0</v>
      </c>
      <c r="BL537" s="17" t="s">
        <v>341</v>
      </c>
      <c r="BM537" s="231" t="s">
        <v>883</v>
      </c>
    </row>
    <row r="538" s="13" customFormat="1">
      <c r="A538" s="13"/>
      <c r="B538" s="233"/>
      <c r="C538" s="234"/>
      <c r="D538" s="235" t="s">
        <v>343</v>
      </c>
      <c r="E538" s="236" t="s">
        <v>1</v>
      </c>
      <c r="F538" s="237" t="s">
        <v>344</v>
      </c>
      <c r="G538" s="234"/>
      <c r="H538" s="236" t="s">
        <v>1</v>
      </c>
      <c r="I538" s="238"/>
      <c r="J538" s="234"/>
      <c r="K538" s="234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343</v>
      </c>
      <c r="AU538" s="243" t="s">
        <v>85</v>
      </c>
      <c r="AV538" s="13" t="s">
        <v>83</v>
      </c>
      <c r="AW538" s="13" t="s">
        <v>31</v>
      </c>
      <c r="AX538" s="13" t="s">
        <v>75</v>
      </c>
      <c r="AY538" s="243" t="s">
        <v>334</v>
      </c>
    </row>
    <row r="539" s="13" customFormat="1">
      <c r="A539" s="13"/>
      <c r="B539" s="233"/>
      <c r="C539" s="234"/>
      <c r="D539" s="235" t="s">
        <v>343</v>
      </c>
      <c r="E539" s="236" t="s">
        <v>1</v>
      </c>
      <c r="F539" s="237" t="s">
        <v>884</v>
      </c>
      <c r="G539" s="234"/>
      <c r="H539" s="236" t="s">
        <v>1</v>
      </c>
      <c r="I539" s="238"/>
      <c r="J539" s="234"/>
      <c r="K539" s="234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343</v>
      </c>
      <c r="AU539" s="243" t="s">
        <v>85</v>
      </c>
      <c r="AV539" s="13" t="s">
        <v>83</v>
      </c>
      <c r="AW539" s="13" t="s">
        <v>31</v>
      </c>
      <c r="AX539" s="13" t="s">
        <v>75</v>
      </c>
      <c r="AY539" s="243" t="s">
        <v>334</v>
      </c>
    </row>
    <row r="540" s="14" customFormat="1">
      <c r="A540" s="14"/>
      <c r="B540" s="244"/>
      <c r="C540" s="245"/>
      <c r="D540" s="235" t="s">
        <v>343</v>
      </c>
      <c r="E540" s="246" t="s">
        <v>1</v>
      </c>
      <c r="F540" s="247" t="s">
        <v>98</v>
      </c>
      <c r="G540" s="245"/>
      <c r="H540" s="248">
        <v>4.2000000000000002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4" t="s">
        <v>343</v>
      </c>
      <c r="AU540" s="254" t="s">
        <v>85</v>
      </c>
      <c r="AV540" s="14" t="s">
        <v>85</v>
      </c>
      <c r="AW540" s="14" t="s">
        <v>31</v>
      </c>
      <c r="AX540" s="14" t="s">
        <v>83</v>
      </c>
      <c r="AY540" s="254" t="s">
        <v>334</v>
      </c>
    </row>
    <row r="541" s="2" customFormat="1" ht="24.15" customHeight="1">
      <c r="A541" s="38"/>
      <c r="B541" s="39"/>
      <c r="C541" s="220" t="s">
        <v>885</v>
      </c>
      <c r="D541" s="220" t="s">
        <v>336</v>
      </c>
      <c r="E541" s="221" t="s">
        <v>886</v>
      </c>
      <c r="F541" s="222" t="s">
        <v>887</v>
      </c>
      <c r="G541" s="223" t="s">
        <v>339</v>
      </c>
      <c r="H541" s="224">
        <v>12.949999999999999</v>
      </c>
      <c r="I541" s="225"/>
      <c r="J541" s="226">
        <f>ROUND(I541*H541,2)</f>
        <v>0</v>
      </c>
      <c r="K541" s="222" t="s">
        <v>340</v>
      </c>
      <c r="L541" s="44"/>
      <c r="M541" s="227" t="s">
        <v>1</v>
      </c>
      <c r="N541" s="228" t="s">
        <v>40</v>
      </c>
      <c r="O541" s="91"/>
      <c r="P541" s="229">
        <f>O541*H541</f>
        <v>0</v>
      </c>
      <c r="Q541" s="229">
        <v>0</v>
      </c>
      <c r="R541" s="229">
        <f>Q541*H541</f>
        <v>0</v>
      </c>
      <c r="S541" s="229">
        <v>0</v>
      </c>
      <c r="T541" s="230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1" t="s">
        <v>341</v>
      </c>
      <c r="AT541" s="231" t="s">
        <v>336</v>
      </c>
      <c r="AU541" s="231" t="s">
        <v>85</v>
      </c>
      <c r="AY541" s="17" t="s">
        <v>334</v>
      </c>
      <c r="BE541" s="232">
        <f>IF(N541="základní",J541,0)</f>
        <v>0</v>
      </c>
      <c r="BF541" s="232">
        <f>IF(N541="snížená",J541,0)</f>
        <v>0</v>
      </c>
      <c r="BG541" s="232">
        <f>IF(N541="zákl. přenesená",J541,0)</f>
        <v>0</v>
      </c>
      <c r="BH541" s="232">
        <f>IF(N541="sníž. přenesená",J541,0)</f>
        <v>0</v>
      </c>
      <c r="BI541" s="232">
        <f>IF(N541="nulová",J541,0)</f>
        <v>0</v>
      </c>
      <c r="BJ541" s="17" t="s">
        <v>83</v>
      </c>
      <c r="BK541" s="232">
        <f>ROUND(I541*H541,2)</f>
        <v>0</v>
      </c>
      <c r="BL541" s="17" t="s">
        <v>341</v>
      </c>
      <c r="BM541" s="231" t="s">
        <v>888</v>
      </c>
    </row>
    <row r="542" s="13" customFormat="1">
      <c r="A542" s="13"/>
      <c r="B542" s="233"/>
      <c r="C542" s="234"/>
      <c r="D542" s="235" t="s">
        <v>343</v>
      </c>
      <c r="E542" s="236" t="s">
        <v>1</v>
      </c>
      <c r="F542" s="237" t="s">
        <v>344</v>
      </c>
      <c r="G542" s="234"/>
      <c r="H542" s="236" t="s">
        <v>1</v>
      </c>
      <c r="I542" s="238"/>
      <c r="J542" s="234"/>
      <c r="K542" s="234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343</v>
      </c>
      <c r="AU542" s="243" t="s">
        <v>85</v>
      </c>
      <c r="AV542" s="13" t="s">
        <v>83</v>
      </c>
      <c r="AW542" s="13" t="s">
        <v>31</v>
      </c>
      <c r="AX542" s="13" t="s">
        <v>75</v>
      </c>
      <c r="AY542" s="243" t="s">
        <v>334</v>
      </c>
    </row>
    <row r="543" s="13" customFormat="1">
      <c r="A543" s="13"/>
      <c r="B543" s="233"/>
      <c r="C543" s="234"/>
      <c r="D543" s="235" t="s">
        <v>343</v>
      </c>
      <c r="E543" s="236" t="s">
        <v>1</v>
      </c>
      <c r="F543" s="237" t="s">
        <v>889</v>
      </c>
      <c r="G543" s="234"/>
      <c r="H543" s="236" t="s">
        <v>1</v>
      </c>
      <c r="I543" s="238"/>
      <c r="J543" s="234"/>
      <c r="K543" s="234"/>
      <c r="L543" s="239"/>
      <c r="M543" s="240"/>
      <c r="N543" s="241"/>
      <c r="O543" s="241"/>
      <c r="P543" s="241"/>
      <c r="Q543" s="241"/>
      <c r="R543" s="241"/>
      <c r="S543" s="241"/>
      <c r="T543" s="242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3" t="s">
        <v>343</v>
      </c>
      <c r="AU543" s="243" t="s">
        <v>85</v>
      </c>
      <c r="AV543" s="13" t="s">
        <v>83</v>
      </c>
      <c r="AW543" s="13" t="s">
        <v>31</v>
      </c>
      <c r="AX543" s="13" t="s">
        <v>75</v>
      </c>
      <c r="AY543" s="243" t="s">
        <v>334</v>
      </c>
    </row>
    <row r="544" s="14" customFormat="1">
      <c r="A544" s="14"/>
      <c r="B544" s="244"/>
      <c r="C544" s="245"/>
      <c r="D544" s="235" t="s">
        <v>343</v>
      </c>
      <c r="E544" s="246" t="s">
        <v>1</v>
      </c>
      <c r="F544" s="247" t="s">
        <v>138</v>
      </c>
      <c r="G544" s="245"/>
      <c r="H544" s="248">
        <v>12.949999999999999</v>
      </c>
      <c r="I544" s="249"/>
      <c r="J544" s="245"/>
      <c r="K544" s="245"/>
      <c r="L544" s="250"/>
      <c r="M544" s="251"/>
      <c r="N544" s="252"/>
      <c r="O544" s="252"/>
      <c r="P544" s="252"/>
      <c r="Q544" s="252"/>
      <c r="R544" s="252"/>
      <c r="S544" s="252"/>
      <c r="T544" s="253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4" t="s">
        <v>343</v>
      </c>
      <c r="AU544" s="254" t="s">
        <v>85</v>
      </c>
      <c r="AV544" s="14" t="s">
        <v>85</v>
      </c>
      <c r="AW544" s="14" t="s">
        <v>31</v>
      </c>
      <c r="AX544" s="14" t="s">
        <v>83</v>
      </c>
      <c r="AY544" s="254" t="s">
        <v>334</v>
      </c>
    </row>
    <row r="545" s="12" customFormat="1" ht="22.8" customHeight="1">
      <c r="A545" s="12"/>
      <c r="B545" s="204"/>
      <c r="C545" s="205"/>
      <c r="D545" s="206" t="s">
        <v>74</v>
      </c>
      <c r="E545" s="218" t="s">
        <v>890</v>
      </c>
      <c r="F545" s="218" t="s">
        <v>891</v>
      </c>
      <c r="G545" s="205"/>
      <c r="H545" s="205"/>
      <c r="I545" s="208"/>
      <c r="J545" s="219">
        <f>BK545</f>
        <v>0</v>
      </c>
      <c r="K545" s="205"/>
      <c r="L545" s="210"/>
      <c r="M545" s="211"/>
      <c r="N545" s="212"/>
      <c r="O545" s="212"/>
      <c r="P545" s="213">
        <f>P546</f>
        <v>0</v>
      </c>
      <c r="Q545" s="212"/>
      <c r="R545" s="213">
        <f>R546</f>
        <v>0</v>
      </c>
      <c r="S545" s="212"/>
      <c r="T545" s="214">
        <f>T546</f>
        <v>0</v>
      </c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R545" s="215" t="s">
        <v>83</v>
      </c>
      <c r="AT545" s="216" t="s">
        <v>74</v>
      </c>
      <c r="AU545" s="216" t="s">
        <v>83</v>
      </c>
      <c r="AY545" s="215" t="s">
        <v>334</v>
      </c>
      <c r="BK545" s="217">
        <f>BK546</f>
        <v>0</v>
      </c>
    </row>
    <row r="546" s="2" customFormat="1" ht="21.75" customHeight="1">
      <c r="A546" s="38"/>
      <c r="B546" s="39"/>
      <c r="C546" s="220" t="s">
        <v>892</v>
      </c>
      <c r="D546" s="220" t="s">
        <v>336</v>
      </c>
      <c r="E546" s="221" t="s">
        <v>893</v>
      </c>
      <c r="F546" s="222" t="s">
        <v>894</v>
      </c>
      <c r="G546" s="223" t="s">
        <v>395</v>
      </c>
      <c r="H546" s="224">
        <v>1464.239</v>
      </c>
      <c r="I546" s="225"/>
      <c r="J546" s="226">
        <f>ROUND(I546*H546,2)</f>
        <v>0</v>
      </c>
      <c r="K546" s="222" t="s">
        <v>340</v>
      </c>
      <c r="L546" s="44"/>
      <c r="M546" s="227" t="s">
        <v>1</v>
      </c>
      <c r="N546" s="228" t="s">
        <v>40</v>
      </c>
      <c r="O546" s="91"/>
      <c r="P546" s="229">
        <f>O546*H546</f>
        <v>0</v>
      </c>
      <c r="Q546" s="229">
        <v>0</v>
      </c>
      <c r="R546" s="229">
        <f>Q546*H546</f>
        <v>0</v>
      </c>
      <c r="S546" s="229">
        <v>0</v>
      </c>
      <c r="T546" s="230">
        <f>S546*H546</f>
        <v>0</v>
      </c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R546" s="231" t="s">
        <v>341</v>
      </c>
      <c r="AT546" s="231" t="s">
        <v>336</v>
      </c>
      <c r="AU546" s="231" t="s">
        <v>85</v>
      </c>
      <c r="AY546" s="17" t="s">
        <v>334</v>
      </c>
      <c r="BE546" s="232">
        <f>IF(N546="základní",J546,0)</f>
        <v>0</v>
      </c>
      <c r="BF546" s="232">
        <f>IF(N546="snížená",J546,0)</f>
        <v>0</v>
      </c>
      <c r="BG546" s="232">
        <f>IF(N546="zákl. přenesená",J546,0)</f>
        <v>0</v>
      </c>
      <c r="BH546" s="232">
        <f>IF(N546="sníž. přenesená",J546,0)</f>
        <v>0</v>
      </c>
      <c r="BI546" s="232">
        <f>IF(N546="nulová",J546,0)</f>
        <v>0</v>
      </c>
      <c r="BJ546" s="17" t="s">
        <v>83</v>
      </c>
      <c r="BK546" s="232">
        <f>ROUND(I546*H546,2)</f>
        <v>0</v>
      </c>
      <c r="BL546" s="17" t="s">
        <v>341</v>
      </c>
      <c r="BM546" s="231" t="s">
        <v>895</v>
      </c>
    </row>
    <row r="547" s="12" customFormat="1" ht="25.92" customHeight="1">
      <c r="A547" s="12"/>
      <c r="B547" s="204"/>
      <c r="C547" s="205"/>
      <c r="D547" s="206" t="s">
        <v>74</v>
      </c>
      <c r="E547" s="207" t="s">
        <v>896</v>
      </c>
      <c r="F547" s="207" t="s">
        <v>897</v>
      </c>
      <c r="G547" s="205"/>
      <c r="H547" s="205"/>
      <c r="I547" s="208"/>
      <c r="J547" s="209">
        <f>BK547</f>
        <v>0</v>
      </c>
      <c r="K547" s="205"/>
      <c r="L547" s="210"/>
      <c r="M547" s="211"/>
      <c r="N547" s="212"/>
      <c r="O547" s="212"/>
      <c r="P547" s="213">
        <f>P548+P577+P607+P631+P659+P683+P695+P721+P761+P772+P785</f>
        <v>0</v>
      </c>
      <c r="Q547" s="212"/>
      <c r="R547" s="213">
        <f>R548+R577+R607+R631+R659+R683+R695+R721+R761+R772+R785</f>
        <v>39.610714729999998</v>
      </c>
      <c r="S547" s="212"/>
      <c r="T547" s="214">
        <f>T548+T577+T607+T631+T659+T683+T695+T721+T761+T772+T785</f>
        <v>0.70992130000000009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15" t="s">
        <v>85</v>
      </c>
      <c r="AT547" s="216" t="s">
        <v>74</v>
      </c>
      <c r="AU547" s="216" t="s">
        <v>75</v>
      </c>
      <c r="AY547" s="215" t="s">
        <v>334</v>
      </c>
      <c r="BK547" s="217">
        <f>BK548+BK577+BK607+BK631+BK659+BK683+BK695+BK721+BK761+BK772+BK785</f>
        <v>0</v>
      </c>
    </row>
    <row r="548" s="12" customFormat="1" ht="22.8" customHeight="1">
      <c r="A548" s="12"/>
      <c r="B548" s="204"/>
      <c r="C548" s="205"/>
      <c r="D548" s="206" t="s">
        <v>74</v>
      </c>
      <c r="E548" s="218" t="s">
        <v>898</v>
      </c>
      <c r="F548" s="218" t="s">
        <v>899</v>
      </c>
      <c r="G548" s="205"/>
      <c r="H548" s="205"/>
      <c r="I548" s="208"/>
      <c r="J548" s="219">
        <f>BK548</f>
        <v>0</v>
      </c>
      <c r="K548" s="205"/>
      <c r="L548" s="210"/>
      <c r="M548" s="211"/>
      <c r="N548" s="212"/>
      <c r="O548" s="212"/>
      <c r="P548" s="213">
        <f>SUM(P549:P576)</f>
        <v>0</v>
      </c>
      <c r="Q548" s="212"/>
      <c r="R548" s="213">
        <f>SUM(R549:R576)</f>
        <v>3.1456312</v>
      </c>
      <c r="S548" s="212"/>
      <c r="T548" s="214">
        <f>SUM(T549:T576)</f>
        <v>0</v>
      </c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R548" s="215" t="s">
        <v>85</v>
      </c>
      <c r="AT548" s="216" t="s">
        <v>74</v>
      </c>
      <c r="AU548" s="216" t="s">
        <v>83</v>
      </c>
      <c r="AY548" s="215" t="s">
        <v>334</v>
      </c>
      <c r="BK548" s="217">
        <f>SUM(BK549:BK576)</f>
        <v>0</v>
      </c>
    </row>
    <row r="549" s="2" customFormat="1" ht="24.15" customHeight="1">
      <c r="A549" s="38"/>
      <c r="B549" s="39"/>
      <c r="C549" s="220" t="s">
        <v>900</v>
      </c>
      <c r="D549" s="220" t="s">
        <v>336</v>
      </c>
      <c r="E549" s="221" t="s">
        <v>901</v>
      </c>
      <c r="F549" s="222" t="s">
        <v>902</v>
      </c>
      <c r="G549" s="223" t="s">
        <v>339</v>
      </c>
      <c r="H549" s="224">
        <v>356.19999999999999</v>
      </c>
      <c r="I549" s="225"/>
      <c r="J549" s="226">
        <f>ROUND(I549*H549,2)</f>
        <v>0</v>
      </c>
      <c r="K549" s="222" t="s">
        <v>340</v>
      </c>
      <c r="L549" s="44"/>
      <c r="M549" s="227" t="s">
        <v>1</v>
      </c>
      <c r="N549" s="228" t="s">
        <v>40</v>
      </c>
      <c r="O549" s="91"/>
      <c r="P549" s="229">
        <f>O549*H549</f>
        <v>0</v>
      </c>
      <c r="Q549" s="229">
        <v>0</v>
      </c>
      <c r="R549" s="229">
        <f>Q549*H549</f>
        <v>0</v>
      </c>
      <c r="S549" s="229">
        <v>0</v>
      </c>
      <c r="T549" s="230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31" t="s">
        <v>415</v>
      </c>
      <c r="AT549" s="231" t="s">
        <v>336</v>
      </c>
      <c r="AU549" s="231" t="s">
        <v>85</v>
      </c>
      <c r="AY549" s="17" t="s">
        <v>334</v>
      </c>
      <c r="BE549" s="232">
        <f>IF(N549="základní",J549,0)</f>
        <v>0</v>
      </c>
      <c r="BF549" s="232">
        <f>IF(N549="snížená",J549,0)</f>
        <v>0</v>
      </c>
      <c r="BG549" s="232">
        <f>IF(N549="zákl. přenesená",J549,0)</f>
        <v>0</v>
      </c>
      <c r="BH549" s="232">
        <f>IF(N549="sníž. přenesená",J549,0)</f>
        <v>0</v>
      </c>
      <c r="BI549" s="232">
        <f>IF(N549="nulová",J549,0)</f>
        <v>0</v>
      </c>
      <c r="BJ549" s="17" t="s">
        <v>83</v>
      </c>
      <c r="BK549" s="232">
        <f>ROUND(I549*H549,2)</f>
        <v>0</v>
      </c>
      <c r="BL549" s="17" t="s">
        <v>415</v>
      </c>
      <c r="BM549" s="231" t="s">
        <v>903</v>
      </c>
    </row>
    <row r="550" s="13" customFormat="1">
      <c r="A550" s="13"/>
      <c r="B550" s="233"/>
      <c r="C550" s="234"/>
      <c r="D550" s="235" t="s">
        <v>343</v>
      </c>
      <c r="E550" s="236" t="s">
        <v>1</v>
      </c>
      <c r="F550" s="237" t="s">
        <v>344</v>
      </c>
      <c r="G550" s="234"/>
      <c r="H550" s="236" t="s">
        <v>1</v>
      </c>
      <c r="I550" s="238"/>
      <c r="J550" s="234"/>
      <c r="K550" s="234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343</v>
      </c>
      <c r="AU550" s="243" t="s">
        <v>85</v>
      </c>
      <c r="AV550" s="13" t="s">
        <v>83</v>
      </c>
      <c r="AW550" s="13" t="s">
        <v>31</v>
      </c>
      <c r="AX550" s="13" t="s">
        <v>75</v>
      </c>
      <c r="AY550" s="243" t="s">
        <v>334</v>
      </c>
    </row>
    <row r="551" s="13" customFormat="1">
      <c r="A551" s="13"/>
      <c r="B551" s="233"/>
      <c r="C551" s="234"/>
      <c r="D551" s="235" t="s">
        <v>343</v>
      </c>
      <c r="E551" s="236" t="s">
        <v>1</v>
      </c>
      <c r="F551" s="237" t="s">
        <v>904</v>
      </c>
      <c r="G551" s="234"/>
      <c r="H551" s="236" t="s">
        <v>1</v>
      </c>
      <c r="I551" s="238"/>
      <c r="J551" s="234"/>
      <c r="K551" s="234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343</v>
      </c>
      <c r="AU551" s="243" t="s">
        <v>85</v>
      </c>
      <c r="AV551" s="13" t="s">
        <v>83</v>
      </c>
      <c r="AW551" s="13" t="s">
        <v>31</v>
      </c>
      <c r="AX551" s="13" t="s">
        <v>75</v>
      </c>
      <c r="AY551" s="243" t="s">
        <v>334</v>
      </c>
    </row>
    <row r="552" s="14" customFormat="1">
      <c r="A552" s="14"/>
      <c r="B552" s="244"/>
      <c r="C552" s="245"/>
      <c r="D552" s="235" t="s">
        <v>343</v>
      </c>
      <c r="E552" s="246" t="s">
        <v>1</v>
      </c>
      <c r="F552" s="247" t="s">
        <v>174</v>
      </c>
      <c r="G552" s="245"/>
      <c r="H552" s="248">
        <v>356.19999999999999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4" t="s">
        <v>343</v>
      </c>
      <c r="AU552" s="254" t="s">
        <v>85</v>
      </c>
      <c r="AV552" s="14" t="s">
        <v>85</v>
      </c>
      <c r="AW552" s="14" t="s">
        <v>31</v>
      </c>
      <c r="AX552" s="14" t="s">
        <v>83</v>
      </c>
      <c r="AY552" s="254" t="s">
        <v>334</v>
      </c>
    </row>
    <row r="553" s="2" customFormat="1" ht="16.5" customHeight="1">
      <c r="A553" s="38"/>
      <c r="B553" s="39"/>
      <c r="C553" s="260" t="s">
        <v>905</v>
      </c>
      <c r="D553" s="260" t="s">
        <v>427</v>
      </c>
      <c r="E553" s="261" t="s">
        <v>906</v>
      </c>
      <c r="F553" s="262" t="s">
        <v>907</v>
      </c>
      <c r="G553" s="263" t="s">
        <v>908</v>
      </c>
      <c r="H553" s="264">
        <v>142.47999999999999</v>
      </c>
      <c r="I553" s="265"/>
      <c r="J553" s="266">
        <f>ROUND(I553*H553,2)</f>
        <v>0</v>
      </c>
      <c r="K553" s="262" t="s">
        <v>340</v>
      </c>
      <c r="L553" s="267"/>
      <c r="M553" s="268" t="s">
        <v>1</v>
      </c>
      <c r="N553" s="269" t="s">
        <v>40</v>
      </c>
      <c r="O553" s="91"/>
      <c r="P553" s="229">
        <f>O553*H553</f>
        <v>0</v>
      </c>
      <c r="Q553" s="229">
        <v>0.001</v>
      </c>
      <c r="R553" s="229">
        <f>Q553*H553</f>
        <v>0.14248</v>
      </c>
      <c r="S553" s="229">
        <v>0</v>
      </c>
      <c r="T553" s="230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31" t="s">
        <v>492</v>
      </c>
      <c r="AT553" s="231" t="s">
        <v>427</v>
      </c>
      <c r="AU553" s="231" t="s">
        <v>85</v>
      </c>
      <c r="AY553" s="17" t="s">
        <v>334</v>
      </c>
      <c r="BE553" s="232">
        <f>IF(N553="základní",J553,0)</f>
        <v>0</v>
      </c>
      <c r="BF553" s="232">
        <f>IF(N553="snížená",J553,0)</f>
        <v>0</v>
      </c>
      <c r="BG553" s="232">
        <f>IF(N553="zákl. přenesená",J553,0)</f>
        <v>0</v>
      </c>
      <c r="BH553" s="232">
        <f>IF(N553="sníž. přenesená",J553,0)</f>
        <v>0</v>
      </c>
      <c r="BI553" s="232">
        <f>IF(N553="nulová",J553,0)</f>
        <v>0</v>
      </c>
      <c r="BJ553" s="17" t="s">
        <v>83</v>
      </c>
      <c r="BK553" s="232">
        <f>ROUND(I553*H553,2)</f>
        <v>0</v>
      </c>
      <c r="BL553" s="17" t="s">
        <v>415</v>
      </c>
      <c r="BM553" s="231" t="s">
        <v>909</v>
      </c>
    </row>
    <row r="554" s="14" customFormat="1">
      <c r="A554" s="14"/>
      <c r="B554" s="244"/>
      <c r="C554" s="245"/>
      <c r="D554" s="235" t="s">
        <v>343</v>
      </c>
      <c r="E554" s="245"/>
      <c r="F554" s="246" t="s">
        <v>910</v>
      </c>
      <c r="G554" s="245"/>
      <c r="H554" s="248">
        <v>142.47999999999999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343</v>
      </c>
      <c r="AU554" s="254" t="s">
        <v>85</v>
      </c>
      <c r="AV554" s="14" t="s">
        <v>85</v>
      </c>
      <c r="AW554" s="14" t="s">
        <v>4</v>
      </c>
      <c r="AX554" s="14" t="s">
        <v>83</v>
      </c>
      <c r="AY554" s="254" t="s">
        <v>334</v>
      </c>
    </row>
    <row r="555" s="2" customFormat="1" ht="24.15" customHeight="1">
      <c r="A555" s="38"/>
      <c r="B555" s="39"/>
      <c r="C555" s="220" t="s">
        <v>911</v>
      </c>
      <c r="D555" s="220" t="s">
        <v>336</v>
      </c>
      <c r="E555" s="221" t="s">
        <v>912</v>
      </c>
      <c r="F555" s="222" t="s">
        <v>913</v>
      </c>
      <c r="G555" s="223" t="s">
        <v>339</v>
      </c>
      <c r="H555" s="224">
        <v>43.405999999999999</v>
      </c>
      <c r="I555" s="225"/>
      <c r="J555" s="226">
        <f>ROUND(I555*H555,2)</f>
        <v>0</v>
      </c>
      <c r="K555" s="222" t="s">
        <v>340</v>
      </c>
      <c r="L555" s="44"/>
      <c r="M555" s="227" t="s">
        <v>1</v>
      </c>
      <c r="N555" s="228" t="s">
        <v>40</v>
      </c>
      <c r="O555" s="91"/>
      <c r="P555" s="229">
        <f>O555*H555</f>
        <v>0</v>
      </c>
      <c r="Q555" s="229">
        <v>0</v>
      </c>
      <c r="R555" s="229">
        <f>Q555*H555</f>
        <v>0</v>
      </c>
      <c r="S555" s="229">
        <v>0</v>
      </c>
      <c r="T555" s="23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1" t="s">
        <v>415</v>
      </c>
      <c r="AT555" s="231" t="s">
        <v>336</v>
      </c>
      <c r="AU555" s="231" t="s">
        <v>85</v>
      </c>
      <c r="AY555" s="17" t="s">
        <v>334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7" t="s">
        <v>83</v>
      </c>
      <c r="BK555" s="232">
        <f>ROUND(I555*H555,2)</f>
        <v>0</v>
      </c>
      <c r="BL555" s="17" t="s">
        <v>415</v>
      </c>
      <c r="BM555" s="231" t="s">
        <v>914</v>
      </c>
    </row>
    <row r="556" s="13" customFormat="1">
      <c r="A556" s="13"/>
      <c r="B556" s="233"/>
      <c r="C556" s="234"/>
      <c r="D556" s="235" t="s">
        <v>343</v>
      </c>
      <c r="E556" s="236" t="s">
        <v>1</v>
      </c>
      <c r="F556" s="237" t="s">
        <v>344</v>
      </c>
      <c r="G556" s="234"/>
      <c r="H556" s="236" t="s">
        <v>1</v>
      </c>
      <c r="I556" s="238"/>
      <c r="J556" s="234"/>
      <c r="K556" s="234"/>
      <c r="L556" s="239"/>
      <c r="M556" s="240"/>
      <c r="N556" s="241"/>
      <c r="O556" s="241"/>
      <c r="P556" s="241"/>
      <c r="Q556" s="241"/>
      <c r="R556" s="241"/>
      <c r="S556" s="241"/>
      <c r="T556" s="242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3" t="s">
        <v>343</v>
      </c>
      <c r="AU556" s="243" t="s">
        <v>85</v>
      </c>
      <c r="AV556" s="13" t="s">
        <v>83</v>
      </c>
      <c r="AW556" s="13" t="s">
        <v>31</v>
      </c>
      <c r="AX556" s="13" t="s">
        <v>75</v>
      </c>
      <c r="AY556" s="243" t="s">
        <v>334</v>
      </c>
    </row>
    <row r="557" s="13" customFormat="1">
      <c r="A557" s="13"/>
      <c r="B557" s="233"/>
      <c r="C557" s="234"/>
      <c r="D557" s="235" t="s">
        <v>343</v>
      </c>
      <c r="E557" s="236" t="s">
        <v>1</v>
      </c>
      <c r="F557" s="237" t="s">
        <v>915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343</v>
      </c>
      <c r="AU557" s="243" t="s">
        <v>85</v>
      </c>
      <c r="AV557" s="13" t="s">
        <v>83</v>
      </c>
      <c r="AW557" s="13" t="s">
        <v>31</v>
      </c>
      <c r="AX557" s="13" t="s">
        <v>75</v>
      </c>
      <c r="AY557" s="243" t="s">
        <v>334</v>
      </c>
    </row>
    <row r="558" s="14" customFormat="1">
      <c r="A558" s="14"/>
      <c r="B558" s="244"/>
      <c r="C558" s="245"/>
      <c r="D558" s="235" t="s">
        <v>343</v>
      </c>
      <c r="E558" s="246" t="s">
        <v>1</v>
      </c>
      <c r="F558" s="247" t="s">
        <v>177</v>
      </c>
      <c r="G558" s="245"/>
      <c r="H558" s="248">
        <v>43.405999999999999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343</v>
      </c>
      <c r="AU558" s="254" t="s">
        <v>85</v>
      </c>
      <c r="AV558" s="14" t="s">
        <v>85</v>
      </c>
      <c r="AW558" s="14" t="s">
        <v>31</v>
      </c>
      <c r="AX558" s="14" t="s">
        <v>83</v>
      </c>
      <c r="AY558" s="254" t="s">
        <v>334</v>
      </c>
    </row>
    <row r="559" s="2" customFormat="1" ht="16.5" customHeight="1">
      <c r="A559" s="38"/>
      <c r="B559" s="39"/>
      <c r="C559" s="260" t="s">
        <v>143</v>
      </c>
      <c r="D559" s="260" t="s">
        <v>427</v>
      </c>
      <c r="E559" s="261" t="s">
        <v>906</v>
      </c>
      <c r="F559" s="262" t="s">
        <v>907</v>
      </c>
      <c r="G559" s="263" t="s">
        <v>908</v>
      </c>
      <c r="H559" s="264">
        <v>17.361999999999998</v>
      </c>
      <c r="I559" s="265"/>
      <c r="J559" s="266">
        <f>ROUND(I559*H559,2)</f>
        <v>0</v>
      </c>
      <c r="K559" s="262" t="s">
        <v>340</v>
      </c>
      <c r="L559" s="267"/>
      <c r="M559" s="268" t="s">
        <v>1</v>
      </c>
      <c r="N559" s="269" t="s">
        <v>40</v>
      </c>
      <c r="O559" s="91"/>
      <c r="P559" s="229">
        <f>O559*H559</f>
        <v>0</v>
      </c>
      <c r="Q559" s="229">
        <v>0.001</v>
      </c>
      <c r="R559" s="229">
        <f>Q559*H559</f>
        <v>0.017361999999999999</v>
      </c>
      <c r="S559" s="229">
        <v>0</v>
      </c>
      <c r="T559" s="230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1" t="s">
        <v>492</v>
      </c>
      <c r="AT559" s="231" t="s">
        <v>427</v>
      </c>
      <c r="AU559" s="231" t="s">
        <v>85</v>
      </c>
      <c r="AY559" s="17" t="s">
        <v>334</v>
      </c>
      <c r="BE559" s="232">
        <f>IF(N559="základní",J559,0)</f>
        <v>0</v>
      </c>
      <c r="BF559" s="232">
        <f>IF(N559="snížená",J559,0)</f>
        <v>0</v>
      </c>
      <c r="BG559" s="232">
        <f>IF(N559="zákl. přenesená",J559,0)</f>
        <v>0</v>
      </c>
      <c r="BH559" s="232">
        <f>IF(N559="sníž. přenesená",J559,0)</f>
        <v>0</v>
      </c>
      <c r="BI559" s="232">
        <f>IF(N559="nulová",J559,0)</f>
        <v>0</v>
      </c>
      <c r="BJ559" s="17" t="s">
        <v>83</v>
      </c>
      <c r="BK559" s="232">
        <f>ROUND(I559*H559,2)</f>
        <v>0</v>
      </c>
      <c r="BL559" s="17" t="s">
        <v>415</v>
      </c>
      <c r="BM559" s="231" t="s">
        <v>916</v>
      </c>
    </row>
    <row r="560" s="14" customFormat="1">
      <c r="A560" s="14"/>
      <c r="B560" s="244"/>
      <c r="C560" s="245"/>
      <c r="D560" s="235" t="s">
        <v>343</v>
      </c>
      <c r="E560" s="245"/>
      <c r="F560" s="246" t="s">
        <v>917</v>
      </c>
      <c r="G560" s="245"/>
      <c r="H560" s="248">
        <v>17.361999999999998</v>
      </c>
      <c r="I560" s="249"/>
      <c r="J560" s="245"/>
      <c r="K560" s="245"/>
      <c r="L560" s="250"/>
      <c r="M560" s="251"/>
      <c r="N560" s="252"/>
      <c r="O560" s="252"/>
      <c r="P560" s="252"/>
      <c r="Q560" s="252"/>
      <c r="R560" s="252"/>
      <c r="S560" s="252"/>
      <c r="T560" s="253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4" t="s">
        <v>343</v>
      </c>
      <c r="AU560" s="254" t="s">
        <v>85</v>
      </c>
      <c r="AV560" s="14" t="s">
        <v>85</v>
      </c>
      <c r="AW560" s="14" t="s">
        <v>4</v>
      </c>
      <c r="AX560" s="14" t="s">
        <v>83</v>
      </c>
      <c r="AY560" s="254" t="s">
        <v>334</v>
      </c>
    </row>
    <row r="561" s="2" customFormat="1" ht="24.15" customHeight="1">
      <c r="A561" s="38"/>
      <c r="B561" s="39"/>
      <c r="C561" s="220" t="s">
        <v>918</v>
      </c>
      <c r="D561" s="220" t="s">
        <v>336</v>
      </c>
      <c r="E561" s="221" t="s">
        <v>919</v>
      </c>
      <c r="F561" s="222" t="s">
        <v>920</v>
      </c>
      <c r="G561" s="223" t="s">
        <v>339</v>
      </c>
      <c r="H561" s="224">
        <v>353.01999999999998</v>
      </c>
      <c r="I561" s="225"/>
      <c r="J561" s="226">
        <f>ROUND(I561*H561,2)</f>
        <v>0</v>
      </c>
      <c r="K561" s="222" t="s">
        <v>340</v>
      </c>
      <c r="L561" s="44"/>
      <c r="M561" s="227" t="s">
        <v>1</v>
      </c>
      <c r="N561" s="228" t="s">
        <v>40</v>
      </c>
      <c r="O561" s="91"/>
      <c r="P561" s="229">
        <f>O561*H561</f>
        <v>0</v>
      </c>
      <c r="Q561" s="229">
        <v>0.00040000000000000002</v>
      </c>
      <c r="R561" s="229">
        <f>Q561*H561</f>
        <v>0.141208</v>
      </c>
      <c r="S561" s="229">
        <v>0</v>
      </c>
      <c r="T561" s="230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1" t="s">
        <v>415</v>
      </c>
      <c r="AT561" s="231" t="s">
        <v>336</v>
      </c>
      <c r="AU561" s="231" t="s">
        <v>85</v>
      </c>
      <c r="AY561" s="17" t="s">
        <v>334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7" t="s">
        <v>83</v>
      </c>
      <c r="BK561" s="232">
        <f>ROUND(I561*H561,2)</f>
        <v>0</v>
      </c>
      <c r="BL561" s="17" t="s">
        <v>415</v>
      </c>
      <c r="BM561" s="231" t="s">
        <v>921</v>
      </c>
    </row>
    <row r="562" s="2" customFormat="1" ht="49.05" customHeight="1">
      <c r="A562" s="38"/>
      <c r="B562" s="39"/>
      <c r="C562" s="260" t="s">
        <v>922</v>
      </c>
      <c r="D562" s="260" t="s">
        <v>427</v>
      </c>
      <c r="E562" s="261" t="s">
        <v>923</v>
      </c>
      <c r="F562" s="262" t="s">
        <v>924</v>
      </c>
      <c r="G562" s="263" t="s">
        <v>339</v>
      </c>
      <c r="H562" s="264">
        <v>411.44499999999999</v>
      </c>
      <c r="I562" s="265"/>
      <c r="J562" s="266">
        <f>ROUND(I562*H562,2)</f>
        <v>0</v>
      </c>
      <c r="K562" s="262" t="s">
        <v>340</v>
      </c>
      <c r="L562" s="267"/>
      <c r="M562" s="268" t="s">
        <v>1</v>
      </c>
      <c r="N562" s="269" t="s">
        <v>40</v>
      </c>
      <c r="O562" s="91"/>
      <c r="P562" s="229">
        <f>O562*H562</f>
        <v>0</v>
      </c>
      <c r="Q562" s="229">
        <v>0.0054000000000000003</v>
      </c>
      <c r="R562" s="229">
        <f>Q562*H562</f>
        <v>2.221803</v>
      </c>
      <c r="S562" s="229">
        <v>0</v>
      </c>
      <c r="T562" s="230">
        <f>S562*H562</f>
        <v>0</v>
      </c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R562" s="231" t="s">
        <v>492</v>
      </c>
      <c r="AT562" s="231" t="s">
        <v>427</v>
      </c>
      <c r="AU562" s="231" t="s">
        <v>85</v>
      </c>
      <c r="AY562" s="17" t="s">
        <v>334</v>
      </c>
      <c r="BE562" s="232">
        <f>IF(N562="základní",J562,0)</f>
        <v>0</v>
      </c>
      <c r="BF562" s="232">
        <f>IF(N562="snížená",J562,0)</f>
        <v>0</v>
      </c>
      <c r="BG562" s="232">
        <f>IF(N562="zákl. přenesená",J562,0)</f>
        <v>0</v>
      </c>
      <c r="BH562" s="232">
        <f>IF(N562="sníž. přenesená",J562,0)</f>
        <v>0</v>
      </c>
      <c r="BI562" s="232">
        <f>IF(N562="nulová",J562,0)</f>
        <v>0</v>
      </c>
      <c r="BJ562" s="17" t="s">
        <v>83</v>
      </c>
      <c r="BK562" s="232">
        <f>ROUND(I562*H562,2)</f>
        <v>0</v>
      </c>
      <c r="BL562" s="17" t="s">
        <v>415</v>
      </c>
      <c r="BM562" s="231" t="s">
        <v>925</v>
      </c>
    </row>
    <row r="563" s="14" customFormat="1">
      <c r="A563" s="14"/>
      <c r="B563" s="244"/>
      <c r="C563" s="245"/>
      <c r="D563" s="235" t="s">
        <v>343</v>
      </c>
      <c r="E563" s="245"/>
      <c r="F563" s="246" t="s">
        <v>926</v>
      </c>
      <c r="G563" s="245"/>
      <c r="H563" s="248">
        <v>411.44499999999999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4" t="s">
        <v>343</v>
      </c>
      <c r="AU563" s="254" t="s">
        <v>85</v>
      </c>
      <c r="AV563" s="14" t="s">
        <v>85</v>
      </c>
      <c r="AW563" s="14" t="s">
        <v>4</v>
      </c>
      <c r="AX563" s="14" t="s">
        <v>83</v>
      </c>
      <c r="AY563" s="254" t="s">
        <v>334</v>
      </c>
    </row>
    <row r="564" s="2" customFormat="1" ht="24.15" customHeight="1">
      <c r="A564" s="38"/>
      <c r="B564" s="39"/>
      <c r="C564" s="220" t="s">
        <v>927</v>
      </c>
      <c r="D564" s="220" t="s">
        <v>336</v>
      </c>
      <c r="E564" s="221" t="s">
        <v>928</v>
      </c>
      <c r="F564" s="222" t="s">
        <v>929</v>
      </c>
      <c r="G564" s="223" t="s">
        <v>339</v>
      </c>
      <c r="H564" s="224">
        <v>43.118000000000002</v>
      </c>
      <c r="I564" s="225"/>
      <c r="J564" s="226">
        <f>ROUND(I564*H564,2)</f>
        <v>0</v>
      </c>
      <c r="K564" s="222" t="s">
        <v>340</v>
      </c>
      <c r="L564" s="44"/>
      <c r="M564" s="227" t="s">
        <v>1</v>
      </c>
      <c r="N564" s="228" t="s">
        <v>40</v>
      </c>
      <c r="O564" s="91"/>
      <c r="P564" s="229">
        <f>O564*H564</f>
        <v>0</v>
      </c>
      <c r="Q564" s="229">
        <v>0.00040000000000000002</v>
      </c>
      <c r="R564" s="229">
        <f>Q564*H564</f>
        <v>0.017247200000000001</v>
      </c>
      <c r="S564" s="229">
        <v>0</v>
      </c>
      <c r="T564" s="230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31" t="s">
        <v>415</v>
      </c>
      <c r="AT564" s="231" t="s">
        <v>336</v>
      </c>
      <c r="AU564" s="231" t="s">
        <v>85</v>
      </c>
      <c r="AY564" s="17" t="s">
        <v>334</v>
      </c>
      <c r="BE564" s="232">
        <f>IF(N564="základní",J564,0)</f>
        <v>0</v>
      </c>
      <c r="BF564" s="232">
        <f>IF(N564="snížená",J564,0)</f>
        <v>0</v>
      </c>
      <c r="BG564" s="232">
        <f>IF(N564="zákl. přenesená",J564,0)</f>
        <v>0</v>
      </c>
      <c r="BH564" s="232">
        <f>IF(N564="sníž. přenesená",J564,0)</f>
        <v>0</v>
      </c>
      <c r="BI564" s="232">
        <f>IF(N564="nulová",J564,0)</f>
        <v>0</v>
      </c>
      <c r="BJ564" s="17" t="s">
        <v>83</v>
      </c>
      <c r="BK564" s="232">
        <f>ROUND(I564*H564,2)</f>
        <v>0</v>
      </c>
      <c r="BL564" s="17" t="s">
        <v>415</v>
      </c>
      <c r="BM564" s="231" t="s">
        <v>930</v>
      </c>
    </row>
    <row r="565" s="2" customFormat="1" ht="49.05" customHeight="1">
      <c r="A565" s="38"/>
      <c r="B565" s="39"/>
      <c r="C565" s="260" t="s">
        <v>931</v>
      </c>
      <c r="D565" s="260" t="s">
        <v>427</v>
      </c>
      <c r="E565" s="261" t="s">
        <v>923</v>
      </c>
      <c r="F565" s="262" t="s">
        <v>924</v>
      </c>
      <c r="G565" s="263" t="s">
        <v>339</v>
      </c>
      <c r="H565" s="264">
        <v>52.646999999999998</v>
      </c>
      <c r="I565" s="265"/>
      <c r="J565" s="266">
        <f>ROUND(I565*H565,2)</f>
        <v>0</v>
      </c>
      <c r="K565" s="262" t="s">
        <v>340</v>
      </c>
      <c r="L565" s="267"/>
      <c r="M565" s="268" t="s">
        <v>1</v>
      </c>
      <c r="N565" s="269" t="s">
        <v>40</v>
      </c>
      <c r="O565" s="91"/>
      <c r="P565" s="229">
        <f>O565*H565</f>
        <v>0</v>
      </c>
      <c r="Q565" s="229">
        <v>0.0054000000000000003</v>
      </c>
      <c r="R565" s="229">
        <f>Q565*H565</f>
        <v>0.28429379999999999</v>
      </c>
      <c r="S565" s="229">
        <v>0</v>
      </c>
      <c r="T565" s="230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31" t="s">
        <v>492</v>
      </c>
      <c r="AT565" s="231" t="s">
        <v>427</v>
      </c>
      <c r="AU565" s="231" t="s">
        <v>85</v>
      </c>
      <c r="AY565" s="17" t="s">
        <v>334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7" t="s">
        <v>83</v>
      </c>
      <c r="BK565" s="232">
        <f>ROUND(I565*H565,2)</f>
        <v>0</v>
      </c>
      <c r="BL565" s="17" t="s">
        <v>415</v>
      </c>
      <c r="BM565" s="231" t="s">
        <v>932</v>
      </c>
    </row>
    <row r="566" s="14" customFormat="1">
      <c r="A566" s="14"/>
      <c r="B566" s="244"/>
      <c r="C566" s="245"/>
      <c r="D566" s="235" t="s">
        <v>343</v>
      </c>
      <c r="E566" s="245"/>
      <c r="F566" s="246" t="s">
        <v>933</v>
      </c>
      <c r="G566" s="245"/>
      <c r="H566" s="248">
        <v>52.646999999999998</v>
      </c>
      <c r="I566" s="249"/>
      <c r="J566" s="245"/>
      <c r="K566" s="245"/>
      <c r="L566" s="250"/>
      <c r="M566" s="251"/>
      <c r="N566" s="252"/>
      <c r="O566" s="252"/>
      <c r="P566" s="252"/>
      <c r="Q566" s="252"/>
      <c r="R566" s="252"/>
      <c r="S566" s="252"/>
      <c r="T566" s="253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4" t="s">
        <v>343</v>
      </c>
      <c r="AU566" s="254" t="s">
        <v>85</v>
      </c>
      <c r="AV566" s="14" t="s">
        <v>85</v>
      </c>
      <c r="AW566" s="14" t="s">
        <v>4</v>
      </c>
      <c r="AX566" s="14" t="s">
        <v>83</v>
      </c>
      <c r="AY566" s="254" t="s">
        <v>334</v>
      </c>
    </row>
    <row r="567" s="2" customFormat="1" ht="24.15" customHeight="1">
      <c r="A567" s="38"/>
      <c r="B567" s="39"/>
      <c r="C567" s="220" t="s">
        <v>934</v>
      </c>
      <c r="D567" s="220" t="s">
        <v>336</v>
      </c>
      <c r="E567" s="221" t="s">
        <v>935</v>
      </c>
      <c r="F567" s="222" t="s">
        <v>936</v>
      </c>
      <c r="G567" s="223" t="s">
        <v>352</v>
      </c>
      <c r="H567" s="224">
        <v>86.811999999999998</v>
      </c>
      <c r="I567" s="225"/>
      <c r="J567" s="226">
        <f>ROUND(I567*H567,2)</f>
        <v>0</v>
      </c>
      <c r="K567" s="222" t="s">
        <v>340</v>
      </c>
      <c r="L567" s="44"/>
      <c r="M567" s="227" t="s">
        <v>1</v>
      </c>
      <c r="N567" s="228" t="s">
        <v>40</v>
      </c>
      <c r="O567" s="91"/>
      <c r="P567" s="229">
        <f>O567*H567</f>
        <v>0</v>
      </c>
      <c r="Q567" s="229">
        <v>0.00020000000000000001</v>
      </c>
      <c r="R567" s="229">
        <f>Q567*H567</f>
        <v>0.0173624</v>
      </c>
      <c r="S567" s="229">
        <v>0</v>
      </c>
      <c r="T567" s="230">
        <f>S567*H567</f>
        <v>0</v>
      </c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R567" s="231" t="s">
        <v>415</v>
      </c>
      <c r="AT567" s="231" t="s">
        <v>336</v>
      </c>
      <c r="AU567" s="231" t="s">
        <v>85</v>
      </c>
      <c r="AY567" s="17" t="s">
        <v>334</v>
      </c>
      <c r="BE567" s="232">
        <f>IF(N567="základní",J567,0)</f>
        <v>0</v>
      </c>
      <c r="BF567" s="232">
        <f>IF(N567="snížená",J567,0)</f>
        <v>0</v>
      </c>
      <c r="BG567" s="232">
        <f>IF(N567="zákl. přenesená",J567,0)</f>
        <v>0</v>
      </c>
      <c r="BH567" s="232">
        <f>IF(N567="sníž. přenesená",J567,0)</f>
        <v>0</v>
      </c>
      <c r="BI567" s="232">
        <f>IF(N567="nulová",J567,0)</f>
        <v>0</v>
      </c>
      <c r="BJ567" s="17" t="s">
        <v>83</v>
      </c>
      <c r="BK567" s="232">
        <f>ROUND(I567*H567,2)</f>
        <v>0</v>
      </c>
      <c r="BL567" s="17" t="s">
        <v>415</v>
      </c>
      <c r="BM567" s="231" t="s">
        <v>937</v>
      </c>
    </row>
    <row r="568" s="13" customFormat="1">
      <c r="A568" s="13"/>
      <c r="B568" s="233"/>
      <c r="C568" s="234"/>
      <c r="D568" s="235" t="s">
        <v>343</v>
      </c>
      <c r="E568" s="236" t="s">
        <v>1</v>
      </c>
      <c r="F568" s="237" t="s">
        <v>344</v>
      </c>
      <c r="G568" s="234"/>
      <c r="H568" s="236" t="s">
        <v>1</v>
      </c>
      <c r="I568" s="238"/>
      <c r="J568" s="234"/>
      <c r="K568" s="234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343</v>
      </c>
      <c r="AU568" s="243" t="s">
        <v>85</v>
      </c>
      <c r="AV568" s="13" t="s">
        <v>83</v>
      </c>
      <c r="AW568" s="13" t="s">
        <v>31</v>
      </c>
      <c r="AX568" s="13" t="s">
        <v>75</v>
      </c>
      <c r="AY568" s="243" t="s">
        <v>334</v>
      </c>
    </row>
    <row r="569" s="13" customFormat="1">
      <c r="A569" s="13"/>
      <c r="B569" s="233"/>
      <c r="C569" s="234"/>
      <c r="D569" s="235" t="s">
        <v>343</v>
      </c>
      <c r="E569" s="236" t="s">
        <v>1</v>
      </c>
      <c r="F569" s="237" t="s">
        <v>938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343</v>
      </c>
      <c r="AU569" s="243" t="s">
        <v>85</v>
      </c>
      <c r="AV569" s="13" t="s">
        <v>83</v>
      </c>
      <c r="AW569" s="13" t="s">
        <v>31</v>
      </c>
      <c r="AX569" s="13" t="s">
        <v>75</v>
      </c>
      <c r="AY569" s="243" t="s">
        <v>334</v>
      </c>
    </row>
    <row r="570" s="14" customFormat="1">
      <c r="A570" s="14"/>
      <c r="B570" s="244"/>
      <c r="C570" s="245"/>
      <c r="D570" s="235" t="s">
        <v>343</v>
      </c>
      <c r="E570" s="246" t="s">
        <v>1</v>
      </c>
      <c r="F570" s="247" t="s">
        <v>180</v>
      </c>
      <c r="G570" s="245"/>
      <c r="H570" s="248">
        <v>86.811999999999998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343</v>
      </c>
      <c r="AU570" s="254" t="s">
        <v>85</v>
      </c>
      <c r="AV570" s="14" t="s">
        <v>85</v>
      </c>
      <c r="AW570" s="14" t="s">
        <v>31</v>
      </c>
      <c r="AX570" s="14" t="s">
        <v>83</v>
      </c>
      <c r="AY570" s="254" t="s">
        <v>334</v>
      </c>
    </row>
    <row r="571" s="2" customFormat="1" ht="49.05" customHeight="1">
      <c r="A571" s="38"/>
      <c r="B571" s="39"/>
      <c r="C571" s="260" t="s">
        <v>939</v>
      </c>
      <c r="D571" s="260" t="s">
        <v>427</v>
      </c>
      <c r="E571" s="261" t="s">
        <v>923</v>
      </c>
      <c r="F571" s="262" t="s">
        <v>924</v>
      </c>
      <c r="G571" s="263" t="s">
        <v>339</v>
      </c>
      <c r="H571" s="264">
        <v>54.692</v>
      </c>
      <c r="I571" s="265"/>
      <c r="J571" s="266">
        <f>ROUND(I571*H571,2)</f>
        <v>0</v>
      </c>
      <c r="K571" s="262" t="s">
        <v>340</v>
      </c>
      <c r="L571" s="267"/>
      <c r="M571" s="268" t="s">
        <v>1</v>
      </c>
      <c r="N571" s="269" t="s">
        <v>40</v>
      </c>
      <c r="O571" s="91"/>
      <c r="P571" s="229">
        <f>O571*H571</f>
        <v>0</v>
      </c>
      <c r="Q571" s="229">
        <v>0.0054000000000000003</v>
      </c>
      <c r="R571" s="229">
        <f>Q571*H571</f>
        <v>0.29533680000000001</v>
      </c>
      <c r="S571" s="229">
        <v>0</v>
      </c>
      <c r="T571" s="230">
        <f>S571*H571</f>
        <v>0</v>
      </c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R571" s="231" t="s">
        <v>492</v>
      </c>
      <c r="AT571" s="231" t="s">
        <v>427</v>
      </c>
      <c r="AU571" s="231" t="s">
        <v>85</v>
      </c>
      <c r="AY571" s="17" t="s">
        <v>334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7" t="s">
        <v>83</v>
      </c>
      <c r="BK571" s="232">
        <f>ROUND(I571*H571,2)</f>
        <v>0</v>
      </c>
      <c r="BL571" s="17" t="s">
        <v>415</v>
      </c>
      <c r="BM571" s="231" t="s">
        <v>940</v>
      </c>
    </row>
    <row r="572" s="14" customFormat="1">
      <c r="A572" s="14"/>
      <c r="B572" s="244"/>
      <c r="C572" s="245"/>
      <c r="D572" s="235" t="s">
        <v>343</v>
      </c>
      <c r="E572" s="245"/>
      <c r="F572" s="246" t="s">
        <v>941</v>
      </c>
      <c r="G572" s="245"/>
      <c r="H572" s="248">
        <v>54.692</v>
      </c>
      <c r="I572" s="249"/>
      <c r="J572" s="245"/>
      <c r="K572" s="245"/>
      <c r="L572" s="250"/>
      <c r="M572" s="251"/>
      <c r="N572" s="252"/>
      <c r="O572" s="252"/>
      <c r="P572" s="252"/>
      <c r="Q572" s="252"/>
      <c r="R572" s="252"/>
      <c r="S572" s="252"/>
      <c r="T572" s="253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4" t="s">
        <v>343</v>
      </c>
      <c r="AU572" s="254" t="s">
        <v>85</v>
      </c>
      <c r="AV572" s="14" t="s">
        <v>85</v>
      </c>
      <c r="AW572" s="14" t="s">
        <v>4</v>
      </c>
      <c r="AX572" s="14" t="s">
        <v>83</v>
      </c>
      <c r="AY572" s="254" t="s">
        <v>334</v>
      </c>
    </row>
    <row r="573" s="2" customFormat="1" ht="24.15" customHeight="1">
      <c r="A573" s="38"/>
      <c r="B573" s="39"/>
      <c r="C573" s="220" t="s">
        <v>942</v>
      </c>
      <c r="D573" s="220" t="s">
        <v>336</v>
      </c>
      <c r="E573" s="221" t="s">
        <v>943</v>
      </c>
      <c r="F573" s="222" t="s">
        <v>944</v>
      </c>
      <c r="G573" s="223" t="s">
        <v>458</v>
      </c>
      <c r="H573" s="224">
        <v>2</v>
      </c>
      <c r="I573" s="225"/>
      <c r="J573" s="226">
        <f>ROUND(I573*H573,2)</f>
        <v>0</v>
      </c>
      <c r="K573" s="222" t="s">
        <v>340</v>
      </c>
      <c r="L573" s="44"/>
      <c r="M573" s="227" t="s">
        <v>1</v>
      </c>
      <c r="N573" s="228" t="s">
        <v>40</v>
      </c>
      <c r="O573" s="91"/>
      <c r="P573" s="229">
        <f>O573*H573</f>
        <v>0</v>
      </c>
      <c r="Q573" s="229">
        <v>0.00029999999999999997</v>
      </c>
      <c r="R573" s="229">
        <f>Q573*H573</f>
        <v>0.00059999999999999995</v>
      </c>
      <c r="S573" s="229">
        <v>0</v>
      </c>
      <c r="T573" s="230">
        <f>S573*H573</f>
        <v>0</v>
      </c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31" t="s">
        <v>415</v>
      </c>
      <c r="AT573" s="231" t="s">
        <v>336</v>
      </c>
      <c r="AU573" s="231" t="s">
        <v>85</v>
      </c>
      <c r="AY573" s="17" t="s">
        <v>334</v>
      </c>
      <c r="BE573" s="232">
        <f>IF(N573="základní",J573,0)</f>
        <v>0</v>
      </c>
      <c r="BF573" s="232">
        <f>IF(N573="snížená",J573,0)</f>
        <v>0</v>
      </c>
      <c r="BG573" s="232">
        <f>IF(N573="zákl. přenesená",J573,0)</f>
        <v>0</v>
      </c>
      <c r="BH573" s="232">
        <f>IF(N573="sníž. přenesená",J573,0)</f>
        <v>0</v>
      </c>
      <c r="BI573" s="232">
        <f>IF(N573="nulová",J573,0)</f>
        <v>0</v>
      </c>
      <c r="BJ573" s="17" t="s">
        <v>83</v>
      </c>
      <c r="BK573" s="232">
        <f>ROUND(I573*H573,2)</f>
        <v>0</v>
      </c>
      <c r="BL573" s="17" t="s">
        <v>415</v>
      </c>
      <c r="BM573" s="231" t="s">
        <v>945</v>
      </c>
    </row>
    <row r="574" s="2" customFormat="1" ht="49.05" customHeight="1">
      <c r="A574" s="38"/>
      <c r="B574" s="39"/>
      <c r="C574" s="260" t="s">
        <v>946</v>
      </c>
      <c r="D574" s="260" t="s">
        <v>427</v>
      </c>
      <c r="E574" s="261" t="s">
        <v>923</v>
      </c>
      <c r="F574" s="262" t="s">
        <v>924</v>
      </c>
      <c r="G574" s="263" t="s">
        <v>339</v>
      </c>
      <c r="H574" s="264">
        <v>1.47</v>
      </c>
      <c r="I574" s="265"/>
      <c r="J574" s="266">
        <f>ROUND(I574*H574,2)</f>
        <v>0</v>
      </c>
      <c r="K574" s="262" t="s">
        <v>340</v>
      </c>
      <c r="L574" s="267"/>
      <c r="M574" s="268" t="s">
        <v>1</v>
      </c>
      <c r="N574" s="269" t="s">
        <v>40</v>
      </c>
      <c r="O574" s="91"/>
      <c r="P574" s="229">
        <f>O574*H574</f>
        <v>0</v>
      </c>
      <c r="Q574" s="229">
        <v>0.0054000000000000003</v>
      </c>
      <c r="R574" s="229">
        <f>Q574*H574</f>
        <v>0.0079380000000000006</v>
      </c>
      <c r="S574" s="229">
        <v>0</v>
      </c>
      <c r="T574" s="230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1" t="s">
        <v>492</v>
      </c>
      <c r="AT574" s="231" t="s">
        <v>427</v>
      </c>
      <c r="AU574" s="231" t="s">
        <v>85</v>
      </c>
      <c r="AY574" s="17" t="s">
        <v>334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7" t="s">
        <v>83</v>
      </c>
      <c r="BK574" s="232">
        <f>ROUND(I574*H574,2)</f>
        <v>0</v>
      </c>
      <c r="BL574" s="17" t="s">
        <v>415</v>
      </c>
      <c r="BM574" s="231" t="s">
        <v>947</v>
      </c>
    </row>
    <row r="575" s="14" customFormat="1">
      <c r="A575" s="14"/>
      <c r="B575" s="244"/>
      <c r="C575" s="245"/>
      <c r="D575" s="235" t="s">
        <v>343</v>
      </c>
      <c r="E575" s="245"/>
      <c r="F575" s="246" t="s">
        <v>948</v>
      </c>
      <c r="G575" s="245"/>
      <c r="H575" s="248">
        <v>1.47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343</v>
      </c>
      <c r="AU575" s="254" t="s">
        <v>85</v>
      </c>
      <c r="AV575" s="14" t="s">
        <v>85</v>
      </c>
      <c r="AW575" s="14" t="s">
        <v>4</v>
      </c>
      <c r="AX575" s="14" t="s">
        <v>83</v>
      </c>
      <c r="AY575" s="254" t="s">
        <v>334</v>
      </c>
    </row>
    <row r="576" s="2" customFormat="1" ht="33" customHeight="1">
      <c r="A576" s="38"/>
      <c r="B576" s="39"/>
      <c r="C576" s="220" t="s">
        <v>949</v>
      </c>
      <c r="D576" s="220" t="s">
        <v>336</v>
      </c>
      <c r="E576" s="221" t="s">
        <v>950</v>
      </c>
      <c r="F576" s="222" t="s">
        <v>951</v>
      </c>
      <c r="G576" s="223" t="s">
        <v>395</v>
      </c>
      <c r="H576" s="224">
        <v>3.1459999999999999</v>
      </c>
      <c r="I576" s="225"/>
      <c r="J576" s="226">
        <f>ROUND(I576*H576,2)</f>
        <v>0</v>
      </c>
      <c r="K576" s="222" t="s">
        <v>340</v>
      </c>
      <c r="L576" s="44"/>
      <c r="M576" s="227" t="s">
        <v>1</v>
      </c>
      <c r="N576" s="228" t="s">
        <v>40</v>
      </c>
      <c r="O576" s="91"/>
      <c r="P576" s="229">
        <f>O576*H576</f>
        <v>0</v>
      </c>
      <c r="Q576" s="229">
        <v>0</v>
      </c>
      <c r="R576" s="229">
        <f>Q576*H576</f>
        <v>0</v>
      </c>
      <c r="S576" s="229">
        <v>0</v>
      </c>
      <c r="T576" s="230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31" t="s">
        <v>415</v>
      </c>
      <c r="AT576" s="231" t="s">
        <v>336</v>
      </c>
      <c r="AU576" s="231" t="s">
        <v>85</v>
      </c>
      <c r="AY576" s="17" t="s">
        <v>334</v>
      </c>
      <c r="BE576" s="232">
        <f>IF(N576="základní",J576,0)</f>
        <v>0</v>
      </c>
      <c r="BF576" s="232">
        <f>IF(N576="snížená",J576,0)</f>
        <v>0</v>
      </c>
      <c r="BG576" s="232">
        <f>IF(N576="zákl. přenesená",J576,0)</f>
        <v>0</v>
      </c>
      <c r="BH576" s="232">
        <f>IF(N576="sníž. přenesená",J576,0)</f>
        <v>0</v>
      </c>
      <c r="BI576" s="232">
        <f>IF(N576="nulová",J576,0)</f>
        <v>0</v>
      </c>
      <c r="BJ576" s="17" t="s">
        <v>83</v>
      </c>
      <c r="BK576" s="232">
        <f>ROUND(I576*H576,2)</f>
        <v>0</v>
      </c>
      <c r="BL576" s="17" t="s">
        <v>415</v>
      </c>
      <c r="BM576" s="231" t="s">
        <v>952</v>
      </c>
    </row>
    <row r="577" s="12" customFormat="1" ht="22.8" customHeight="1">
      <c r="A577" s="12"/>
      <c r="B577" s="204"/>
      <c r="C577" s="205"/>
      <c r="D577" s="206" t="s">
        <v>74</v>
      </c>
      <c r="E577" s="218" t="s">
        <v>953</v>
      </c>
      <c r="F577" s="218" t="s">
        <v>954</v>
      </c>
      <c r="G577" s="205"/>
      <c r="H577" s="205"/>
      <c r="I577" s="208"/>
      <c r="J577" s="219">
        <f>BK577</f>
        <v>0</v>
      </c>
      <c r="K577" s="205"/>
      <c r="L577" s="210"/>
      <c r="M577" s="211"/>
      <c r="N577" s="212"/>
      <c r="O577" s="212"/>
      <c r="P577" s="213">
        <f>SUM(P578:P606)</f>
        <v>0</v>
      </c>
      <c r="Q577" s="212"/>
      <c r="R577" s="213">
        <f>SUM(R578:R606)</f>
        <v>3.11779348</v>
      </c>
      <c r="S577" s="212"/>
      <c r="T577" s="214">
        <f>SUM(T578:T606)</f>
        <v>0</v>
      </c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R577" s="215" t="s">
        <v>85</v>
      </c>
      <c r="AT577" s="216" t="s">
        <v>74</v>
      </c>
      <c r="AU577" s="216" t="s">
        <v>83</v>
      </c>
      <c r="AY577" s="215" t="s">
        <v>334</v>
      </c>
      <c r="BK577" s="217">
        <f>SUM(BK578:BK606)</f>
        <v>0</v>
      </c>
    </row>
    <row r="578" s="2" customFormat="1" ht="24.15" customHeight="1">
      <c r="A578" s="38"/>
      <c r="B578" s="39"/>
      <c r="C578" s="220" t="s">
        <v>955</v>
      </c>
      <c r="D578" s="220" t="s">
        <v>336</v>
      </c>
      <c r="E578" s="221" t="s">
        <v>956</v>
      </c>
      <c r="F578" s="222" t="s">
        <v>957</v>
      </c>
      <c r="G578" s="223" t="s">
        <v>339</v>
      </c>
      <c r="H578" s="224">
        <v>403.5</v>
      </c>
      <c r="I578" s="225"/>
      <c r="J578" s="226">
        <f>ROUND(I578*H578,2)</f>
        <v>0</v>
      </c>
      <c r="K578" s="222" t="s">
        <v>340</v>
      </c>
      <c r="L578" s="44"/>
      <c r="M578" s="227" t="s">
        <v>1</v>
      </c>
      <c r="N578" s="228" t="s">
        <v>40</v>
      </c>
      <c r="O578" s="91"/>
      <c r="P578" s="229">
        <f>O578*H578</f>
        <v>0</v>
      </c>
      <c r="Q578" s="229">
        <v>0</v>
      </c>
      <c r="R578" s="229">
        <f>Q578*H578</f>
        <v>0</v>
      </c>
      <c r="S578" s="229">
        <v>0</v>
      </c>
      <c r="T578" s="230">
        <f>S578*H578</f>
        <v>0</v>
      </c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R578" s="231" t="s">
        <v>415</v>
      </c>
      <c r="AT578" s="231" t="s">
        <v>336</v>
      </c>
      <c r="AU578" s="231" t="s">
        <v>85</v>
      </c>
      <c r="AY578" s="17" t="s">
        <v>334</v>
      </c>
      <c r="BE578" s="232">
        <f>IF(N578="základní",J578,0)</f>
        <v>0</v>
      </c>
      <c r="BF578" s="232">
        <f>IF(N578="snížená",J578,0)</f>
        <v>0</v>
      </c>
      <c r="BG578" s="232">
        <f>IF(N578="zákl. přenesená",J578,0)</f>
        <v>0</v>
      </c>
      <c r="BH578" s="232">
        <f>IF(N578="sníž. přenesená",J578,0)</f>
        <v>0</v>
      </c>
      <c r="BI578" s="232">
        <f>IF(N578="nulová",J578,0)</f>
        <v>0</v>
      </c>
      <c r="BJ578" s="17" t="s">
        <v>83</v>
      </c>
      <c r="BK578" s="232">
        <f>ROUND(I578*H578,2)</f>
        <v>0</v>
      </c>
      <c r="BL578" s="17" t="s">
        <v>415</v>
      </c>
      <c r="BM578" s="231" t="s">
        <v>958</v>
      </c>
    </row>
    <row r="579" s="13" customFormat="1">
      <c r="A579" s="13"/>
      <c r="B579" s="233"/>
      <c r="C579" s="234"/>
      <c r="D579" s="235" t="s">
        <v>343</v>
      </c>
      <c r="E579" s="236" t="s">
        <v>1</v>
      </c>
      <c r="F579" s="237" t="s">
        <v>344</v>
      </c>
      <c r="G579" s="234"/>
      <c r="H579" s="236" t="s">
        <v>1</v>
      </c>
      <c r="I579" s="238"/>
      <c r="J579" s="234"/>
      <c r="K579" s="234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343</v>
      </c>
      <c r="AU579" s="243" t="s">
        <v>85</v>
      </c>
      <c r="AV579" s="13" t="s">
        <v>83</v>
      </c>
      <c r="AW579" s="13" t="s">
        <v>31</v>
      </c>
      <c r="AX579" s="13" t="s">
        <v>75</v>
      </c>
      <c r="AY579" s="243" t="s">
        <v>334</v>
      </c>
    </row>
    <row r="580" s="13" customFormat="1">
      <c r="A580" s="13"/>
      <c r="B580" s="233"/>
      <c r="C580" s="234"/>
      <c r="D580" s="235" t="s">
        <v>343</v>
      </c>
      <c r="E580" s="236" t="s">
        <v>1</v>
      </c>
      <c r="F580" s="237" t="s">
        <v>959</v>
      </c>
      <c r="G580" s="234"/>
      <c r="H580" s="236" t="s">
        <v>1</v>
      </c>
      <c r="I580" s="238"/>
      <c r="J580" s="234"/>
      <c r="K580" s="234"/>
      <c r="L580" s="239"/>
      <c r="M580" s="240"/>
      <c r="N580" s="241"/>
      <c r="O580" s="241"/>
      <c r="P580" s="241"/>
      <c r="Q580" s="241"/>
      <c r="R580" s="241"/>
      <c r="S580" s="241"/>
      <c r="T580" s="242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3" t="s">
        <v>343</v>
      </c>
      <c r="AU580" s="243" t="s">
        <v>85</v>
      </c>
      <c r="AV580" s="13" t="s">
        <v>83</v>
      </c>
      <c r="AW580" s="13" t="s">
        <v>31</v>
      </c>
      <c r="AX580" s="13" t="s">
        <v>75</v>
      </c>
      <c r="AY580" s="243" t="s">
        <v>334</v>
      </c>
    </row>
    <row r="581" s="14" customFormat="1">
      <c r="A581" s="14"/>
      <c r="B581" s="244"/>
      <c r="C581" s="245"/>
      <c r="D581" s="235" t="s">
        <v>343</v>
      </c>
      <c r="E581" s="246" t="s">
        <v>1</v>
      </c>
      <c r="F581" s="247" t="s">
        <v>227</v>
      </c>
      <c r="G581" s="245"/>
      <c r="H581" s="248">
        <v>403.5</v>
      </c>
      <c r="I581" s="249"/>
      <c r="J581" s="245"/>
      <c r="K581" s="245"/>
      <c r="L581" s="250"/>
      <c r="M581" s="251"/>
      <c r="N581" s="252"/>
      <c r="O581" s="252"/>
      <c r="P581" s="252"/>
      <c r="Q581" s="252"/>
      <c r="R581" s="252"/>
      <c r="S581" s="252"/>
      <c r="T581" s="253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4" t="s">
        <v>343</v>
      </c>
      <c r="AU581" s="254" t="s">
        <v>85</v>
      </c>
      <c r="AV581" s="14" t="s">
        <v>85</v>
      </c>
      <c r="AW581" s="14" t="s">
        <v>31</v>
      </c>
      <c r="AX581" s="14" t="s">
        <v>83</v>
      </c>
      <c r="AY581" s="254" t="s">
        <v>334</v>
      </c>
    </row>
    <row r="582" s="2" customFormat="1" ht="49.05" customHeight="1">
      <c r="A582" s="38"/>
      <c r="B582" s="39"/>
      <c r="C582" s="260" t="s">
        <v>960</v>
      </c>
      <c r="D582" s="260" t="s">
        <v>427</v>
      </c>
      <c r="E582" s="261" t="s">
        <v>961</v>
      </c>
      <c r="F582" s="262" t="s">
        <v>962</v>
      </c>
      <c r="G582" s="263" t="s">
        <v>339</v>
      </c>
      <c r="H582" s="264">
        <v>470.279</v>
      </c>
      <c r="I582" s="265"/>
      <c r="J582" s="266">
        <f>ROUND(I582*H582,2)</f>
        <v>0</v>
      </c>
      <c r="K582" s="262" t="s">
        <v>340</v>
      </c>
      <c r="L582" s="267"/>
      <c r="M582" s="268" t="s">
        <v>1</v>
      </c>
      <c r="N582" s="269" t="s">
        <v>40</v>
      </c>
      <c r="O582" s="91"/>
      <c r="P582" s="229">
        <f>O582*H582</f>
        <v>0</v>
      </c>
      <c r="Q582" s="229">
        <v>0.0040000000000000001</v>
      </c>
      <c r="R582" s="229">
        <f>Q582*H582</f>
        <v>1.881116</v>
      </c>
      <c r="S582" s="229">
        <v>0</v>
      </c>
      <c r="T582" s="230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231" t="s">
        <v>492</v>
      </c>
      <c r="AT582" s="231" t="s">
        <v>427</v>
      </c>
      <c r="AU582" s="231" t="s">
        <v>85</v>
      </c>
      <c r="AY582" s="17" t="s">
        <v>334</v>
      </c>
      <c r="BE582" s="232">
        <f>IF(N582="základní",J582,0)</f>
        <v>0</v>
      </c>
      <c r="BF582" s="232">
        <f>IF(N582="snížená",J582,0)</f>
        <v>0</v>
      </c>
      <c r="BG582" s="232">
        <f>IF(N582="zákl. přenesená",J582,0)</f>
        <v>0</v>
      </c>
      <c r="BH582" s="232">
        <f>IF(N582="sníž. přenesená",J582,0)</f>
        <v>0</v>
      </c>
      <c r="BI582" s="232">
        <f>IF(N582="nulová",J582,0)</f>
        <v>0</v>
      </c>
      <c r="BJ582" s="17" t="s">
        <v>83</v>
      </c>
      <c r="BK582" s="232">
        <f>ROUND(I582*H582,2)</f>
        <v>0</v>
      </c>
      <c r="BL582" s="17" t="s">
        <v>415</v>
      </c>
      <c r="BM582" s="231" t="s">
        <v>963</v>
      </c>
    </row>
    <row r="583" s="14" customFormat="1">
      <c r="A583" s="14"/>
      <c r="B583" s="244"/>
      <c r="C583" s="245"/>
      <c r="D583" s="235" t="s">
        <v>343</v>
      </c>
      <c r="E583" s="245"/>
      <c r="F583" s="246" t="s">
        <v>964</v>
      </c>
      <c r="G583" s="245"/>
      <c r="H583" s="248">
        <v>470.279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343</v>
      </c>
      <c r="AU583" s="254" t="s">
        <v>85</v>
      </c>
      <c r="AV583" s="14" t="s">
        <v>85</v>
      </c>
      <c r="AW583" s="14" t="s">
        <v>4</v>
      </c>
      <c r="AX583" s="14" t="s">
        <v>83</v>
      </c>
      <c r="AY583" s="254" t="s">
        <v>334</v>
      </c>
    </row>
    <row r="584" s="2" customFormat="1" ht="37.8" customHeight="1">
      <c r="A584" s="38"/>
      <c r="B584" s="39"/>
      <c r="C584" s="220" t="s">
        <v>965</v>
      </c>
      <c r="D584" s="220" t="s">
        <v>336</v>
      </c>
      <c r="E584" s="221" t="s">
        <v>966</v>
      </c>
      <c r="F584" s="222" t="s">
        <v>967</v>
      </c>
      <c r="G584" s="223" t="s">
        <v>352</v>
      </c>
      <c r="H584" s="224">
        <v>33.200000000000003</v>
      </c>
      <c r="I584" s="225"/>
      <c r="J584" s="226">
        <f>ROUND(I584*H584,2)</f>
        <v>0</v>
      </c>
      <c r="K584" s="222" t="s">
        <v>340</v>
      </c>
      <c r="L584" s="44"/>
      <c r="M584" s="227" t="s">
        <v>1</v>
      </c>
      <c r="N584" s="228" t="s">
        <v>40</v>
      </c>
      <c r="O584" s="91"/>
      <c r="P584" s="229">
        <f>O584*H584</f>
        <v>0</v>
      </c>
      <c r="Q584" s="229">
        <v>0.0022899999999999999</v>
      </c>
      <c r="R584" s="229">
        <f>Q584*H584</f>
        <v>0.076027999999999998</v>
      </c>
      <c r="S584" s="229">
        <v>0</v>
      </c>
      <c r="T584" s="230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1" t="s">
        <v>415</v>
      </c>
      <c r="AT584" s="231" t="s">
        <v>336</v>
      </c>
      <c r="AU584" s="231" t="s">
        <v>85</v>
      </c>
      <c r="AY584" s="17" t="s">
        <v>334</v>
      </c>
      <c r="BE584" s="232">
        <f>IF(N584="základní",J584,0)</f>
        <v>0</v>
      </c>
      <c r="BF584" s="232">
        <f>IF(N584="snížená",J584,0)</f>
        <v>0</v>
      </c>
      <c r="BG584" s="232">
        <f>IF(N584="zákl. přenesená",J584,0)</f>
        <v>0</v>
      </c>
      <c r="BH584" s="232">
        <f>IF(N584="sníž. přenesená",J584,0)</f>
        <v>0</v>
      </c>
      <c r="BI584" s="232">
        <f>IF(N584="nulová",J584,0)</f>
        <v>0</v>
      </c>
      <c r="BJ584" s="17" t="s">
        <v>83</v>
      </c>
      <c r="BK584" s="232">
        <f>ROUND(I584*H584,2)</f>
        <v>0</v>
      </c>
      <c r="BL584" s="17" t="s">
        <v>415</v>
      </c>
      <c r="BM584" s="231" t="s">
        <v>968</v>
      </c>
    </row>
    <row r="585" s="14" customFormat="1">
      <c r="A585" s="14"/>
      <c r="B585" s="244"/>
      <c r="C585" s="245"/>
      <c r="D585" s="235" t="s">
        <v>343</v>
      </c>
      <c r="E585" s="255" t="s">
        <v>1</v>
      </c>
      <c r="F585" s="246" t="s">
        <v>969</v>
      </c>
      <c r="G585" s="245"/>
      <c r="H585" s="248">
        <v>33.200000000000003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343</v>
      </c>
      <c r="AU585" s="254" t="s">
        <v>85</v>
      </c>
      <c r="AV585" s="14" t="s">
        <v>85</v>
      </c>
      <c r="AW585" s="14" t="s">
        <v>31</v>
      </c>
      <c r="AX585" s="14" t="s">
        <v>83</v>
      </c>
      <c r="AY585" s="254" t="s">
        <v>334</v>
      </c>
    </row>
    <row r="586" s="2" customFormat="1" ht="33" customHeight="1">
      <c r="A586" s="38"/>
      <c r="B586" s="39"/>
      <c r="C586" s="220" t="s">
        <v>970</v>
      </c>
      <c r="D586" s="220" t="s">
        <v>336</v>
      </c>
      <c r="E586" s="221" t="s">
        <v>971</v>
      </c>
      <c r="F586" s="222" t="s">
        <v>972</v>
      </c>
      <c r="G586" s="223" t="s">
        <v>352</v>
      </c>
      <c r="H586" s="224">
        <v>57.624000000000002</v>
      </c>
      <c r="I586" s="225"/>
      <c r="J586" s="226">
        <f>ROUND(I586*H586,2)</f>
        <v>0</v>
      </c>
      <c r="K586" s="222" t="s">
        <v>340</v>
      </c>
      <c r="L586" s="44"/>
      <c r="M586" s="227" t="s">
        <v>1</v>
      </c>
      <c r="N586" s="228" t="s">
        <v>40</v>
      </c>
      <c r="O586" s="91"/>
      <c r="P586" s="229">
        <f>O586*H586</f>
        <v>0</v>
      </c>
      <c r="Q586" s="229">
        <v>0.0015299999999999999</v>
      </c>
      <c r="R586" s="229">
        <f>Q586*H586</f>
        <v>0.088164720000000002</v>
      </c>
      <c r="S586" s="229">
        <v>0</v>
      </c>
      <c r="T586" s="230">
        <f>S586*H586</f>
        <v>0</v>
      </c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R586" s="231" t="s">
        <v>415</v>
      </c>
      <c r="AT586" s="231" t="s">
        <v>336</v>
      </c>
      <c r="AU586" s="231" t="s">
        <v>85</v>
      </c>
      <c r="AY586" s="17" t="s">
        <v>334</v>
      </c>
      <c r="BE586" s="232">
        <f>IF(N586="základní",J586,0)</f>
        <v>0</v>
      </c>
      <c r="BF586" s="232">
        <f>IF(N586="snížená",J586,0)</f>
        <v>0</v>
      </c>
      <c r="BG586" s="232">
        <f>IF(N586="zákl. přenesená",J586,0)</f>
        <v>0</v>
      </c>
      <c r="BH586" s="232">
        <f>IF(N586="sníž. přenesená",J586,0)</f>
        <v>0</v>
      </c>
      <c r="BI586" s="232">
        <f>IF(N586="nulová",J586,0)</f>
        <v>0</v>
      </c>
      <c r="BJ586" s="17" t="s">
        <v>83</v>
      </c>
      <c r="BK586" s="232">
        <f>ROUND(I586*H586,2)</f>
        <v>0</v>
      </c>
      <c r="BL586" s="17" t="s">
        <v>415</v>
      </c>
      <c r="BM586" s="231" t="s">
        <v>973</v>
      </c>
    </row>
    <row r="587" s="14" customFormat="1">
      <c r="A587" s="14"/>
      <c r="B587" s="244"/>
      <c r="C587" s="245"/>
      <c r="D587" s="235" t="s">
        <v>343</v>
      </c>
      <c r="E587" s="255" t="s">
        <v>1</v>
      </c>
      <c r="F587" s="246" t="s">
        <v>974</v>
      </c>
      <c r="G587" s="245"/>
      <c r="H587" s="248">
        <v>57.624000000000002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4" t="s">
        <v>343</v>
      </c>
      <c r="AU587" s="254" t="s">
        <v>85</v>
      </c>
      <c r="AV587" s="14" t="s">
        <v>85</v>
      </c>
      <c r="AW587" s="14" t="s">
        <v>31</v>
      </c>
      <c r="AX587" s="14" t="s">
        <v>83</v>
      </c>
      <c r="AY587" s="254" t="s">
        <v>334</v>
      </c>
    </row>
    <row r="588" s="2" customFormat="1" ht="33" customHeight="1">
      <c r="A588" s="38"/>
      <c r="B588" s="39"/>
      <c r="C588" s="220" t="s">
        <v>975</v>
      </c>
      <c r="D588" s="220" t="s">
        <v>336</v>
      </c>
      <c r="E588" s="221" t="s">
        <v>976</v>
      </c>
      <c r="F588" s="222" t="s">
        <v>977</v>
      </c>
      <c r="G588" s="223" t="s">
        <v>352</v>
      </c>
      <c r="H588" s="224">
        <v>8.7710000000000008</v>
      </c>
      <c r="I588" s="225"/>
      <c r="J588" s="226">
        <f>ROUND(I588*H588,2)</f>
        <v>0</v>
      </c>
      <c r="K588" s="222" t="s">
        <v>340</v>
      </c>
      <c r="L588" s="44"/>
      <c r="M588" s="227" t="s">
        <v>1</v>
      </c>
      <c r="N588" s="228" t="s">
        <v>40</v>
      </c>
      <c r="O588" s="91"/>
      <c r="P588" s="229">
        <f>O588*H588</f>
        <v>0</v>
      </c>
      <c r="Q588" s="229">
        <v>0.00055999999999999995</v>
      </c>
      <c r="R588" s="229">
        <f>Q588*H588</f>
        <v>0.0049117600000000003</v>
      </c>
      <c r="S588" s="229">
        <v>0</v>
      </c>
      <c r="T588" s="230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31" t="s">
        <v>415</v>
      </c>
      <c r="AT588" s="231" t="s">
        <v>336</v>
      </c>
      <c r="AU588" s="231" t="s">
        <v>85</v>
      </c>
      <c r="AY588" s="17" t="s">
        <v>334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7" t="s">
        <v>83</v>
      </c>
      <c r="BK588" s="232">
        <f>ROUND(I588*H588,2)</f>
        <v>0</v>
      </c>
      <c r="BL588" s="17" t="s">
        <v>415</v>
      </c>
      <c r="BM588" s="231" t="s">
        <v>978</v>
      </c>
    </row>
    <row r="589" s="13" customFormat="1">
      <c r="A589" s="13"/>
      <c r="B589" s="233"/>
      <c r="C589" s="234"/>
      <c r="D589" s="235" t="s">
        <v>343</v>
      </c>
      <c r="E589" s="236" t="s">
        <v>1</v>
      </c>
      <c r="F589" s="237" t="s">
        <v>344</v>
      </c>
      <c r="G589" s="234"/>
      <c r="H589" s="236" t="s">
        <v>1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3" t="s">
        <v>343</v>
      </c>
      <c r="AU589" s="243" t="s">
        <v>85</v>
      </c>
      <c r="AV589" s="13" t="s">
        <v>83</v>
      </c>
      <c r="AW589" s="13" t="s">
        <v>31</v>
      </c>
      <c r="AX589" s="13" t="s">
        <v>75</v>
      </c>
      <c r="AY589" s="243" t="s">
        <v>334</v>
      </c>
    </row>
    <row r="590" s="13" customFormat="1">
      <c r="A590" s="13"/>
      <c r="B590" s="233"/>
      <c r="C590" s="234"/>
      <c r="D590" s="235" t="s">
        <v>343</v>
      </c>
      <c r="E590" s="236" t="s">
        <v>1</v>
      </c>
      <c r="F590" s="237" t="s">
        <v>979</v>
      </c>
      <c r="G590" s="234"/>
      <c r="H590" s="236" t="s">
        <v>1</v>
      </c>
      <c r="I590" s="238"/>
      <c r="J590" s="234"/>
      <c r="K590" s="234"/>
      <c r="L590" s="239"/>
      <c r="M590" s="240"/>
      <c r="N590" s="241"/>
      <c r="O590" s="241"/>
      <c r="P590" s="241"/>
      <c r="Q590" s="241"/>
      <c r="R590" s="241"/>
      <c r="S590" s="241"/>
      <c r="T590" s="242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3" t="s">
        <v>343</v>
      </c>
      <c r="AU590" s="243" t="s">
        <v>85</v>
      </c>
      <c r="AV590" s="13" t="s">
        <v>83</v>
      </c>
      <c r="AW590" s="13" t="s">
        <v>31</v>
      </c>
      <c r="AX590" s="13" t="s">
        <v>75</v>
      </c>
      <c r="AY590" s="243" t="s">
        <v>334</v>
      </c>
    </row>
    <row r="591" s="14" customFormat="1">
      <c r="A591" s="14"/>
      <c r="B591" s="244"/>
      <c r="C591" s="245"/>
      <c r="D591" s="235" t="s">
        <v>343</v>
      </c>
      <c r="E591" s="246" t="s">
        <v>1</v>
      </c>
      <c r="F591" s="247" t="s">
        <v>253</v>
      </c>
      <c r="G591" s="245"/>
      <c r="H591" s="248">
        <v>8.7710000000000008</v>
      </c>
      <c r="I591" s="249"/>
      <c r="J591" s="245"/>
      <c r="K591" s="245"/>
      <c r="L591" s="250"/>
      <c r="M591" s="251"/>
      <c r="N591" s="252"/>
      <c r="O591" s="252"/>
      <c r="P591" s="252"/>
      <c r="Q591" s="252"/>
      <c r="R591" s="252"/>
      <c r="S591" s="252"/>
      <c r="T591" s="25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4" t="s">
        <v>343</v>
      </c>
      <c r="AU591" s="254" t="s">
        <v>85</v>
      </c>
      <c r="AV591" s="14" t="s">
        <v>85</v>
      </c>
      <c r="AW591" s="14" t="s">
        <v>31</v>
      </c>
      <c r="AX591" s="14" t="s">
        <v>83</v>
      </c>
      <c r="AY591" s="254" t="s">
        <v>334</v>
      </c>
    </row>
    <row r="592" s="2" customFormat="1" ht="33" customHeight="1">
      <c r="A592" s="38"/>
      <c r="B592" s="39"/>
      <c r="C592" s="220" t="s">
        <v>980</v>
      </c>
      <c r="D592" s="220" t="s">
        <v>336</v>
      </c>
      <c r="E592" s="221" t="s">
        <v>981</v>
      </c>
      <c r="F592" s="222" t="s">
        <v>982</v>
      </c>
      <c r="G592" s="223" t="s">
        <v>339</v>
      </c>
      <c r="H592" s="224">
        <v>403.5</v>
      </c>
      <c r="I592" s="225"/>
      <c r="J592" s="226">
        <f>ROUND(I592*H592,2)</f>
        <v>0</v>
      </c>
      <c r="K592" s="222" t="s">
        <v>340</v>
      </c>
      <c r="L592" s="44"/>
      <c r="M592" s="227" t="s">
        <v>1</v>
      </c>
      <c r="N592" s="228" t="s">
        <v>40</v>
      </c>
      <c r="O592" s="91"/>
      <c r="P592" s="229">
        <f>O592*H592</f>
        <v>0</v>
      </c>
      <c r="Q592" s="229">
        <v>8.0000000000000007E-05</v>
      </c>
      <c r="R592" s="229">
        <f>Q592*H592</f>
        <v>0.032280000000000003</v>
      </c>
      <c r="S592" s="229">
        <v>0</v>
      </c>
      <c r="T592" s="230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31" t="s">
        <v>415</v>
      </c>
      <c r="AT592" s="231" t="s">
        <v>336</v>
      </c>
      <c r="AU592" s="231" t="s">
        <v>85</v>
      </c>
      <c r="AY592" s="17" t="s">
        <v>334</v>
      </c>
      <c r="BE592" s="232">
        <f>IF(N592="základní",J592,0)</f>
        <v>0</v>
      </c>
      <c r="BF592" s="232">
        <f>IF(N592="snížená",J592,0)</f>
        <v>0</v>
      </c>
      <c r="BG592" s="232">
        <f>IF(N592="zákl. přenesená",J592,0)</f>
        <v>0</v>
      </c>
      <c r="BH592" s="232">
        <f>IF(N592="sníž. přenesená",J592,0)</f>
        <v>0</v>
      </c>
      <c r="BI592" s="232">
        <f>IF(N592="nulová",J592,0)</f>
        <v>0</v>
      </c>
      <c r="BJ592" s="17" t="s">
        <v>83</v>
      </c>
      <c r="BK592" s="232">
        <f>ROUND(I592*H592,2)</f>
        <v>0</v>
      </c>
      <c r="BL592" s="17" t="s">
        <v>415</v>
      </c>
      <c r="BM592" s="231" t="s">
        <v>983</v>
      </c>
    </row>
    <row r="593" s="13" customFormat="1">
      <c r="A593" s="13"/>
      <c r="B593" s="233"/>
      <c r="C593" s="234"/>
      <c r="D593" s="235" t="s">
        <v>343</v>
      </c>
      <c r="E593" s="236" t="s">
        <v>1</v>
      </c>
      <c r="F593" s="237" t="s">
        <v>344</v>
      </c>
      <c r="G593" s="234"/>
      <c r="H593" s="236" t="s">
        <v>1</v>
      </c>
      <c r="I593" s="238"/>
      <c r="J593" s="234"/>
      <c r="K593" s="234"/>
      <c r="L593" s="239"/>
      <c r="M593" s="240"/>
      <c r="N593" s="241"/>
      <c r="O593" s="241"/>
      <c r="P593" s="241"/>
      <c r="Q593" s="241"/>
      <c r="R593" s="241"/>
      <c r="S593" s="241"/>
      <c r="T593" s="24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3" t="s">
        <v>343</v>
      </c>
      <c r="AU593" s="243" t="s">
        <v>85</v>
      </c>
      <c r="AV593" s="13" t="s">
        <v>83</v>
      </c>
      <c r="AW593" s="13" t="s">
        <v>31</v>
      </c>
      <c r="AX593" s="13" t="s">
        <v>75</v>
      </c>
      <c r="AY593" s="243" t="s">
        <v>334</v>
      </c>
    </row>
    <row r="594" s="13" customFormat="1">
      <c r="A594" s="13"/>
      <c r="B594" s="233"/>
      <c r="C594" s="234"/>
      <c r="D594" s="235" t="s">
        <v>343</v>
      </c>
      <c r="E594" s="236" t="s">
        <v>1</v>
      </c>
      <c r="F594" s="237" t="s">
        <v>959</v>
      </c>
      <c r="G594" s="234"/>
      <c r="H594" s="236" t="s">
        <v>1</v>
      </c>
      <c r="I594" s="238"/>
      <c r="J594" s="234"/>
      <c r="K594" s="234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343</v>
      </c>
      <c r="AU594" s="243" t="s">
        <v>85</v>
      </c>
      <c r="AV594" s="13" t="s">
        <v>83</v>
      </c>
      <c r="AW594" s="13" t="s">
        <v>31</v>
      </c>
      <c r="AX594" s="13" t="s">
        <v>75</v>
      </c>
      <c r="AY594" s="243" t="s">
        <v>334</v>
      </c>
    </row>
    <row r="595" s="14" customFormat="1">
      <c r="A595" s="14"/>
      <c r="B595" s="244"/>
      <c r="C595" s="245"/>
      <c r="D595" s="235" t="s">
        <v>343</v>
      </c>
      <c r="E595" s="246" t="s">
        <v>1</v>
      </c>
      <c r="F595" s="247" t="s">
        <v>227</v>
      </c>
      <c r="G595" s="245"/>
      <c r="H595" s="248">
        <v>403.5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4" t="s">
        <v>343</v>
      </c>
      <c r="AU595" s="254" t="s">
        <v>85</v>
      </c>
      <c r="AV595" s="14" t="s">
        <v>85</v>
      </c>
      <c r="AW595" s="14" t="s">
        <v>31</v>
      </c>
      <c r="AX595" s="14" t="s">
        <v>83</v>
      </c>
      <c r="AY595" s="254" t="s">
        <v>334</v>
      </c>
    </row>
    <row r="596" s="2" customFormat="1" ht="24.15" customHeight="1">
      <c r="A596" s="38"/>
      <c r="B596" s="39"/>
      <c r="C596" s="260" t="s">
        <v>984</v>
      </c>
      <c r="D596" s="260" t="s">
        <v>427</v>
      </c>
      <c r="E596" s="261" t="s">
        <v>985</v>
      </c>
      <c r="F596" s="262" t="s">
        <v>986</v>
      </c>
      <c r="G596" s="263" t="s">
        <v>339</v>
      </c>
      <c r="H596" s="264">
        <v>470.279</v>
      </c>
      <c r="I596" s="265"/>
      <c r="J596" s="266">
        <f>ROUND(I596*H596,2)</f>
        <v>0</v>
      </c>
      <c r="K596" s="262" t="s">
        <v>340</v>
      </c>
      <c r="L596" s="267"/>
      <c r="M596" s="268" t="s">
        <v>1</v>
      </c>
      <c r="N596" s="269" t="s">
        <v>40</v>
      </c>
      <c r="O596" s="91"/>
      <c r="P596" s="229">
        <f>O596*H596</f>
        <v>0</v>
      </c>
      <c r="Q596" s="229">
        <v>0.0019</v>
      </c>
      <c r="R596" s="229">
        <f>Q596*H596</f>
        <v>0.89353009999999999</v>
      </c>
      <c r="S596" s="229">
        <v>0</v>
      </c>
      <c r="T596" s="230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31" t="s">
        <v>492</v>
      </c>
      <c r="AT596" s="231" t="s">
        <v>427</v>
      </c>
      <c r="AU596" s="231" t="s">
        <v>85</v>
      </c>
      <c r="AY596" s="17" t="s">
        <v>334</v>
      </c>
      <c r="BE596" s="232">
        <f>IF(N596="základní",J596,0)</f>
        <v>0</v>
      </c>
      <c r="BF596" s="232">
        <f>IF(N596="snížená",J596,0)</f>
        <v>0</v>
      </c>
      <c r="BG596" s="232">
        <f>IF(N596="zákl. přenesená",J596,0)</f>
        <v>0</v>
      </c>
      <c r="BH596" s="232">
        <f>IF(N596="sníž. přenesená",J596,0)</f>
        <v>0</v>
      </c>
      <c r="BI596" s="232">
        <f>IF(N596="nulová",J596,0)</f>
        <v>0</v>
      </c>
      <c r="BJ596" s="17" t="s">
        <v>83</v>
      </c>
      <c r="BK596" s="232">
        <f>ROUND(I596*H596,2)</f>
        <v>0</v>
      </c>
      <c r="BL596" s="17" t="s">
        <v>415</v>
      </c>
      <c r="BM596" s="231" t="s">
        <v>987</v>
      </c>
    </row>
    <row r="597" s="14" customFormat="1">
      <c r="A597" s="14"/>
      <c r="B597" s="244"/>
      <c r="C597" s="245"/>
      <c r="D597" s="235" t="s">
        <v>343</v>
      </c>
      <c r="E597" s="245"/>
      <c r="F597" s="246" t="s">
        <v>964</v>
      </c>
      <c r="G597" s="245"/>
      <c r="H597" s="248">
        <v>470.279</v>
      </c>
      <c r="I597" s="249"/>
      <c r="J597" s="245"/>
      <c r="K597" s="245"/>
      <c r="L597" s="250"/>
      <c r="M597" s="251"/>
      <c r="N597" s="252"/>
      <c r="O597" s="252"/>
      <c r="P597" s="252"/>
      <c r="Q597" s="252"/>
      <c r="R597" s="252"/>
      <c r="S597" s="252"/>
      <c r="T597" s="25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4" t="s">
        <v>343</v>
      </c>
      <c r="AU597" s="254" t="s">
        <v>85</v>
      </c>
      <c r="AV597" s="14" t="s">
        <v>85</v>
      </c>
      <c r="AW597" s="14" t="s">
        <v>4</v>
      </c>
      <c r="AX597" s="14" t="s">
        <v>83</v>
      </c>
      <c r="AY597" s="254" t="s">
        <v>334</v>
      </c>
    </row>
    <row r="598" s="2" customFormat="1" ht="24.15" customHeight="1">
      <c r="A598" s="38"/>
      <c r="B598" s="39"/>
      <c r="C598" s="220" t="s">
        <v>988</v>
      </c>
      <c r="D598" s="220" t="s">
        <v>336</v>
      </c>
      <c r="E598" s="221" t="s">
        <v>989</v>
      </c>
      <c r="F598" s="222" t="s">
        <v>990</v>
      </c>
      <c r="G598" s="223" t="s">
        <v>458</v>
      </c>
      <c r="H598" s="224">
        <v>5</v>
      </c>
      <c r="I598" s="225"/>
      <c r="J598" s="226">
        <f>ROUND(I598*H598,2)</f>
        <v>0</v>
      </c>
      <c r="K598" s="222" t="s">
        <v>340</v>
      </c>
      <c r="L598" s="44"/>
      <c r="M598" s="227" t="s">
        <v>1</v>
      </c>
      <c r="N598" s="228" t="s">
        <v>40</v>
      </c>
      <c r="O598" s="91"/>
      <c r="P598" s="229">
        <f>O598*H598</f>
        <v>0</v>
      </c>
      <c r="Q598" s="229">
        <v>0.00012999999999999999</v>
      </c>
      <c r="R598" s="229">
        <f>Q598*H598</f>
        <v>0.00064999999999999997</v>
      </c>
      <c r="S598" s="229">
        <v>0</v>
      </c>
      <c r="T598" s="23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1" t="s">
        <v>415</v>
      </c>
      <c r="AT598" s="231" t="s">
        <v>336</v>
      </c>
      <c r="AU598" s="231" t="s">
        <v>85</v>
      </c>
      <c r="AY598" s="17" t="s">
        <v>334</v>
      </c>
      <c r="BE598" s="232">
        <f>IF(N598="základní",J598,0)</f>
        <v>0</v>
      </c>
      <c r="BF598" s="232">
        <f>IF(N598="snížená",J598,0)</f>
        <v>0</v>
      </c>
      <c r="BG598" s="232">
        <f>IF(N598="zákl. přenesená",J598,0)</f>
        <v>0</v>
      </c>
      <c r="BH598" s="232">
        <f>IF(N598="sníž. přenesená",J598,0)</f>
        <v>0</v>
      </c>
      <c r="BI598" s="232">
        <f>IF(N598="nulová",J598,0)</f>
        <v>0</v>
      </c>
      <c r="BJ598" s="17" t="s">
        <v>83</v>
      </c>
      <c r="BK598" s="232">
        <f>ROUND(I598*H598,2)</f>
        <v>0</v>
      </c>
      <c r="BL598" s="17" t="s">
        <v>415</v>
      </c>
      <c r="BM598" s="231" t="s">
        <v>991</v>
      </c>
    </row>
    <row r="599" s="2" customFormat="1" ht="24.15" customHeight="1">
      <c r="A599" s="38"/>
      <c r="B599" s="39"/>
      <c r="C599" s="260" t="s">
        <v>992</v>
      </c>
      <c r="D599" s="260" t="s">
        <v>427</v>
      </c>
      <c r="E599" s="261" t="s">
        <v>993</v>
      </c>
      <c r="F599" s="262" t="s">
        <v>994</v>
      </c>
      <c r="G599" s="263" t="s">
        <v>458</v>
      </c>
      <c r="H599" s="264">
        <v>5</v>
      </c>
      <c r="I599" s="265"/>
      <c r="J599" s="266">
        <f>ROUND(I599*H599,2)</f>
        <v>0</v>
      </c>
      <c r="K599" s="262" t="s">
        <v>340</v>
      </c>
      <c r="L599" s="267"/>
      <c r="M599" s="268" t="s">
        <v>1</v>
      </c>
      <c r="N599" s="269" t="s">
        <v>40</v>
      </c>
      <c r="O599" s="91"/>
      <c r="P599" s="229">
        <f>O599*H599</f>
        <v>0</v>
      </c>
      <c r="Q599" s="229">
        <v>0.00025999999999999998</v>
      </c>
      <c r="R599" s="229">
        <f>Q599*H599</f>
        <v>0.0012999999999999999</v>
      </c>
      <c r="S599" s="229">
        <v>0</v>
      </c>
      <c r="T599" s="230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31" t="s">
        <v>492</v>
      </c>
      <c r="AT599" s="231" t="s">
        <v>427</v>
      </c>
      <c r="AU599" s="231" t="s">
        <v>85</v>
      </c>
      <c r="AY599" s="17" t="s">
        <v>334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7" t="s">
        <v>83</v>
      </c>
      <c r="BK599" s="232">
        <f>ROUND(I599*H599,2)</f>
        <v>0</v>
      </c>
      <c r="BL599" s="17" t="s">
        <v>415</v>
      </c>
      <c r="BM599" s="231" t="s">
        <v>995</v>
      </c>
    </row>
    <row r="600" s="2" customFormat="1" ht="24.15" customHeight="1">
      <c r="A600" s="38"/>
      <c r="B600" s="39"/>
      <c r="C600" s="220" t="s">
        <v>996</v>
      </c>
      <c r="D600" s="220" t="s">
        <v>336</v>
      </c>
      <c r="E600" s="221" t="s">
        <v>997</v>
      </c>
      <c r="F600" s="222" t="s">
        <v>998</v>
      </c>
      <c r="G600" s="223" t="s">
        <v>339</v>
      </c>
      <c r="H600" s="224">
        <v>403.5</v>
      </c>
      <c r="I600" s="225"/>
      <c r="J600" s="226">
        <f>ROUND(I600*H600,2)</f>
        <v>0</v>
      </c>
      <c r="K600" s="222" t="s">
        <v>340</v>
      </c>
      <c r="L600" s="44"/>
      <c r="M600" s="227" t="s">
        <v>1</v>
      </c>
      <c r="N600" s="228" t="s">
        <v>40</v>
      </c>
      <c r="O600" s="91"/>
      <c r="P600" s="229">
        <f>O600*H600</f>
        <v>0</v>
      </c>
      <c r="Q600" s="229">
        <v>0</v>
      </c>
      <c r="R600" s="229">
        <f>Q600*H600</f>
        <v>0</v>
      </c>
      <c r="S600" s="229">
        <v>0</v>
      </c>
      <c r="T600" s="230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1" t="s">
        <v>415</v>
      </c>
      <c r="AT600" s="231" t="s">
        <v>336</v>
      </c>
      <c r="AU600" s="231" t="s">
        <v>85</v>
      </c>
      <c r="AY600" s="17" t="s">
        <v>334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7" t="s">
        <v>83</v>
      </c>
      <c r="BK600" s="232">
        <f>ROUND(I600*H600,2)</f>
        <v>0</v>
      </c>
      <c r="BL600" s="17" t="s">
        <v>415</v>
      </c>
      <c r="BM600" s="231" t="s">
        <v>999</v>
      </c>
    </row>
    <row r="601" s="13" customFormat="1">
      <c r="A601" s="13"/>
      <c r="B601" s="233"/>
      <c r="C601" s="234"/>
      <c r="D601" s="235" t="s">
        <v>343</v>
      </c>
      <c r="E601" s="236" t="s">
        <v>1</v>
      </c>
      <c r="F601" s="237" t="s">
        <v>344</v>
      </c>
      <c r="G601" s="234"/>
      <c r="H601" s="236" t="s">
        <v>1</v>
      </c>
      <c r="I601" s="238"/>
      <c r="J601" s="234"/>
      <c r="K601" s="234"/>
      <c r="L601" s="239"/>
      <c r="M601" s="240"/>
      <c r="N601" s="241"/>
      <c r="O601" s="241"/>
      <c r="P601" s="241"/>
      <c r="Q601" s="241"/>
      <c r="R601" s="241"/>
      <c r="S601" s="241"/>
      <c r="T601" s="242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3" t="s">
        <v>343</v>
      </c>
      <c r="AU601" s="243" t="s">
        <v>85</v>
      </c>
      <c r="AV601" s="13" t="s">
        <v>83</v>
      </c>
      <c r="AW601" s="13" t="s">
        <v>31</v>
      </c>
      <c r="AX601" s="13" t="s">
        <v>75</v>
      </c>
      <c r="AY601" s="243" t="s">
        <v>334</v>
      </c>
    </row>
    <row r="602" s="13" customFormat="1">
      <c r="A602" s="13"/>
      <c r="B602" s="233"/>
      <c r="C602" s="234"/>
      <c r="D602" s="235" t="s">
        <v>343</v>
      </c>
      <c r="E602" s="236" t="s">
        <v>1</v>
      </c>
      <c r="F602" s="237" t="s">
        <v>959</v>
      </c>
      <c r="G602" s="234"/>
      <c r="H602" s="236" t="s">
        <v>1</v>
      </c>
      <c r="I602" s="238"/>
      <c r="J602" s="234"/>
      <c r="K602" s="234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343</v>
      </c>
      <c r="AU602" s="243" t="s">
        <v>85</v>
      </c>
      <c r="AV602" s="13" t="s">
        <v>83</v>
      </c>
      <c r="AW602" s="13" t="s">
        <v>31</v>
      </c>
      <c r="AX602" s="13" t="s">
        <v>75</v>
      </c>
      <c r="AY602" s="243" t="s">
        <v>334</v>
      </c>
    </row>
    <row r="603" s="14" customFormat="1">
      <c r="A603" s="14"/>
      <c r="B603" s="244"/>
      <c r="C603" s="245"/>
      <c r="D603" s="235" t="s">
        <v>343</v>
      </c>
      <c r="E603" s="246" t="s">
        <v>1</v>
      </c>
      <c r="F603" s="247" t="s">
        <v>227</v>
      </c>
      <c r="G603" s="245"/>
      <c r="H603" s="248">
        <v>403.5</v>
      </c>
      <c r="I603" s="249"/>
      <c r="J603" s="245"/>
      <c r="K603" s="245"/>
      <c r="L603" s="250"/>
      <c r="M603" s="251"/>
      <c r="N603" s="252"/>
      <c r="O603" s="252"/>
      <c r="P603" s="252"/>
      <c r="Q603" s="252"/>
      <c r="R603" s="252"/>
      <c r="S603" s="252"/>
      <c r="T603" s="25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4" t="s">
        <v>343</v>
      </c>
      <c r="AU603" s="254" t="s">
        <v>85</v>
      </c>
      <c r="AV603" s="14" t="s">
        <v>85</v>
      </c>
      <c r="AW603" s="14" t="s">
        <v>31</v>
      </c>
      <c r="AX603" s="14" t="s">
        <v>83</v>
      </c>
      <c r="AY603" s="254" t="s">
        <v>334</v>
      </c>
    </row>
    <row r="604" s="2" customFormat="1" ht="24.15" customHeight="1">
      <c r="A604" s="38"/>
      <c r="B604" s="39"/>
      <c r="C604" s="260" t="s">
        <v>1000</v>
      </c>
      <c r="D604" s="260" t="s">
        <v>427</v>
      </c>
      <c r="E604" s="261" t="s">
        <v>428</v>
      </c>
      <c r="F604" s="262" t="s">
        <v>429</v>
      </c>
      <c r="G604" s="263" t="s">
        <v>339</v>
      </c>
      <c r="H604" s="264">
        <v>466.04300000000001</v>
      </c>
      <c r="I604" s="265"/>
      <c r="J604" s="266">
        <f>ROUND(I604*H604,2)</f>
        <v>0</v>
      </c>
      <c r="K604" s="262" t="s">
        <v>340</v>
      </c>
      <c r="L604" s="267"/>
      <c r="M604" s="268" t="s">
        <v>1</v>
      </c>
      <c r="N604" s="269" t="s">
        <v>40</v>
      </c>
      <c r="O604" s="91"/>
      <c r="P604" s="229">
        <f>O604*H604</f>
        <v>0</v>
      </c>
      <c r="Q604" s="229">
        <v>0.00029999999999999997</v>
      </c>
      <c r="R604" s="229">
        <f>Q604*H604</f>
        <v>0.13981289999999999</v>
      </c>
      <c r="S604" s="229">
        <v>0</v>
      </c>
      <c r="T604" s="230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1" t="s">
        <v>492</v>
      </c>
      <c r="AT604" s="231" t="s">
        <v>427</v>
      </c>
      <c r="AU604" s="231" t="s">
        <v>85</v>
      </c>
      <c r="AY604" s="17" t="s">
        <v>334</v>
      </c>
      <c r="BE604" s="232">
        <f>IF(N604="základní",J604,0)</f>
        <v>0</v>
      </c>
      <c r="BF604" s="232">
        <f>IF(N604="snížená",J604,0)</f>
        <v>0</v>
      </c>
      <c r="BG604" s="232">
        <f>IF(N604="zákl. přenesená",J604,0)</f>
        <v>0</v>
      </c>
      <c r="BH604" s="232">
        <f>IF(N604="sníž. přenesená",J604,0)</f>
        <v>0</v>
      </c>
      <c r="BI604" s="232">
        <f>IF(N604="nulová",J604,0)</f>
        <v>0</v>
      </c>
      <c r="BJ604" s="17" t="s">
        <v>83</v>
      </c>
      <c r="BK604" s="232">
        <f>ROUND(I604*H604,2)</f>
        <v>0</v>
      </c>
      <c r="BL604" s="17" t="s">
        <v>415</v>
      </c>
      <c r="BM604" s="231" t="s">
        <v>1001</v>
      </c>
    </row>
    <row r="605" s="14" customFormat="1">
      <c r="A605" s="14"/>
      <c r="B605" s="244"/>
      <c r="C605" s="245"/>
      <c r="D605" s="235" t="s">
        <v>343</v>
      </c>
      <c r="E605" s="245"/>
      <c r="F605" s="246" t="s">
        <v>1002</v>
      </c>
      <c r="G605" s="245"/>
      <c r="H605" s="248">
        <v>466.04300000000001</v>
      </c>
      <c r="I605" s="249"/>
      <c r="J605" s="245"/>
      <c r="K605" s="245"/>
      <c r="L605" s="250"/>
      <c r="M605" s="251"/>
      <c r="N605" s="252"/>
      <c r="O605" s="252"/>
      <c r="P605" s="252"/>
      <c r="Q605" s="252"/>
      <c r="R605" s="252"/>
      <c r="S605" s="252"/>
      <c r="T605" s="253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4" t="s">
        <v>343</v>
      </c>
      <c r="AU605" s="254" t="s">
        <v>85</v>
      </c>
      <c r="AV605" s="14" t="s">
        <v>85</v>
      </c>
      <c r="AW605" s="14" t="s">
        <v>4</v>
      </c>
      <c r="AX605" s="14" t="s">
        <v>83</v>
      </c>
      <c r="AY605" s="254" t="s">
        <v>334</v>
      </c>
    </row>
    <row r="606" s="2" customFormat="1" ht="24.15" customHeight="1">
      <c r="A606" s="38"/>
      <c r="B606" s="39"/>
      <c r="C606" s="220" t="s">
        <v>1003</v>
      </c>
      <c r="D606" s="220" t="s">
        <v>336</v>
      </c>
      <c r="E606" s="221" t="s">
        <v>1004</v>
      </c>
      <c r="F606" s="222" t="s">
        <v>1005</v>
      </c>
      <c r="G606" s="223" t="s">
        <v>395</v>
      </c>
      <c r="H606" s="224">
        <v>3.1179999999999999</v>
      </c>
      <c r="I606" s="225"/>
      <c r="J606" s="226">
        <f>ROUND(I606*H606,2)</f>
        <v>0</v>
      </c>
      <c r="K606" s="222" t="s">
        <v>340</v>
      </c>
      <c r="L606" s="44"/>
      <c r="M606" s="227" t="s">
        <v>1</v>
      </c>
      <c r="N606" s="228" t="s">
        <v>40</v>
      </c>
      <c r="O606" s="91"/>
      <c r="P606" s="229">
        <f>O606*H606</f>
        <v>0</v>
      </c>
      <c r="Q606" s="229">
        <v>0</v>
      </c>
      <c r="R606" s="229">
        <f>Q606*H606</f>
        <v>0</v>
      </c>
      <c r="S606" s="229">
        <v>0</v>
      </c>
      <c r="T606" s="23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31" t="s">
        <v>415</v>
      </c>
      <c r="AT606" s="231" t="s">
        <v>336</v>
      </c>
      <c r="AU606" s="231" t="s">
        <v>85</v>
      </c>
      <c r="AY606" s="17" t="s">
        <v>334</v>
      </c>
      <c r="BE606" s="232">
        <f>IF(N606="základní",J606,0)</f>
        <v>0</v>
      </c>
      <c r="BF606" s="232">
        <f>IF(N606="snížená",J606,0)</f>
        <v>0</v>
      </c>
      <c r="BG606" s="232">
        <f>IF(N606="zákl. přenesená",J606,0)</f>
        <v>0</v>
      </c>
      <c r="BH606" s="232">
        <f>IF(N606="sníž. přenesená",J606,0)</f>
        <v>0</v>
      </c>
      <c r="BI606" s="232">
        <f>IF(N606="nulová",J606,0)</f>
        <v>0</v>
      </c>
      <c r="BJ606" s="17" t="s">
        <v>83</v>
      </c>
      <c r="BK606" s="232">
        <f>ROUND(I606*H606,2)</f>
        <v>0</v>
      </c>
      <c r="BL606" s="17" t="s">
        <v>415</v>
      </c>
      <c r="BM606" s="231" t="s">
        <v>1006</v>
      </c>
    </row>
    <row r="607" s="12" customFormat="1" ht="22.8" customHeight="1">
      <c r="A607" s="12"/>
      <c r="B607" s="204"/>
      <c r="C607" s="205"/>
      <c r="D607" s="206" t="s">
        <v>74</v>
      </c>
      <c r="E607" s="218" t="s">
        <v>1007</v>
      </c>
      <c r="F607" s="218" t="s">
        <v>1008</v>
      </c>
      <c r="G607" s="205"/>
      <c r="H607" s="205"/>
      <c r="I607" s="208"/>
      <c r="J607" s="219">
        <f>BK607</f>
        <v>0</v>
      </c>
      <c r="K607" s="205"/>
      <c r="L607" s="210"/>
      <c r="M607" s="211"/>
      <c r="N607" s="212"/>
      <c r="O607" s="212"/>
      <c r="P607" s="213">
        <f>SUM(P608:P630)</f>
        <v>0</v>
      </c>
      <c r="Q607" s="212"/>
      <c r="R607" s="213">
        <f>SUM(R608:R630)</f>
        <v>2.3991348000000001</v>
      </c>
      <c r="S607" s="212"/>
      <c r="T607" s="214">
        <f>SUM(T608:T630)</f>
        <v>0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215" t="s">
        <v>85</v>
      </c>
      <c r="AT607" s="216" t="s">
        <v>74</v>
      </c>
      <c r="AU607" s="216" t="s">
        <v>83</v>
      </c>
      <c r="AY607" s="215" t="s">
        <v>334</v>
      </c>
      <c r="BK607" s="217">
        <f>SUM(BK608:BK630)</f>
        <v>0</v>
      </c>
    </row>
    <row r="608" s="2" customFormat="1" ht="24.15" customHeight="1">
      <c r="A608" s="38"/>
      <c r="B608" s="39"/>
      <c r="C608" s="220" t="s">
        <v>1009</v>
      </c>
      <c r="D608" s="220" t="s">
        <v>336</v>
      </c>
      <c r="E608" s="221" t="s">
        <v>1010</v>
      </c>
      <c r="F608" s="222" t="s">
        <v>1011</v>
      </c>
      <c r="G608" s="223" t="s">
        <v>339</v>
      </c>
      <c r="H608" s="224">
        <v>308.38</v>
      </c>
      <c r="I608" s="225"/>
      <c r="J608" s="226">
        <f>ROUND(I608*H608,2)</f>
        <v>0</v>
      </c>
      <c r="K608" s="222" t="s">
        <v>340</v>
      </c>
      <c r="L608" s="44"/>
      <c r="M608" s="227" t="s">
        <v>1</v>
      </c>
      <c r="N608" s="228" t="s">
        <v>40</v>
      </c>
      <c r="O608" s="91"/>
      <c r="P608" s="229">
        <f>O608*H608</f>
        <v>0</v>
      </c>
      <c r="Q608" s="229">
        <v>0</v>
      </c>
      <c r="R608" s="229">
        <f>Q608*H608</f>
        <v>0</v>
      </c>
      <c r="S608" s="229">
        <v>0</v>
      </c>
      <c r="T608" s="230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31" t="s">
        <v>415</v>
      </c>
      <c r="AT608" s="231" t="s">
        <v>336</v>
      </c>
      <c r="AU608" s="231" t="s">
        <v>85</v>
      </c>
      <c r="AY608" s="17" t="s">
        <v>334</v>
      </c>
      <c r="BE608" s="232">
        <f>IF(N608="základní",J608,0)</f>
        <v>0</v>
      </c>
      <c r="BF608" s="232">
        <f>IF(N608="snížená",J608,0)</f>
        <v>0</v>
      </c>
      <c r="BG608" s="232">
        <f>IF(N608="zákl. přenesená",J608,0)</f>
        <v>0</v>
      </c>
      <c r="BH608" s="232">
        <f>IF(N608="sníž. přenesená",J608,0)</f>
        <v>0</v>
      </c>
      <c r="BI608" s="232">
        <f>IF(N608="nulová",J608,0)</f>
        <v>0</v>
      </c>
      <c r="BJ608" s="17" t="s">
        <v>83</v>
      </c>
      <c r="BK608" s="232">
        <f>ROUND(I608*H608,2)</f>
        <v>0</v>
      </c>
      <c r="BL608" s="17" t="s">
        <v>415</v>
      </c>
      <c r="BM608" s="231" t="s">
        <v>1012</v>
      </c>
    </row>
    <row r="609" s="13" customFormat="1">
      <c r="A609" s="13"/>
      <c r="B609" s="233"/>
      <c r="C609" s="234"/>
      <c r="D609" s="235" t="s">
        <v>343</v>
      </c>
      <c r="E609" s="236" t="s">
        <v>1</v>
      </c>
      <c r="F609" s="237" t="s">
        <v>344</v>
      </c>
      <c r="G609" s="234"/>
      <c r="H609" s="236" t="s">
        <v>1</v>
      </c>
      <c r="I609" s="238"/>
      <c r="J609" s="234"/>
      <c r="K609" s="234"/>
      <c r="L609" s="239"/>
      <c r="M609" s="240"/>
      <c r="N609" s="241"/>
      <c r="O609" s="241"/>
      <c r="P609" s="241"/>
      <c r="Q609" s="241"/>
      <c r="R609" s="241"/>
      <c r="S609" s="241"/>
      <c r="T609" s="242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3" t="s">
        <v>343</v>
      </c>
      <c r="AU609" s="243" t="s">
        <v>85</v>
      </c>
      <c r="AV609" s="13" t="s">
        <v>83</v>
      </c>
      <c r="AW609" s="13" t="s">
        <v>31</v>
      </c>
      <c r="AX609" s="13" t="s">
        <v>75</v>
      </c>
      <c r="AY609" s="243" t="s">
        <v>334</v>
      </c>
    </row>
    <row r="610" s="13" customFormat="1">
      <c r="A610" s="13"/>
      <c r="B610" s="233"/>
      <c r="C610" s="234"/>
      <c r="D610" s="235" t="s">
        <v>343</v>
      </c>
      <c r="E610" s="236" t="s">
        <v>1</v>
      </c>
      <c r="F610" s="237" t="s">
        <v>1013</v>
      </c>
      <c r="G610" s="234"/>
      <c r="H610" s="236" t="s">
        <v>1</v>
      </c>
      <c r="I610" s="238"/>
      <c r="J610" s="234"/>
      <c r="K610" s="234"/>
      <c r="L610" s="239"/>
      <c r="M610" s="240"/>
      <c r="N610" s="241"/>
      <c r="O610" s="241"/>
      <c r="P610" s="241"/>
      <c r="Q610" s="241"/>
      <c r="R610" s="241"/>
      <c r="S610" s="241"/>
      <c r="T610" s="24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3" t="s">
        <v>343</v>
      </c>
      <c r="AU610" s="243" t="s">
        <v>85</v>
      </c>
      <c r="AV610" s="13" t="s">
        <v>83</v>
      </c>
      <c r="AW610" s="13" t="s">
        <v>31</v>
      </c>
      <c r="AX610" s="13" t="s">
        <v>75</v>
      </c>
      <c r="AY610" s="243" t="s">
        <v>334</v>
      </c>
    </row>
    <row r="611" s="14" customFormat="1">
      <c r="A611" s="14"/>
      <c r="B611" s="244"/>
      <c r="C611" s="245"/>
      <c r="D611" s="235" t="s">
        <v>343</v>
      </c>
      <c r="E611" s="246" t="s">
        <v>1</v>
      </c>
      <c r="F611" s="247" t="s">
        <v>230</v>
      </c>
      <c r="G611" s="245"/>
      <c r="H611" s="248">
        <v>308.38</v>
      </c>
      <c r="I611" s="249"/>
      <c r="J611" s="245"/>
      <c r="K611" s="245"/>
      <c r="L611" s="250"/>
      <c r="M611" s="251"/>
      <c r="N611" s="252"/>
      <c r="O611" s="252"/>
      <c r="P611" s="252"/>
      <c r="Q611" s="252"/>
      <c r="R611" s="252"/>
      <c r="S611" s="252"/>
      <c r="T611" s="25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4" t="s">
        <v>343</v>
      </c>
      <c r="AU611" s="254" t="s">
        <v>85</v>
      </c>
      <c r="AV611" s="14" t="s">
        <v>85</v>
      </c>
      <c r="AW611" s="14" t="s">
        <v>31</v>
      </c>
      <c r="AX611" s="14" t="s">
        <v>83</v>
      </c>
      <c r="AY611" s="254" t="s">
        <v>334</v>
      </c>
    </row>
    <row r="612" s="2" customFormat="1" ht="24.15" customHeight="1">
      <c r="A612" s="38"/>
      <c r="B612" s="39"/>
      <c r="C612" s="260" t="s">
        <v>1014</v>
      </c>
      <c r="D612" s="260" t="s">
        <v>427</v>
      </c>
      <c r="E612" s="261" t="s">
        <v>1015</v>
      </c>
      <c r="F612" s="262" t="s">
        <v>1016</v>
      </c>
      <c r="G612" s="263" t="s">
        <v>339</v>
      </c>
      <c r="H612" s="264">
        <v>323.79899999999998</v>
      </c>
      <c r="I612" s="265"/>
      <c r="J612" s="266">
        <f>ROUND(I612*H612,2)</f>
        <v>0</v>
      </c>
      <c r="K612" s="262" t="s">
        <v>340</v>
      </c>
      <c r="L612" s="267"/>
      <c r="M612" s="268" t="s">
        <v>1</v>
      </c>
      <c r="N612" s="269" t="s">
        <v>40</v>
      </c>
      <c r="O612" s="91"/>
      <c r="P612" s="229">
        <f>O612*H612</f>
        <v>0</v>
      </c>
      <c r="Q612" s="229">
        <v>0.0040000000000000001</v>
      </c>
      <c r="R612" s="229">
        <f>Q612*H612</f>
        <v>1.295196</v>
      </c>
      <c r="S612" s="229">
        <v>0</v>
      </c>
      <c r="T612" s="230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1" t="s">
        <v>492</v>
      </c>
      <c r="AT612" s="231" t="s">
        <v>427</v>
      </c>
      <c r="AU612" s="231" t="s">
        <v>85</v>
      </c>
      <c r="AY612" s="17" t="s">
        <v>334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7" t="s">
        <v>83</v>
      </c>
      <c r="BK612" s="232">
        <f>ROUND(I612*H612,2)</f>
        <v>0</v>
      </c>
      <c r="BL612" s="17" t="s">
        <v>415</v>
      </c>
      <c r="BM612" s="231" t="s">
        <v>1017</v>
      </c>
    </row>
    <row r="613" s="14" customFormat="1">
      <c r="A613" s="14"/>
      <c r="B613" s="244"/>
      <c r="C613" s="245"/>
      <c r="D613" s="235" t="s">
        <v>343</v>
      </c>
      <c r="E613" s="245"/>
      <c r="F613" s="246" t="s">
        <v>1018</v>
      </c>
      <c r="G613" s="245"/>
      <c r="H613" s="248">
        <v>323.79899999999998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343</v>
      </c>
      <c r="AU613" s="254" t="s">
        <v>85</v>
      </c>
      <c r="AV613" s="14" t="s">
        <v>85</v>
      </c>
      <c r="AW613" s="14" t="s">
        <v>4</v>
      </c>
      <c r="AX613" s="14" t="s">
        <v>83</v>
      </c>
      <c r="AY613" s="254" t="s">
        <v>334</v>
      </c>
    </row>
    <row r="614" s="2" customFormat="1" ht="24.15" customHeight="1">
      <c r="A614" s="38"/>
      <c r="B614" s="39"/>
      <c r="C614" s="220" t="s">
        <v>1019</v>
      </c>
      <c r="D614" s="220" t="s">
        <v>336</v>
      </c>
      <c r="E614" s="221" t="s">
        <v>1010</v>
      </c>
      <c r="F614" s="222" t="s">
        <v>1011</v>
      </c>
      <c r="G614" s="223" t="s">
        <v>339</v>
      </c>
      <c r="H614" s="224">
        <v>20.25</v>
      </c>
      <c r="I614" s="225"/>
      <c r="J614" s="226">
        <f>ROUND(I614*H614,2)</f>
        <v>0</v>
      </c>
      <c r="K614" s="222" t="s">
        <v>340</v>
      </c>
      <c r="L614" s="44"/>
      <c r="M614" s="227" t="s">
        <v>1</v>
      </c>
      <c r="N614" s="228" t="s">
        <v>40</v>
      </c>
      <c r="O614" s="91"/>
      <c r="P614" s="229">
        <f>O614*H614</f>
        <v>0</v>
      </c>
      <c r="Q614" s="229">
        <v>0</v>
      </c>
      <c r="R614" s="229">
        <f>Q614*H614</f>
        <v>0</v>
      </c>
      <c r="S614" s="229">
        <v>0</v>
      </c>
      <c r="T614" s="230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31" t="s">
        <v>415</v>
      </c>
      <c r="AT614" s="231" t="s">
        <v>336</v>
      </c>
      <c r="AU614" s="231" t="s">
        <v>85</v>
      </c>
      <c r="AY614" s="17" t="s">
        <v>334</v>
      </c>
      <c r="BE614" s="232">
        <f>IF(N614="základní",J614,0)</f>
        <v>0</v>
      </c>
      <c r="BF614" s="232">
        <f>IF(N614="snížená",J614,0)</f>
        <v>0</v>
      </c>
      <c r="BG614" s="232">
        <f>IF(N614="zákl. přenesená",J614,0)</f>
        <v>0</v>
      </c>
      <c r="BH614" s="232">
        <f>IF(N614="sníž. přenesená",J614,0)</f>
        <v>0</v>
      </c>
      <c r="BI614" s="232">
        <f>IF(N614="nulová",J614,0)</f>
        <v>0</v>
      </c>
      <c r="BJ614" s="17" t="s">
        <v>83</v>
      </c>
      <c r="BK614" s="232">
        <f>ROUND(I614*H614,2)</f>
        <v>0</v>
      </c>
      <c r="BL614" s="17" t="s">
        <v>415</v>
      </c>
      <c r="BM614" s="231" t="s">
        <v>1020</v>
      </c>
    </row>
    <row r="615" s="13" customFormat="1">
      <c r="A615" s="13"/>
      <c r="B615" s="233"/>
      <c r="C615" s="234"/>
      <c r="D615" s="235" t="s">
        <v>343</v>
      </c>
      <c r="E615" s="236" t="s">
        <v>1</v>
      </c>
      <c r="F615" s="237" t="s">
        <v>344</v>
      </c>
      <c r="G615" s="234"/>
      <c r="H615" s="236" t="s">
        <v>1</v>
      </c>
      <c r="I615" s="238"/>
      <c r="J615" s="234"/>
      <c r="K615" s="234"/>
      <c r="L615" s="239"/>
      <c r="M615" s="240"/>
      <c r="N615" s="241"/>
      <c r="O615" s="241"/>
      <c r="P615" s="241"/>
      <c r="Q615" s="241"/>
      <c r="R615" s="241"/>
      <c r="S615" s="241"/>
      <c r="T615" s="24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3" t="s">
        <v>343</v>
      </c>
      <c r="AU615" s="243" t="s">
        <v>85</v>
      </c>
      <c r="AV615" s="13" t="s">
        <v>83</v>
      </c>
      <c r="AW615" s="13" t="s">
        <v>31</v>
      </c>
      <c r="AX615" s="13" t="s">
        <v>75</v>
      </c>
      <c r="AY615" s="243" t="s">
        <v>334</v>
      </c>
    </row>
    <row r="616" s="13" customFormat="1">
      <c r="A616" s="13"/>
      <c r="B616" s="233"/>
      <c r="C616" s="234"/>
      <c r="D616" s="235" t="s">
        <v>343</v>
      </c>
      <c r="E616" s="236" t="s">
        <v>1</v>
      </c>
      <c r="F616" s="237" t="s">
        <v>1021</v>
      </c>
      <c r="G616" s="234"/>
      <c r="H616" s="236" t="s">
        <v>1</v>
      </c>
      <c r="I616" s="238"/>
      <c r="J616" s="234"/>
      <c r="K616" s="234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343</v>
      </c>
      <c r="AU616" s="243" t="s">
        <v>85</v>
      </c>
      <c r="AV616" s="13" t="s">
        <v>83</v>
      </c>
      <c r="AW616" s="13" t="s">
        <v>31</v>
      </c>
      <c r="AX616" s="13" t="s">
        <v>75</v>
      </c>
      <c r="AY616" s="243" t="s">
        <v>334</v>
      </c>
    </row>
    <row r="617" s="14" customFormat="1">
      <c r="A617" s="14"/>
      <c r="B617" s="244"/>
      <c r="C617" s="245"/>
      <c r="D617" s="235" t="s">
        <v>343</v>
      </c>
      <c r="E617" s="246" t="s">
        <v>1</v>
      </c>
      <c r="F617" s="247" t="s">
        <v>233</v>
      </c>
      <c r="G617" s="245"/>
      <c r="H617" s="248">
        <v>20.25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343</v>
      </c>
      <c r="AU617" s="254" t="s">
        <v>85</v>
      </c>
      <c r="AV617" s="14" t="s">
        <v>85</v>
      </c>
      <c r="AW617" s="14" t="s">
        <v>31</v>
      </c>
      <c r="AX617" s="14" t="s">
        <v>83</v>
      </c>
      <c r="AY617" s="254" t="s">
        <v>334</v>
      </c>
    </row>
    <row r="618" s="2" customFormat="1" ht="24.15" customHeight="1">
      <c r="A618" s="38"/>
      <c r="B618" s="39"/>
      <c r="C618" s="260" t="s">
        <v>1022</v>
      </c>
      <c r="D618" s="260" t="s">
        <v>427</v>
      </c>
      <c r="E618" s="261" t="s">
        <v>1023</v>
      </c>
      <c r="F618" s="262" t="s">
        <v>1024</v>
      </c>
      <c r="G618" s="263" t="s">
        <v>339</v>
      </c>
      <c r="H618" s="264">
        <v>21.263000000000002</v>
      </c>
      <c r="I618" s="265"/>
      <c r="J618" s="266">
        <f>ROUND(I618*H618,2)</f>
        <v>0</v>
      </c>
      <c r="K618" s="262" t="s">
        <v>340</v>
      </c>
      <c r="L618" s="267"/>
      <c r="M618" s="268" t="s">
        <v>1</v>
      </c>
      <c r="N618" s="269" t="s">
        <v>40</v>
      </c>
      <c r="O618" s="91"/>
      <c r="P618" s="229">
        <f>O618*H618</f>
        <v>0</v>
      </c>
      <c r="Q618" s="229">
        <v>0.0047999999999999996</v>
      </c>
      <c r="R618" s="229">
        <f>Q618*H618</f>
        <v>0.1020624</v>
      </c>
      <c r="S618" s="229">
        <v>0</v>
      </c>
      <c r="T618" s="230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31" t="s">
        <v>492</v>
      </c>
      <c r="AT618" s="231" t="s">
        <v>427</v>
      </c>
      <c r="AU618" s="231" t="s">
        <v>85</v>
      </c>
      <c r="AY618" s="17" t="s">
        <v>334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7" t="s">
        <v>83</v>
      </c>
      <c r="BK618" s="232">
        <f>ROUND(I618*H618,2)</f>
        <v>0</v>
      </c>
      <c r="BL618" s="17" t="s">
        <v>415</v>
      </c>
      <c r="BM618" s="231" t="s">
        <v>1025</v>
      </c>
    </row>
    <row r="619" s="14" customFormat="1">
      <c r="A619" s="14"/>
      <c r="B619" s="244"/>
      <c r="C619" s="245"/>
      <c r="D619" s="235" t="s">
        <v>343</v>
      </c>
      <c r="E619" s="245"/>
      <c r="F619" s="246" t="s">
        <v>1026</v>
      </c>
      <c r="G619" s="245"/>
      <c r="H619" s="248">
        <v>21.263000000000002</v>
      </c>
      <c r="I619" s="249"/>
      <c r="J619" s="245"/>
      <c r="K619" s="245"/>
      <c r="L619" s="250"/>
      <c r="M619" s="251"/>
      <c r="N619" s="252"/>
      <c r="O619" s="252"/>
      <c r="P619" s="252"/>
      <c r="Q619" s="252"/>
      <c r="R619" s="252"/>
      <c r="S619" s="252"/>
      <c r="T619" s="253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4" t="s">
        <v>343</v>
      </c>
      <c r="AU619" s="254" t="s">
        <v>85</v>
      </c>
      <c r="AV619" s="14" t="s">
        <v>85</v>
      </c>
      <c r="AW619" s="14" t="s">
        <v>4</v>
      </c>
      <c r="AX619" s="14" t="s">
        <v>83</v>
      </c>
      <c r="AY619" s="254" t="s">
        <v>334</v>
      </c>
    </row>
    <row r="620" s="2" customFormat="1" ht="24.15" customHeight="1">
      <c r="A620" s="38"/>
      <c r="B620" s="39"/>
      <c r="C620" s="220" t="s">
        <v>1027</v>
      </c>
      <c r="D620" s="220" t="s">
        <v>336</v>
      </c>
      <c r="E620" s="221" t="s">
        <v>1010</v>
      </c>
      <c r="F620" s="222" t="s">
        <v>1011</v>
      </c>
      <c r="G620" s="223" t="s">
        <v>339</v>
      </c>
      <c r="H620" s="224">
        <v>330.70999999999998</v>
      </c>
      <c r="I620" s="225"/>
      <c r="J620" s="226">
        <f>ROUND(I620*H620,2)</f>
        <v>0</v>
      </c>
      <c r="K620" s="222" t="s">
        <v>340</v>
      </c>
      <c r="L620" s="44"/>
      <c r="M620" s="227" t="s">
        <v>1</v>
      </c>
      <c r="N620" s="228" t="s">
        <v>40</v>
      </c>
      <c r="O620" s="91"/>
      <c r="P620" s="229">
        <f>O620*H620</f>
        <v>0</v>
      </c>
      <c r="Q620" s="229">
        <v>0</v>
      </c>
      <c r="R620" s="229">
        <f>Q620*H620</f>
        <v>0</v>
      </c>
      <c r="S620" s="229">
        <v>0</v>
      </c>
      <c r="T620" s="230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31" t="s">
        <v>415</v>
      </c>
      <c r="AT620" s="231" t="s">
        <v>336</v>
      </c>
      <c r="AU620" s="231" t="s">
        <v>85</v>
      </c>
      <c r="AY620" s="17" t="s">
        <v>334</v>
      </c>
      <c r="BE620" s="232">
        <f>IF(N620="základní",J620,0)</f>
        <v>0</v>
      </c>
      <c r="BF620" s="232">
        <f>IF(N620="snížená",J620,0)</f>
        <v>0</v>
      </c>
      <c r="BG620" s="232">
        <f>IF(N620="zákl. přenesená",J620,0)</f>
        <v>0</v>
      </c>
      <c r="BH620" s="232">
        <f>IF(N620="sníž. přenesená",J620,0)</f>
        <v>0</v>
      </c>
      <c r="BI620" s="232">
        <f>IF(N620="nulová",J620,0)</f>
        <v>0</v>
      </c>
      <c r="BJ620" s="17" t="s">
        <v>83</v>
      </c>
      <c r="BK620" s="232">
        <f>ROUND(I620*H620,2)</f>
        <v>0</v>
      </c>
      <c r="BL620" s="17" t="s">
        <v>415</v>
      </c>
      <c r="BM620" s="231" t="s">
        <v>1028</v>
      </c>
    </row>
    <row r="621" s="13" customFormat="1">
      <c r="A621" s="13"/>
      <c r="B621" s="233"/>
      <c r="C621" s="234"/>
      <c r="D621" s="235" t="s">
        <v>343</v>
      </c>
      <c r="E621" s="236" t="s">
        <v>1</v>
      </c>
      <c r="F621" s="237" t="s">
        <v>344</v>
      </c>
      <c r="G621" s="234"/>
      <c r="H621" s="236" t="s">
        <v>1</v>
      </c>
      <c r="I621" s="238"/>
      <c r="J621" s="234"/>
      <c r="K621" s="234"/>
      <c r="L621" s="239"/>
      <c r="M621" s="240"/>
      <c r="N621" s="241"/>
      <c r="O621" s="241"/>
      <c r="P621" s="241"/>
      <c r="Q621" s="241"/>
      <c r="R621" s="241"/>
      <c r="S621" s="241"/>
      <c r="T621" s="242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3" t="s">
        <v>343</v>
      </c>
      <c r="AU621" s="243" t="s">
        <v>85</v>
      </c>
      <c r="AV621" s="13" t="s">
        <v>83</v>
      </c>
      <c r="AW621" s="13" t="s">
        <v>31</v>
      </c>
      <c r="AX621" s="13" t="s">
        <v>75</v>
      </c>
      <c r="AY621" s="243" t="s">
        <v>334</v>
      </c>
    </row>
    <row r="622" s="13" customFormat="1">
      <c r="A622" s="13"/>
      <c r="B622" s="233"/>
      <c r="C622" s="234"/>
      <c r="D622" s="235" t="s">
        <v>343</v>
      </c>
      <c r="E622" s="236" t="s">
        <v>1</v>
      </c>
      <c r="F622" s="237" t="s">
        <v>1029</v>
      </c>
      <c r="G622" s="234"/>
      <c r="H622" s="236" t="s">
        <v>1</v>
      </c>
      <c r="I622" s="238"/>
      <c r="J622" s="234"/>
      <c r="K622" s="234"/>
      <c r="L622" s="239"/>
      <c r="M622" s="240"/>
      <c r="N622" s="241"/>
      <c r="O622" s="241"/>
      <c r="P622" s="241"/>
      <c r="Q622" s="241"/>
      <c r="R622" s="241"/>
      <c r="S622" s="241"/>
      <c r="T622" s="24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3" t="s">
        <v>343</v>
      </c>
      <c r="AU622" s="243" t="s">
        <v>85</v>
      </c>
      <c r="AV622" s="13" t="s">
        <v>83</v>
      </c>
      <c r="AW622" s="13" t="s">
        <v>31</v>
      </c>
      <c r="AX622" s="13" t="s">
        <v>75</v>
      </c>
      <c r="AY622" s="243" t="s">
        <v>334</v>
      </c>
    </row>
    <row r="623" s="14" customFormat="1">
      <c r="A623" s="14"/>
      <c r="B623" s="244"/>
      <c r="C623" s="245"/>
      <c r="D623" s="235" t="s">
        <v>343</v>
      </c>
      <c r="E623" s="246" t="s">
        <v>1</v>
      </c>
      <c r="F623" s="247" t="s">
        <v>236</v>
      </c>
      <c r="G623" s="245"/>
      <c r="H623" s="248">
        <v>330.70999999999998</v>
      </c>
      <c r="I623" s="249"/>
      <c r="J623" s="245"/>
      <c r="K623" s="245"/>
      <c r="L623" s="250"/>
      <c r="M623" s="251"/>
      <c r="N623" s="252"/>
      <c r="O623" s="252"/>
      <c r="P623" s="252"/>
      <c r="Q623" s="252"/>
      <c r="R623" s="252"/>
      <c r="S623" s="252"/>
      <c r="T623" s="25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4" t="s">
        <v>343</v>
      </c>
      <c r="AU623" s="254" t="s">
        <v>85</v>
      </c>
      <c r="AV623" s="14" t="s">
        <v>85</v>
      </c>
      <c r="AW623" s="14" t="s">
        <v>31</v>
      </c>
      <c r="AX623" s="14" t="s">
        <v>83</v>
      </c>
      <c r="AY623" s="254" t="s">
        <v>334</v>
      </c>
    </row>
    <row r="624" s="2" customFormat="1" ht="24.15" customHeight="1">
      <c r="A624" s="38"/>
      <c r="B624" s="39"/>
      <c r="C624" s="260" t="s">
        <v>1030</v>
      </c>
      <c r="D624" s="260" t="s">
        <v>427</v>
      </c>
      <c r="E624" s="261" t="s">
        <v>1031</v>
      </c>
      <c r="F624" s="262" t="s">
        <v>1032</v>
      </c>
      <c r="G624" s="263" t="s">
        <v>339</v>
      </c>
      <c r="H624" s="264">
        <v>347.24599999999998</v>
      </c>
      <c r="I624" s="265"/>
      <c r="J624" s="266">
        <f>ROUND(I624*H624,2)</f>
        <v>0</v>
      </c>
      <c r="K624" s="262" t="s">
        <v>340</v>
      </c>
      <c r="L624" s="267"/>
      <c r="M624" s="268" t="s">
        <v>1</v>
      </c>
      <c r="N624" s="269" t="s">
        <v>40</v>
      </c>
      <c r="O624" s="91"/>
      <c r="P624" s="229">
        <f>O624*H624</f>
        <v>0</v>
      </c>
      <c r="Q624" s="229">
        <v>0.002</v>
      </c>
      <c r="R624" s="229">
        <f>Q624*H624</f>
        <v>0.694492</v>
      </c>
      <c r="S624" s="229">
        <v>0</v>
      </c>
      <c r="T624" s="230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31" t="s">
        <v>492</v>
      </c>
      <c r="AT624" s="231" t="s">
        <v>427</v>
      </c>
      <c r="AU624" s="231" t="s">
        <v>85</v>
      </c>
      <c r="AY624" s="17" t="s">
        <v>334</v>
      </c>
      <c r="BE624" s="232">
        <f>IF(N624="základní",J624,0)</f>
        <v>0</v>
      </c>
      <c r="BF624" s="232">
        <f>IF(N624="snížená",J624,0)</f>
        <v>0</v>
      </c>
      <c r="BG624" s="232">
        <f>IF(N624="zákl. přenesená",J624,0)</f>
        <v>0</v>
      </c>
      <c r="BH624" s="232">
        <f>IF(N624="sníž. přenesená",J624,0)</f>
        <v>0</v>
      </c>
      <c r="BI624" s="232">
        <f>IF(N624="nulová",J624,0)</f>
        <v>0</v>
      </c>
      <c r="BJ624" s="17" t="s">
        <v>83</v>
      </c>
      <c r="BK624" s="232">
        <f>ROUND(I624*H624,2)</f>
        <v>0</v>
      </c>
      <c r="BL624" s="17" t="s">
        <v>415</v>
      </c>
      <c r="BM624" s="231" t="s">
        <v>1033</v>
      </c>
    </row>
    <row r="625" s="14" customFormat="1">
      <c r="A625" s="14"/>
      <c r="B625" s="244"/>
      <c r="C625" s="245"/>
      <c r="D625" s="235" t="s">
        <v>343</v>
      </c>
      <c r="E625" s="245"/>
      <c r="F625" s="246" t="s">
        <v>1034</v>
      </c>
      <c r="G625" s="245"/>
      <c r="H625" s="248">
        <v>347.24599999999998</v>
      </c>
      <c r="I625" s="249"/>
      <c r="J625" s="245"/>
      <c r="K625" s="245"/>
      <c r="L625" s="250"/>
      <c r="M625" s="251"/>
      <c r="N625" s="252"/>
      <c r="O625" s="252"/>
      <c r="P625" s="252"/>
      <c r="Q625" s="252"/>
      <c r="R625" s="252"/>
      <c r="S625" s="252"/>
      <c r="T625" s="253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4" t="s">
        <v>343</v>
      </c>
      <c r="AU625" s="254" t="s">
        <v>85</v>
      </c>
      <c r="AV625" s="14" t="s">
        <v>85</v>
      </c>
      <c r="AW625" s="14" t="s">
        <v>4</v>
      </c>
      <c r="AX625" s="14" t="s">
        <v>83</v>
      </c>
      <c r="AY625" s="254" t="s">
        <v>334</v>
      </c>
    </row>
    <row r="626" s="2" customFormat="1" ht="24.15" customHeight="1">
      <c r="A626" s="38"/>
      <c r="B626" s="39"/>
      <c r="C626" s="220" t="s">
        <v>1035</v>
      </c>
      <c r="D626" s="220" t="s">
        <v>336</v>
      </c>
      <c r="E626" s="221" t="s">
        <v>1036</v>
      </c>
      <c r="F626" s="222" t="s">
        <v>1037</v>
      </c>
      <c r="G626" s="223" t="s">
        <v>339</v>
      </c>
      <c r="H626" s="224">
        <v>659.34000000000003</v>
      </c>
      <c r="I626" s="225"/>
      <c r="J626" s="226">
        <f>ROUND(I626*H626,2)</f>
        <v>0</v>
      </c>
      <c r="K626" s="222" t="s">
        <v>340</v>
      </c>
      <c r="L626" s="44"/>
      <c r="M626" s="227" t="s">
        <v>1</v>
      </c>
      <c r="N626" s="228" t="s">
        <v>40</v>
      </c>
      <c r="O626" s="91"/>
      <c r="P626" s="229">
        <f>O626*H626</f>
        <v>0</v>
      </c>
      <c r="Q626" s="229">
        <v>0</v>
      </c>
      <c r="R626" s="229">
        <f>Q626*H626</f>
        <v>0</v>
      </c>
      <c r="S626" s="229">
        <v>0</v>
      </c>
      <c r="T626" s="230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1" t="s">
        <v>415</v>
      </c>
      <c r="AT626" s="231" t="s">
        <v>336</v>
      </c>
      <c r="AU626" s="231" t="s">
        <v>85</v>
      </c>
      <c r="AY626" s="17" t="s">
        <v>334</v>
      </c>
      <c r="BE626" s="232">
        <f>IF(N626="základní",J626,0)</f>
        <v>0</v>
      </c>
      <c r="BF626" s="232">
        <f>IF(N626="snížená",J626,0)</f>
        <v>0</v>
      </c>
      <c r="BG626" s="232">
        <f>IF(N626="zákl. přenesená",J626,0)</f>
        <v>0</v>
      </c>
      <c r="BH626" s="232">
        <f>IF(N626="sníž. přenesená",J626,0)</f>
        <v>0</v>
      </c>
      <c r="BI626" s="232">
        <f>IF(N626="nulová",J626,0)</f>
        <v>0</v>
      </c>
      <c r="BJ626" s="17" t="s">
        <v>83</v>
      </c>
      <c r="BK626" s="232">
        <f>ROUND(I626*H626,2)</f>
        <v>0</v>
      </c>
      <c r="BL626" s="17" t="s">
        <v>415</v>
      </c>
      <c r="BM626" s="231" t="s">
        <v>1038</v>
      </c>
    </row>
    <row r="627" s="14" customFormat="1">
      <c r="A627" s="14"/>
      <c r="B627" s="244"/>
      <c r="C627" s="245"/>
      <c r="D627" s="235" t="s">
        <v>343</v>
      </c>
      <c r="E627" s="255" t="s">
        <v>1</v>
      </c>
      <c r="F627" s="246" t="s">
        <v>1039</v>
      </c>
      <c r="G627" s="245"/>
      <c r="H627" s="248">
        <v>659.34000000000003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343</v>
      </c>
      <c r="AU627" s="254" t="s">
        <v>85</v>
      </c>
      <c r="AV627" s="14" t="s">
        <v>85</v>
      </c>
      <c r="AW627" s="14" t="s">
        <v>31</v>
      </c>
      <c r="AX627" s="14" t="s">
        <v>83</v>
      </c>
      <c r="AY627" s="254" t="s">
        <v>334</v>
      </c>
    </row>
    <row r="628" s="2" customFormat="1" ht="24.15" customHeight="1">
      <c r="A628" s="38"/>
      <c r="B628" s="39"/>
      <c r="C628" s="260" t="s">
        <v>1040</v>
      </c>
      <c r="D628" s="260" t="s">
        <v>427</v>
      </c>
      <c r="E628" s="261" t="s">
        <v>1041</v>
      </c>
      <c r="F628" s="262" t="s">
        <v>1042</v>
      </c>
      <c r="G628" s="263" t="s">
        <v>339</v>
      </c>
      <c r="H628" s="264">
        <v>768.46100000000001</v>
      </c>
      <c r="I628" s="265"/>
      <c r="J628" s="266">
        <f>ROUND(I628*H628,2)</f>
        <v>0</v>
      </c>
      <c r="K628" s="262" t="s">
        <v>340</v>
      </c>
      <c r="L628" s="267"/>
      <c r="M628" s="268" t="s">
        <v>1</v>
      </c>
      <c r="N628" s="269" t="s">
        <v>40</v>
      </c>
      <c r="O628" s="91"/>
      <c r="P628" s="229">
        <f>O628*H628</f>
        <v>0</v>
      </c>
      <c r="Q628" s="229">
        <v>0.00040000000000000002</v>
      </c>
      <c r="R628" s="229">
        <f>Q628*H628</f>
        <v>0.3073844</v>
      </c>
      <c r="S628" s="229">
        <v>0</v>
      </c>
      <c r="T628" s="230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231" t="s">
        <v>492</v>
      </c>
      <c r="AT628" s="231" t="s">
        <v>427</v>
      </c>
      <c r="AU628" s="231" t="s">
        <v>85</v>
      </c>
      <c r="AY628" s="17" t="s">
        <v>334</v>
      </c>
      <c r="BE628" s="232">
        <f>IF(N628="základní",J628,0)</f>
        <v>0</v>
      </c>
      <c r="BF628" s="232">
        <f>IF(N628="snížená",J628,0)</f>
        <v>0</v>
      </c>
      <c r="BG628" s="232">
        <f>IF(N628="zákl. přenesená",J628,0)</f>
        <v>0</v>
      </c>
      <c r="BH628" s="232">
        <f>IF(N628="sníž. přenesená",J628,0)</f>
        <v>0</v>
      </c>
      <c r="BI628" s="232">
        <f>IF(N628="nulová",J628,0)</f>
        <v>0</v>
      </c>
      <c r="BJ628" s="17" t="s">
        <v>83</v>
      </c>
      <c r="BK628" s="232">
        <f>ROUND(I628*H628,2)</f>
        <v>0</v>
      </c>
      <c r="BL628" s="17" t="s">
        <v>415</v>
      </c>
      <c r="BM628" s="231" t="s">
        <v>1043</v>
      </c>
    </row>
    <row r="629" s="14" customFormat="1">
      <c r="A629" s="14"/>
      <c r="B629" s="244"/>
      <c r="C629" s="245"/>
      <c r="D629" s="235" t="s">
        <v>343</v>
      </c>
      <c r="E629" s="245"/>
      <c r="F629" s="246" t="s">
        <v>1044</v>
      </c>
      <c r="G629" s="245"/>
      <c r="H629" s="248">
        <v>768.46100000000001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4" t="s">
        <v>343</v>
      </c>
      <c r="AU629" s="254" t="s">
        <v>85</v>
      </c>
      <c r="AV629" s="14" t="s">
        <v>85</v>
      </c>
      <c r="AW629" s="14" t="s">
        <v>4</v>
      </c>
      <c r="AX629" s="14" t="s">
        <v>83</v>
      </c>
      <c r="AY629" s="254" t="s">
        <v>334</v>
      </c>
    </row>
    <row r="630" s="2" customFormat="1" ht="24.15" customHeight="1">
      <c r="A630" s="38"/>
      <c r="B630" s="39"/>
      <c r="C630" s="220" t="s">
        <v>1045</v>
      </c>
      <c r="D630" s="220" t="s">
        <v>336</v>
      </c>
      <c r="E630" s="221" t="s">
        <v>1046</v>
      </c>
      <c r="F630" s="222" t="s">
        <v>1047</v>
      </c>
      <c r="G630" s="223" t="s">
        <v>395</v>
      </c>
      <c r="H630" s="224">
        <v>2.399</v>
      </c>
      <c r="I630" s="225"/>
      <c r="J630" s="226">
        <f>ROUND(I630*H630,2)</f>
        <v>0</v>
      </c>
      <c r="K630" s="222" t="s">
        <v>340</v>
      </c>
      <c r="L630" s="44"/>
      <c r="M630" s="227" t="s">
        <v>1</v>
      </c>
      <c r="N630" s="228" t="s">
        <v>40</v>
      </c>
      <c r="O630" s="91"/>
      <c r="P630" s="229">
        <f>O630*H630</f>
        <v>0</v>
      </c>
      <c r="Q630" s="229">
        <v>0</v>
      </c>
      <c r="R630" s="229">
        <f>Q630*H630</f>
        <v>0</v>
      </c>
      <c r="S630" s="229">
        <v>0</v>
      </c>
      <c r="T630" s="230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1" t="s">
        <v>415</v>
      </c>
      <c r="AT630" s="231" t="s">
        <v>336</v>
      </c>
      <c r="AU630" s="231" t="s">
        <v>85</v>
      </c>
      <c r="AY630" s="17" t="s">
        <v>334</v>
      </c>
      <c r="BE630" s="232">
        <f>IF(N630="základní",J630,0)</f>
        <v>0</v>
      </c>
      <c r="BF630" s="232">
        <f>IF(N630="snížená",J630,0)</f>
        <v>0</v>
      </c>
      <c r="BG630" s="232">
        <f>IF(N630="zákl. přenesená",J630,0)</f>
        <v>0</v>
      </c>
      <c r="BH630" s="232">
        <f>IF(N630="sníž. přenesená",J630,0)</f>
        <v>0</v>
      </c>
      <c r="BI630" s="232">
        <f>IF(N630="nulová",J630,0)</f>
        <v>0</v>
      </c>
      <c r="BJ630" s="17" t="s">
        <v>83</v>
      </c>
      <c r="BK630" s="232">
        <f>ROUND(I630*H630,2)</f>
        <v>0</v>
      </c>
      <c r="BL630" s="17" t="s">
        <v>415</v>
      </c>
      <c r="BM630" s="231" t="s">
        <v>1048</v>
      </c>
    </row>
    <row r="631" s="12" customFormat="1" ht="22.8" customHeight="1">
      <c r="A631" s="12"/>
      <c r="B631" s="204"/>
      <c r="C631" s="205"/>
      <c r="D631" s="206" t="s">
        <v>74</v>
      </c>
      <c r="E631" s="218" t="s">
        <v>1049</v>
      </c>
      <c r="F631" s="218" t="s">
        <v>1050</v>
      </c>
      <c r="G631" s="205"/>
      <c r="H631" s="205"/>
      <c r="I631" s="208"/>
      <c r="J631" s="219">
        <f>BK631</f>
        <v>0</v>
      </c>
      <c r="K631" s="205"/>
      <c r="L631" s="210"/>
      <c r="M631" s="211"/>
      <c r="N631" s="212"/>
      <c r="O631" s="212"/>
      <c r="P631" s="213">
        <f>SUM(P632:P658)</f>
        <v>0</v>
      </c>
      <c r="Q631" s="212"/>
      <c r="R631" s="213">
        <f>SUM(R632:R658)</f>
        <v>9.6194775200000002</v>
      </c>
      <c r="S631" s="212"/>
      <c r="T631" s="214">
        <f>SUM(T632:T658)</f>
        <v>0</v>
      </c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R631" s="215" t="s">
        <v>85</v>
      </c>
      <c r="AT631" s="216" t="s">
        <v>74</v>
      </c>
      <c r="AU631" s="216" t="s">
        <v>83</v>
      </c>
      <c r="AY631" s="215" t="s">
        <v>334</v>
      </c>
      <c r="BK631" s="217">
        <f>SUM(BK632:BK658)</f>
        <v>0</v>
      </c>
    </row>
    <row r="632" s="2" customFormat="1" ht="33" customHeight="1">
      <c r="A632" s="38"/>
      <c r="B632" s="39"/>
      <c r="C632" s="220" t="s">
        <v>1051</v>
      </c>
      <c r="D632" s="220" t="s">
        <v>336</v>
      </c>
      <c r="E632" s="221" t="s">
        <v>1052</v>
      </c>
      <c r="F632" s="222" t="s">
        <v>1053</v>
      </c>
      <c r="G632" s="223" t="s">
        <v>362</v>
      </c>
      <c r="H632" s="224">
        <v>26.756</v>
      </c>
      <c r="I632" s="225"/>
      <c r="J632" s="226">
        <f>ROUND(I632*H632,2)</f>
        <v>0</v>
      </c>
      <c r="K632" s="222" t="s">
        <v>340</v>
      </c>
      <c r="L632" s="44"/>
      <c r="M632" s="227" t="s">
        <v>1</v>
      </c>
      <c r="N632" s="228" t="s">
        <v>40</v>
      </c>
      <c r="O632" s="91"/>
      <c r="P632" s="229">
        <f>O632*H632</f>
        <v>0</v>
      </c>
      <c r="Q632" s="229">
        <v>0.00108</v>
      </c>
      <c r="R632" s="229">
        <f>Q632*H632</f>
        <v>0.028896480000000002</v>
      </c>
      <c r="S632" s="229">
        <v>0</v>
      </c>
      <c r="T632" s="230">
        <f>S632*H632</f>
        <v>0</v>
      </c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R632" s="231" t="s">
        <v>415</v>
      </c>
      <c r="AT632" s="231" t="s">
        <v>336</v>
      </c>
      <c r="AU632" s="231" t="s">
        <v>85</v>
      </c>
      <c r="AY632" s="17" t="s">
        <v>334</v>
      </c>
      <c r="BE632" s="232">
        <f>IF(N632="základní",J632,0)</f>
        <v>0</v>
      </c>
      <c r="BF632" s="232">
        <f>IF(N632="snížená",J632,0)</f>
        <v>0</v>
      </c>
      <c r="BG632" s="232">
        <f>IF(N632="zákl. přenesená",J632,0)</f>
        <v>0</v>
      </c>
      <c r="BH632" s="232">
        <f>IF(N632="sníž. přenesená",J632,0)</f>
        <v>0</v>
      </c>
      <c r="BI632" s="232">
        <f>IF(N632="nulová",J632,0)</f>
        <v>0</v>
      </c>
      <c r="BJ632" s="17" t="s">
        <v>83</v>
      </c>
      <c r="BK632" s="232">
        <f>ROUND(I632*H632,2)</f>
        <v>0</v>
      </c>
      <c r="BL632" s="17" t="s">
        <v>415</v>
      </c>
      <c r="BM632" s="231" t="s">
        <v>1054</v>
      </c>
    </row>
    <row r="633" s="14" customFormat="1">
      <c r="A633" s="14"/>
      <c r="B633" s="244"/>
      <c r="C633" s="245"/>
      <c r="D633" s="235" t="s">
        <v>343</v>
      </c>
      <c r="E633" s="255" t="s">
        <v>1</v>
      </c>
      <c r="F633" s="246" t="s">
        <v>1055</v>
      </c>
      <c r="G633" s="245"/>
      <c r="H633" s="248">
        <v>14</v>
      </c>
      <c r="I633" s="249"/>
      <c r="J633" s="245"/>
      <c r="K633" s="245"/>
      <c r="L633" s="250"/>
      <c r="M633" s="251"/>
      <c r="N633" s="252"/>
      <c r="O633" s="252"/>
      <c r="P633" s="252"/>
      <c r="Q633" s="252"/>
      <c r="R633" s="252"/>
      <c r="S633" s="252"/>
      <c r="T633" s="253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4" t="s">
        <v>343</v>
      </c>
      <c r="AU633" s="254" t="s">
        <v>85</v>
      </c>
      <c r="AV633" s="14" t="s">
        <v>85</v>
      </c>
      <c r="AW633" s="14" t="s">
        <v>31</v>
      </c>
      <c r="AX633" s="14" t="s">
        <v>75</v>
      </c>
      <c r="AY633" s="254" t="s">
        <v>334</v>
      </c>
    </row>
    <row r="634" s="14" customFormat="1">
      <c r="A634" s="14"/>
      <c r="B634" s="244"/>
      <c r="C634" s="245"/>
      <c r="D634" s="235" t="s">
        <v>343</v>
      </c>
      <c r="E634" s="255" t="s">
        <v>1</v>
      </c>
      <c r="F634" s="246" t="s">
        <v>1056</v>
      </c>
      <c r="G634" s="245"/>
      <c r="H634" s="248">
        <v>11.645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343</v>
      </c>
      <c r="AU634" s="254" t="s">
        <v>85</v>
      </c>
      <c r="AV634" s="14" t="s">
        <v>85</v>
      </c>
      <c r="AW634" s="14" t="s">
        <v>31</v>
      </c>
      <c r="AX634" s="14" t="s">
        <v>75</v>
      </c>
      <c r="AY634" s="254" t="s">
        <v>334</v>
      </c>
    </row>
    <row r="635" s="14" customFormat="1">
      <c r="A635" s="14"/>
      <c r="B635" s="244"/>
      <c r="C635" s="245"/>
      <c r="D635" s="235" t="s">
        <v>343</v>
      </c>
      <c r="E635" s="255" t="s">
        <v>1</v>
      </c>
      <c r="F635" s="246" t="s">
        <v>1057</v>
      </c>
      <c r="G635" s="245"/>
      <c r="H635" s="248">
        <v>1.111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4" t="s">
        <v>343</v>
      </c>
      <c r="AU635" s="254" t="s">
        <v>85</v>
      </c>
      <c r="AV635" s="14" t="s">
        <v>85</v>
      </c>
      <c r="AW635" s="14" t="s">
        <v>31</v>
      </c>
      <c r="AX635" s="14" t="s">
        <v>75</v>
      </c>
      <c r="AY635" s="254" t="s">
        <v>334</v>
      </c>
    </row>
    <row r="636" s="15" customFormat="1">
      <c r="A636" s="15"/>
      <c r="B636" s="270"/>
      <c r="C636" s="271"/>
      <c r="D636" s="235" t="s">
        <v>343</v>
      </c>
      <c r="E636" s="272" t="s">
        <v>1</v>
      </c>
      <c r="F636" s="273" t="s">
        <v>518</v>
      </c>
      <c r="G636" s="271"/>
      <c r="H636" s="274">
        <v>26.756</v>
      </c>
      <c r="I636" s="275"/>
      <c r="J636" s="271"/>
      <c r="K636" s="271"/>
      <c r="L636" s="276"/>
      <c r="M636" s="277"/>
      <c r="N636" s="278"/>
      <c r="O636" s="278"/>
      <c r="P636" s="278"/>
      <c r="Q636" s="278"/>
      <c r="R636" s="278"/>
      <c r="S636" s="278"/>
      <c r="T636" s="279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80" t="s">
        <v>343</v>
      </c>
      <c r="AU636" s="280" t="s">
        <v>85</v>
      </c>
      <c r="AV636" s="15" t="s">
        <v>341</v>
      </c>
      <c r="AW636" s="15" t="s">
        <v>31</v>
      </c>
      <c r="AX636" s="15" t="s">
        <v>83</v>
      </c>
      <c r="AY636" s="280" t="s">
        <v>334</v>
      </c>
    </row>
    <row r="637" s="2" customFormat="1" ht="33" customHeight="1">
      <c r="A637" s="38"/>
      <c r="B637" s="39"/>
      <c r="C637" s="220" t="s">
        <v>1058</v>
      </c>
      <c r="D637" s="220" t="s">
        <v>336</v>
      </c>
      <c r="E637" s="221" t="s">
        <v>1059</v>
      </c>
      <c r="F637" s="222" t="s">
        <v>1060</v>
      </c>
      <c r="G637" s="223" t="s">
        <v>339</v>
      </c>
      <c r="H637" s="224">
        <v>405.04000000000002</v>
      </c>
      <c r="I637" s="225"/>
      <c r="J637" s="226">
        <f>ROUND(I637*H637,2)</f>
        <v>0</v>
      </c>
      <c r="K637" s="222" t="s">
        <v>340</v>
      </c>
      <c r="L637" s="44"/>
      <c r="M637" s="227" t="s">
        <v>1</v>
      </c>
      <c r="N637" s="228" t="s">
        <v>40</v>
      </c>
      <c r="O637" s="91"/>
      <c r="P637" s="229">
        <f>O637*H637</f>
        <v>0</v>
      </c>
      <c r="Q637" s="229">
        <v>0</v>
      </c>
      <c r="R637" s="229">
        <f>Q637*H637</f>
        <v>0</v>
      </c>
      <c r="S637" s="229">
        <v>0</v>
      </c>
      <c r="T637" s="230">
        <f>S637*H637</f>
        <v>0</v>
      </c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31" t="s">
        <v>415</v>
      </c>
      <c r="AT637" s="231" t="s">
        <v>336</v>
      </c>
      <c r="AU637" s="231" t="s">
        <v>85</v>
      </c>
      <c r="AY637" s="17" t="s">
        <v>334</v>
      </c>
      <c r="BE637" s="232">
        <f>IF(N637="základní",J637,0)</f>
        <v>0</v>
      </c>
      <c r="BF637" s="232">
        <f>IF(N637="snížená",J637,0)</f>
        <v>0</v>
      </c>
      <c r="BG637" s="232">
        <f>IF(N637="zákl. přenesená",J637,0)</f>
        <v>0</v>
      </c>
      <c r="BH637" s="232">
        <f>IF(N637="sníž. přenesená",J637,0)</f>
        <v>0</v>
      </c>
      <c r="BI637" s="232">
        <f>IF(N637="nulová",J637,0)</f>
        <v>0</v>
      </c>
      <c r="BJ637" s="17" t="s">
        <v>83</v>
      </c>
      <c r="BK637" s="232">
        <f>ROUND(I637*H637,2)</f>
        <v>0</v>
      </c>
      <c r="BL637" s="17" t="s">
        <v>415</v>
      </c>
      <c r="BM637" s="231" t="s">
        <v>1061</v>
      </c>
    </row>
    <row r="638" s="13" customFormat="1">
      <c r="A638" s="13"/>
      <c r="B638" s="233"/>
      <c r="C638" s="234"/>
      <c r="D638" s="235" t="s">
        <v>343</v>
      </c>
      <c r="E638" s="236" t="s">
        <v>1</v>
      </c>
      <c r="F638" s="237" t="s">
        <v>344</v>
      </c>
      <c r="G638" s="234"/>
      <c r="H638" s="236" t="s">
        <v>1</v>
      </c>
      <c r="I638" s="238"/>
      <c r="J638" s="234"/>
      <c r="K638" s="234"/>
      <c r="L638" s="239"/>
      <c r="M638" s="240"/>
      <c r="N638" s="241"/>
      <c r="O638" s="241"/>
      <c r="P638" s="241"/>
      <c r="Q638" s="241"/>
      <c r="R638" s="241"/>
      <c r="S638" s="241"/>
      <c r="T638" s="242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3" t="s">
        <v>343</v>
      </c>
      <c r="AU638" s="243" t="s">
        <v>85</v>
      </c>
      <c r="AV638" s="13" t="s">
        <v>83</v>
      </c>
      <c r="AW638" s="13" t="s">
        <v>31</v>
      </c>
      <c r="AX638" s="13" t="s">
        <v>75</v>
      </c>
      <c r="AY638" s="243" t="s">
        <v>334</v>
      </c>
    </row>
    <row r="639" s="13" customFormat="1">
      <c r="A639" s="13"/>
      <c r="B639" s="233"/>
      <c r="C639" s="234"/>
      <c r="D639" s="235" t="s">
        <v>343</v>
      </c>
      <c r="E639" s="236" t="s">
        <v>1</v>
      </c>
      <c r="F639" s="237" t="s">
        <v>1062</v>
      </c>
      <c r="G639" s="234"/>
      <c r="H639" s="236" t="s">
        <v>1</v>
      </c>
      <c r="I639" s="238"/>
      <c r="J639" s="234"/>
      <c r="K639" s="234"/>
      <c r="L639" s="239"/>
      <c r="M639" s="240"/>
      <c r="N639" s="241"/>
      <c r="O639" s="241"/>
      <c r="P639" s="241"/>
      <c r="Q639" s="241"/>
      <c r="R639" s="241"/>
      <c r="S639" s="241"/>
      <c r="T639" s="242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3" t="s">
        <v>343</v>
      </c>
      <c r="AU639" s="243" t="s">
        <v>85</v>
      </c>
      <c r="AV639" s="13" t="s">
        <v>83</v>
      </c>
      <c r="AW639" s="13" t="s">
        <v>31</v>
      </c>
      <c r="AX639" s="13" t="s">
        <v>75</v>
      </c>
      <c r="AY639" s="243" t="s">
        <v>334</v>
      </c>
    </row>
    <row r="640" s="14" customFormat="1">
      <c r="A640" s="14"/>
      <c r="B640" s="244"/>
      <c r="C640" s="245"/>
      <c r="D640" s="235" t="s">
        <v>343</v>
      </c>
      <c r="E640" s="246" t="s">
        <v>1</v>
      </c>
      <c r="F640" s="247" t="s">
        <v>242</v>
      </c>
      <c r="G640" s="245"/>
      <c r="H640" s="248">
        <v>405.04000000000002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343</v>
      </c>
      <c r="AU640" s="254" t="s">
        <v>85</v>
      </c>
      <c r="AV640" s="14" t="s">
        <v>85</v>
      </c>
      <c r="AW640" s="14" t="s">
        <v>31</v>
      </c>
      <c r="AX640" s="14" t="s">
        <v>83</v>
      </c>
      <c r="AY640" s="254" t="s">
        <v>334</v>
      </c>
    </row>
    <row r="641" s="2" customFormat="1" ht="16.5" customHeight="1">
      <c r="A641" s="38"/>
      <c r="B641" s="39"/>
      <c r="C641" s="260" t="s">
        <v>1063</v>
      </c>
      <c r="D641" s="260" t="s">
        <v>427</v>
      </c>
      <c r="E641" s="261" t="s">
        <v>1064</v>
      </c>
      <c r="F641" s="262" t="s">
        <v>1065</v>
      </c>
      <c r="G641" s="263" t="s">
        <v>362</v>
      </c>
      <c r="H641" s="264">
        <v>11.645</v>
      </c>
      <c r="I641" s="265"/>
      <c r="J641" s="266">
        <f>ROUND(I641*H641,2)</f>
        <v>0</v>
      </c>
      <c r="K641" s="262" t="s">
        <v>340</v>
      </c>
      <c r="L641" s="267"/>
      <c r="M641" s="268" t="s">
        <v>1</v>
      </c>
      <c r="N641" s="269" t="s">
        <v>40</v>
      </c>
      <c r="O641" s="91"/>
      <c r="P641" s="229">
        <f>O641*H641</f>
        <v>0</v>
      </c>
      <c r="Q641" s="229">
        <v>0.55000000000000004</v>
      </c>
      <c r="R641" s="229">
        <f>Q641*H641</f>
        <v>6.4047499999999999</v>
      </c>
      <c r="S641" s="229">
        <v>0</v>
      </c>
      <c r="T641" s="230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31" t="s">
        <v>492</v>
      </c>
      <c r="AT641" s="231" t="s">
        <v>427</v>
      </c>
      <c r="AU641" s="231" t="s">
        <v>85</v>
      </c>
      <c r="AY641" s="17" t="s">
        <v>334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7" t="s">
        <v>83</v>
      </c>
      <c r="BK641" s="232">
        <f>ROUND(I641*H641,2)</f>
        <v>0</v>
      </c>
      <c r="BL641" s="17" t="s">
        <v>415</v>
      </c>
      <c r="BM641" s="231" t="s">
        <v>1066</v>
      </c>
    </row>
    <row r="642" s="14" customFormat="1">
      <c r="A642" s="14"/>
      <c r="B642" s="244"/>
      <c r="C642" s="245"/>
      <c r="D642" s="235" t="s">
        <v>343</v>
      </c>
      <c r="E642" s="245"/>
      <c r="F642" s="246" t="s">
        <v>1067</v>
      </c>
      <c r="G642" s="245"/>
      <c r="H642" s="248">
        <v>11.645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343</v>
      </c>
      <c r="AU642" s="254" t="s">
        <v>85</v>
      </c>
      <c r="AV642" s="14" t="s">
        <v>85</v>
      </c>
      <c r="AW642" s="14" t="s">
        <v>4</v>
      </c>
      <c r="AX642" s="14" t="s">
        <v>83</v>
      </c>
      <c r="AY642" s="254" t="s">
        <v>334</v>
      </c>
    </row>
    <row r="643" s="2" customFormat="1" ht="24.15" customHeight="1">
      <c r="A643" s="38"/>
      <c r="B643" s="39"/>
      <c r="C643" s="220" t="s">
        <v>1068</v>
      </c>
      <c r="D643" s="220" t="s">
        <v>336</v>
      </c>
      <c r="E643" s="221" t="s">
        <v>1069</v>
      </c>
      <c r="F643" s="222" t="s">
        <v>1070</v>
      </c>
      <c r="G643" s="223" t="s">
        <v>362</v>
      </c>
      <c r="H643" s="224">
        <v>26.756</v>
      </c>
      <c r="I643" s="225"/>
      <c r="J643" s="226">
        <f>ROUND(I643*H643,2)</f>
        <v>0</v>
      </c>
      <c r="K643" s="222" t="s">
        <v>340</v>
      </c>
      <c r="L643" s="44"/>
      <c r="M643" s="227" t="s">
        <v>1</v>
      </c>
      <c r="N643" s="228" t="s">
        <v>40</v>
      </c>
      <c r="O643" s="91"/>
      <c r="P643" s="229">
        <f>O643*H643</f>
        <v>0</v>
      </c>
      <c r="Q643" s="229">
        <v>0.022839999999999999</v>
      </c>
      <c r="R643" s="229">
        <f>Q643*H643</f>
        <v>0.61110703999999993</v>
      </c>
      <c r="S643" s="229">
        <v>0</v>
      </c>
      <c r="T643" s="230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231" t="s">
        <v>415</v>
      </c>
      <c r="AT643" s="231" t="s">
        <v>336</v>
      </c>
      <c r="AU643" s="231" t="s">
        <v>85</v>
      </c>
      <c r="AY643" s="17" t="s">
        <v>334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7" t="s">
        <v>83</v>
      </c>
      <c r="BK643" s="232">
        <f>ROUND(I643*H643,2)</f>
        <v>0</v>
      </c>
      <c r="BL643" s="17" t="s">
        <v>415</v>
      </c>
      <c r="BM643" s="231" t="s">
        <v>1071</v>
      </c>
    </row>
    <row r="644" s="14" customFormat="1">
      <c r="A644" s="14"/>
      <c r="B644" s="244"/>
      <c r="C644" s="245"/>
      <c r="D644" s="235" t="s">
        <v>343</v>
      </c>
      <c r="E644" s="255" t="s">
        <v>1</v>
      </c>
      <c r="F644" s="246" t="s">
        <v>1072</v>
      </c>
      <c r="G644" s="245"/>
      <c r="H644" s="248">
        <v>26.756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4" t="s">
        <v>343</v>
      </c>
      <c r="AU644" s="254" t="s">
        <v>85</v>
      </c>
      <c r="AV644" s="14" t="s">
        <v>85</v>
      </c>
      <c r="AW644" s="14" t="s">
        <v>31</v>
      </c>
      <c r="AX644" s="14" t="s">
        <v>83</v>
      </c>
      <c r="AY644" s="254" t="s">
        <v>334</v>
      </c>
    </row>
    <row r="645" s="2" customFormat="1" ht="37.8" customHeight="1">
      <c r="A645" s="38"/>
      <c r="B645" s="39"/>
      <c r="C645" s="220" t="s">
        <v>1073</v>
      </c>
      <c r="D645" s="220" t="s">
        <v>336</v>
      </c>
      <c r="E645" s="221" t="s">
        <v>1074</v>
      </c>
      <c r="F645" s="222" t="s">
        <v>1075</v>
      </c>
      <c r="G645" s="223" t="s">
        <v>339</v>
      </c>
      <c r="H645" s="224">
        <v>327.279</v>
      </c>
      <c r="I645" s="225"/>
      <c r="J645" s="226">
        <f>ROUND(I645*H645,2)</f>
        <v>0</v>
      </c>
      <c r="K645" s="222" t="s">
        <v>1</v>
      </c>
      <c r="L645" s="44"/>
      <c r="M645" s="227" t="s">
        <v>1</v>
      </c>
      <c r="N645" s="228" t="s">
        <v>40</v>
      </c>
      <c r="O645" s="91"/>
      <c r="P645" s="229">
        <f>O645*H645</f>
        <v>0</v>
      </c>
      <c r="Q645" s="229">
        <v>0.0060000000000000001</v>
      </c>
      <c r="R645" s="229">
        <f>Q645*H645</f>
        <v>1.9636739999999999</v>
      </c>
      <c r="S645" s="229">
        <v>0</v>
      </c>
      <c r="T645" s="230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231" t="s">
        <v>415</v>
      </c>
      <c r="AT645" s="231" t="s">
        <v>336</v>
      </c>
      <c r="AU645" s="231" t="s">
        <v>85</v>
      </c>
      <c r="AY645" s="17" t="s">
        <v>334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7" t="s">
        <v>83</v>
      </c>
      <c r="BK645" s="232">
        <f>ROUND(I645*H645,2)</f>
        <v>0</v>
      </c>
      <c r="BL645" s="17" t="s">
        <v>415</v>
      </c>
      <c r="BM645" s="231" t="s">
        <v>1076</v>
      </c>
    </row>
    <row r="646" s="13" customFormat="1">
      <c r="A646" s="13"/>
      <c r="B646" s="233"/>
      <c r="C646" s="234"/>
      <c r="D646" s="235" t="s">
        <v>343</v>
      </c>
      <c r="E646" s="236" t="s">
        <v>1</v>
      </c>
      <c r="F646" s="237" t="s">
        <v>344</v>
      </c>
      <c r="G646" s="234"/>
      <c r="H646" s="236" t="s">
        <v>1</v>
      </c>
      <c r="I646" s="238"/>
      <c r="J646" s="234"/>
      <c r="K646" s="234"/>
      <c r="L646" s="239"/>
      <c r="M646" s="240"/>
      <c r="N646" s="241"/>
      <c r="O646" s="241"/>
      <c r="P646" s="241"/>
      <c r="Q646" s="241"/>
      <c r="R646" s="241"/>
      <c r="S646" s="241"/>
      <c r="T646" s="24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3" t="s">
        <v>343</v>
      </c>
      <c r="AU646" s="243" t="s">
        <v>85</v>
      </c>
      <c r="AV646" s="13" t="s">
        <v>83</v>
      </c>
      <c r="AW646" s="13" t="s">
        <v>31</v>
      </c>
      <c r="AX646" s="13" t="s">
        <v>75</v>
      </c>
      <c r="AY646" s="243" t="s">
        <v>334</v>
      </c>
    </row>
    <row r="647" s="13" customFormat="1">
      <c r="A647" s="13"/>
      <c r="B647" s="233"/>
      <c r="C647" s="234"/>
      <c r="D647" s="235" t="s">
        <v>343</v>
      </c>
      <c r="E647" s="236" t="s">
        <v>1</v>
      </c>
      <c r="F647" s="237" t="s">
        <v>1077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343</v>
      </c>
      <c r="AU647" s="243" t="s">
        <v>85</v>
      </c>
      <c r="AV647" s="13" t="s">
        <v>83</v>
      </c>
      <c r="AW647" s="13" t="s">
        <v>31</v>
      </c>
      <c r="AX647" s="13" t="s">
        <v>75</v>
      </c>
      <c r="AY647" s="243" t="s">
        <v>334</v>
      </c>
    </row>
    <row r="648" s="13" customFormat="1">
      <c r="A648" s="13"/>
      <c r="B648" s="233"/>
      <c r="C648" s="234"/>
      <c r="D648" s="235" t="s">
        <v>343</v>
      </c>
      <c r="E648" s="236" t="s">
        <v>1</v>
      </c>
      <c r="F648" s="237" t="s">
        <v>1078</v>
      </c>
      <c r="G648" s="234"/>
      <c r="H648" s="236" t="s">
        <v>1</v>
      </c>
      <c r="I648" s="238"/>
      <c r="J648" s="234"/>
      <c r="K648" s="234"/>
      <c r="L648" s="239"/>
      <c r="M648" s="240"/>
      <c r="N648" s="241"/>
      <c r="O648" s="241"/>
      <c r="P648" s="241"/>
      <c r="Q648" s="241"/>
      <c r="R648" s="241"/>
      <c r="S648" s="241"/>
      <c r="T648" s="24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3" t="s">
        <v>343</v>
      </c>
      <c r="AU648" s="243" t="s">
        <v>85</v>
      </c>
      <c r="AV648" s="13" t="s">
        <v>83</v>
      </c>
      <c r="AW648" s="13" t="s">
        <v>31</v>
      </c>
      <c r="AX648" s="13" t="s">
        <v>75</v>
      </c>
      <c r="AY648" s="243" t="s">
        <v>334</v>
      </c>
    </row>
    <row r="649" s="13" customFormat="1">
      <c r="A649" s="13"/>
      <c r="B649" s="233"/>
      <c r="C649" s="234"/>
      <c r="D649" s="235" t="s">
        <v>343</v>
      </c>
      <c r="E649" s="236" t="s">
        <v>1</v>
      </c>
      <c r="F649" s="237" t="s">
        <v>1079</v>
      </c>
      <c r="G649" s="234"/>
      <c r="H649" s="236" t="s">
        <v>1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343</v>
      </c>
      <c r="AU649" s="243" t="s">
        <v>85</v>
      </c>
      <c r="AV649" s="13" t="s">
        <v>83</v>
      </c>
      <c r="AW649" s="13" t="s">
        <v>31</v>
      </c>
      <c r="AX649" s="13" t="s">
        <v>75</v>
      </c>
      <c r="AY649" s="243" t="s">
        <v>334</v>
      </c>
    </row>
    <row r="650" s="13" customFormat="1">
      <c r="A650" s="13"/>
      <c r="B650" s="233"/>
      <c r="C650" s="234"/>
      <c r="D650" s="235" t="s">
        <v>343</v>
      </c>
      <c r="E650" s="236" t="s">
        <v>1</v>
      </c>
      <c r="F650" s="237" t="s">
        <v>705</v>
      </c>
      <c r="G650" s="234"/>
      <c r="H650" s="236" t="s">
        <v>1</v>
      </c>
      <c r="I650" s="238"/>
      <c r="J650" s="234"/>
      <c r="K650" s="234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343</v>
      </c>
      <c r="AU650" s="243" t="s">
        <v>85</v>
      </c>
      <c r="AV650" s="13" t="s">
        <v>83</v>
      </c>
      <c r="AW650" s="13" t="s">
        <v>31</v>
      </c>
      <c r="AX650" s="13" t="s">
        <v>75</v>
      </c>
      <c r="AY650" s="243" t="s">
        <v>334</v>
      </c>
    </row>
    <row r="651" s="14" customFormat="1">
      <c r="A651" s="14"/>
      <c r="B651" s="244"/>
      <c r="C651" s="245"/>
      <c r="D651" s="235" t="s">
        <v>343</v>
      </c>
      <c r="E651" s="246" t="s">
        <v>1</v>
      </c>
      <c r="F651" s="247" t="s">
        <v>287</v>
      </c>
      <c r="G651" s="245"/>
      <c r="H651" s="248">
        <v>327.279</v>
      </c>
      <c r="I651" s="249"/>
      <c r="J651" s="245"/>
      <c r="K651" s="245"/>
      <c r="L651" s="250"/>
      <c r="M651" s="251"/>
      <c r="N651" s="252"/>
      <c r="O651" s="252"/>
      <c r="P651" s="252"/>
      <c r="Q651" s="252"/>
      <c r="R651" s="252"/>
      <c r="S651" s="252"/>
      <c r="T651" s="253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4" t="s">
        <v>343</v>
      </c>
      <c r="AU651" s="254" t="s">
        <v>85</v>
      </c>
      <c r="AV651" s="14" t="s">
        <v>85</v>
      </c>
      <c r="AW651" s="14" t="s">
        <v>31</v>
      </c>
      <c r="AX651" s="14" t="s">
        <v>83</v>
      </c>
      <c r="AY651" s="254" t="s">
        <v>334</v>
      </c>
    </row>
    <row r="652" s="2" customFormat="1" ht="24.15" customHeight="1">
      <c r="A652" s="38"/>
      <c r="B652" s="39"/>
      <c r="C652" s="220" t="s">
        <v>1080</v>
      </c>
      <c r="D652" s="220" t="s">
        <v>336</v>
      </c>
      <c r="E652" s="221" t="s">
        <v>1081</v>
      </c>
      <c r="F652" s="222" t="s">
        <v>1082</v>
      </c>
      <c r="G652" s="223" t="s">
        <v>339</v>
      </c>
      <c r="H652" s="224">
        <v>40.241</v>
      </c>
      <c r="I652" s="225"/>
      <c r="J652" s="226">
        <f>ROUND(I652*H652,2)</f>
        <v>0</v>
      </c>
      <c r="K652" s="222" t="s">
        <v>340</v>
      </c>
      <c r="L652" s="44"/>
      <c r="M652" s="227" t="s">
        <v>1</v>
      </c>
      <c r="N652" s="228" t="s">
        <v>40</v>
      </c>
      <c r="O652" s="91"/>
      <c r="P652" s="229">
        <f>O652*H652</f>
        <v>0</v>
      </c>
      <c r="Q652" s="229">
        <v>0</v>
      </c>
      <c r="R652" s="229">
        <f>Q652*H652</f>
        <v>0</v>
      </c>
      <c r="S652" s="229">
        <v>0</v>
      </c>
      <c r="T652" s="230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1" t="s">
        <v>415</v>
      </c>
      <c r="AT652" s="231" t="s">
        <v>336</v>
      </c>
      <c r="AU652" s="231" t="s">
        <v>85</v>
      </c>
      <c r="AY652" s="17" t="s">
        <v>334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7" t="s">
        <v>83</v>
      </c>
      <c r="BK652" s="232">
        <f>ROUND(I652*H652,2)</f>
        <v>0</v>
      </c>
      <c r="BL652" s="17" t="s">
        <v>415</v>
      </c>
      <c r="BM652" s="231" t="s">
        <v>1083</v>
      </c>
    </row>
    <row r="653" s="13" customFormat="1">
      <c r="A653" s="13"/>
      <c r="B653" s="233"/>
      <c r="C653" s="234"/>
      <c r="D653" s="235" t="s">
        <v>343</v>
      </c>
      <c r="E653" s="236" t="s">
        <v>1</v>
      </c>
      <c r="F653" s="237" t="s">
        <v>344</v>
      </c>
      <c r="G653" s="234"/>
      <c r="H653" s="236" t="s">
        <v>1</v>
      </c>
      <c r="I653" s="238"/>
      <c r="J653" s="234"/>
      <c r="K653" s="234"/>
      <c r="L653" s="239"/>
      <c r="M653" s="240"/>
      <c r="N653" s="241"/>
      <c r="O653" s="241"/>
      <c r="P653" s="241"/>
      <c r="Q653" s="241"/>
      <c r="R653" s="241"/>
      <c r="S653" s="241"/>
      <c r="T653" s="24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3" t="s">
        <v>343</v>
      </c>
      <c r="AU653" s="243" t="s">
        <v>85</v>
      </c>
      <c r="AV653" s="13" t="s">
        <v>83</v>
      </c>
      <c r="AW653" s="13" t="s">
        <v>31</v>
      </c>
      <c r="AX653" s="13" t="s">
        <v>75</v>
      </c>
      <c r="AY653" s="243" t="s">
        <v>334</v>
      </c>
    </row>
    <row r="654" s="13" customFormat="1">
      <c r="A654" s="13"/>
      <c r="B654" s="233"/>
      <c r="C654" s="234"/>
      <c r="D654" s="235" t="s">
        <v>343</v>
      </c>
      <c r="E654" s="236" t="s">
        <v>1</v>
      </c>
      <c r="F654" s="237" t="s">
        <v>1084</v>
      </c>
      <c r="G654" s="234"/>
      <c r="H654" s="236" t="s">
        <v>1</v>
      </c>
      <c r="I654" s="238"/>
      <c r="J654" s="234"/>
      <c r="K654" s="234"/>
      <c r="L654" s="239"/>
      <c r="M654" s="240"/>
      <c r="N654" s="241"/>
      <c r="O654" s="241"/>
      <c r="P654" s="241"/>
      <c r="Q654" s="241"/>
      <c r="R654" s="241"/>
      <c r="S654" s="241"/>
      <c r="T654" s="242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3" t="s">
        <v>343</v>
      </c>
      <c r="AU654" s="243" t="s">
        <v>85</v>
      </c>
      <c r="AV654" s="13" t="s">
        <v>83</v>
      </c>
      <c r="AW654" s="13" t="s">
        <v>31</v>
      </c>
      <c r="AX654" s="13" t="s">
        <v>75</v>
      </c>
      <c r="AY654" s="243" t="s">
        <v>334</v>
      </c>
    </row>
    <row r="655" s="14" customFormat="1">
      <c r="A655" s="14"/>
      <c r="B655" s="244"/>
      <c r="C655" s="245"/>
      <c r="D655" s="235" t="s">
        <v>343</v>
      </c>
      <c r="E655" s="246" t="s">
        <v>1</v>
      </c>
      <c r="F655" s="247" t="s">
        <v>245</v>
      </c>
      <c r="G655" s="245"/>
      <c r="H655" s="248">
        <v>40.241</v>
      </c>
      <c r="I655" s="249"/>
      <c r="J655" s="245"/>
      <c r="K655" s="245"/>
      <c r="L655" s="250"/>
      <c r="M655" s="251"/>
      <c r="N655" s="252"/>
      <c r="O655" s="252"/>
      <c r="P655" s="252"/>
      <c r="Q655" s="252"/>
      <c r="R655" s="252"/>
      <c r="S655" s="252"/>
      <c r="T655" s="253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4" t="s">
        <v>343</v>
      </c>
      <c r="AU655" s="254" t="s">
        <v>85</v>
      </c>
      <c r="AV655" s="14" t="s">
        <v>85</v>
      </c>
      <c r="AW655" s="14" t="s">
        <v>31</v>
      </c>
      <c r="AX655" s="14" t="s">
        <v>83</v>
      </c>
      <c r="AY655" s="254" t="s">
        <v>334</v>
      </c>
    </row>
    <row r="656" s="2" customFormat="1" ht="24.15" customHeight="1">
      <c r="A656" s="38"/>
      <c r="B656" s="39"/>
      <c r="C656" s="260" t="s">
        <v>1085</v>
      </c>
      <c r="D656" s="260" t="s">
        <v>427</v>
      </c>
      <c r="E656" s="261" t="s">
        <v>1086</v>
      </c>
      <c r="F656" s="262" t="s">
        <v>1087</v>
      </c>
      <c r="G656" s="263" t="s">
        <v>362</v>
      </c>
      <c r="H656" s="264">
        <v>1.111</v>
      </c>
      <c r="I656" s="265"/>
      <c r="J656" s="266">
        <f>ROUND(I656*H656,2)</f>
        <v>0</v>
      </c>
      <c r="K656" s="262" t="s">
        <v>340</v>
      </c>
      <c r="L656" s="267"/>
      <c r="M656" s="268" t="s">
        <v>1</v>
      </c>
      <c r="N656" s="269" t="s">
        <v>40</v>
      </c>
      <c r="O656" s="91"/>
      <c r="P656" s="229">
        <f>O656*H656</f>
        <v>0</v>
      </c>
      <c r="Q656" s="229">
        <v>0.55000000000000004</v>
      </c>
      <c r="R656" s="229">
        <f>Q656*H656</f>
        <v>0.61105000000000009</v>
      </c>
      <c r="S656" s="229">
        <v>0</v>
      </c>
      <c r="T656" s="230">
        <f>S656*H656</f>
        <v>0</v>
      </c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R656" s="231" t="s">
        <v>492</v>
      </c>
      <c r="AT656" s="231" t="s">
        <v>427</v>
      </c>
      <c r="AU656" s="231" t="s">
        <v>85</v>
      </c>
      <c r="AY656" s="17" t="s">
        <v>334</v>
      </c>
      <c r="BE656" s="232">
        <f>IF(N656="základní",J656,0)</f>
        <v>0</v>
      </c>
      <c r="BF656" s="232">
        <f>IF(N656="snížená",J656,0)</f>
        <v>0</v>
      </c>
      <c r="BG656" s="232">
        <f>IF(N656="zákl. přenesená",J656,0)</f>
        <v>0</v>
      </c>
      <c r="BH656" s="232">
        <f>IF(N656="sníž. přenesená",J656,0)</f>
        <v>0</v>
      </c>
      <c r="BI656" s="232">
        <f>IF(N656="nulová",J656,0)</f>
        <v>0</v>
      </c>
      <c r="BJ656" s="17" t="s">
        <v>83</v>
      </c>
      <c r="BK656" s="232">
        <f>ROUND(I656*H656,2)</f>
        <v>0</v>
      </c>
      <c r="BL656" s="17" t="s">
        <v>415</v>
      </c>
      <c r="BM656" s="231" t="s">
        <v>1088</v>
      </c>
    </row>
    <row r="657" s="14" customFormat="1">
      <c r="A657" s="14"/>
      <c r="B657" s="244"/>
      <c r="C657" s="245"/>
      <c r="D657" s="235" t="s">
        <v>343</v>
      </c>
      <c r="E657" s="245"/>
      <c r="F657" s="246" t="s">
        <v>1089</v>
      </c>
      <c r="G657" s="245"/>
      <c r="H657" s="248">
        <v>1.111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343</v>
      </c>
      <c r="AU657" s="254" t="s">
        <v>85</v>
      </c>
      <c r="AV657" s="14" t="s">
        <v>85</v>
      </c>
      <c r="AW657" s="14" t="s">
        <v>4</v>
      </c>
      <c r="AX657" s="14" t="s">
        <v>83</v>
      </c>
      <c r="AY657" s="254" t="s">
        <v>334</v>
      </c>
    </row>
    <row r="658" s="2" customFormat="1" ht="24.15" customHeight="1">
      <c r="A658" s="38"/>
      <c r="B658" s="39"/>
      <c r="C658" s="220" t="s">
        <v>1090</v>
      </c>
      <c r="D658" s="220" t="s">
        <v>336</v>
      </c>
      <c r="E658" s="221" t="s">
        <v>1091</v>
      </c>
      <c r="F658" s="222" t="s">
        <v>1092</v>
      </c>
      <c r="G658" s="223" t="s">
        <v>395</v>
      </c>
      <c r="H658" s="224">
        <v>9.6189999999999998</v>
      </c>
      <c r="I658" s="225"/>
      <c r="J658" s="226">
        <f>ROUND(I658*H658,2)</f>
        <v>0</v>
      </c>
      <c r="K658" s="222" t="s">
        <v>340</v>
      </c>
      <c r="L658" s="44"/>
      <c r="M658" s="227" t="s">
        <v>1</v>
      </c>
      <c r="N658" s="228" t="s">
        <v>40</v>
      </c>
      <c r="O658" s="91"/>
      <c r="P658" s="229">
        <f>O658*H658</f>
        <v>0</v>
      </c>
      <c r="Q658" s="229">
        <v>0</v>
      </c>
      <c r="R658" s="229">
        <f>Q658*H658</f>
        <v>0</v>
      </c>
      <c r="S658" s="229">
        <v>0</v>
      </c>
      <c r="T658" s="230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1" t="s">
        <v>415</v>
      </c>
      <c r="AT658" s="231" t="s">
        <v>336</v>
      </c>
      <c r="AU658" s="231" t="s">
        <v>85</v>
      </c>
      <c r="AY658" s="17" t="s">
        <v>334</v>
      </c>
      <c r="BE658" s="232">
        <f>IF(N658="základní",J658,0)</f>
        <v>0</v>
      </c>
      <c r="BF658" s="232">
        <f>IF(N658="snížená",J658,0)</f>
        <v>0</v>
      </c>
      <c r="BG658" s="232">
        <f>IF(N658="zákl. přenesená",J658,0)</f>
        <v>0</v>
      </c>
      <c r="BH658" s="232">
        <f>IF(N658="sníž. přenesená",J658,0)</f>
        <v>0</v>
      </c>
      <c r="BI658" s="232">
        <f>IF(N658="nulová",J658,0)</f>
        <v>0</v>
      </c>
      <c r="BJ658" s="17" t="s">
        <v>83</v>
      </c>
      <c r="BK658" s="232">
        <f>ROUND(I658*H658,2)</f>
        <v>0</v>
      </c>
      <c r="BL658" s="17" t="s">
        <v>415</v>
      </c>
      <c r="BM658" s="231" t="s">
        <v>1093</v>
      </c>
    </row>
    <row r="659" s="12" customFormat="1" ht="22.8" customHeight="1">
      <c r="A659" s="12"/>
      <c r="B659" s="204"/>
      <c r="C659" s="205"/>
      <c r="D659" s="206" t="s">
        <v>74</v>
      </c>
      <c r="E659" s="218" t="s">
        <v>1094</v>
      </c>
      <c r="F659" s="218" t="s">
        <v>1095</v>
      </c>
      <c r="G659" s="205"/>
      <c r="H659" s="205"/>
      <c r="I659" s="208"/>
      <c r="J659" s="219">
        <f>BK659</f>
        <v>0</v>
      </c>
      <c r="K659" s="205"/>
      <c r="L659" s="210"/>
      <c r="M659" s="211"/>
      <c r="N659" s="212"/>
      <c r="O659" s="212"/>
      <c r="P659" s="213">
        <f>SUM(P660:P682)</f>
        <v>0</v>
      </c>
      <c r="Q659" s="212"/>
      <c r="R659" s="213">
        <f>SUM(R660:R682)</f>
        <v>8.4811522200000002</v>
      </c>
      <c r="S659" s="212"/>
      <c r="T659" s="214">
        <f>SUM(T660:T682)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15" t="s">
        <v>85</v>
      </c>
      <c r="AT659" s="216" t="s">
        <v>74</v>
      </c>
      <c r="AU659" s="216" t="s">
        <v>83</v>
      </c>
      <c r="AY659" s="215" t="s">
        <v>334</v>
      </c>
      <c r="BK659" s="217">
        <f>SUM(BK660:BK682)</f>
        <v>0</v>
      </c>
    </row>
    <row r="660" s="2" customFormat="1" ht="24.15" customHeight="1">
      <c r="A660" s="38"/>
      <c r="B660" s="39"/>
      <c r="C660" s="220" t="s">
        <v>1096</v>
      </c>
      <c r="D660" s="220" t="s">
        <v>336</v>
      </c>
      <c r="E660" s="221" t="s">
        <v>1097</v>
      </c>
      <c r="F660" s="222" t="s">
        <v>1098</v>
      </c>
      <c r="G660" s="223" t="s">
        <v>339</v>
      </c>
      <c r="H660" s="224">
        <v>330.70999999999998</v>
      </c>
      <c r="I660" s="225"/>
      <c r="J660" s="226">
        <f>ROUND(I660*H660,2)</f>
        <v>0</v>
      </c>
      <c r="K660" s="222" t="s">
        <v>340</v>
      </c>
      <c r="L660" s="44"/>
      <c r="M660" s="227" t="s">
        <v>1</v>
      </c>
      <c r="N660" s="228" t="s">
        <v>40</v>
      </c>
      <c r="O660" s="91"/>
      <c r="P660" s="229">
        <f>O660*H660</f>
        <v>0</v>
      </c>
      <c r="Q660" s="229">
        <v>0.016920000000000001</v>
      </c>
      <c r="R660" s="229">
        <f>Q660*H660</f>
        <v>5.5956131999999998</v>
      </c>
      <c r="S660" s="229">
        <v>0</v>
      </c>
      <c r="T660" s="230">
        <f>S660*H660</f>
        <v>0</v>
      </c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R660" s="231" t="s">
        <v>415</v>
      </c>
      <c r="AT660" s="231" t="s">
        <v>336</v>
      </c>
      <c r="AU660" s="231" t="s">
        <v>85</v>
      </c>
      <c r="AY660" s="17" t="s">
        <v>334</v>
      </c>
      <c r="BE660" s="232">
        <f>IF(N660="základní",J660,0)</f>
        <v>0</v>
      </c>
      <c r="BF660" s="232">
        <f>IF(N660="snížená",J660,0)</f>
        <v>0</v>
      </c>
      <c r="BG660" s="232">
        <f>IF(N660="zákl. přenesená",J660,0)</f>
        <v>0</v>
      </c>
      <c r="BH660" s="232">
        <f>IF(N660="sníž. přenesená",J660,0)</f>
        <v>0</v>
      </c>
      <c r="BI660" s="232">
        <f>IF(N660="nulová",J660,0)</f>
        <v>0</v>
      </c>
      <c r="BJ660" s="17" t="s">
        <v>83</v>
      </c>
      <c r="BK660" s="232">
        <f>ROUND(I660*H660,2)</f>
        <v>0</v>
      </c>
      <c r="BL660" s="17" t="s">
        <v>415</v>
      </c>
      <c r="BM660" s="231" t="s">
        <v>1099</v>
      </c>
    </row>
    <row r="661" s="13" customFormat="1">
      <c r="A661" s="13"/>
      <c r="B661" s="233"/>
      <c r="C661" s="234"/>
      <c r="D661" s="235" t="s">
        <v>343</v>
      </c>
      <c r="E661" s="236" t="s">
        <v>1</v>
      </c>
      <c r="F661" s="237" t="s">
        <v>344</v>
      </c>
      <c r="G661" s="234"/>
      <c r="H661" s="236" t="s">
        <v>1</v>
      </c>
      <c r="I661" s="238"/>
      <c r="J661" s="234"/>
      <c r="K661" s="234"/>
      <c r="L661" s="239"/>
      <c r="M661" s="240"/>
      <c r="N661" s="241"/>
      <c r="O661" s="241"/>
      <c r="P661" s="241"/>
      <c r="Q661" s="241"/>
      <c r="R661" s="241"/>
      <c r="S661" s="241"/>
      <c r="T661" s="242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3" t="s">
        <v>343</v>
      </c>
      <c r="AU661" s="243" t="s">
        <v>85</v>
      </c>
      <c r="AV661" s="13" t="s">
        <v>83</v>
      </c>
      <c r="AW661" s="13" t="s">
        <v>31</v>
      </c>
      <c r="AX661" s="13" t="s">
        <v>75</v>
      </c>
      <c r="AY661" s="243" t="s">
        <v>334</v>
      </c>
    </row>
    <row r="662" s="13" customFormat="1">
      <c r="A662" s="13"/>
      <c r="B662" s="233"/>
      <c r="C662" s="234"/>
      <c r="D662" s="235" t="s">
        <v>343</v>
      </c>
      <c r="E662" s="236" t="s">
        <v>1</v>
      </c>
      <c r="F662" s="237" t="s">
        <v>1029</v>
      </c>
      <c r="G662" s="234"/>
      <c r="H662" s="236" t="s">
        <v>1</v>
      </c>
      <c r="I662" s="238"/>
      <c r="J662" s="234"/>
      <c r="K662" s="234"/>
      <c r="L662" s="239"/>
      <c r="M662" s="240"/>
      <c r="N662" s="241"/>
      <c r="O662" s="241"/>
      <c r="P662" s="241"/>
      <c r="Q662" s="241"/>
      <c r="R662" s="241"/>
      <c r="S662" s="241"/>
      <c r="T662" s="24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3" t="s">
        <v>343</v>
      </c>
      <c r="AU662" s="243" t="s">
        <v>85</v>
      </c>
      <c r="AV662" s="13" t="s">
        <v>83</v>
      </c>
      <c r="AW662" s="13" t="s">
        <v>31</v>
      </c>
      <c r="AX662" s="13" t="s">
        <v>75</v>
      </c>
      <c r="AY662" s="243" t="s">
        <v>334</v>
      </c>
    </row>
    <row r="663" s="14" customFormat="1">
      <c r="A663" s="14"/>
      <c r="B663" s="244"/>
      <c r="C663" s="245"/>
      <c r="D663" s="235" t="s">
        <v>343</v>
      </c>
      <c r="E663" s="246" t="s">
        <v>1</v>
      </c>
      <c r="F663" s="247" t="s">
        <v>248</v>
      </c>
      <c r="G663" s="245"/>
      <c r="H663" s="248">
        <v>330.70999999999998</v>
      </c>
      <c r="I663" s="249"/>
      <c r="J663" s="245"/>
      <c r="K663" s="245"/>
      <c r="L663" s="250"/>
      <c r="M663" s="251"/>
      <c r="N663" s="252"/>
      <c r="O663" s="252"/>
      <c r="P663" s="252"/>
      <c r="Q663" s="252"/>
      <c r="R663" s="252"/>
      <c r="S663" s="252"/>
      <c r="T663" s="253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4" t="s">
        <v>343</v>
      </c>
      <c r="AU663" s="254" t="s">
        <v>85</v>
      </c>
      <c r="AV663" s="14" t="s">
        <v>85</v>
      </c>
      <c r="AW663" s="14" t="s">
        <v>31</v>
      </c>
      <c r="AX663" s="14" t="s">
        <v>83</v>
      </c>
      <c r="AY663" s="254" t="s">
        <v>334</v>
      </c>
    </row>
    <row r="664" s="2" customFormat="1" ht="16.5" customHeight="1">
      <c r="A664" s="38"/>
      <c r="B664" s="39"/>
      <c r="C664" s="220" t="s">
        <v>1100</v>
      </c>
      <c r="D664" s="220" t="s">
        <v>336</v>
      </c>
      <c r="E664" s="221" t="s">
        <v>1101</v>
      </c>
      <c r="F664" s="222" t="s">
        <v>1102</v>
      </c>
      <c r="G664" s="223" t="s">
        <v>339</v>
      </c>
      <c r="H664" s="224">
        <v>330.70999999999998</v>
      </c>
      <c r="I664" s="225"/>
      <c r="J664" s="226">
        <f>ROUND(I664*H664,2)</f>
        <v>0</v>
      </c>
      <c r="K664" s="222" t="s">
        <v>340</v>
      </c>
      <c r="L664" s="44"/>
      <c r="M664" s="227" t="s">
        <v>1</v>
      </c>
      <c r="N664" s="228" t="s">
        <v>40</v>
      </c>
      <c r="O664" s="91"/>
      <c r="P664" s="229">
        <f>O664*H664</f>
        <v>0</v>
      </c>
      <c r="Q664" s="229">
        <v>0</v>
      </c>
      <c r="R664" s="229">
        <f>Q664*H664</f>
        <v>0</v>
      </c>
      <c r="S664" s="229">
        <v>0</v>
      </c>
      <c r="T664" s="230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1" t="s">
        <v>415</v>
      </c>
      <c r="AT664" s="231" t="s">
        <v>336</v>
      </c>
      <c r="AU664" s="231" t="s">
        <v>85</v>
      </c>
      <c r="AY664" s="17" t="s">
        <v>334</v>
      </c>
      <c r="BE664" s="232">
        <f>IF(N664="základní",J664,0)</f>
        <v>0</v>
      </c>
      <c r="BF664" s="232">
        <f>IF(N664="snížená",J664,0)</f>
        <v>0</v>
      </c>
      <c r="BG664" s="232">
        <f>IF(N664="zákl. přenesená",J664,0)</f>
        <v>0</v>
      </c>
      <c r="BH664" s="232">
        <f>IF(N664="sníž. přenesená",J664,0)</f>
        <v>0</v>
      </c>
      <c r="BI664" s="232">
        <f>IF(N664="nulová",J664,0)</f>
        <v>0</v>
      </c>
      <c r="BJ664" s="17" t="s">
        <v>83</v>
      </c>
      <c r="BK664" s="232">
        <f>ROUND(I664*H664,2)</f>
        <v>0</v>
      </c>
      <c r="BL664" s="17" t="s">
        <v>415</v>
      </c>
      <c r="BM664" s="231" t="s">
        <v>1103</v>
      </c>
    </row>
    <row r="665" s="13" customFormat="1">
      <c r="A665" s="13"/>
      <c r="B665" s="233"/>
      <c r="C665" s="234"/>
      <c r="D665" s="235" t="s">
        <v>343</v>
      </c>
      <c r="E665" s="236" t="s">
        <v>1</v>
      </c>
      <c r="F665" s="237" t="s">
        <v>344</v>
      </c>
      <c r="G665" s="234"/>
      <c r="H665" s="236" t="s">
        <v>1</v>
      </c>
      <c r="I665" s="238"/>
      <c r="J665" s="234"/>
      <c r="K665" s="234"/>
      <c r="L665" s="239"/>
      <c r="M665" s="240"/>
      <c r="N665" s="241"/>
      <c r="O665" s="241"/>
      <c r="P665" s="241"/>
      <c r="Q665" s="241"/>
      <c r="R665" s="241"/>
      <c r="S665" s="241"/>
      <c r="T665" s="24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3" t="s">
        <v>343</v>
      </c>
      <c r="AU665" s="243" t="s">
        <v>85</v>
      </c>
      <c r="AV665" s="13" t="s">
        <v>83</v>
      </c>
      <c r="AW665" s="13" t="s">
        <v>31</v>
      </c>
      <c r="AX665" s="13" t="s">
        <v>75</v>
      </c>
      <c r="AY665" s="243" t="s">
        <v>334</v>
      </c>
    </row>
    <row r="666" s="13" customFormat="1">
      <c r="A666" s="13"/>
      <c r="B666" s="233"/>
      <c r="C666" s="234"/>
      <c r="D666" s="235" t="s">
        <v>343</v>
      </c>
      <c r="E666" s="236" t="s">
        <v>1</v>
      </c>
      <c r="F666" s="237" t="s">
        <v>1029</v>
      </c>
      <c r="G666" s="234"/>
      <c r="H666" s="236" t="s">
        <v>1</v>
      </c>
      <c r="I666" s="238"/>
      <c r="J666" s="234"/>
      <c r="K666" s="234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343</v>
      </c>
      <c r="AU666" s="243" t="s">
        <v>85</v>
      </c>
      <c r="AV666" s="13" t="s">
        <v>83</v>
      </c>
      <c r="AW666" s="13" t="s">
        <v>31</v>
      </c>
      <c r="AX666" s="13" t="s">
        <v>75</v>
      </c>
      <c r="AY666" s="243" t="s">
        <v>334</v>
      </c>
    </row>
    <row r="667" s="14" customFormat="1">
      <c r="A667" s="14"/>
      <c r="B667" s="244"/>
      <c r="C667" s="245"/>
      <c r="D667" s="235" t="s">
        <v>343</v>
      </c>
      <c r="E667" s="246" t="s">
        <v>1</v>
      </c>
      <c r="F667" s="247" t="s">
        <v>248</v>
      </c>
      <c r="G667" s="245"/>
      <c r="H667" s="248">
        <v>330.70999999999998</v>
      </c>
      <c r="I667" s="249"/>
      <c r="J667" s="245"/>
      <c r="K667" s="245"/>
      <c r="L667" s="250"/>
      <c r="M667" s="251"/>
      <c r="N667" s="252"/>
      <c r="O667" s="252"/>
      <c r="P667" s="252"/>
      <c r="Q667" s="252"/>
      <c r="R667" s="252"/>
      <c r="S667" s="252"/>
      <c r="T667" s="253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4" t="s">
        <v>343</v>
      </c>
      <c r="AU667" s="254" t="s">
        <v>85</v>
      </c>
      <c r="AV667" s="14" t="s">
        <v>85</v>
      </c>
      <c r="AW667" s="14" t="s">
        <v>31</v>
      </c>
      <c r="AX667" s="14" t="s">
        <v>83</v>
      </c>
      <c r="AY667" s="254" t="s">
        <v>334</v>
      </c>
    </row>
    <row r="668" s="2" customFormat="1" ht="24.15" customHeight="1">
      <c r="A668" s="38"/>
      <c r="B668" s="39"/>
      <c r="C668" s="260" t="s">
        <v>1104</v>
      </c>
      <c r="D668" s="260" t="s">
        <v>427</v>
      </c>
      <c r="E668" s="261" t="s">
        <v>1105</v>
      </c>
      <c r="F668" s="262" t="s">
        <v>1106</v>
      </c>
      <c r="G668" s="263" t="s">
        <v>339</v>
      </c>
      <c r="H668" s="264">
        <v>371.553</v>
      </c>
      <c r="I668" s="265"/>
      <c r="J668" s="266">
        <f>ROUND(I668*H668,2)</f>
        <v>0</v>
      </c>
      <c r="K668" s="262" t="s">
        <v>340</v>
      </c>
      <c r="L668" s="267"/>
      <c r="M668" s="268" t="s">
        <v>1</v>
      </c>
      <c r="N668" s="269" t="s">
        <v>40</v>
      </c>
      <c r="O668" s="91"/>
      <c r="P668" s="229">
        <f>O668*H668</f>
        <v>0</v>
      </c>
      <c r="Q668" s="229">
        <v>0.00013999999999999999</v>
      </c>
      <c r="R668" s="229">
        <f>Q668*H668</f>
        <v>0.052017419999999995</v>
      </c>
      <c r="S668" s="229">
        <v>0</v>
      </c>
      <c r="T668" s="230">
        <f>S668*H668</f>
        <v>0</v>
      </c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R668" s="231" t="s">
        <v>492</v>
      </c>
      <c r="AT668" s="231" t="s">
        <v>427</v>
      </c>
      <c r="AU668" s="231" t="s">
        <v>85</v>
      </c>
      <c r="AY668" s="17" t="s">
        <v>334</v>
      </c>
      <c r="BE668" s="232">
        <f>IF(N668="základní",J668,0)</f>
        <v>0</v>
      </c>
      <c r="BF668" s="232">
        <f>IF(N668="snížená",J668,0)</f>
        <v>0</v>
      </c>
      <c r="BG668" s="232">
        <f>IF(N668="zákl. přenesená",J668,0)</f>
        <v>0</v>
      </c>
      <c r="BH668" s="232">
        <f>IF(N668="sníž. přenesená",J668,0)</f>
        <v>0</v>
      </c>
      <c r="BI668" s="232">
        <f>IF(N668="nulová",J668,0)</f>
        <v>0</v>
      </c>
      <c r="BJ668" s="17" t="s">
        <v>83</v>
      </c>
      <c r="BK668" s="232">
        <f>ROUND(I668*H668,2)</f>
        <v>0</v>
      </c>
      <c r="BL668" s="17" t="s">
        <v>415</v>
      </c>
      <c r="BM668" s="231" t="s">
        <v>1107</v>
      </c>
    </row>
    <row r="669" s="14" customFormat="1">
      <c r="A669" s="14"/>
      <c r="B669" s="244"/>
      <c r="C669" s="245"/>
      <c r="D669" s="235" t="s">
        <v>343</v>
      </c>
      <c r="E669" s="245"/>
      <c r="F669" s="246" t="s">
        <v>1108</v>
      </c>
      <c r="G669" s="245"/>
      <c r="H669" s="248">
        <v>371.553</v>
      </c>
      <c r="I669" s="249"/>
      <c r="J669" s="245"/>
      <c r="K669" s="245"/>
      <c r="L669" s="250"/>
      <c r="M669" s="251"/>
      <c r="N669" s="252"/>
      <c r="O669" s="252"/>
      <c r="P669" s="252"/>
      <c r="Q669" s="252"/>
      <c r="R669" s="252"/>
      <c r="S669" s="252"/>
      <c r="T669" s="253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4" t="s">
        <v>343</v>
      </c>
      <c r="AU669" s="254" t="s">
        <v>85</v>
      </c>
      <c r="AV669" s="14" t="s">
        <v>85</v>
      </c>
      <c r="AW669" s="14" t="s">
        <v>4</v>
      </c>
      <c r="AX669" s="14" t="s">
        <v>83</v>
      </c>
      <c r="AY669" s="254" t="s">
        <v>334</v>
      </c>
    </row>
    <row r="670" s="2" customFormat="1" ht="21.75" customHeight="1">
      <c r="A670" s="38"/>
      <c r="B670" s="39"/>
      <c r="C670" s="220" t="s">
        <v>1109</v>
      </c>
      <c r="D670" s="220" t="s">
        <v>336</v>
      </c>
      <c r="E670" s="221" t="s">
        <v>1110</v>
      </c>
      <c r="F670" s="222" t="s">
        <v>1111</v>
      </c>
      <c r="G670" s="223" t="s">
        <v>339</v>
      </c>
      <c r="H670" s="224">
        <v>661.41999999999996</v>
      </c>
      <c r="I670" s="225"/>
      <c r="J670" s="226">
        <f>ROUND(I670*H670,2)</f>
        <v>0</v>
      </c>
      <c r="K670" s="222" t="s">
        <v>340</v>
      </c>
      <c r="L670" s="44"/>
      <c r="M670" s="227" t="s">
        <v>1</v>
      </c>
      <c r="N670" s="228" t="s">
        <v>40</v>
      </c>
      <c r="O670" s="91"/>
      <c r="P670" s="229">
        <f>O670*H670</f>
        <v>0</v>
      </c>
      <c r="Q670" s="229">
        <v>0</v>
      </c>
      <c r="R670" s="229">
        <f>Q670*H670</f>
        <v>0</v>
      </c>
      <c r="S670" s="229">
        <v>0</v>
      </c>
      <c r="T670" s="230">
        <f>S670*H670</f>
        <v>0</v>
      </c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R670" s="231" t="s">
        <v>415</v>
      </c>
      <c r="AT670" s="231" t="s">
        <v>336</v>
      </c>
      <c r="AU670" s="231" t="s">
        <v>85</v>
      </c>
      <c r="AY670" s="17" t="s">
        <v>334</v>
      </c>
      <c r="BE670" s="232">
        <f>IF(N670="základní",J670,0)</f>
        <v>0</v>
      </c>
      <c r="BF670" s="232">
        <f>IF(N670="snížená",J670,0)</f>
        <v>0</v>
      </c>
      <c r="BG670" s="232">
        <f>IF(N670="zákl. přenesená",J670,0)</f>
        <v>0</v>
      </c>
      <c r="BH670" s="232">
        <f>IF(N670="sníž. přenesená",J670,0)</f>
        <v>0</v>
      </c>
      <c r="BI670" s="232">
        <f>IF(N670="nulová",J670,0)</f>
        <v>0</v>
      </c>
      <c r="BJ670" s="17" t="s">
        <v>83</v>
      </c>
      <c r="BK670" s="232">
        <f>ROUND(I670*H670,2)</f>
        <v>0</v>
      </c>
      <c r="BL670" s="17" t="s">
        <v>415</v>
      </c>
      <c r="BM670" s="231" t="s">
        <v>1112</v>
      </c>
    </row>
    <row r="671" s="13" customFormat="1">
      <c r="A671" s="13"/>
      <c r="B671" s="233"/>
      <c r="C671" s="234"/>
      <c r="D671" s="235" t="s">
        <v>343</v>
      </c>
      <c r="E671" s="236" t="s">
        <v>1</v>
      </c>
      <c r="F671" s="237" t="s">
        <v>344</v>
      </c>
      <c r="G671" s="234"/>
      <c r="H671" s="236" t="s">
        <v>1</v>
      </c>
      <c r="I671" s="238"/>
      <c r="J671" s="234"/>
      <c r="K671" s="234"/>
      <c r="L671" s="239"/>
      <c r="M671" s="240"/>
      <c r="N671" s="241"/>
      <c r="O671" s="241"/>
      <c r="P671" s="241"/>
      <c r="Q671" s="241"/>
      <c r="R671" s="241"/>
      <c r="S671" s="241"/>
      <c r="T671" s="24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3" t="s">
        <v>343</v>
      </c>
      <c r="AU671" s="243" t="s">
        <v>85</v>
      </c>
      <c r="AV671" s="13" t="s">
        <v>83</v>
      </c>
      <c r="AW671" s="13" t="s">
        <v>31</v>
      </c>
      <c r="AX671" s="13" t="s">
        <v>75</v>
      </c>
      <c r="AY671" s="243" t="s">
        <v>334</v>
      </c>
    </row>
    <row r="672" s="13" customFormat="1">
      <c r="A672" s="13"/>
      <c r="B672" s="233"/>
      <c r="C672" s="234"/>
      <c r="D672" s="235" t="s">
        <v>343</v>
      </c>
      <c r="E672" s="236" t="s">
        <v>1</v>
      </c>
      <c r="F672" s="237" t="s">
        <v>779</v>
      </c>
      <c r="G672" s="234"/>
      <c r="H672" s="236" t="s">
        <v>1</v>
      </c>
      <c r="I672" s="238"/>
      <c r="J672" s="234"/>
      <c r="K672" s="234"/>
      <c r="L672" s="239"/>
      <c r="M672" s="240"/>
      <c r="N672" s="241"/>
      <c r="O672" s="241"/>
      <c r="P672" s="241"/>
      <c r="Q672" s="241"/>
      <c r="R672" s="241"/>
      <c r="S672" s="241"/>
      <c r="T672" s="242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3" t="s">
        <v>343</v>
      </c>
      <c r="AU672" s="243" t="s">
        <v>85</v>
      </c>
      <c r="AV672" s="13" t="s">
        <v>83</v>
      </c>
      <c r="AW672" s="13" t="s">
        <v>31</v>
      </c>
      <c r="AX672" s="13" t="s">
        <v>75</v>
      </c>
      <c r="AY672" s="243" t="s">
        <v>334</v>
      </c>
    </row>
    <row r="673" s="14" customFormat="1">
      <c r="A673" s="14"/>
      <c r="B673" s="244"/>
      <c r="C673" s="245"/>
      <c r="D673" s="235" t="s">
        <v>343</v>
      </c>
      <c r="E673" s="246" t="s">
        <v>1</v>
      </c>
      <c r="F673" s="247" t="s">
        <v>250</v>
      </c>
      <c r="G673" s="245"/>
      <c r="H673" s="248">
        <v>661.41999999999996</v>
      </c>
      <c r="I673" s="249"/>
      <c r="J673" s="245"/>
      <c r="K673" s="245"/>
      <c r="L673" s="250"/>
      <c r="M673" s="251"/>
      <c r="N673" s="252"/>
      <c r="O673" s="252"/>
      <c r="P673" s="252"/>
      <c r="Q673" s="252"/>
      <c r="R673" s="252"/>
      <c r="S673" s="252"/>
      <c r="T673" s="253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4" t="s">
        <v>343</v>
      </c>
      <c r="AU673" s="254" t="s">
        <v>85</v>
      </c>
      <c r="AV673" s="14" t="s">
        <v>85</v>
      </c>
      <c r="AW673" s="14" t="s">
        <v>31</v>
      </c>
      <c r="AX673" s="14" t="s">
        <v>83</v>
      </c>
      <c r="AY673" s="254" t="s">
        <v>334</v>
      </c>
    </row>
    <row r="674" s="2" customFormat="1" ht="24.15" customHeight="1">
      <c r="A674" s="38"/>
      <c r="B674" s="39"/>
      <c r="C674" s="260" t="s">
        <v>1113</v>
      </c>
      <c r="D674" s="260" t="s">
        <v>427</v>
      </c>
      <c r="E674" s="261" t="s">
        <v>1114</v>
      </c>
      <c r="F674" s="262" t="s">
        <v>1115</v>
      </c>
      <c r="G674" s="263" t="s">
        <v>339</v>
      </c>
      <c r="H674" s="264">
        <v>674.64800000000002</v>
      </c>
      <c r="I674" s="265"/>
      <c r="J674" s="266">
        <f>ROUND(I674*H674,2)</f>
        <v>0</v>
      </c>
      <c r="K674" s="262" t="s">
        <v>340</v>
      </c>
      <c r="L674" s="267"/>
      <c r="M674" s="268" t="s">
        <v>1</v>
      </c>
      <c r="N674" s="269" t="s">
        <v>40</v>
      </c>
      <c r="O674" s="91"/>
      <c r="P674" s="229">
        <f>O674*H674</f>
        <v>0</v>
      </c>
      <c r="Q674" s="229">
        <v>0.0041999999999999997</v>
      </c>
      <c r="R674" s="229">
        <f>Q674*H674</f>
        <v>2.8335216000000001</v>
      </c>
      <c r="S674" s="229">
        <v>0</v>
      </c>
      <c r="T674" s="230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1" t="s">
        <v>492</v>
      </c>
      <c r="AT674" s="231" t="s">
        <v>427</v>
      </c>
      <c r="AU674" s="231" t="s">
        <v>85</v>
      </c>
      <c r="AY674" s="17" t="s">
        <v>334</v>
      </c>
      <c r="BE674" s="232">
        <f>IF(N674="základní",J674,0)</f>
        <v>0</v>
      </c>
      <c r="BF674" s="232">
        <f>IF(N674="snížená",J674,0)</f>
        <v>0</v>
      </c>
      <c r="BG674" s="232">
        <f>IF(N674="zákl. přenesená",J674,0)</f>
        <v>0</v>
      </c>
      <c r="BH674" s="232">
        <f>IF(N674="sníž. přenesená",J674,0)</f>
        <v>0</v>
      </c>
      <c r="BI674" s="232">
        <f>IF(N674="nulová",J674,0)</f>
        <v>0</v>
      </c>
      <c r="BJ674" s="17" t="s">
        <v>83</v>
      </c>
      <c r="BK674" s="232">
        <f>ROUND(I674*H674,2)</f>
        <v>0</v>
      </c>
      <c r="BL674" s="17" t="s">
        <v>415</v>
      </c>
      <c r="BM674" s="231" t="s">
        <v>1116</v>
      </c>
    </row>
    <row r="675" s="14" customFormat="1">
      <c r="A675" s="14"/>
      <c r="B675" s="244"/>
      <c r="C675" s="245"/>
      <c r="D675" s="235" t="s">
        <v>343</v>
      </c>
      <c r="E675" s="245"/>
      <c r="F675" s="246" t="s">
        <v>1117</v>
      </c>
      <c r="G675" s="245"/>
      <c r="H675" s="248">
        <v>674.64800000000002</v>
      </c>
      <c r="I675" s="249"/>
      <c r="J675" s="245"/>
      <c r="K675" s="245"/>
      <c r="L675" s="250"/>
      <c r="M675" s="251"/>
      <c r="N675" s="252"/>
      <c r="O675" s="252"/>
      <c r="P675" s="252"/>
      <c r="Q675" s="252"/>
      <c r="R675" s="252"/>
      <c r="S675" s="252"/>
      <c r="T675" s="253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4" t="s">
        <v>343</v>
      </c>
      <c r="AU675" s="254" t="s">
        <v>85</v>
      </c>
      <c r="AV675" s="14" t="s">
        <v>85</v>
      </c>
      <c r="AW675" s="14" t="s">
        <v>4</v>
      </c>
      <c r="AX675" s="14" t="s">
        <v>83</v>
      </c>
      <c r="AY675" s="254" t="s">
        <v>334</v>
      </c>
    </row>
    <row r="676" s="2" customFormat="1" ht="24.15" customHeight="1">
      <c r="A676" s="38"/>
      <c r="B676" s="39"/>
      <c r="C676" s="220" t="s">
        <v>1118</v>
      </c>
      <c r="D676" s="220" t="s">
        <v>336</v>
      </c>
      <c r="E676" s="221" t="s">
        <v>1119</v>
      </c>
      <c r="F676" s="222" t="s">
        <v>1120</v>
      </c>
      <c r="G676" s="223" t="s">
        <v>352</v>
      </c>
      <c r="H676" s="224">
        <v>414.80000000000001</v>
      </c>
      <c r="I676" s="225"/>
      <c r="J676" s="226">
        <f>ROUND(I676*H676,2)</f>
        <v>0</v>
      </c>
      <c r="K676" s="222" t="s">
        <v>340</v>
      </c>
      <c r="L676" s="44"/>
      <c r="M676" s="227" t="s">
        <v>1</v>
      </c>
      <c r="N676" s="228" t="s">
        <v>40</v>
      </c>
      <c r="O676" s="91"/>
      <c r="P676" s="229">
        <f>O676*H676</f>
        <v>0</v>
      </c>
      <c r="Q676" s="229">
        <v>0</v>
      </c>
      <c r="R676" s="229">
        <f>Q676*H676</f>
        <v>0</v>
      </c>
      <c r="S676" s="229">
        <v>0</v>
      </c>
      <c r="T676" s="230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31" t="s">
        <v>415</v>
      </c>
      <c r="AT676" s="231" t="s">
        <v>336</v>
      </c>
      <c r="AU676" s="231" t="s">
        <v>85</v>
      </c>
      <c r="AY676" s="17" t="s">
        <v>334</v>
      </c>
      <c r="BE676" s="232">
        <f>IF(N676="základní",J676,0)</f>
        <v>0</v>
      </c>
      <c r="BF676" s="232">
        <f>IF(N676="snížená",J676,0)</f>
        <v>0</v>
      </c>
      <c r="BG676" s="232">
        <f>IF(N676="zákl. přenesená",J676,0)</f>
        <v>0</v>
      </c>
      <c r="BH676" s="232">
        <f>IF(N676="sníž. přenesená",J676,0)</f>
        <v>0</v>
      </c>
      <c r="BI676" s="232">
        <f>IF(N676="nulová",J676,0)</f>
        <v>0</v>
      </c>
      <c r="BJ676" s="17" t="s">
        <v>83</v>
      </c>
      <c r="BK676" s="232">
        <f>ROUND(I676*H676,2)</f>
        <v>0</v>
      </c>
      <c r="BL676" s="17" t="s">
        <v>415</v>
      </c>
      <c r="BM676" s="231" t="s">
        <v>1121</v>
      </c>
    </row>
    <row r="677" s="13" customFormat="1">
      <c r="A677" s="13"/>
      <c r="B677" s="233"/>
      <c r="C677" s="234"/>
      <c r="D677" s="235" t="s">
        <v>343</v>
      </c>
      <c r="E677" s="236" t="s">
        <v>1</v>
      </c>
      <c r="F677" s="237" t="s">
        <v>344</v>
      </c>
      <c r="G677" s="234"/>
      <c r="H677" s="236" t="s">
        <v>1</v>
      </c>
      <c r="I677" s="238"/>
      <c r="J677" s="234"/>
      <c r="K677" s="234"/>
      <c r="L677" s="239"/>
      <c r="M677" s="240"/>
      <c r="N677" s="241"/>
      <c r="O677" s="241"/>
      <c r="P677" s="241"/>
      <c r="Q677" s="241"/>
      <c r="R677" s="241"/>
      <c r="S677" s="241"/>
      <c r="T677" s="242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3" t="s">
        <v>343</v>
      </c>
      <c r="AU677" s="243" t="s">
        <v>85</v>
      </c>
      <c r="AV677" s="13" t="s">
        <v>83</v>
      </c>
      <c r="AW677" s="13" t="s">
        <v>31</v>
      </c>
      <c r="AX677" s="13" t="s">
        <v>75</v>
      </c>
      <c r="AY677" s="243" t="s">
        <v>334</v>
      </c>
    </row>
    <row r="678" s="13" customFormat="1">
      <c r="A678" s="13"/>
      <c r="B678" s="233"/>
      <c r="C678" s="234"/>
      <c r="D678" s="235" t="s">
        <v>343</v>
      </c>
      <c r="E678" s="236" t="s">
        <v>1</v>
      </c>
      <c r="F678" s="237" t="s">
        <v>1122</v>
      </c>
      <c r="G678" s="234"/>
      <c r="H678" s="236" t="s">
        <v>1</v>
      </c>
      <c r="I678" s="238"/>
      <c r="J678" s="234"/>
      <c r="K678" s="234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343</v>
      </c>
      <c r="AU678" s="243" t="s">
        <v>85</v>
      </c>
      <c r="AV678" s="13" t="s">
        <v>83</v>
      </c>
      <c r="AW678" s="13" t="s">
        <v>31</v>
      </c>
      <c r="AX678" s="13" t="s">
        <v>75</v>
      </c>
      <c r="AY678" s="243" t="s">
        <v>334</v>
      </c>
    </row>
    <row r="679" s="14" customFormat="1">
      <c r="A679" s="14"/>
      <c r="B679" s="244"/>
      <c r="C679" s="245"/>
      <c r="D679" s="235" t="s">
        <v>343</v>
      </c>
      <c r="E679" s="246" t="s">
        <v>1</v>
      </c>
      <c r="F679" s="247" t="s">
        <v>239</v>
      </c>
      <c r="G679" s="245"/>
      <c r="H679" s="248">
        <v>414.80000000000001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4" t="s">
        <v>343</v>
      </c>
      <c r="AU679" s="254" t="s">
        <v>85</v>
      </c>
      <c r="AV679" s="14" t="s">
        <v>85</v>
      </c>
      <c r="AW679" s="14" t="s">
        <v>31</v>
      </c>
      <c r="AX679" s="14" t="s">
        <v>83</v>
      </c>
      <c r="AY679" s="254" t="s">
        <v>334</v>
      </c>
    </row>
    <row r="680" s="2" customFormat="1" ht="24.15" customHeight="1">
      <c r="A680" s="38"/>
      <c r="B680" s="39"/>
      <c r="C680" s="260" t="s">
        <v>1123</v>
      </c>
      <c r="D680" s="260" t="s">
        <v>427</v>
      </c>
      <c r="E680" s="261" t="s">
        <v>1124</v>
      </c>
      <c r="F680" s="262" t="s">
        <v>1125</v>
      </c>
      <c r="G680" s="263" t="s">
        <v>352</v>
      </c>
      <c r="H680" s="264">
        <v>423.096</v>
      </c>
      <c r="I680" s="265"/>
      <c r="J680" s="266">
        <f>ROUND(I680*H680,2)</f>
        <v>0</v>
      </c>
      <c r="K680" s="262" t="s">
        <v>340</v>
      </c>
      <c r="L680" s="267"/>
      <c r="M680" s="268" t="s">
        <v>1</v>
      </c>
      <c r="N680" s="269" t="s">
        <v>40</v>
      </c>
      <c r="O680" s="91"/>
      <c r="P680" s="229">
        <f>O680*H680</f>
        <v>0</v>
      </c>
      <c r="Q680" s="229">
        <v>0</v>
      </c>
      <c r="R680" s="229">
        <f>Q680*H680</f>
        <v>0</v>
      </c>
      <c r="S680" s="229">
        <v>0</v>
      </c>
      <c r="T680" s="230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31" t="s">
        <v>492</v>
      </c>
      <c r="AT680" s="231" t="s">
        <v>427</v>
      </c>
      <c r="AU680" s="231" t="s">
        <v>85</v>
      </c>
      <c r="AY680" s="17" t="s">
        <v>334</v>
      </c>
      <c r="BE680" s="232">
        <f>IF(N680="základní",J680,0)</f>
        <v>0</v>
      </c>
      <c r="BF680" s="232">
        <f>IF(N680="snížená",J680,0)</f>
        <v>0</v>
      </c>
      <c r="BG680" s="232">
        <f>IF(N680="zákl. přenesená",J680,0)</f>
        <v>0</v>
      </c>
      <c r="BH680" s="232">
        <f>IF(N680="sníž. přenesená",J680,0)</f>
        <v>0</v>
      </c>
      <c r="BI680" s="232">
        <f>IF(N680="nulová",J680,0)</f>
        <v>0</v>
      </c>
      <c r="BJ680" s="17" t="s">
        <v>83</v>
      </c>
      <c r="BK680" s="232">
        <f>ROUND(I680*H680,2)</f>
        <v>0</v>
      </c>
      <c r="BL680" s="17" t="s">
        <v>415</v>
      </c>
      <c r="BM680" s="231" t="s">
        <v>1126</v>
      </c>
    </row>
    <row r="681" s="14" customFormat="1">
      <c r="A681" s="14"/>
      <c r="B681" s="244"/>
      <c r="C681" s="245"/>
      <c r="D681" s="235" t="s">
        <v>343</v>
      </c>
      <c r="E681" s="245"/>
      <c r="F681" s="246" t="s">
        <v>1127</v>
      </c>
      <c r="G681" s="245"/>
      <c r="H681" s="248">
        <v>423.096</v>
      </c>
      <c r="I681" s="249"/>
      <c r="J681" s="245"/>
      <c r="K681" s="245"/>
      <c r="L681" s="250"/>
      <c r="M681" s="251"/>
      <c r="N681" s="252"/>
      <c r="O681" s="252"/>
      <c r="P681" s="252"/>
      <c r="Q681" s="252"/>
      <c r="R681" s="252"/>
      <c r="S681" s="252"/>
      <c r="T681" s="253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4" t="s">
        <v>343</v>
      </c>
      <c r="AU681" s="254" t="s">
        <v>85</v>
      </c>
      <c r="AV681" s="14" t="s">
        <v>85</v>
      </c>
      <c r="AW681" s="14" t="s">
        <v>4</v>
      </c>
      <c r="AX681" s="14" t="s">
        <v>83</v>
      </c>
      <c r="AY681" s="254" t="s">
        <v>334</v>
      </c>
    </row>
    <row r="682" s="2" customFormat="1" ht="24.15" customHeight="1">
      <c r="A682" s="38"/>
      <c r="B682" s="39"/>
      <c r="C682" s="220" t="s">
        <v>1128</v>
      </c>
      <c r="D682" s="220" t="s">
        <v>336</v>
      </c>
      <c r="E682" s="221" t="s">
        <v>1129</v>
      </c>
      <c r="F682" s="222" t="s">
        <v>1130</v>
      </c>
      <c r="G682" s="223" t="s">
        <v>395</v>
      </c>
      <c r="H682" s="224">
        <v>8.4809999999999999</v>
      </c>
      <c r="I682" s="225"/>
      <c r="J682" s="226">
        <f>ROUND(I682*H682,2)</f>
        <v>0</v>
      </c>
      <c r="K682" s="222" t="s">
        <v>340</v>
      </c>
      <c r="L682" s="44"/>
      <c r="M682" s="227" t="s">
        <v>1</v>
      </c>
      <c r="N682" s="228" t="s">
        <v>40</v>
      </c>
      <c r="O682" s="91"/>
      <c r="P682" s="229">
        <f>O682*H682</f>
        <v>0</v>
      </c>
      <c r="Q682" s="229">
        <v>0</v>
      </c>
      <c r="R682" s="229">
        <f>Q682*H682</f>
        <v>0</v>
      </c>
      <c r="S682" s="229">
        <v>0</v>
      </c>
      <c r="T682" s="230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31" t="s">
        <v>415</v>
      </c>
      <c r="AT682" s="231" t="s">
        <v>336</v>
      </c>
      <c r="AU682" s="231" t="s">
        <v>85</v>
      </c>
      <c r="AY682" s="17" t="s">
        <v>334</v>
      </c>
      <c r="BE682" s="232">
        <f>IF(N682="základní",J682,0)</f>
        <v>0</v>
      </c>
      <c r="BF682" s="232">
        <f>IF(N682="snížená",J682,0)</f>
        <v>0</v>
      </c>
      <c r="BG682" s="232">
        <f>IF(N682="zákl. přenesená",J682,0)</f>
        <v>0</v>
      </c>
      <c r="BH682" s="232">
        <f>IF(N682="sníž. přenesená",J682,0)</f>
        <v>0</v>
      </c>
      <c r="BI682" s="232">
        <f>IF(N682="nulová",J682,0)</f>
        <v>0</v>
      </c>
      <c r="BJ682" s="17" t="s">
        <v>83</v>
      </c>
      <c r="BK682" s="232">
        <f>ROUND(I682*H682,2)</f>
        <v>0</v>
      </c>
      <c r="BL682" s="17" t="s">
        <v>415</v>
      </c>
      <c r="BM682" s="231" t="s">
        <v>1131</v>
      </c>
    </row>
    <row r="683" s="12" customFormat="1" ht="22.8" customHeight="1">
      <c r="A683" s="12"/>
      <c r="B683" s="204"/>
      <c r="C683" s="205"/>
      <c r="D683" s="206" t="s">
        <v>74</v>
      </c>
      <c r="E683" s="218" t="s">
        <v>1132</v>
      </c>
      <c r="F683" s="218" t="s">
        <v>1133</v>
      </c>
      <c r="G683" s="205"/>
      <c r="H683" s="205"/>
      <c r="I683" s="208"/>
      <c r="J683" s="219">
        <f>BK683</f>
        <v>0</v>
      </c>
      <c r="K683" s="205"/>
      <c r="L683" s="210"/>
      <c r="M683" s="211"/>
      <c r="N683" s="212"/>
      <c r="O683" s="212"/>
      <c r="P683" s="213">
        <f>SUM(P684:P694)</f>
        <v>0</v>
      </c>
      <c r="Q683" s="212"/>
      <c r="R683" s="213">
        <f>SUM(R684:R694)</f>
        <v>0.45389199999999996</v>
      </c>
      <c r="S683" s="212"/>
      <c r="T683" s="214">
        <f>SUM(T684:T694)</f>
        <v>0</v>
      </c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R683" s="215" t="s">
        <v>85</v>
      </c>
      <c r="AT683" s="216" t="s">
        <v>74</v>
      </c>
      <c r="AU683" s="216" t="s">
        <v>83</v>
      </c>
      <c r="AY683" s="215" t="s">
        <v>334</v>
      </c>
      <c r="BK683" s="217">
        <f>SUM(BK684:BK694)</f>
        <v>0</v>
      </c>
    </row>
    <row r="684" s="2" customFormat="1" ht="24.15" customHeight="1">
      <c r="A684" s="38"/>
      <c r="B684" s="39"/>
      <c r="C684" s="220" t="s">
        <v>1134</v>
      </c>
      <c r="D684" s="220" t="s">
        <v>336</v>
      </c>
      <c r="E684" s="221" t="s">
        <v>1135</v>
      </c>
      <c r="F684" s="222" t="s">
        <v>1136</v>
      </c>
      <c r="G684" s="223" t="s">
        <v>352</v>
      </c>
      <c r="H684" s="224">
        <v>57</v>
      </c>
      <c r="I684" s="225"/>
      <c r="J684" s="226">
        <f>ROUND(I684*H684,2)</f>
        <v>0</v>
      </c>
      <c r="K684" s="222" t="s">
        <v>340</v>
      </c>
      <c r="L684" s="44"/>
      <c r="M684" s="227" t="s">
        <v>1</v>
      </c>
      <c r="N684" s="228" t="s">
        <v>40</v>
      </c>
      <c r="O684" s="91"/>
      <c r="P684" s="229">
        <f>O684*H684</f>
        <v>0</v>
      </c>
      <c r="Q684" s="229">
        <v>0.00362</v>
      </c>
      <c r="R684" s="229">
        <f>Q684*H684</f>
        <v>0.20634</v>
      </c>
      <c r="S684" s="229">
        <v>0</v>
      </c>
      <c r="T684" s="230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31" t="s">
        <v>415</v>
      </c>
      <c r="AT684" s="231" t="s">
        <v>336</v>
      </c>
      <c r="AU684" s="231" t="s">
        <v>85</v>
      </c>
      <c r="AY684" s="17" t="s">
        <v>334</v>
      </c>
      <c r="BE684" s="232">
        <f>IF(N684="základní",J684,0)</f>
        <v>0</v>
      </c>
      <c r="BF684" s="232">
        <f>IF(N684="snížená",J684,0)</f>
        <v>0</v>
      </c>
      <c r="BG684" s="232">
        <f>IF(N684="zákl. přenesená",J684,0)</f>
        <v>0</v>
      </c>
      <c r="BH684" s="232">
        <f>IF(N684="sníž. přenesená",J684,0)</f>
        <v>0</v>
      </c>
      <c r="BI684" s="232">
        <f>IF(N684="nulová",J684,0)</f>
        <v>0</v>
      </c>
      <c r="BJ684" s="17" t="s">
        <v>83</v>
      </c>
      <c r="BK684" s="232">
        <f>ROUND(I684*H684,2)</f>
        <v>0</v>
      </c>
      <c r="BL684" s="17" t="s">
        <v>415</v>
      </c>
      <c r="BM684" s="231" t="s">
        <v>1137</v>
      </c>
    </row>
    <row r="685" s="14" customFormat="1">
      <c r="A685" s="14"/>
      <c r="B685" s="244"/>
      <c r="C685" s="245"/>
      <c r="D685" s="235" t="s">
        <v>343</v>
      </c>
      <c r="E685" s="255" t="s">
        <v>1</v>
      </c>
      <c r="F685" s="246" t="s">
        <v>1138</v>
      </c>
      <c r="G685" s="245"/>
      <c r="H685" s="248">
        <v>57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343</v>
      </c>
      <c r="AU685" s="254" t="s">
        <v>85</v>
      </c>
      <c r="AV685" s="14" t="s">
        <v>85</v>
      </c>
      <c r="AW685" s="14" t="s">
        <v>31</v>
      </c>
      <c r="AX685" s="14" t="s">
        <v>83</v>
      </c>
      <c r="AY685" s="254" t="s">
        <v>334</v>
      </c>
    </row>
    <row r="686" s="2" customFormat="1" ht="33" customHeight="1">
      <c r="A686" s="38"/>
      <c r="B686" s="39"/>
      <c r="C686" s="220" t="s">
        <v>1139</v>
      </c>
      <c r="D686" s="220" t="s">
        <v>336</v>
      </c>
      <c r="E686" s="221" t="s">
        <v>1140</v>
      </c>
      <c r="F686" s="222" t="s">
        <v>1141</v>
      </c>
      <c r="G686" s="223" t="s">
        <v>458</v>
      </c>
      <c r="H686" s="224">
        <v>38</v>
      </c>
      <c r="I686" s="225"/>
      <c r="J686" s="226">
        <f>ROUND(I686*H686,2)</f>
        <v>0</v>
      </c>
      <c r="K686" s="222" t="s">
        <v>340</v>
      </c>
      <c r="L686" s="44"/>
      <c r="M686" s="227" t="s">
        <v>1</v>
      </c>
      <c r="N686" s="228" t="s">
        <v>40</v>
      </c>
      <c r="O686" s="91"/>
      <c r="P686" s="229">
        <f>O686*H686</f>
        <v>0</v>
      </c>
      <c r="Q686" s="229">
        <v>0</v>
      </c>
      <c r="R686" s="229">
        <f>Q686*H686</f>
        <v>0</v>
      </c>
      <c r="S686" s="229">
        <v>0</v>
      </c>
      <c r="T686" s="230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1" t="s">
        <v>415</v>
      </c>
      <c r="AT686" s="231" t="s">
        <v>336</v>
      </c>
      <c r="AU686" s="231" t="s">
        <v>85</v>
      </c>
      <c r="AY686" s="17" t="s">
        <v>334</v>
      </c>
      <c r="BE686" s="232">
        <f>IF(N686="základní",J686,0)</f>
        <v>0</v>
      </c>
      <c r="BF686" s="232">
        <f>IF(N686="snížená",J686,0)</f>
        <v>0</v>
      </c>
      <c r="BG686" s="232">
        <f>IF(N686="zákl. přenesená",J686,0)</f>
        <v>0</v>
      </c>
      <c r="BH686" s="232">
        <f>IF(N686="sníž. přenesená",J686,0)</f>
        <v>0</v>
      </c>
      <c r="BI686" s="232">
        <f>IF(N686="nulová",J686,0)</f>
        <v>0</v>
      </c>
      <c r="BJ686" s="17" t="s">
        <v>83</v>
      </c>
      <c r="BK686" s="232">
        <f>ROUND(I686*H686,2)</f>
        <v>0</v>
      </c>
      <c r="BL686" s="17" t="s">
        <v>415</v>
      </c>
      <c r="BM686" s="231" t="s">
        <v>1142</v>
      </c>
    </row>
    <row r="687" s="14" customFormat="1">
      <c r="A687" s="14"/>
      <c r="B687" s="244"/>
      <c r="C687" s="245"/>
      <c r="D687" s="235" t="s">
        <v>343</v>
      </c>
      <c r="E687" s="255" t="s">
        <v>1</v>
      </c>
      <c r="F687" s="246" t="s">
        <v>1143</v>
      </c>
      <c r="G687" s="245"/>
      <c r="H687" s="248">
        <v>38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4" t="s">
        <v>343</v>
      </c>
      <c r="AU687" s="254" t="s">
        <v>85</v>
      </c>
      <c r="AV687" s="14" t="s">
        <v>85</v>
      </c>
      <c r="AW687" s="14" t="s">
        <v>31</v>
      </c>
      <c r="AX687" s="14" t="s">
        <v>83</v>
      </c>
      <c r="AY687" s="254" t="s">
        <v>334</v>
      </c>
    </row>
    <row r="688" s="2" customFormat="1" ht="24.15" customHeight="1">
      <c r="A688" s="38"/>
      <c r="B688" s="39"/>
      <c r="C688" s="220" t="s">
        <v>1144</v>
      </c>
      <c r="D688" s="220" t="s">
        <v>336</v>
      </c>
      <c r="E688" s="221" t="s">
        <v>1145</v>
      </c>
      <c r="F688" s="222" t="s">
        <v>1146</v>
      </c>
      <c r="G688" s="223" t="s">
        <v>458</v>
      </c>
      <c r="H688" s="224">
        <v>1</v>
      </c>
      <c r="I688" s="225"/>
      <c r="J688" s="226">
        <f>ROUND(I688*H688,2)</f>
        <v>0</v>
      </c>
      <c r="K688" s="222" t="s">
        <v>340</v>
      </c>
      <c r="L688" s="44"/>
      <c r="M688" s="227" t="s">
        <v>1</v>
      </c>
      <c r="N688" s="228" t="s">
        <v>40</v>
      </c>
      <c r="O688" s="91"/>
      <c r="P688" s="229">
        <f>O688*H688</f>
        <v>0</v>
      </c>
      <c r="Q688" s="229">
        <v>0</v>
      </c>
      <c r="R688" s="229">
        <f>Q688*H688</f>
        <v>0</v>
      </c>
      <c r="S688" s="229">
        <v>0</v>
      </c>
      <c r="T688" s="230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1" t="s">
        <v>415</v>
      </c>
      <c r="AT688" s="231" t="s">
        <v>336</v>
      </c>
      <c r="AU688" s="231" t="s">
        <v>85</v>
      </c>
      <c r="AY688" s="17" t="s">
        <v>334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7" t="s">
        <v>83</v>
      </c>
      <c r="BK688" s="232">
        <f>ROUND(I688*H688,2)</f>
        <v>0</v>
      </c>
      <c r="BL688" s="17" t="s">
        <v>415</v>
      </c>
      <c r="BM688" s="231" t="s">
        <v>1147</v>
      </c>
    </row>
    <row r="689" s="2" customFormat="1" ht="24.15" customHeight="1">
      <c r="A689" s="38"/>
      <c r="B689" s="39"/>
      <c r="C689" s="260" t="s">
        <v>1148</v>
      </c>
      <c r="D689" s="260" t="s">
        <v>427</v>
      </c>
      <c r="E689" s="261" t="s">
        <v>1149</v>
      </c>
      <c r="F689" s="262" t="s">
        <v>1150</v>
      </c>
      <c r="G689" s="263" t="s">
        <v>458</v>
      </c>
      <c r="H689" s="264">
        <v>1</v>
      </c>
      <c r="I689" s="265"/>
      <c r="J689" s="266">
        <f>ROUND(I689*H689,2)</f>
        <v>0</v>
      </c>
      <c r="K689" s="262" t="s">
        <v>340</v>
      </c>
      <c r="L689" s="267"/>
      <c r="M689" s="268" t="s">
        <v>1</v>
      </c>
      <c r="N689" s="269" t="s">
        <v>40</v>
      </c>
      <c r="O689" s="91"/>
      <c r="P689" s="229">
        <f>O689*H689</f>
        <v>0</v>
      </c>
      <c r="Q689" s="229">
        <v>0.0054000000000000003</v>
      </c>
      <c r="R689" s="229">
        <f>Q689*H689</f>
        <v>0.0054000000000000003</v>
      </c>
      <c r="S689" s="229">
        <v>0</v>
      </c>
      <c r="T689" s="230">
        <f>S689*H689</f>
        <v>0</v>
      </c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R689" s="231" t="s">
        <v>492</v>
      </c>
      <c r="AT689" s="231" t="s">
        <v>427</v>
      </c>
      <c r="AU689" s="231" t="s">
        <v>85</v>
      </c>
      <c r="AY689" s="17" t="s">
        <v>334</v>
      </c>
      <c r="BE689" s="232">
        <f>IF(N689="základní",J689,0)</f>
        <v>0</v>
      </c>
      <c r="BF689" s="232">
        <f>IF(N689="snížená",J689,0)</f>
        <v>0</v>
      </c>
      <c r="BG689" s="232">
        <f>IF(N689="zákl. přenesená",J689,0)</f>
        <v>0</v>
      </c>
      <c r="BH689" s="232">
        <f>IF(N689="sníž. přenesená",J689,0)</f>
        <v>0</v>
      </c>
      <c r="BI689" s="232">
        <f>IF(N689="nulová",J689,0)</f>
        <v>0</v>
      </c>
      <c r="BJ689" s="17" t="s">
        <v>83</v>
      </c>
      <c r="BK689" s="232">
        <f>ROUND(I689*H689,2)</f>
        <v>0</v>
      </c>
      <c r="BL689" s="17" t="s">
        <v>415</v>
      </c>
      <c r="BM689" s="231" t="s">
        <v>1151</v>
      </c>
    </row>
    <row r="690" s="2" customFormat="1" ht="24.15" customHeight="1">
      <c r="A690" s="38"/>
      <c r="B690" s="39"/>
      <c r="C690" s="220" t="s">
        <v>1152</v>
      </c>
      <c r="D690" s="220" t="s">
        <v>336</v>
      </c>
      <c r="E690" s="221" t="s">
        <v>1153</v>
      </c>
      <c r="F690" s="222" t="s">
        <v>1154</v>
      </c>
      <c r="G690" s="223" t="s">
        <v>352</v>
      </c>
      <c r="H690" s="224">
        <v>32.200000000000003</v>
      </c>
      <c r="I690" s="225"/>
      <c r="J690" s="226">
        <f>ROUND(I690*H690,2)</f>
        <v>0</v>
      </c>
      <c r="K690" s="222" t="s">
        <v>340</v>
      </c>
      <c r="L690" s="44"/>
      <c r="M690" s="227" t="s">
        <v>1</v>
      </c>
      <c r="N690" s="228" t="s">
        <v>40</v>
      </c>
      <c r="O690" s="91"/>
      <c r="P690" s="229">
        <f>O690*H690</f>
        <v>0</v>
      </c>
      <c r="Q690" s="229">
        <v>0.0036600000000000001</v>
      </c>
      <c r="R690" s="229">
        <f>Q690*H690</f>
        <v>0.11785200000000001</v>
      </c>
      <c r="S690" s="229">
        <v>0</v>
      </c>
      <c r="T690" s="230">
        <f>S690*H690</f>
        <v>0</v>
      </c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31" t="s">
        <v>415</v>
      </c>
      <c r="AT690" s="231" t="s">
        <v>336</v>
      </c>
      <c r="AU690" s="231" t="s">
        <v>85</v>
      </c>
      <c r="AY690" s="17" t="s">
        <v>334</v>
      </c>
      <c r="BE690" s="232">
        <f>IF(N690="základní",J690,0)</f>
        <v>0</v>
      </c>
      <c r="BF690" s="232">
        <f>IF(N690="snížená",J690,0)</f>
        <v>0</v>
      </c>
      <c r="BG690" s="232">
        <f>IF(N690="zákl. přenesená",J690,0)</f>
        <v>0</v>
      </c>
      <c r="BH690" s="232">
        <f>IF(N690="sníž. přenesená",J690,0)</f>
        <v>0</v>
      </c>
      <c r="BI690" s="232">
        <f>IF(N690="nulová",J690,0)</f>
        <v>0</v>
      </c>
      <c r="BJ690" s="17" t="s">
        <v>83</v>
      </c>
      <c r="BK690" s="232">
        <f>ROUND(I690*H690,2)</f>
        <v>0</v>
      </c>
      <c r="BL690" s="17" t="s">
        <v>415</v>
      </c>
      <c r="BM690" s="231" t="s">
        <v>1155</v>
      </c>
    </row>
    <row r="691" s="2" customFormat="1" ht="24.15" customHeight="1">
      <c r="A691" s="38"/>
      <c r="B691" s="39"/>
      <c r="C691" s="220" t="s">
        <v>1156</v>
      </c>
      <c r="D691" s="220" t="s">
        <v>336</v>
      </c>
      <c r="E691" s="221" t="s">
        <v>1157</v>
      </c>
      <c r="F691" s="222" t="s">
        <v>1158</v>
      </c>
      <c r="G691" s="223" t="s">
        <v>458</v>
      </c>
      <c r="H691" s="224">
        <v>4</v>
      </c>
      <c r="I691" s="225"/>
      <c r="J691" s="226">
        <f>ROUND(I691*H691,2)</f>
        <v>0</v>
      </c>
      <c r="K691" s="222" t="s">
        <v>340</v>
      </c>
      <c r="L691" s="44"/>
      <c r="M691" s="227" t="s">
        <v>1</v>
      </c>
      <c r="N691" s="228" t="s">
        <v>40</v>
      </c>
      <c r="O691" s="91"/>
      <c r="P691" s="229">
        <f>O691*H691</f>
        <v>0</v>
      </c>
      <c r="Q691" s="229">
        <v>0.00072999999999999996</v>
      </c>
      <c r="R691" s="229">
        <f>Q691*H691</f>
        <v>0.0029199999999999999</v>
      </c>
      <c r="S691" s="229">
        <v>0</v>
      </c>
      <c r="T691" s="230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1" t="s">
        <v>415</v>
      </c>
      <c r="AT691" s="231" t="s">
        <v>336</v>
      </c>
      <c r="AU691" s="231" t="s">
        <v>85</v>
      </c>
      <c r="AY691" s="17" t="s">
        <v>334</v>
      </c>
      <c r="BE691" s="232">
        <f>IF(N691="základní",J691,0)</f>
        <v>0</v>
      </c>
      <c r="BF691" s="232">
        <f>IF(N691="snížená",J691,0)</f>
        <v>0</v>
      </c>
      <c r="BG691" s="232">
        <f>IF(N691="zákl. přenesená",J691,0)</f>
        <v>0</v>
      </c>
      <c r="BH691" s="232">
        <f>IF(N691="sníž. přenesená",J691,0)</f>
        <v>0</v>
      </c>
      <c r="BI691" s="232">
        <f>IF(N691="nulová",J691,0)</f>
        <v>0</v>
      </c>
      <c r="BJ691" s="17" t="s">
        <v>83</v>
      </c>
      <c r="BK691" s="232">
        <f>ROUND(I691*H691,2)</f>
        <v>0</v>
      </c>
      <c r="BL691" s="17" t="s">
        <v>415</v>
      </c>
      <c r="BM691" s="231" t="s">
        <v>1159</v>
      </c>
    </row>
    <row r="692" s="2" customFormat="1" ht="24.15" customHeight="1">
      <c r="A692" s="38"/>
      <c r="B692" s="39"/>
      <c r="C692" s="220" t="s">
        <v>1160</v>
      </c>
      <c r="D692" s="220" t="s">
        <v>336</v>
      </c>
      <c r="E692" s="221" t="s">
        <v>1161</v>
      </c>
      <c r="F692" s="222" t="s">
        <v>1162</v>
      </c>
      <c r="G692" s="223" t="s">
        <v>352</v>
      </c>
      <c r="H692" s="224">
        <v>42</v>
      </c>
      <c r="I692" s="225"/>
      <c r="J692" s="226">
        <f>ROUND(I692*H692,2)</f>
        <v>0</v>
      </c>
      <c r="K692" s="222" t="s">
        <v>340</v>
      </c>
      <c r="L692" s="44"/>
      <c r="M692" s="227" t="s">
        <v>1</v>
      </c>
      <c r="N692" s="228" t="s">
        <v>40</v>
      </c>
      <c r="O692" s="91"/>
      <c r="P692" s="229">
        <f>O692*H692</f>
        <v>0</v>
      </c>
      <c r="Q692" s="229">
        <v>0.0028900000000000002</v>
      </c>
      <c r="R692" s="229">
        <f>Q692*H692</f>
        <v>0.12138000000000002</v>
      </c>
      <c r="S692" s="229">
        <v>0</v>
      </c>
      <c r="T692" s="230">
        <f>S692*H692</f>
        <v>0</v>
      </c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R692" s="231" t="s">
        <v>415</v>
      </c>
      <c r="AT692" s="231" t="s">
        <v>336</v>
      </c>
      <c r="AU692" s="231" t="s">
        <v>85</v>
      </c>
      <c r="AY692" s="17" t="s">
        <v>334</v>
      </c>
      <c r="BE692" s="232">
        <f>IF(N692="základní",J692,0)</f>
        <v>0</v>
      </c>
      <c r="BF692" s="232">
        <f>IF(N692="snížená",J692,0)</f>
        <v>0</v>
      </c>
      <c r="BG692" s="232">
        <f>IF(N692="zákl. přenesená",J692,0)</f>
        <v>0</v>
      </c>
      <c r="BH692" s="232">
        <f>IF(N692="sníž. přenesená",J692,0)</f>
        <v>0</v>
      </c>
      <c r="BI692" s="232">
        <f>IF(N692="nulová",J692,0)</f>
        <v>0</v>
      </c>
      <c r="BJ692" s="17" t="s">
        <v>83</v>
      </c>
      <c r="BK692" s="232">
        <f>ROUND(I692*H692,2)</f>
        <v>0</v>
      </c>
      <c r="BL692" s="17" t="s">
        <v>415</v>
      </c>
      <c r="BM692" s="231" t="s">
        <v>1163</v>
      </c>
    </row>
    <row r="693" s="14" customFormat="1">
      <c r="A693" s="14"/>
      <c r="B693" s="244"/>
      <c r="C693" s="245"/>
      <c r="D693" s="235" t="s">
        <v>343</v>
      </c>
      <c r="E693" s="255" t="s">
        <v>1</v>
      </c>
      <c r="F693" s="246" t="s">
        <v>1164</v>
      </c>
      <c r="G693" s="245"/>
      <c r="H693" s="248">
        <v>42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343</v>
      </c>
      <c r="AU693" s="254" t="s">
        <v>85</v>
      </c>
      <c r="AV693" s="14" t="s">
        <v>85</v>
      </c>
      <c r="AW693" s="14" t="s">
        <v>31</v>
      </c>
      <c r="AX693" s="14" t="s">
        <v>83</v>
      </c>
      <c r="AY693" s="254" t="s">
        <v>334</v>
      </c>
    </row>
    <row r="694" s="2" customFormat="1" ht="24.15" customHeight="1">
      <c r="A694" s="38"/>
      <c r="B694" s="39"/>
      <c r="C694" s="220" t="s">
        <v>1165</v>
      </c>
      <c r="D694" s="220" t="s">
        <v>336</v>
      </c>
      <c r="E694" s="221" t="s">
        <v>1166</v>
      </c>
      <c r="F694" s="222" t="s">
        <v>1167</v>
      </c>
      <c r="G694" s="223" t="s">
        <v>395</v>
      </c>
      <c r="H694" s="224">
        <v>0.45400000000000001</v>
      </c>
      <c r="I694" s="225"/>
      <c r="J694" s="226">
        <f>ROUND(I694*H694,2)</f>
        <v>0</v>
      </c>
      <c r="K694" s="222" t="s">
        <v>340</v>
      </c>
      <c r="L694" s="44"/>
      <c r="M694" s="227" t="s">
        <v>1</v>
      </c>
      <c r="N694" s="228" t="s">
        <v>40</v>
      </c>
      <c r="O694" s="91"/>
      <c r="P694" s="229">
        <f>O694*H694</f>
        <v>0</v>
      </c>
      <c r="Q694" s="229">
        <v>0</v>
      </c>
      <c r="R694" s="229">
        <f>Q694*H694</f>
        <v>0</v>
      </c>
      <c r="S694" s="229">
        <v>0</v>
      </c>
      <c r="T694" s="23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31" t="s">
        <v>415</v>
      </c>
      <c r="AT694" s="231" t="s">
        <v>336</v>
      </c>
      <c r="AU694" s="231" t="s">
        <v>85</v>
      </c>
      <c r="AY694" s="17" t="s">
        <v>334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7" t="s">
        <v>83</v>
      </c>
      <c r="BK694" s="232">
        <f>ROUND(I694*H694,2)</f>
        <v>0</v>
      </c>
      <c r="BL694" s="17" t="s">
        <v>415</v>
      </c>
      <c r="BM694" s="231" t="s">
        <v>1168</v>
      </c>
    </row>
    <row r="695" s="12" customFormat="1" ht="22.8" customHeight="1">
      <c r="A695" s="12"/>
      <c r="B695" s="204"/>
      <c r="C695" s="205"/>
      <c r="D695" s="206" t="s">
        <v>74</v>
      </c>
      <c r="E695" s="218" t="s">
        <v>1169</v>
      </c>
      <c r="F695" s="218" t="s">
        <v>1170</v>
      </c>
      <c r="G695" s="205"/>
      <c r="H695" s="205"/>
      <c r="I695" s="208"/>
      <c r="J695" s="219">
        <f>BK695</f>
        <v>0</v>
      </c>
      <c r="K695" s="205"/>
      <c r="L695" s="210"/>
      <c r="M695" s="211"/>
      <c r="N695" s="212"/>
      <c r="O695" s="212"/>
      <c r="P695" s="213">
        <f>SUM(P696:P720)</f>
        <v>0</v>
      </c>
      <c r="Q695" s="212"/>
      <c r="R695" s="213">
        <f>SUM(R696:R720)</f>
        <v>3.2351600000000005</v>
      </c>
      <c r="S695" s="212"/>
      <c r="T695" s="214">
        <f>SUM(T696:T720)</f>
        <v>0</v>
      </c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R695" s="215" t="s">
        <v>85</v>
      </c>
      <c r="AT695" s="216" t="s">
        <v>74</v>
      </c>
      <c r="AU695" s="216" t="s">
        <v>83</v>
      </c>
      <c r="AY695" s="215" t="s">
        <v>334</v>
      </c>
      <c r="BK695" s="217">
        <f>SUM(BK696:BK720)</f>
        <v>0</v>
      </c>
    </row>
    <row r="696" s="2" customFormat="1" ht="24.15" customHeight="1">
      <c r="A696" s="38"/>
      <c r="B696" s="39"/>
      <c r="C696" s="220" t="s">
        <v>1171</v>
      </c>
      <c r="D696" s="220" t="s">
        <v>336</v>
      </c>
      <c r="E696" s="221" t="s">
        <v>1172</v>
      </c>
      <c r="F696" s="222" t="s">
        <v>1173</v>
      </c>
      <c r="G696" s="223" t="s">
        <v>339</v>
      </c>
      <c r="H696" s="224">
        <v>72</v>
      </c>
      <c r="I696" s="225"/>
      <c r="J696" s="226">
        <f>ROUND(I696*H696,2)</f>
        <v>0</v>
      </c>
      <c r="K696" s="222" t="s">
        <v>340</v>
      </c>
      <c r="L696" s="44"/>
      <c r="M696" s="227" t="s">
        <v>1</v>
      </c>
      <c r="N696" s="228" t="s">
        <v>40</v>
      </c>
      <c r="O696" s="91"/>
      <c r="P696" s="229">
        <f>O696*H696</f>
        <v>0</v>
      </c>
      <c r="Q696" s="229">
        <v>0.00025999999999999998</v>
      </c>
      <c r="R696" s="229">
        <f>Q696*H696</f>
        <v>0.018719999999999997</v>
      </c>
      <c r="S696" s="229">
        <v>0</v>
      </c>
      <c r="T696" s="230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1" t="s">
        <v>415</v>
      </c>
      <c r="AT696" s="231" t="s">
        <v>336</v>
      </c>
      <c r="AU696" s="231" t="s">
        <v>85</v>
      </c>
      <c r="AY696" s="17" t="s">
        <v>334</v>
      </c>
      <c r="BE696" s="232">
        <f>IF(N696="základní",J696,0)</f>
        <v>0</v>
      </c>
      <c r="BF696" s="232">
        <f>IF(N696="snížená",J696,0)</f>
        <v>0</v>
      </c>
      <c r="BG696" s="232">
        <f>IF(N696="zákl. přenesená",J696,0)</f>
        <v>0</v>
      </c>
      <c r="BH696" s="232">
        <f>IF(N696="sníž. přenesená",J696,0)</f>
        <v>0</v>
      </c>
      <c r="BI696" s="232">
        <f>IF(N696="nulová",J696,0)</f>
        <v>0</v>
      </c>
      <c r="BJ696" s="17" t="s">
        <v>83</v>
      </c>
      <c r="BK696" s="232">
        <f>ROUND(I696*H696,2)</f>
        <v>0</v>
      </c>
      <c r="BL696" s="17" t="s">
        <v>415</v>
      </c>
      <c r="BM696" s="231" t="s">
        <v>1174</v>
      </c>
    </row>
    <row r="697" s="13" customFormat="1">
      <c r="A697" s="13"/>
      <c r="B697" s="233"/>
      <c r="C697" s="234"/>
      <c r="D697" s="235" t="s">
        <v>343</v>
      </c>
      <c r="E697" s="236" t="s">
        <v>1</v>
      </c>
      <c r="F697" s="237" t="s">
        <v>588</v>
      </c>
      <c r="G697" s="234"/>
      <c r="H697" s="236" t="s">
        <v>1</v>
      </c>
      <c r="I697" s="238"/>
      <c r="J697" s="234"/>
      <c r="K697" s="234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343</v>
      </c>
      <c r="AU697" s="243" t="s">
        <v>85</v>
      </c>
      <c r="AV697" s="13" t="s">
        <v>83</v>
      </c>
      <c r="AW697" s="13" t="s">
        <v>31</v>
      </c>
      <c r="AX697" s="13" t="s">
        <v>75</v>
      </c>
      <c r="AY697" s="243" t="s">
        <v>334</v>
      </c>
    </row>
    <row r="698" s="14" customFormat="1">
      <c r="A698" s="14"/>
      <c r="B698" s="244"/>
      <c r="C698" s="245"/>
      <c r="D698" s="235" t="s">
        <v>343</v>
      </c>
      <c r="E698" s="255" t="s">
        <v>1</v>
      </c>
      <c r="F698" s="246" t="s">
        <v>1175</v>
      </c>
      <c r="G698" s="245"/>
      <c r="H698" s="248">
        <v>27</v>
      </c>
      <c r="I698" s="249"/>
      <c r="J698" s="245"/>
      <c r="K698" s="245"/>
      <c r="L698" s="250"/>
      <c r="M698" s="251"/>
      <c r="N698" s="252"/>
      <c r="O698" s="252"/>
      <c r="P698" s="252"/>
      <c r="Q698" s="252"/>
      <c r="R698" s="252"/>
      <c r="S698" s="252"/>
      <c r="T698" s="253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4" t="s">
        <v>343</v>
      </c>
      <c r="AU698" s="254" t="s">
        <v>85</v>
      </c>
      <c r="AV698" s="14" t="s">
        <v>85</v>
      </c>
      <c r="AW698" s="14" t="s">
        <v>31</v>
      </c>
      <c r="AX698" s="14" t="s">
        <v>75</v>
      </c>
      <c r="AY698" s="254" t="s">
        <v>334</v>
      </c>
    </row>
    <row r="699" s="13" customFormat="1">
      <c r="A699" s="13"/>
      <c r="B699" s="233"/>
      <c r="C699" s="234"/>
      <c r="D699" s="235" t="s">
        <v>343</v>
      </c>
      <c r="E699" s="236" t="s">
        <v>1</v>
      </c>
      <c r="F699" s="237" t="s">
        <v>590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343</v>
      </c>
      <c r="AU699" s="243" t="s">
        <v>85</v>
      </c>
      <c r="AV699" s="13" t="s">
        <v>83</v>
      </c>
      <c r="AW699" s="13" t="s">
        <v>31</v>
      </c>
      <c r="AX699" s="13" t="s">
        <v>75</v>
      </c>
      <c r="AY699" s="243" t="s">
        <v>334</v>
      </c>
    </row>
    <row r="700" s="14" customFormat="1">
      <c r="A700" s="14"/>
      <c r="B700" s="244"/>
      <c r="C700" s="245"/>
      <c r="D700" s="235" t="s">
        <v>343</v>
      </c>
      <c r="E700" s="255" t="s">
        <v>1</v>
      </c>
      <c r="F700" s="246" t="s">
        <v>1176</v>
      </c>
      <c r="G700" s="245"/>
      <c r="H700" s="248">
        <v>45</v>
      </c>
      <c r="I700" s="249"/>
      <c r="J700" s="245"/>
      <c r="K700" s="245"/>
      <c r="L700" s="250"/>
      <c r="M700" s="251"/>
      <c r="N700" s="252"/>
      <c r="O700" s="252"/>
      <c r="P700" s="252"/>
      <c r="Q700" s="252"/>
      <c r="R700" s="252"/>
      <c r="S700" s="252"/>
      <c r="T700" s="253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4" t="s">
        <v>343</v>
      </c>
      <c r="AU700" s="254" t="s">
        <v>85</v>
      </c>
      <c r="AV700" s="14" t="s">
        <v>85</v>
      </c>
      <c r="AW700" s="14" t="s">
        <v>31</v>
      </c>
      <c r="AX700" s="14" t="s">
        <v>75</v>
      </c>
      <c r="AY700" s="254" t="s">
        <v>334</v>
      </c>
    </row>
    <row r="701" s="15" customFormat="1">
      <c r="A701" s="15"/>
      <c r="B701" s="270"/>
      <c r="C701" s="271"/>
      <c r="D701" s="235" t="s">
        <v>343</v>
      </c>
      <c r="E701" s="272" t="s">
        <v>1</v>
      </c>
      <c r="F701" s="273" t="s">
        <v>518</v>
      </c>
      <c r="G701" s="271"/>
      <c r="H701" s="274">
        <v>72</v>
      </c>
      <c r="I701" s="275"/>
      <c r="J701" s="271"/>
      <c r="K701" s="271"/>
      <c r="L701" s="276"/>
      <c r="M701" s="277"/>
      <c r="N701" s="278"/>
      <c r="O701" s="278"/>
      <c r="P701" s="278"/>
      <c r="Q701" s="278"/>
      <c r="R701" s="278"/>
      <c r="S701" s="278"/>
      <c r="T701" s="279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80" t="s">
        <v>343</v>
      </c>
      <c r="AU701" s="280" t="s">
        <v>85</v>
      </c>
      <c r="AV701" s="15" t="s">
        <v>341</v>
      </c>
      <c r="AW701" s="15" t="s">
        <v>31</v>
      </c>
      <c r="AX701" s="15" t="s">
        <v>83</v>
      </c>
      <c r="AY701" s="280" t="s">
        <v>334</v>
      </c>
    </row>
    <row r="702" s="2" customFormat="1" ht="24.15" customHeight="1">
      <c r="A702" s="38"/>
      <c r="B702" s="39"/>
      <c r="C702" s="260" t="s">
        <v>1177</v>
      </c>
      <c r="D702" s="260" t="s">
        <v>427</v>
      </c>
      <c r="E702" s="261" t="s">
        <v>1178</v>
      </c>
      <c r="F702" s="262" t="s">
        <v>1179</v>
      </c>
      <c r="G702" s="263" t="s">
        <v>339</v>
      </c>
      <c r="H702" s="264">
        <v>72</v>
      </c>
      <c r="I702" s="265"/>
      <c r="J702" s="266">
        <f>ROUND(I702*H702,2)</f>
        <v>0</v>
      </c>
      <c r="K702" s="262" t="s">
        <v>340</v>
      </c>
      <c r="L702" s="267"/>
      <c r="M702" s="268" t="s">
        <v>1</v>
      </c>
      <c r="N702" s="269" t="s">
        <v>40</v>
      </c>
      <c r="O702" s="91"/>
      <c r="P702" s="229">
        <f>O702*H702</f>
        <v>0</v>
      </c>
      <c r="Q702" s="229">
        <v>0.036810000000000002</v>
      </c>
      <c r="R702" s="229">
        <f>Q702*H702</f>
        <v>2.6503200000000002</v>
      </c>
      <c r="S702" s="229">
        <v>0</v>
      </c>
      <c r="T702" s="230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1" t="s">
        <v>492</v>
      </c>
      <c r="AT702" s="231" t="s">
        <v>427</v>
      </c>
      <c r="AU702" s="231" t="s">
        <v>85</v>
      </c>
      <c r="AY702" s="17" t="s">
        <v>334</v>
      </c>
      <c r="BE702" s="232">
        <f>IF(N702="základní",J702,0)</f>
        <v>0</v>
      </c>
      <c r="BF702" s="232">
        <f>IF(N702="snížená",J702,0)</f>
        <v>0</v>
      </c>
      <c r="BG702" s="232">
        <f>IF(N702="zákl. přenesená",J702,0)</f>
        <v>0</v>
      </c>
      <c r="BH702" s="232">
        <f>IF(N702="sníž. přenesená",J702,0)</f>
        <v>0</v>
      </c>
      <c r="BI702" s="232">
        <f>IF(N702="nulová",J702,0)</f>
        <v>0</v>
      </c>
      <c r="BJ702" s="17" t="s">
        <v>83</v>
      </c>
      <c r="BK702" s="232">
        <f>ROUND(I702*H702,2)</f>
        <v>0</v>
      </c>
      <c r="BL702" s="17" t="s">
        <v>415</v>
      </c>
      <c r="BM702" s="231" t="s">
        <v>1180</v>
      </c>
    </row>
    <row r="703" s="2" customFormat="1" ht="24.15" customHeight="1">
      <c r="A703" s="38"/>
      <c r="B703" s="39"/>
      <c r="C703" s="220" t="s">
        <v>1181</v>
      </c>
      <c r="D703" s="220" t="s">
        <v>336</v>
      </c>
      <c r="E703" s="221" t="s">
        <v>1182</v>
      </c>
      <c r="F703" s="222" t="s">
        <v>1183</v>
      </c>
      <c r="G703" s="223" t="s">
        <v>458</v>
      </c>
      <c r="H703" s="224">
        <v>1</v>
      </c>
      <c r="I703" s="225"/>
      <c r="J703" s="226">
        <f>ROUND(I703*H703,2)</f>
        <v>0</v>
      </c>
      <c r="K703" s="222" t="s">
        <v>340</v>
      </c>
      <c r="L703" s="44"/>
      <c r="M703" s="227" t="s">
        <v>1</v>
      </c>
      <c r="N703" s="228" t="s">
        <v>40</v>
      </c>
      <c r="O703" s="91"/>
      <c r="P703" s="229">
        <f>O703*H703</f>
        <v>0</v>
      </c>
      <c r="Q703" s="229">
        <v>0</v>
      </c>
      <c r="R703" s="229">
        <f>Q703*H703</f>
        <v>0</v>
      </c>
      <c r="S703" s="229">
        <v>0</v>
      </c>
      <c r="T703" s="230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231" t="s">
        <v>415</v>
      </c>
      <c r="AT703" s="231" t="s">
        <v>336</v>
      </c>
      <c r="AU703" s="231" t="s">
        <v>85</v>
      </c>
      <c r="AY703" s="17" t="s">
        <v>334</v>
      </c>
      <c r="BE703" s="232">
        <f>IF(N703="základní",J703,0)</f>
        <v>0</v>
      </c>
      <c r="BF703" s="232">
        <f>IF(N703="snížená",J703,0)</f>
        <v>0</v>
      </c>
      <c r="BG703" s="232">
        <f>IF(N703="zákl. přenesená",J703,0)</f>
        <v>0</v>
      </c>
      <c r="BH703" s="232">
        <f>IF(N703="sníž. přenesená",J703,0)</f>
        <v>0</v>
      </c>
      <c r="BI703" s="232">
        <f>IF(N703="nulová",J703,0)</f>
        <v>0</v>
      </c>
      <c r="BJ703" s="17" t="s">
        <v>83</v>
      </c>
      <c r="BK703" s="232">
        <f>ROUND(I703*H703,2)</f>
        <v>0</v>
      </c>
      <c r="BL703" s="17" t="s">
        <v>415</v>
      </c>
      <c r="BM703" s="231" t="s">
        <v>1184</v>
      </c>
    </row>
    <row r="704" s="2" customFormat="1" ht="24.15" customHeight="1">
      <c r="A704" s="38"/>
      <c r="B704" s="39"/>
      <c r="C704" s="260" t="s">
        <v>1185</v>
      </c>
      <c r="D704" s="260" t="s">
        <v>427</v>
      </c>
      <c r="E704" s="261" t="s">
        <v>1186</v>
      </c>
      <c r="F704" s="262" t="s">
        <v>1187</v>
      </c>
      <c r="G704" s="263" t="s">
        <v>458</v>
      </c>
      <c r="H704" s="264">
        <v>1</v>
      </c>
      <c r="I704" s="265"/>
      <c r="J704" s="266">
        <f>ROUND(I704*H704,2)</f>
        <v>0</v>
      </c>
      <c r="K704" s="262" t="s">
        <v>340</v>
      </c>
      <c r="L704" s="267"/>
      <c r="M704" s="268" t="s">
        <v>1</v>
      </c>
      <c r="N704" s="269" t="s">
        <v>40</v>
      </c>
      <c r="O704" s="91"/>
      <c r="P704" s="229">
        <f>O704*H704</f>
        <v>0</v>
      </c>
      <c r="Q704" s="229">
        <v>0.040000000000000001</v>
      </c>
      <c r="R704" s="229">
        <f>Q704*H704</f>
        <v>0.040000000000000001</v>
      </c>
      <c r="S704" s="229">
        <v>0</v>
      </c>
      <c r="T704" s="230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1" t="s">
        <v>492</v>
      </c>
      <c r="AT704" s="231" t="s">
        <v>427</v>
      </c>
      <c r="AU704" s="231" t="s">
        <v>85</v>
      </c>
      <c r="AY704" s="17" t="s">
        <v>334</v>
      </c>
      <c r="BE704" s="232">
        <f>IF(N704="základní",J704,0)</f>
        <v>0</v>
      </c>
      <c r="BF704" s="232">
        <f>IF(N704="snížená",J704,0)</f>
        <v>0</v>
      </c>
      <c r="BG704" s="232">
        <f>IF(N704="zákl. přenesená",J704,0)</f>
        <v>0</v>
      </c>
      <c r="BH704" s="232">
        <f>IF(N704="sníž. přenesená",J704,0)</f>
        <v>0</v>
      </c>
      <c r="BI704" s="232">
        <f>IF(N704="nulová",J704,0)</f>
        <v>0</v>
      </c>
      <c r="BJ704" s="17" t="s">
        <v>83</v>
      </c>
      <c r="BK704" s="232">
        <f>ROUND(I704*H704,2)</f>
        <v>0</v>
      </c>
      <c r="BL704" s="17" t="s">
        <v>415</v>
      </c>
      <c r="BM704" s="231" t="s">
        <v>1188</v>
      </c>
    </row>
    <row r="705" s="2" customFormat="1" ht="24.15" customHeight="1">
      <c r="A705" s="38"/>
      <c r="B705" s="39"/>
      <c r="C705" s="220" t="s">
        <v>1189</v>
      </c>
      <c r="D705" s="220" t="s">
        <v>336</v>
      </c>
      <c r="E705" s="221" t="s">
        <v>1190</v>
      </c>
      <c r="F705" s="222" t="s">
        <v>1191</v>
      </c>
      <c r="G705" s="223" t="s">
        <v>458</v>
      </c>
      <c r="H705" s="224">
        <v>2</v>
      </c>
      <c r="I705" s="225"/>
      <c r="J705" s="226">
        <f>ROUND(I705*H705,2)</f>
        <v>0</v>
      </c>
      <c r="K705" s="222" t="s">
        <v>340</v>
      </c>
      <c r="L705" s="44"/>
      <c r="M705" s="227" t="s">
        <v>1</v>
      </c>
      <c r="N705" s="228" t="s">
        <v>40</v>
      </c>
      <c r="O705" s="91"/>
      <c r="P705" s="229">
        <f>O705*H705</f>
        <v>0</v>
      </c>
      <c r="Q705" s="229">
        <v>0.00087000000000000001</v>
      </c>
      <c r="R705" s="229">
        <f>Q705*H705</f>
        <v>0.00174</v>
      </c>
      <c r="S705" s="229">
        <v>0</v>
      </c>
      <c r="T705" s="230">
        <f>S705*H705</f>
        <v>0</v>
      </c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R705" s="231" t="s">
        <v>415</v>
      </c>
      <c r="AT705" s="231" t="s">
        <v>336</v>
      </c>
      <c r="AU705" s="231" t="s">
        <v>85</v>
      </c>
      <c r="AY705" s="17" t="s">
        <v>334</v>
      </c>
      <c r="BE705" s="232">
        <f>IF(N705="základní",J705,0)</f>
        <v>0</v>
      </c>
      <c r="BF705" s="232">
        <f>IF(N705="snížená",J705,0)</f>
        <v>0</v>
      </c>
      <c r="BG705" s="232">
        <f>IF(N705="zákl. přenesená",J705,0)</f>
        <v>0</v>
      </c>
      <c r="BH705" s="232">
        <f>IF(N705="sníž. přenesená",J705,0)</f>
        <v>0</v>
      </c>
      <c r="BI705" s="232">
        <f>IF(N705="nulová",J705,0)</f>
        <v>0</v>
      </c>
      <c r="BJ705" s="17" t="s">
        <v>83</v>
      </c>
      <c r="BK705" s="232">
        <f>ROUND(I705*H705,2)</f>
        <v>0</v>
      </c>
      <c r="BL705" s="17" t="s">
        <v>415</v>
      </c>
      <c r="BM705" s="231" t="s">
        <v>1192</v>
      </c>
    </row>
    <row r="706" s="2" customFormat="1" ht="24.15" customHeight="1">
      <c r="A706" s="38"/>
      <c r="B706" s="39"/>
      <c r="C706" s="260" t="s">
        <v>1193</v>
      </c>
      <c r="D706" s="260" t="s">
        <v>427</v>
      </c>
      <c r="E706" s="261" t="s">
        <v>1194</v>
      </c>
      <c r="F706" s="262" t="s">
        <v>1195</v>
      </c>
      <c r="G706" s="263" t="s">
        <v>339</v>
      </c>
      <c r="H706" s="264">
        <v>4.9500000000000002</v>
      </c>
      <c r="I706" s="265"/>
      <c r="J706" s="266">
        <f>ROUND(I706*H706,2)</f>
        <v>0</v>
      </c>
      <c r="K706" s="262" t="s">
        <v>340</v>
      </c>
      <c r="L706" s="267"/>
      <c r="M706" s="268" t="s">
        <v>1</v>
      </c>
      <c r="N706" s="269" t="s">
        <v>40</v>
      </c>
      <c r="O706" s="91"/>
      <c r="P706" s="229">
        <f>O706*H706</f>
        <v>0</v>
      </c>
      <c r="Q706" s="229">
        <v>0.040210000000000003</v>
      </c>
      <c r="R706" s="229">
        <f>Q706*H706</f>
        <v>0.19903950000000001</v>
      </c>
      <c r="S706" s="229">
        <v>0</v>
      </c>
      <c r="T706" s="230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31" t="s">
        <v>492</v>
      </c>
      <c r="AT706" s="231" t="s">
        <v>427</v>
      </c>
      <c r="AU706" s="231" t="s">
        <v>85</v>
      </c>
      <c r="AY706" s="17" t="s">
        <v>334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7" t="s">
        <v>83</v>
      </c>
      <c r="BK706" s="232">
        <f>ROUND(I706*H706,2)</f>
        <v>0</v>
      </c>
      <c r="BL706" s="17" t="s">
        <v>415</v>
      </c>
      <c r="BM706" s="231" t="s">
        <v>1196</v>
      </c>
    </row>
    <row r="707" s="13" customFormat="1">
      <c r="A707" s="13"/>
      <c r="B707" s="233"/>
      <c r="C707" s="234"/>
      <c r="D707" s="235" t="s">
        <v>343</v>
      </c>
      <c r="E707" s="236" t="s">
        <v>1</v>
      </c>
      <c r="F707" s="237" t="s">
        <v>588</v>
      </c>
      <c r="G707" s="234"/>
      <c r="H707" s="236" t="s">
        <v>1</v>
      </c>
      <c r="I707" s="238"/>
      <c r="J707" s="234"/>
      <c r="K707" s="234"/>
      <c r="L707" s="239"/>
      <c r="M707" s="240"/>
      <c r="N707" s="241"/>
      <c r="O707" s="241"/>
      <c r="P707" s="241"/>
      <c r="Q707" s="241"/>
      <c r="R707" s="241"/>
      <c r="S707" s="241"/>
      <c r="T707" s="242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3" t="s">
        <v>343</v>
      </c>
      <c r="AU707" s="243" t="s">
        <v>85</v>
      </c>
      <c r="AV707" s="13" t="s">
        <v>83</v>
      </c>
      <c r="AW707" s="13" t="s">
        <v>31</v>
      </c>
      <c r="AX707" s="13" t="s">
        <v>75</v>
      </c>
      <c r="AY707" s="243" t="s">
        <v>334</v>
      </c>
    </row>
    <row r="708" s="14" customFormat="1">
      <c r="A708" s="14"/>
      <c r="B708" s="244"/>
      <c r="C708" s="245"/>
      <c r="D708" s="235" t="s">
        <v>343</v>
      </c>
      <c r="E708" s="255" t="s">
        <v>1</v>
      </c>
      <c r="F708" s="246" t="s">
        <v>1197</v>
      </c>
      <c r="G708" s="245"/>
      <c r="H708" s="248">
        <v>2.4750000000000001</v>
      </c>
      <c r="I708" s="249"/>
      <c r="J708" s="245"/>
      <c r="K708" s="245"/>
      <c r="L708" s="250"/>
      <c r="M708" s="251"/>
      <c r="N708" s="252"/>
      <c r="O708" s="252"/>
      <c r="P708" s="252"/>
      <c r="Q708" s="252"/>
      <c r="R708" s="252"/>
      <c r="S708" s="252"/>
      <c r="T708" s="253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4" t="s">
        <v>343</v>
      </c>
      <c r="AU708" s="254" t="s">
        <v>85</v>
      </c>
      <c r="AV708" s="14" t="s">
        <v>85</v>
      </c>
      <c r="AW708" s="14" t="s">
        <v>31</v>
      </c>
      <c r="AX708" s="14" t="s">
        <v>75</v>
      </c>
      <c r="AY708" s="254" t="s">
        <v>334</v>
      </c>
    </row>
    <row r="709" s="13" customFormat="1">
      <c r="A709" s="13"/>
      <c r="B709" s="233"/>
      <c r="C709" s="234"/>
      <c r="D709" s="235" t="s">
        <v>343</v>
      </c>
      <c r="E709" s="236" t="s">
        <v>1</v>
      </c>
      <c r="F709" s="237" t="s">
        <v>590</v>
      </c>
      <c r="G709" s="234"/>
      <c r="H709" s="236" t="s">
        <v>1</v>
      </c>
      <c r="I709" s="238"/>
      <c r="J709" s="234"/>
      <c r="K709" s="234"/>
      <c r="L709" s="239"/>
      <c r="M709" s="240"/>
      <c r="N709" s="241"/>
      <c r="O709" s="241"/>
      <c r="P709" s="241"/>
      <c r="Q709" s="241"/>
      <c r="R709" s="241"/>
      <c r="S709" s="241"/>
      <c r="T709" s="242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3" t="s">
        <v>343</v>
      </c>
      <c r="AU709" s="243" t="s">
        <v>85</v>
      </c>
      <c r="AV709" s="13" t="s">
        <v>83</v>
      </c>
      <c r="AW709" s="13" t="s">
        <v>31</v>
      </c>
      <c r="AX709" s="13" t="s">
        <v>75</v>
      </c>
      <c r="AY709" s="243" t="s">
        <v>334</v>
      </c>
    </row>
    <row r="710" s="14" customFormat="1">
      <c r="A710" s="14"/>
      <c r="B710" s="244"/>
      <c r="C710" s="245"/>
      <c r="D710" s="235" t="s">
        <v>343</v>
      </c>
      <c r="E710" s="255" t="s">
        <v>1</v>
      </c>
      <c r="F710" s="246" t="s">
        <v>1197</v>
      </c>
      <c r="G710" s="245"/>
      <c r="H710" s="248">
        <v>2.4750000000000001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4" t="s">
        <v>343</v>
      </c>
      <c r="AU710" s="254" t="s">
        <v>85</v>
      </c>
      <c r="AV710" s="14" t="s">
        <v>85</v>
      </c>
      <c r="AW710" s="14" t="s">
        <v>31</v>
      </c>
      <c r="AX710" s="14" t="s">
        <v>75</v>
      </c>
      <c r="AY710" s="254" t="s">
        <v>334</v>
      </c>
    </row>
    <row r="711" s="15" customFormat="1">
      <c r="A711" s="15"/>
      <c r="B711" s="270"/>
      <c r="C711" s="271"/>
      <c r="D711" s="235" t="s">
        <v>343</v>
      </c>
      <c r="E711" s="272" t="s">
        <v>1</v>
      </c>
      <c r="F711" s="273" t="s">
        <v>518</v>
      </c>
      <c r="G711" s="271"/>
      <c r="H711" s="274">
        <v>4.9500000000000002</v>
      </c>
      <c r="I711" s="275"/>
      <c r="J711" s="271"/>
      <c r="K711" s="271"/>
      <c r="L711" s="276"/>
      <c r="M711" s="277"/>
      <c r="N711" s="278"/>
      <c r="O711" s="278"/>
      <c r="P711" s="278"/>
      <c r="Q711" s="278"/>
      <c r="R711" s="278"/>
      <c r="S711" s="278"/>
      <c r="T711" s="279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80" t="s">
        <v>343</v>
      </c>
      <c r="AU711" s="280" t="s">
        <v>85</v>
      </c>
      <c r="AV711" s="15" t="s">
        <v>341</v>
      </c>
      <c r="AW711" s="15" t="s">
        <v>31</v>
      </c>
      <c r="AX711" s="15" t="s">
        <v>83</v>
      </c>
      <c r="AY711" s="280" t="s">
        <v>334</v>
      </c>
    </row>
    <row r="712" s="2" customFormat="1" ht="24.15" customHeight="1">
      <c r="A712" s="38"/>
      <c r="B712" s="39"/>
      <c r="C712" s="220" t="s">
        <v>1198</v>
      </c>
      <c r="D712" s="220" t="s">
        <v>336</v>
      </c>
      <c r="E712" s="221" t="s">
        <v>1199</v>
      </c>
      <c r="F712" s="222" t="s">
        <v>1200</v>
      </c>
      <c r="G712" s="223" t="s">
        <v>458</v>
      </c>
      <c r="H712" s="224">
        <v>1</v>
      </c>
      <c r="I712" s="225"/>
      <c r="J712" s="226">
        <f>ROUND(I712*H712,2)</f>
        <v>0</v>
      </c>
      <c r="K712" s="222" t="s">
        <v>340</v>
      </c>
      <c r="L712" s="44"/>
      <c r="M712" s="227" t="s">
        <v>1</v>
      </c>
      <c r="N712" s="228" t="s">
        <v>40</v>
      </c>
      <c r="O712" s="91"/>
      <c r="P712" s="229">
        <f>O712*H712</f>
        <v>0</v>
      </c>
      <c r="Q712" s="229">
        <v>0.00084000000000000003</v>
      </c>
      <c r="R712" s="229">
        <f>Q712*H712</f>
        <v>0.00084000000000000003</v>
      </c>
      <c r="S712" s="229">
        <v>0</v>
      </c>
      <c r="T712" s="230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1" t="s">
        <v>415</v>
      </c>
      <c r="AT712" s="231" t="s">
        <v>336</v>
      </c>
      <c r="AU712" s="231" t="s">
        <v>85</v>
      </c>
      <c r="AY712" s="17" t="s">
        <v>334</v>
      </c>
      <c r="BE712" s="232">
        <f>IF(N712="základní",J712,0)</f>
        <v>0</v>
      </c>
      <c r="BF712" s="232">
        <f>IF(N712="snížená",J712,0)</f>
        <v>0</v>
      </c>
      <c r="BG712" s="232">
        <f>IF(N712="zákl. přenesená",J712,0)</f>
        <v>0</v>
      </c>
      <c r="BH712" s="232">
        <f>IF(N712="sníž. přenesená",J712,0)</f>
        <v>0</v>
      </c>
      <c r="BI712" s="232">
        <f>IF(N712="nulová",J712,0)</f>
        <v>0</v>
      </c>
      <c r="BJ712" s="17" t="s">
        <v>83</v>
      </c>
      <c r="BK712" s="232">
        <f>ROUND(I712*H712,2)</f>
        <v>0</v>
      </c>
      <c r="BL712" s="17" t="s">
        <v>415</v>
      </c>
      <c r="BM712" s="231" t="s">
        <v>1201</v>
      </c>
    </row>
    <row r="713" s="2" customFormat="1" ht="24.15" customHeight="1">
      <c r="A713" s="38"/>
      <c r="B713" s="39"/>
      <c r="C713" s="260" t="s">
        <v>1202</v>
      </c>
      <c r="D713" s="260" t="s">
        <v>427</v>
      </c>
      <c r="E713" s="261" t="s">
        <v>1203</v>
      </c>
      <c r="F713" s="262" t="s">
        <v>1204</v>
      </c>
      <c r="G713" s="263" t="s">
        <v>339</v>
      </c>
      <c r="H713" s="264">
        <v>3.6749999999999998</v>
      </c>
      <c r="I713" s="265"/>
      <c r="J713" s="266">
        <f>ROUND(I713*H713,2)</f>
        <v>0</v>
      </c>
      <c r="K713" s="262" t="s">
        <v>340</v>
      </c>
      <c r="L713" s="267"/>
      <c r="M713" s="268" t="s">
        <v>1</v>
      </c>
      <c r="N713" s="269" t="s">
        <v>40</v>
      </c>
      <c r="O713" s="91"/>
      <c r="P713" s="229">
        <f>O713*H713</f>
        <v>0</v>
      </c>
      <c r="Q713" s="229">
        <v>0.040210000000000003</v>
      </c>
      <c r="R713" s="229">
        <f>Q713*H713</f>
        <v>0.14777175000000001</v>
      </c>
      <c r="S713" s="229">
        <v>0</v>
      </c>
      <c r="T713" s="230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231" t="s">
        <v>492</v>
      </c>
      <c r="AT713" s="231" t="s">
        <v>427</v>
      </c>
      <c r="AU713" s="231" t="s">
        <v>85</v>
      </c>
      <c r="AY713" s="17" t="s">
        <v>334</v>
      </c>
      <c r="BE713" s="232">
        <f>IF(N713="základní",J713,0)</f>
        <v>0</v>
      </c>
      <c r="BF713" s="232">
        <f>IF(N713="snížená",J713,0)</f>
        <v>0</v>
      </c>
      <c r="BG713" s="232">
        <f>IF(N713="zákl. přenesená",J713,0)</f>
        <v>0</v>
      </c>
      <c r="BH713" s="232">
        <f>IF(N713="sníž. přenesená",J713,0)</f>
        <v>0</v>
      </c>
      <c r="BI713" s="232">
        <f>IF(N713="nulová",J713,0)</f>
        <v>0</v>
      </c>
      <c r="BJ713" s="17" t="s">
        <v>83</v>
      </c>
      <c r="BK713" s="232">
        <f>ROUND(I713*H713,2)</f>
        <v>0</v>
      </c>
      <c r="BL713" s="17" t="s">
        <v>415</v>
      </c>
      <c r="BM713" s="231" t="s">
        <v>1205</v>
      </c>
    </row>
    <row r="714" s="13" customFormat="1">
      <c r="A714" s="13"/>
      <c r="B714" s="233"/>
      <c r="C714" s="234"/>
      <c r="D714" s="235" t="s">
        <v>343</v>
      </c>
      <c r="E714" s="236" t="s">
        <v>1</v>
      </c>
      <c r="F714" s="237" t="s">
        <v>590</v>
      </c>
      <c r="G714" s="234"/>
      <c r="H714" s="236" t="s">
        <v>1</v>
      </c>
      <c r="I714" s="238"/>
      <c r="J714" s="234"/>
      <c r="K714" s="234"/>
      <c r="L714" s="239"/>
      <c r="M714" s="240"/>
      <c r="N714" s="241"/>
      <c r="O714" s="241"/>
      <c r="P714" s="241"/>
      <c r="Q714" s="241"/>
      <c r="R714" s="241"/>
      <c r="S714" s="241"/>
      <c r="T714" s="24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3" t="s">
        <v>343</v>
      </c>
      <c r="AU714" s="243" t="s">
        <v>85</v>
      </c>
      <c r="AV714" s="13" t="s">
        <v>83</v>
      </c>
      <c r="AW714" s="13" t="s">
        <v>31</v>
      </c>
      <c r="AX714" s="13" t="s">
        <v>75</v>
      </c>
      <c r="AY714" s="243" t="s">
        <v>334</v>
      </c>
    </row>
    <row r="715" s="14" customFormat="1">
      <c r="A715" s="14"/>
      <c r="B715" s="244"/>
      <c r="C715" s="245"/>
      <c r="D715" s="235" t="s">
        <v>343</v>
      </c>
      <c r="E715" s="255" t="s">
        <v>1</v>
      </c>
      <c r="F715" s="246" t="s">
        <v>1206</v>
      </c>
      <c r="G715" s="245"/>
      <c r="H715" s="248">
        <v>3.6749999999999998</v>
      </c>
      <c r="I715" s="249"/>
      <c r="J715" s="245"/>
      <c r="K715" s="245"/>
      <c r="L715" s="250"/>
      <c r="M715" s="251"/>
      <c r="N715" s="252"/>
      <c r="O715" s="252"/>
      <c r="P715" s="252"/>
      <c r="Q715" s="252"/>
      <c r="R715" s="252"/>
      <c r="S715" s="252"/>
      <c r="T715" s="253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4" t="s">
        <v>343</v>
      </c>
      <c r="AU715" s="254" t="s">
        <v>85</v>
      </c>
      <c r="AV715" s="14" t="s">
        <v>85</v>
      </c>
      <c r="AW715" s="14" t="s">
        <v>31</v>
      </c>
      <c r="AX715" s="14" t="s">
        <v>83</v>
      </c>
      <c r="AY715" s="254" t="s">
        <v>334</v>
      </c>
    </row>
    <row r="716" s="2" customFormat="1" ht="24.15" customHeight="1">
      <c r="A716" s="38"/>
      <c r="B716" s="39"/>
      <c r="C716" s="220" t="s">
        <v>1207</v>
      </c>
      <c r="D716" s="220" t="s">
        <v>336</v>
      </c>
      <c r="E716" s="221" t="s">
        <v>1208</v>
      </c>
      <c r="F716" s="222" t="s">
        <v>1209</v>
      </c>
      <c r="G716" s="223" t="s">
        <v>458</v>
      </c>
      <c r="H716" s="224">
        <v>1</v>
      </c>
      <c r="I716" s="225"/>
      <c r="J716" s="226">
        <f>ROUND(I716*H716,2)</f>
        <v>0</v>
      </c>
      <c r="K716" s="222" t="s">
        <v>340</v>
      </c>
      <c r="L716" s="44"/>
      <c r="M716" s="227" t="s">
        <v>1</v>
      </c>
      <c r="N716" s="228" t="s">
        <v>40</v>
      </c>
      <c r="O716" s="91"/>
      <c r="P716" s="229">
        <f>O716*H716</f>
        <v>0</v>
      </c>
      <c r="Q716" s="229">
        <v>0.00080999999999999996</v>
      </c>
      <c r="R716" s="229">
        <f>Q716*H716</f>
        <v>0.00080999999999999996</v>
      </c>
      <c r="S716" s="229">
        <v>0</v>
      </c>
      <c r="T716" s="230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31" t="s">
        <v>415</v>
      </c>
      <c r="AT716" s="231" t="s">
        <v>336</v>
      </c>
      <c r="AU716" s="231" t="s">
        <v>85</v>
      </c>
      <c r="AY716" s="17" t="s">
        <v>334</v>
      </c>
      <c r="BE716" s="232">
        <f>IF(N716="základní",J716,0)</f>
        <v>0</v>
      </c>
      <c r="BF716" s="232">
        <f>IF(N716="snížená",J716,0)</f>
        <v>0</v>
      </c>
      <c r="BG716" s="232">
        <f>IF(N716="zákl. přenesená",J716,0)</f>
        <v>0</v>
      </c>
      <c r="BH716" s="232">
        <f>IF(N716="sníž. přenesená",J716,0)</f>
        <v>0</v>
      </c>
      <c r="BI716" s="232">
        <f>IF(N716="nulová",J716,0)</f>
        <v>0</v>
      </c>
      <c r="BJ716" s="17" t="s">
        <v>83</v>
      </c>
      <c r="BK716" s="232">
        <f>ROUND(I716*H716,2)</f>
        <v>0</v>
      </c>
      <c r="BL716" s="17" t="s">
        <v>415</v>
      </c>
      <c r="BM716" s="231" t="s">
        <v>1210</v>
      </c>
    </row>
    <row r="717" s="2" customFormat="1" ht="24.15" customHeight="1">
      <c r="A717" s="38"/>
      <c r="B717" s="39"/>
      <c r="C717" s="260" t="s">
        <v>1211</v>
      </c>
      <c r="D717" s="260" t="s">
        <v>427</v>
      </c>
      <c r="E717" s="261" t="s">
        <v>1203</v>
      </c>
      <c r="F717" s="262" t="s">
        <v>1204</v>
      </c>
      <c r="G717" s="263" t="s">
        <v>339</v>
      </c>
      <c r="H717" s="264">
        <v>4.375</v>
      </c>
      <c r="I717" s="265"/>
      <c r="J717" s="266">
        <f>ROUND(I717*H717,2)</f>
        <v>0</v>
      </c>
      <c r="K717" s="262" t="s">
        <v>340</v>
      </c>
      <c r="L717" s="267"/>
      <c r="M717" s="268" t="s">
        <v>1</v>
      </c>
      <c r="N717" s="269" t="s">
        <v>40</v>
      </c>
      <c r="O717" s="91"/>
      <c r="P717" s="229">
        <f>O717*H717</f>
        <v>0</v>
      </c>
      <c r="Q717" s="229">
        <v>0.040210000000000003</v>
      </c>
      <c r="R717" s="229">
        <f>Q717*H717</f>
        <v>0.17591875000000001</v>
      </c>
      <c r="S717" s="229">
        <v>0</v>
      </c>
      <c r="T717" s="230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231" t="s">
        <v>492</v>
      </c>
      <c r="AT717" s="231" t="s">
        <v>427</v>
      </c>
      <c r="AU717" s="231" t="s">
        <v>85</v>
      </c>
      <c r="AY717" s="17" t="s">
        <v>334</v>
      </c>
      <c r="BE717" s="232">
        <f>IF(N717="základní",J717,0)</f>
        <v>0</v>
      </c>
      <c r="BF717" s="232">
        <f>IF(N717="snížená",J717,0)</f>
        <v>0</v>
      </c>
      <c r="BG717" s="232">
        <f>IF(N717="zákl. přenesená",J717,0)</f>
        <v>0</v>
      </c>
      <c r="BH717" s="232">
        <f>IF(N717="sníž. přenesená",J717,0)</f>
        <v>0</v>
      </c>
      <c r="BI717" s="232">
        <f>IF(N717="nulová",J717,0)</f>
        <v>0</v>
      </c>
      <c r="BJ717" s="17" t="s">
        <v>83</v>
      </c>
      <c r="BK717" s="232">
        <f>ROUND(I717*H717,2)</f>
        <v>0</v>
      </c>
      <c r="BL717" s="17" t="s">
        <v>415</v>
      </c>
      <c r="BM717" s="231" t="s">
        <v>1212</v>
      </c>
    </row>
    <row r="718" s="13" customFormat="1">
      <c r="A718" s="13"/>
      <c r="B718" s="233"/>
      <c r="C718" s="234"/>
      <c r="D718" s="235" t="s">
        <v>343</v>
      </c>
      <c r="E718" s="236" t="s">
        <v>1</v>
      </c>
      <c r="F718" s="237" t="s">
        <v>588</v>
      </c>
      <c r="G718" s="234"/>
      <c r="H718" s="236" t="s">
        <v>1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343</v>
      </c>
      <c r="AU718" s="243" t="s">
        <v>85</v>
      </c>
      <c r="AV718" s="13" t="s">
        <v>83</v>
      </c>
      <c r="AW718" s="13" t="s">
        <v>31</v>
      </c>
      <c r="AX718" s="13" t="s">
        <v>75</v>
      </c>
      <c r="AY718" s="243" t="s">
        <v>334</v>
      </c>
    </row>
    <row r="719" s="14" customFormat="1">
      <c r="A719" s="14"/>
      <c r="B719" s="244"/>
      <c r="C719" s="245"/>
      <c r="D719" s="235" t="s">
        <v>343</v>
      </c>
      <c r="E719" s="255" t="s">
        <v>1</v>
      </c>
      <c r="F719" s="246" t="s">
        <v>1213</v>
      </c>
      <c r="G719" s="245"/>
      <c r="H719" s="248">
        <v>4.375</v>
      </c>
      <c r="I719" s="249"/>
      <c r="J719" s="245"/>
      <c r="K719" s="245"/>
      <c r="L719" s="250"/>
      <c r="M719" s="251"/>
      <c r="N719" s="252"/>
      <c r="O719" s="252"/>
      <c r="P719" s="252"/>
      <c r="Q719" s="252"/>
      <c r="R719" s="252"/>
      <c r="S719" s="252"/>
      <c r="T719" s="253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4" t="s">
        <v>343</v>
      </c>
      <c r="AU719" s="254" t="s">
        <v>85</v>
      </c>
      <c r="AV719" s="14" t="s">
        <v>85</v>
      </c>
      <c r="AW719" s="14" t="s">
        <v>31</v>
      </c>
      <c r="AX719" s="14" t="s">
        <v>83</v>
      </c>
      <c r="AY719" s="254" t="s">
        <v>334</v>
      </c>
    </row>
    <row r="720" s="2" customFormat="1" ht="24.15" customHeight="1">
      <c r="A720" s="38"/>
      <c r="B720" s="39"/>
      <c r="C720" s="220" t="s">
        <v>1214</v>
      </c>
      <c r="D720" s="220" t="s">
        <v>336</v>
      </c>
      <c r="E720" s="221" t="s">
        <v>1215</v>
      </c>
      <c r="F720" s="222" t="s">
        <v>1216</v>
      </c>
      <c r="G720" s="223" t="s">
        <v>395</v>
      </c>
      <c r="H720" s="224">
        <v>3.2349999999999999</v>
      </c>
      <c r="I720" s="225"/>
      <c r="J720" s="226">
        <f>ROUND(I720*H720,2)</f>
        <v>0</v>
      </c>
      <c r="K720" s="222" t="s">
        <v>340</v>
      </c>
      <c r="L720" s="44"/>
      <c r="M720" s="227" t="s">
        <v>1</v>
      </c>
      <c r="N720" s="228" t="s">
        <v>40</v>
      </c>
      <c r="O720" s="91"/>
      <c r="P720" s="229">
        <f>O720*H720</f>
        <v>0</v>
      </c>
      <c r="Q720" s="229">
        <v>0</v>
      </c>
      <c r="R720" s="229">
        <f>Q720*H720</f>
        <v>0</v>
      </c>
      <c r="S720" s="229">
        <v>0</v>
      </c>
      <c r="T720" s="230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31" t="s">
        <v>415</v>
      </c>
      <c r="AT720" s="231" t="s">
        <v>336</v>
      </c>
      <c r="AU720" s="231" t="s">
        <v>85</v>
      </c>
      <c r="AY720" s="17" t="s">
        <v>334</v>
      </c>
      <c r="BE720" s="232">
        <f>IF(N720="základní",J720,0)</f>
        <v>0</v>
      </c>
      <c r="BF720" s="232">
        <f>IF(N720="snížená",J720,0)</f>
        <v>0</v>
      </c>
      <c r="BG720" s="232">
        <f>IF(N720="zákl. přenesená",J720,0)</f>
        <v>0</v>
      </c>
      <c r="BH720" s="232">
        <f>IF(N720="sníž. přenesená",J720,0)</f>
        <v>0</v>
      </c>
      <c r="BI720" s="232">
        <f>IF(N720="nulová",J720,0)</f>
        <v>0</v>
      </c>
      <c r="BJ720" s="17" t="s">
        <v>83</v>
      </c>
      <c r="BK720" s="232">
        <f>ROUND(I720*H720,2)</f>
        <v>0</v>
      </c>
      <c r="BL720" s="17" t="s">
        <v>415</v>
      </c>
      <c r="BM720" s="231" t="s">
        <v>1217</v>
      </c>
    </row>
    <row r="721" s="12" customFormat="1" ht="22.8" customHeight="1">
      <c r="A721" s="12"/>
      <c r="B721" s="204"/>
      <c r="C721" s="205"/>
      <c r="D721" s="206" t="s">
        <v>74</v>
      </c>
      <c r="E721" s="218" t="s">
        <v>1218</v>
      </c>
      <c r="F721" s="218" t="s">
        <v>1219</v>
      </c>
      <c r="G721" s="205"/>
      <c r="H721" s="205"/>
      <c r="I721" s="208"/>
      <c r="J721" s="219">
        <f>BK721</f>
        <v>0</v>
      </c>
      <c r="K721" s="205"/>
      <c r="L721" s="210"/>
      <c r="M721" s="211"/>
      <c r="N721" s="212"/>
      <c r="O721" s="212"/>
      <c r="P721" s="213">
        <f>SUM(P722:P760)</f>
        <v>0</v>
      </c>
      <c r="Q721" s="212"/>
      <c r="R721" s="213">
        <f>SUM(R722:R760)</f>
        <v>2.5130237499999999</v>
      </c>
      <c r="S721" s="212"/>
      <c r="T721" s="214">
        <f>SUM(T722:T760)</f>
        <v>0.70000000000000007</v>
      </c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R721" s="215" t="s">
        <v>85</v>
      </c>
      <c r="AT721" s="216" t="s">
        <v>74</v>
      </c>
      <c r="AU721" s="216" t="s">
        <v>83</v>
      </c>
      <c r="AY721" s="215" t="s">
        <v>334</v>
      </c>
      <c r="BK721" s="217">
        <f>SUM(BK722:BK760)</f>
        <v>0</v>
      </c>
    </row>
    <row r="722" s="2" customFormat="1" ht="24.15" customHeight="1">
      <c r="A722" s="38"/>
      <c r="B722" s="39"/>
      <c r="C722" s="220" t="s">
        <v>1220</v>
      </c>
      <c r="D722" s="220" t="s">
        <v>336</v>
      </c>
      <c r="E722" s="221" t="s">
        <v>1221</v>
      </c>
      <c r="F722" s="222" t="s">
        <v>1222</v>
      </c>
      <c r="G722" s="223" t="s">
        <v>352</v>
      </c>
      <c r="H722" s="224">
        <v>12</v>
      </c>
      <c r="I722" s="225"/>
      <c r="J722" s="226">
        <f>ROUND(I722*H722,2)</f>
        <v>0</v>
      </c>
      <c r="K722" s="222" t="s">
        <v>340</v>
      </c>
      <c r="L722" s="44"/>
      <c r="M722" s="227" t="s">
        <v>1</v>
      </c>
      <c r="N722" s="228" t="s">
        <v>40</v>
      </c>
      <c r="O722" s="91"/>
      <c r="P722" s="229">
        <f>O722*H722</f>
        <v>0</v>
      </c>
      <c r="Q722" s="229">
        <v>0</v>
      </c>
      <c r="R722" s="229">
        <f>Q722*H722</f>
        <v>0</v>
      </c>
      <c r="S722" s="229">
        <v>0</v>
      </c>
      <c r="T722" s="230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31" t="s">
        <v>415</v>
      </c>
      <c r="AT722" s="231" t="s">
        <v>336</v>
      </c>
      <c r="AU722" s="231" t="s">
        <v>85</v>
      </c>
      <c r="AY722" s="17" t="s">
        <v>334</v>
      </c>
      <c r="BE722" s="232">
        <f>IF(N722="základní",J722,0)</f>
        <v>0</v>
      </c>
      <c r="BF722" s="232">
        <f>IF(N722="snížená",J722,0)</f>
        <v>0</v>
      </c>
      <c r="BG722" s="232">
        <f>IF(N722="zákl. přenesená",J722,0)</f>
        <v>0</v>
      </c>
      <c r="BH722" s="232">
        <f>IF(N722="sníž. přenesená",J722,0)</f>
        <v>0</v>
      </c>
      <c r="BI722" s="232">
        <f>IF(N722="nulová",J722,0)</f>
        <v>0</v>
      </c>
      <c r="BJ722" s="17" t="s">
        <v>83</v>
      </c>
      <c r="BK722" s="232">
        <f>ROUND(I722*H722,2)</f>
        <v>0</v>
      </c>
      <c r="BL722" s="17" t="s">
        <v>415</v>
      </c>
      <c r="BM722" s="231" t="s">
        <v>1223</v>
      </c>
    </row>
    <row r="723" s="2" customFormat="1">
      <c r="A723" s="38"/>
      <c r="B723" s="39"/>
      <c r="C723" s="40"/>
      <c r="D723" s="235" t="s">
        <v>412</v>
      </c>
      <c r="E723" s="40"/>
      <c r="F723" s="256" t="s">
        <v>1224</v>
      </c>
      <c r="G723" s="40"/>
      <c r="H723" s="40"/>
      <c r="I723" s="257"/>
      <c r="J723" s="40"/>
      <c r="K723" s="40"/>
      <c r="L723" s="44"/>
      <c r="M723" s="258"/>
      <c r="N723" s="259"/>
      <c r="O723" s="91"/>
      <c r="P723" s="91"/>
      <c r="Q723" s="91"/>
      <c r="R723" s="91"/>
      <c r="S723" s="91"/>
      <c r="T723" s="92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412</v>
      </c>
      <c r="AU723" s="17" t="s">
        <v>85</v>
      </c>
    </row>
    <row r="724" s="2" customFormat="1" ht="24.15" customHeight="1">
      <c r="A724" s="38"/>
      <c r="B724" s="39"/>
      <c r="C724" s="260" t="s">
        <v>1225</v>
      </c>
      <c r="D724" s="260" t="s">
        <v>427</v>
      </c>
      <c r="E724" s="261" t="s">
        <v>1226</v>
      </c>
      <c r="F724" s="262" t="s">
        <v>1227</v>
      </c>
      <c r="G724" s="263" t="s">
        <v>1228</v>
      </c>
      <c r="H724" s="264">
        <v>650</v>
      </c>
      <c r="I724" s="265"/>
      <c r="J724" s="266">
        <f>ROUND(I724*H724,2)</f>
        <v>0</v>
      </c>
      <c r="K724" s="262" t="s">
        <v>1</v>
      </c>
      <c r="L724" s="267"/>
      <c r="M724" s="268" t="s">
        <v>1</v>
      </c>
      <c r="N724" s="269" t="s">
        <v>40</v>
      </c>
      <c r="O724" s="91"/>
      <c r="P724" s="229">
        <f>O724*H724</f>
        <v>0</v>
      </c>
      <c r="Q724" s="229">
        <v>0.001</v>
      </c>
      <c r="R724" s="229">
        <f>Q724*H724</f>
        <v>0.65000000000000002</v>
      </c>
      <c r="S724" s="229">
        <v>0</v>
      </c>
      <c r="T724" s="230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1" t="s">
        <v>492</v>
      </c>
      <c r="AT724" s="231" t="s">
        <v>427</v>
      </c>
      <c r="AU724" s="231" t="s">
        <v>85</v>
      </c>
      <c r="AY724" s="17" t="s">
        <v>334</v>
      </c>
      <c r="BE724" s="232">
        <f>IF(N724="základní",J724,0)</f>
        <v>0</v>
      </c>
      <c r="BF724" s="232">
        <f>IF(N724="snížená",J724,0)</f>
        <v>0</v>
      </c>
      <c r="BG724" s="232">
        <f>IF(N724="zákl. přenesená",J724,0)</f>
        <v>0</v>
      </c>
      <c r="BH724" s="232">
        <f>IF(N724="sníž. přenesená",J724,0)</f>
        <v>0</v>
      </c>
      <c r="BI724" s="232">
        <f>IF(N724="nulová",J724,0)</f>
        <v>0</v>
      </c>
      <c r="BJ724" s="17" t="s">
        <v>83</v>
      </c>
      <c r="BK724" s="232">
        <f>ROUND(I724*H724,2)</f>
        <v>0</v>
      </c>
      <c r="BL724" s="17" t="s">
        <v>415</v>
      </c>
      <c r="BM724" s="231" t="s">
        <v>1229</v>
      </c>
    </row>
    <row r="725" s="2" customFormat="1" ht="24.15" customHeight="1">
      <c r="A725" s="38"/>
      <c r="B725" s="39"/>
      <c r="C725" s="220" t="s">
        <v>1230</v>
      </c>
      <c r="D725" s="220" t="s">
        <v>336</v>
      </c>
      <c r="E725" s="221" t="s">
        <v>1221</v>
      </c>
      <c r="F725" s="222" t="s">
        <v>1222</v>
      </c>
      <c r="G725" s="223" t="s">
        <v>352</v>
      </c>
      <c r="H725" s="224">
        <v>13.5</v>
      </c>
      <c r="I725" s="225"/>
      <c r="J725" s="226">
        <f>ROUND(I725*H725,2)</f>
        <v>0</v>
      </c>
      <c r="K725" s="222" t="s">
        <v>340</v>
      </c>
      <c r="L725" s="44"/>
      <c r="M725" s="227" t="s">
        <v>1</v>
      </c>
      <c r="N725" s="228" t="s">
        <v>40</v>
      </c>
      <c r="O725" s="91"/>
      <c r="P725" s="229">
        <f>O725*H725</f>
        <v>0</v>
      </c>
      <c r="Q725" s="229">
        <v>0</v>
      </c>
      <c r="R725" s="229">
        <f>Q725*H725</f>
        <v>0</v>
      </c>
      <c r="S725" s="229">
        <v>0</v>
      </c>
      <c r="T725" s="230">
        <f>S725*H725</f>
        <v>0</v>
      </c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R725" s="231" t="s">
        <v>415</v>
      </c>
      <c r="AT725" s="231" t="s">
        <v>336</v>
      </c>
      <c r="AU725" s="231" t="s">
        <v>85</v>
      </c>
      <c r="AY725" s="17" t="s">
        <v>334</v>
      </c>
      <c r="BE725" s="232">
        <f>IF(N725="základní",J725,0)</f>
        <v>0</v>
      </c>
      <c r="BF725" s="232">
        <f>IF(N725="snížená",J725,0)</f>
        <v>0</v>
      </c>
      <c r="BG725" s="232">
        <f>IF(N725="zákl. přenesená",J725,0)</f>
        <v>0</v>
      </c>
      <c r="BH725" s="232">
        <f>IF(N725="sníž. přenesená",J725,0)</f>
        <v>0</v>
      </c>
      <c r="BI725" s="232">
        <f>IF(N725="nulová",J725,0)</f>
        <v>0</v>
      </c>
      <c r="BJ725" s="17" t="s">
        <v>83</v>
      </c>
      <c r="BK725" s="232">
        <f>ROUND(I725*H725,2)</f>
        <v>0</v>
      </c>
      <c r="BL725" s="17" t="s">
        <v>415</v>
      </c>
      <c r="BM725" s="231" t="s">
        <v>1231</v>
      </c>
    </row>
    <row r="726" s="2" customFormat="1">
      <c r="A726" s="38"/>
      <c r="B726" s="39"/>
      <c r="C726" s="40"/>
      <c r="D726" s="235" t="s">
        <v>412</v>
      </c>
      <c r="E726" s="40"/>
      <c r="F726" s="256" t="s">
        <v>1232</v>
      </c>
      <c r="G726" s="40"/>
      <c r="H726" s="40"/>
      <c r="I726" s="257"/>
      <c r="J726" s="40"/>
      <c r="K726" s="40"/>
      <c r="L726" s="44"/>
      <c r="M726" s="258"/>
      <c r="N726" s="259"/>
      <c r="O726" s="91"/>
      <c r="P726" s="91"/>
      <c r="Q726" s="91"/>
      <c r="R726" s="91"/>
      <c r="S726" s="91"/>
      <c r="T726" s="92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7" t="s">
        <v>412</v>
      </c>
      <c r="AU726" s="17" t="s">
        <v>85</v>
      </c>
    </row>
    <row r="727" s="2" customFormat="1" ht="37.8" customHeight="1">
      <c r="A727" s="38"/>
      <c r="B727" s="39"/>
      <c r="C727" s="260" t="s">
        <v>1233</v>
      </c>
      <c r="D727" s="260" t="s">
        <v>427</v>
      </c>
      <c r="E727" s="261" t="s">
        <v>1234</v>
      </c>
      <c r="F727" s="262" t="s">
        <v>1235</v>
      </c>
      <c r="G727" s="263" t="s">
        <v>1228</v>
      </c>
      <c r="H727" s="264">
        <v>900</v>
      </c>
      <c r="I727" s="265"/>
      <c r="J727" s="266">
        <f>ROUND(I727*H727,2)</f>
        <v>0</v>
      </c>
      <c r="K727" s="262" t="s">
        <v>1</v>
      </c>
      <c r="L727" s="267"/>
      <c r="M727" s="268" t="s">
        <v>1</v>
      </c>
      <c r="N727" s="269" t="s">
        <v>40</v>
      </c>
      <c r="O727" s="91"/>
      <c r="P727" s="229">
        <f>O727*H727</f>
        <v>0</v>
      </c>
      <c r="Q727" s="229">
        <v>0.001</v>
      </c>
      <c r="R727" s="229">
        <f>Q727*H727</f>
        <v>0.90000000000000002</v>
      </c>
      <c r="S727" s="229">
        <v>0</v>
      </c>
      <c r="T727" s="230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31" t="s">
        <v>492</v>
      </c>
      <c r="AT727" s="231" t="s">
        <v>427</v>
      </c>
      <c r="AU727" s="231" t="s">
        <v>85</v>
      </c>
      <c r="AY727" s="17" t="s">
        <v>334</v>
      </c>
      <c r="BE727" s="232">
        <f>IF(N727="základní",J727,0)</f>
        <v>0</v>
      </c>
      <c r="BF727" s="232">
        <f>IF(N727="snížená",J727,0)</f>
        <v>0</v>
      </c>
      <c r="BG727" s="232">
        <f>IF(N727="zákl. přenesená",J727,0)</f>
        <v>0</v>
      </c>
      <c r="BH727" s="232">
        <f>IF(N727="sníž. přenesená",J727,0)</f>
        <v>0</v>
      </c>
      <c r="BI727" s="232">
        <f>IF(N727="nulová",J727,0)</f>
        <v>0</v>
      </c>
      <c r="BJ727" s="17" t="s">
        <v>83</v>
      </c>
      <c r="BK727" s="232">
        <f>ROUND(I727*H727,2)</f>
        <v>0</v>
      </c>
      <c r="BL727" s="17" t="s">
        <v>415</v>
      </c>
      <c r="BM727" s="231" t="s">
        <v>1236</v>
      </c>
    </row>
    <row r="728" s="2" customFormat="1" ht="24.15" customHeight="1">
      <c r="A728" s="38"/>
      <c r="B728" s="39"/>
      <c r="C728" s="220" t="s">
        <v>1237</v>
      </c>
      <c r="D728" s="220" t="s">
        <v>336</v>
      </c>
      <c r="E728" s="221" t="s">
        <v>1238</v>
      </c>
      <c r="F728" s="222" t="s">
        <v>1239</v>
      </c>
      <c r="G728" s="223" t="s">
        <v>352</v>
      </c>
      <c r="H728" s="224">
        <v>3</v>
      </c>
      <c r="I728" s="225"/>
      <c r="J728" s="226">
        <f>ROUND(I728*H728,2)</f>
        <v>0</v>
      </c>
      <c r="K728" s="222" t="s">
        <v>340</v>
      </c>
      <c r="L728" s="44"/>
      <c r="M728" s="227" t="s">
        <v>1</v>
      </c>
      <c r="N728" s="228" t="s">
        <v>40</v>
      </c>
      <c r="O728" s="91"/>
      <c r="P728" s="229">
        <f>O728*H728</f>
        <v>0</v>
      </c>
      <c r="Q728" s="229">
        <v>0</v>
      </c>
      <c r="R728" s="229">
        <f>Q728*H728</f>
        <v>0</v>
      </c>
      <c r="S728" s="229">
        <v>0</v>
      </c>
      <c r="T728" s="230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31" t="s">
        <v>415</v>
      </c>
      <c r="AT728" s="231" t="s">
        <v>336</v>
      </c>
      <c r="AU728" s="231" t="s">
        <v>85</v>
      </c>
      <c r="AY728" s="17" t="s">
        <v>334</v>
      </c>
      <c r="BE728" s="232">
        <f>IF(N728="základní",J728,0)</f>
        <v>0</v>
      </c>
      <c r="BF728" s="232">
        <f>IF(N728="snížená",J728,0)</f>
        <v>0</v>
      </c>
      <c r="BG728" s="232">
        <f>IF(N728="zákl. přenesená",J728,0)</f>
        <v>0</v>
      </c>
      <c r="BH728" s="232">
        <f>IF(N728="sníž. přenesená",J728,0)</f>
        <v>0</v>
      </c>
      <c r="BI728" s="232">
        <f>IF(N728="nulová",J728,0)</f>
        <v>0</v>
      </c>
      <c r="BJ728" s="17" t="s">
        <v>83</v>
      </c>
      <c r="BK728" s="232">
        <f>ROUND(I728*H728,2)</f>
        <v>0</v>
      </c>
      <c r="BL728" s="17" t="s">
        <v>415</v>
      </c>
      <c r="BM728" s="231" t="s">
        <v>1240</v>
      </c>
    </row>
    <row r="729" s="13" customFormat="1">
      <c r="A729" s="13"/>
      <c r="B729" s="233"/>
      <c r="C729" s="234"/>
      <c r="D729" s="235" t="s">
        <v>343</v>
      </c>
      <c r="E729" s="236" t="s">
        <v>1</v>
      </c>
      <c r="F729" s="237" t="s">
        <v>344</v>
      </c>
      <c r="G729" s="234"/>
      <c r="H729" s="236" t="s">
        <v>1</v>
      </c>
      <c r="I729" s="238"/>
      <c r="J729" s="234"/>
      <c r="K729" s="234"/>
      <c r="L729" s="239"/>
      <c r="M729" s="240"/>
      <c r="N729" s="241"/>
      <c r="O729" s="241"/>
      <c r="P729" s="241"/>
      <c r="Q729" s="241"/>
      <c r="R729" s="241"/>
      <c r="S729" s="241"/>
      <c r="T729" s="242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3" t="s">
        <v>343</v>
      </c>
      <c r="AU729" s="243" t="s">
        <v>85</v>
      </c>
      <c r="AV729" s="13" t="s">
        <v>83</v>
      </c>
      <c r="AW729" s="13" t="s">
        <v>31</v>
      </c>
      <c r="AX729" s="13" t="s">
        <v>75</v>
      </c>
      <c r="AY729" s="243" t="s">
        <v>334</v>
      </c>
    </row>
    <row r="730" s="13" customFormat="1">
      <c r="A730" s="13"/>
      <c r="B730" s="233"/>
      <c r="C730" s="234"/>
      <c r="D730" s="235" t="s">
        <v>343</v>
      </c>
      <c r="E730" s="236" t="s">
        <v>1</v>
      </c>
      <c r="F730" s="237" t="s">
        <v>578</v>
      </c>
      <c r="G730" s="234"/>
      <c r="H730" s="236" t="s">
        <v>1</v>
      </c>
      <c r="I730" s="238"/>
      <c r="J730" s="234"/>
      <c r="K730" s="234"/>
      <c r="L730" s="239"/>
      <c r="M730" s="240"/>
      <c r="N730" s="241"/>
      <c r="O730" s="241"/>
      <c r="P730" s="241"/>
      <c r="Q730" s="241"/>
      <c r="R730" s="241"/>
      <c r="S730" s="241"/>
      <c r="T730" s="242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3" t="s">
        <v>343</v>
      </c>
      <c r="AU730" s="243" t="s">
        <v>85</v>
      </c>
      <c r="AV730" s="13" t="s">
        <v>83</v>
      </c>
      <c r="AW730" s="13" t="s">
        <v>31</v>
      </c>
      <c r="AX730" s="13" t="s">
        <v>75</v>
      </c>
      <c r="AY730" s="243" t="s">
        <v>334</v>
      </c>
    </row>
    <row r="731" s="14" customFormat="1">
      <c r="A731" s="14"/>
      <c r="B731" s="244"/>
      <c r="C731" s="245"/>
      <c r="D731" s="235" t="s">
        <v>343</v>
      </c>
      <c r="E731" s="246" t="s">
        <v>1</v>
      </c>
      <c r="F731" s="247" t="s">
        <v>259</v>
      </c>
      <c r="G731" s="245"/>
      <c r="H731" s="248">
        <v>3</v>
      </c>
      <c r="I731" s="249"/>
      <c r="J731" s="245"/>
      <c r="K731" s="245"/>
      <c r="L731" s="250"/>
      <c r="M731" s="251"/>
      <c r="N731" s="252"/>
      <c r="O731" s="252"/>
      <c r="P731" s="252"/>
      <c r="Q731" s="252"/>
      <c r="R731" s="252"/>
      <c r="S731" s="252"/>
      <c r="T731" s="253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4" t="s">
        <v>343</v>
      </c>
      <c r="AU731" s="254" t="s">
        <v>85</v>
      </c>
      <c r="AV731" s="14" t="s">
        <v>85</v>
      </c>
      <c r="AW731" s="14" t="s">
        <v>31</v>
      </c>
      <c r="AX731" s="14" t="s">
        <v>83</v>
      </c>
      <c r="AY731" s="254" t="s">
        <v>334</v>
      </c>
    </row>
    <row r="732" s="2" customFormat="1" ht="21.75" customHeight="1">
      <c r="A732" s="38"/>
      <c r="B732" s="39"/>
      <c r="C732" s="260" t="s">
        <v>1241</v>
      </c>
      <c r="D732" s="260" t="s">
        <v>427</v>
      </c>
      <c r="E732" s="261" t="s">
        <v>1242</v>
      </c>
      <c r="F732" s="262" t="s">
        <v>1243</v>
      </c>
      <c r="G732" s="263" t="s">
        <v>352</v>
      </c>
      <c r="H732" s="264">
        <v>3.2999999999999998</v>
      </c>
      <c r="I732" s="265"/>
      <c r="J732" s="266">
        <f>ROUND(I732*H732,2)</f>
        <v>0</v>
      </c>
      <c r="K732" s="262" t="s">
        <v>340</v>
      </c>
      <c r="L732" s="267"/>
      <c r="M732" s="268" t="s">
        <v>1</v>
      </c>
      <c r="N732" s="269" t="s">
        <v>40</v>
      </c>
      <c r="O732" s="91"/>
      <c r="P732" s="229">
        <f>O732*H732</f>
        <v>0</v>
      </c>
      <c r="Q732" s="229">
        <v>0.00020000000000000001</v>
      </c>
      <c r="R732" s="229">
        <f>Q732*H732</f>
        <v>0.00066</v>
      </c>
      <c r="S732" s="229">
        <v>0</v>
      </c>
      <c r="T732" s="230">
        <f>S732*H732</f>
        <v>0</v>
      </c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R732" s="231" t="s">
        <v>492</v>
      </c>
      <c r="AT732" s="231" t="s">
        <v>427</v>
      </c>
      <c r="AU732" s="231" t="s">
        <v>85</v>
      </c>
      <c r="AY732" s="17" t="s">
        <v>334</v>
      </c>
      <c r="BE732" s="232">
        <f>IF(N732="základní",J732,0)</f>
        <v>0</v>
      </c>
      <c r="BF732" s="232">
        <f>IF(N732="snížená",J732,0)</f>
        <v>0</v>
      </c>
      <c r="BG732" s="232">
        <f>IF(N732="zákl. přenesená",J732,0)</f>
        <v>0</v>
      </c>
      <c r="BH732" s="232">
        <f>IF(N732="sníž. přenesená",J732,0)</f>
        <v>0</v>
      </c>
      <c r="BI732" s="232">
        <f>IF(N732="nulová",J732,0)</f>
        <v>0</v>
      </c>
      <c r="BJ732" s="17" t="s">
        <v>83</v>
      </c>
      <c r="BK732" s="232">
        <f>ROUND(I732*H732,2)</f>
        <v>0</v>
      </c>
      <c r="BL732" s="17" t="s">
        <v>415</v>
      </c>
      <c r="BM732" s="231" t="s">
        <v>1244</v>
      </c>
    </row>
    <row r="733" s="14" customFormat="1">
      <c r="A733" s="14"/>
      <c r="B733" s="244"/>
      <c r="C733" s="245"/>
      <c r="D733" s="235" t="s">
        <v>343</v>
      </c>
      <c r="E733" s="245"/>
      <c r="F733" s="246" t="s">
        <v>1245</v>
      </c>
      <c r="G733" s="245"/>
      <c r="H733" s="248">
        <v>3.2999999999999998</v>
      </c>
      <c r="I733" s="249"/>
      <c r="J733" s="245"/>
      <c r="K733" s="245"/>
      <c r="L733" s="250"/>
      <c r="M733" s="251"/>
      <c r="N733" s="252"/>
      <c r="O733" s="252"/>
      <c r="P733" s="252"/>
      <c r="Q733" s="252"/>
      <c r="R733" s="252"/>
      <c r="S733" s="252"/>
      <c r="T733" s="253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4" t="s">
        <v>343</v>
      </c>
      <c r="AU733" s="254" t="s">
        <v>85</v>
      </c>
      <c r="AV733" s="14" t="s">
        <v>85</v>
      </c>
      <c r="AW733" s="14" t="s">
        <v>4</v>
      </c>
      <c r="AX733" s="14" t="s">
        <v>83</v>
      </c>
      <c r="AY733" s="254" t="s">
        <v>334</v>
      </c>
    </row>
    <row r="734" s="2" customFormat="1" ht="24.15" customHeight="1">
      <c r="A734" s="38"/>
      <c r="B734" s="39"/>
      <c r="C734" s="220" t="s">
        <v>1246</v>
      </c>
      <c r="D734" s="220" t="s">
        <v>336</v>
      </c>
      <c r="E734" s="221" t="s">
        <v>1247</v>
      </c>
      <c r="F734" s="222" t="s">
        <v>1248</v>
      </c>
      <c r="G734" s="223" t="s">
        <v>458</v>
      </c>
      <c r="H734" s="224">
        <v>1</v>
      </c>
      <c r="I734" s="225"/>
      <c r="J734" s="226">
        <f>ROUND(I734*H734,2)</f>
        <v>0</v>
      </c>
      <c r="K734" s="222" t="s">
        <v>340</v>
      </c>
      <c r="L734" s="44"/>
      <c r="M734" s="227" t="s">
        <v>1</v>
      </c>
      <c r="N734" s="228" t="s">
        <v>40</v>
      </c>
      <c r="O734" s="91"/>
      <c r="P734" s="229">
        <f>O734*H734</f>
        <v>0</v>
      </c>
      <c r="Q734" s="229">
        <v>0</v>
      </c>
      <c r="R734" s="229">
        <f>Q734*H734</f>
        <v>0</v>
      </c>
      <c r="S734" s="229">
        <v>0</v>
      </c>
      <c r="T734" s="230">
        <f>S734*H734</f>
        <v>0</v>
      </c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31" t="s">
        <v>415</v>
      </c>
      <c r="AT734" s="231" t="s">
        <v>336</v>
      </c>
      <c r="AU734" s="231" t="s">
        <v>85</v>
      </c>
      <c r="AY734" s="17" t="s">
        <v>334</v>
      </c>
      <c r="BE734" s="232">
        <f>IF(N734="základní",J734,0)</f>
        <v>0</v>
      </c>
      <c r="BF734" s="232">
        <f>IF(N734="snížená",J734,0)</f>
        <v>0</v>
      </c>
      <c r="BG734" s="232">
        <f>IF(N734="zákl. přenesená",J734,0)</f>
        <v>0</v>
      </c>
      <c r="BH734" s="232">
        <f>IF(N734="sníž. přenesená",J734,0)</f>
        <v>0</v>
      </c>
      <c r="BI734" s="232">
        <f>IF(N734="nulová",J734,0)</f>
        <v>0</v>
      </c>
      <c r="BJ734" s="17" t="s">
        <v>83</v>
      </c>
      <c r="BK734" s="232">
        <f>ROUND(I734*H734,2)</f>
        <v>0</v>
      </c>
      <c r="BL734" s="17" t="s">
        <v>415</v>
      </c>
      <c r="BM734" s="231" t="s">
        <v>1249</v>
      </c>
    </row>
    <row r="735" s="2" customFormat="1" ht="24.15" customHeight="1">
      <c r="A735" s="38"/>
      <c r="B735" s="39"/>
      <c r="C735" s="260" t="s">
        <v>1250</v>
      </c>
      <c r="D735" s="260" t="s">
        <v>427</v>
      </c>
      <c r="E735" s="261" t="s">
        <v>1251</v>
      </c>
      <c r="F735" s="262" t="s">
        <v>1252</v>
      </c>
      <c r="G735" s="263" t="s">
        <v>339</v>
      </c>
      <c r="H735" s="264">
        <v>0.55000000000000004</v>
      </c>
      <c r="I735" s="265"/>
      <c r="J735" s="266">
        <f>ROUND(I735*H735,2)</f>
        <v>0</v>
      </c>
      <c r="K735" s="262" t="s">
        <v>340</v>
      </c>
      <c r="L735" s="267"/>
      <c r="M735" s="268" t="s">
        <v>1</v>
      </c>
      <c r="N735" s="269" t="s">
        <v>40</v>
      </c>
      <c r="O735" s="91"/>
      <c r="P735" s="229">
        <f>O735*H735</f>
        <v>0</v>
      </c>
      <c r="Q735" s="229">
        <v>0.012</v>
      </c>
      <c r="R735" s="229">
        <f>Q735*H735</f>
        <v>0.0066000000000000008</v>
      </c>
      <c r="S735" s="229">
        <v>0</v>
      </c>
      <c r="T735" s="230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31" t="s">
        <v>492</v>
      </c>
      <c r="AT735" s="231" t="s">
        <v>427</v>
      </c>
      <c r="AU735" s="231" t="s">
        <v>85</v>
      </c>
      <c r="AY735" s="17" t="s">
        <v>334</v>
      </c>
      <c r="BE735" s="232">
        <f>IF(N735="základní",J735,0)</f>
        <v>0</v>
      </c>
      <c r="BF735" s="232">
        <f>IF(N735="snížená",J735,0)</f>
        <v>0</v>
      </c>
      <c r="BG735" s="232">
        <f>IF(N735="zákl. přenesená",J735,0)</f>
        <v>0</v>
      </c>
      <c r="BH735" s="232">
        <f>IF(N735="sníž. přenesená",J735,0)</f>
        <v>0</v>
      </c>
      <c r="BI735" s="232">
        <f>IF(N735="nulová",J735,0)</f>
        <v>0</v>
      </c>
      <c r="BJ735" s="17" t="s">
        <v>83</v>
      </c>
      <c r="BK735" s="232">
        <f>ROUND(I735*H735,2)</f>
        <v>0</v>
      </c>
      <c r="BL735" s="17" t="s">
        <v>415</v>
      </c>
      <c r="BM735" s="231" t="s">
        <v>1253</v>
      </c>
    </row>
    <row r="736" s="13" customFormat="1">
      <c r="A736" s="13"/>
      <c r="B736" s="233"/>
      <c r="C736" s="234"/>
      <c r="D736" s="235" t="s">
        <v>343</v>
      </c>
      <c r="E736" s="236" t="s">
        <v>1</v>
      </c>
      <c r="F736" s="237" t="s">
        <v>344</v>
      </c>
      <c r="G736" s="234"/>
      <c r="H736" s="236" t="s">
        <v>1</v>
      </c>
      <c r="I736" s="238"/>
      <c r="J736" s="234"/>
      <c r="K736" s="234"/>
      <c r="L736" s="239"/>
      <c r="M736" s="240"/>
      <c r="N736" s="241"/>
      <c r="O736" s="241"/>
      <c r="P736" s="241"/>
      <c r="Q736" s="241"/>
      <c r="R736" s="241"/>
      <c r="S736" s="241"/>
      <c r="T736" s="24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3" t="s">
        <v>343</v>
      </c>
      <c r="AU736" s="243" t="s">
        <v>85</v>
      </c>
      <c r="AV736" s="13" t="s">
        <v>83</v>
      </c>
      <c r="AW736" s="13" t="s">
        <v>31</v>
      </c>
      <c r="AX736" s="13" t="s">
        <v>75</v>
      </c>
      <c r="AY736" s="243" t="s">
        <v>334</v>
      </c>
    </row>
    <row r="737" s="13" customFormat="1">
      <c r="A737" s="13"/>
      <c r="B737" s="233"/>
      <c r="C737" s="234"/>
      <c r="D737" s="235" t="s">
        <v>343</v>
      </c>
      <c r="E737" s="236" t="s">
        <v>1</v>
      </c>
      <c r="F737" s="237" t="s">
        <v>1254</v>
      </c>
      <c r="G737" s="234"/>
      <c r="H737" s="236" t="s">
        <v>1</v>
      </c>
      <c r="I737" s="238"/>
      <c r="J737" s="234"/>
      <c r="K737" s="234"/>
      <c r="L737" s="239"/>
      <c r="M737" s="240"/>
      <c r="N737" s="241"/>
      <c r="O737" s="241"/>
      <c r="P737" s="241"/>
      <c r="Q737" s="241"/>
      <c r="R737" s="241"/>
      <c r="S737" s="241"/>
      <c r="T737" s="24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3" t="s">
        <v>343</v>
      </c>
      <c r="AU737" s="243" t="s">
        <v>85</v>
      </c>
      <c r="AV737" s="13" t="s">
        <v>83</v>
      </c>
      <c r="AW737" s="13" t="s">
        <v>31</v>
      </c>
      <c r="AX737" s="13" t="s">
        <v>75</v>
      </c>
      <c r="AY737" s="243" t="s">
        <v>334</v>
      </c>
    </row>
    <row r="738" s="14" customFormat="1">
      <c r="A738" s="14"/>
      <c r="B738" s="244"/>
      <c r="C738" s="245"/>
      <c r="D738" s="235" t="s">
        <v>343</v>
      </c>
      <c r="E738" s="246" t="s">
        <v>1</v>
      </c>
      <c r="F738" s="247" t="s">
        <v>256</v>
      </c>
      <c r="G738" s="245"/>
      <c r="H738" s="248">
        <v>0.5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4" t="s">
        <v>343</v>
      </c>
      <c r="AU738" s="254" t="s">
        <v>85</v>
      </c>
      <c r="AV738" s="14" t="s">
        <v>85</v>
      </c>
      <c r="AW738" s="14" t="s">
        <v>31</v>
      </c>
      <c r="AX738" s="14" t="s">
        <v>83</v>
      </c>
      <c r="AY738" s="254" t="s">
        <v>334</v>
      </c>
    </row>
    <row r="739" s="14" customFormat="1">
      <c r="A739" s="14"/>
      <c r="B739" s="244"/>
      <c r="C739" s="245"/>
      <c r="D739" s="235" t="s">
        <v>343</v>
      </c>
      <c r="E739" s="245"/>
      <c r="F739" s="246" t="s">
        <v>1255</v>
      </c>
      <c r="G739" s="245"/>
      <c r="H739" s="248">
        <v>0.55000000000000004</v>
      </c>
      <c r="I739" s="249"/>
      <c r="J739" s="245"/>
      <c r="K739" s="245"/>
      <c r="L739" s="250"/>
      <c r="M739" s="251"/>
      <c r="N739" s="252"/>
      <c r="O739" s="252"/>
      <c r="P739" s="252"/>
      <c r="Q739" s="252"/>
      <c r="R739" s="252"/>
      <c r="S739" s="252"/>
      <c r="T739" s="253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4" t="s">
        <v>343</v>
      </c>
      <c r="AU739" s="254" t="s">
        <v>85</v>
      </c>
      <c r="AV739" s="14" t="s">
        <v>85</v>
      </c>
      <c r="AW739" s="14" t="s">
        <v>4</v>
      </c>
      <c r="AX739" s="14" t="s">
        <v>83</v>
      </c>
      <c r="AY739" s="254" t="s">
        <v>334</v>
      </c>
    </row>
    <row r="740" s="2" customFormat="1" ht="24.15" customHeight="1">
      <c r="A740" s="38"/>
      <c r="B740" s="39"/>
      <c r="C740" s="220" t="s">
        <v>1256</v>
      </c>
      <c r="D740" s="220" t="s">
        <v>336</v>
      </c>
      <c r="E740" s="221" t="s">
        <v>1257</v>
      </c>
      <c r="F740" s="222" t="s">
        <v>1258</v>
      </c>
      <c r="G740" s="223" t="s">
        <v>458</v>
      </c>
      <c r="H740" s="224">
        <v>1</v>
      </c>
      <c r="I740" s="225"/>
      <c r="J740" s="226">
        <f>ROUND(I740*H740,2)</f>
        <v>0</v>
      </c>
      <c r="K740" s="222" t="s">
        <v>340</v>
      </c>
      <c r="L740" s="44"/>
      <c r="M740" s="227" t="s">
        <v>1</v>
      </c>
      <c r="N740" s="228" t="s">
        <v>40</v>
      </c>
      <c r="O740" s="91"/>
      <c r="P740" s="229">
        <f>O740*H740</f>
        <v>0</v>
      </c>
      <c r="Q740" s="229">
        <v>0.00059000000000000003</v>
      </c>
      <c r="R740" s="229">
        <f>Q740*H740</f>
        <v>0.00059000000000000003</v>
      </c>
      <c r="S740" s="229">
        <v>0</v>
      </c>
      <c r="T740" s="230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31" t="s">
        <v>415</v>
      </c>
      <c r="AT740" s="231" t="s">
        <v>336</v>
      </c>
      <c r="AU740" s="231" t="s">
        <v>85</v>
      </c>
      <c r="AY740" s="17" t="s">
        <v>334</v>
      </c>
      <c r="BE740" s="232">
        <f>IF(N740="základní",J740,0)</f>
        <v>0</v>
      </c>
      <c r="BF740" s="232">
        <f>IF(N740="snížená",J740,0)</f>
        <v>0</v>
      </c>
      <c r="BG740" s="232">
        <f>IF(N740="zákl. přenesená",J740,0)</f>
        <v>0</v>
      </c>
      <c r="BH740" s="232">
        <f>IF(N740="sníž. přenesená",J740,0)</f>
        <v>0</v>
      </c>
      <c r="BI740" s="232">
        <f>IF(N740="nulová",J740,0)</f>
        <v>0</v>
      </c>
      <c r="BJ740" s="17" t="s">
        <v>83</v>
      </c>
      <c r="BK740" s="232">
        <f>ROUND(I740*H740,2)</f>
        <v>0</v>
      </c>
      <c r="BL740" s="17" t="s">
        <v>415</v>
      </c>
      <c r="BM740" s="231" t="s">
        <v>1259</v>
      </c>
    </row>
    <row r="741" s="2" customFormat="1" ht="24.15" customHeight="1">
      <c r="A741" s="38"/>
      <c r="B741" s="39"/>
      <c r="C741" s="260" t="s">
        <v>1260</v>
      </c>
      <c r="D741" s="260" t="s">
        <v>427</v>
      </c>
      <c r="E741" s="261" t="s">
        <v>1261</v>
      </c>
      <c r="F741" s="262" t="s">
        <v>1262</v>
      </c>
      <c r="G741" s="263" t="s">
        <v>339</v>
      </c>
      <c r="H741" s="264">
        <v>5.625</v>
      </c>
      <c r="I741" s="265"/>
      <c r="J741" s="266">
        <f>ROUND(I741*H741,2)</f>
        <v>0</v>
      </c>
      <c r="K741" s="262" t="s">
        <v>340</v>
      </c>
      <c r="L741" s="267"/>
      <c r="M741" s="268" t="s">
        <v>1</v>
      </c>
      <c r="N741" s="269" t="s">
        <v>40</v>
      </c>
      <c r="O741" s="91"/>
      <c r="P741" s="229">
        <f>O741*H741</f>
        <v>0</v>
      </c>
      <c r="Q741" s="229">
        <v>0.013509999999999999</v>
      </c>
      <c r="R741" s="229">
        <f>Q741*H741</f>
        <v>0.075993749999999999</v>
      </c>
      <c r="S741" s="229">
        <v>0</v>
      </c>
      <c r="T741" s="230">
        <f>S741*H741</f>
        <v>0</v>
      </c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31" t="s">
        <v>492</v>
      </c>
      <c r="AT741" s="231" t="s">
        <v>427</v>
      </c>
      <c r="AU741" s="231" t="s">
        <v>85</v>
      </c>
      <c r="AY741" s="17" t="s">
        <v>334</v>
      </c>
      <c r="BE741" s="232">
        <f>IF(N741="základní",J741,0)</f>
        <v>0</v>
      </c>
      <c r="BF741" s="232">
        <f>IF(N741="snížená",J741,0)</f>
        <v>0</v>
      </c>
      <c r="BG741" s="232">
        <f>IF(N741="zákl. přenesená",J741,0)</f>
        <v>0</v>
      </c>
      <c r="BH741" s="232">
        <f>IF(N741="sníž. přenesená",J741,0)</f>
        <v>0</v>
      </c>
      <c r="BI741" s="232">
        <f>IF(N741="nulová",J741,0)</f>
        <v>0</v>
      </c>
      <c r="BJ741" s="17" t="s">
        <v>83</v>
      </c>
      <c r="BK741" s="232">
        <f>ROUND(I741*H741,2)</f>
        <v>0</v>
      </c>
      <c r="BL741" s="17" t="s">
        <v>415</v>
      </c>
      <c r="BM741" s="231" t="s">
        <v>1263</v>
      </c>
    </row>
    <row r="742" s="14" customFormat="1">
      <c r="A742" s="14"/>
      <c r="B742" s="244"/>
      <c r="C742" s="245"/>
      <c r="D742" s="235" t="s">
        <v>343</v>
      </c>
      <c r="E742" s="255" t="s">
        <v>1</v>
      </c>
      <c r="F742" s="246" t="s">
        <v>1264</v>
      </c>
      <c r="G742" s="245"/>
      <c r="H742" s="248">
        <v>5.625</v>
      </c>
      <c r="I742" s="249"/>
      <c r="J742" s="245"/>
      <c r="K742" s="245"/>
      <c r="L742" s="250"/>
      <c r="M742" s="251"/>
      <c r="N742" s="252"/>
      <c r="O742" s="252"/>
      <c r="P742" s="252"/>
      <c r="Q742" s="252"/>
      <c r="R742" s="252"/>
      <c r="S742" s="252"/>
      <c r="T742" s="25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4" t="s">
        <v>343</v>
      </c>
      <c r="AU742" s="254" t="s">
        <v>85</v>
      </c>
      <c r="AV742" s="14" t="s">
        <v>85</v>
      </c>
      <c r="AW742" s="14" t="s">
        <v>31</v>
      </c>
      <c r="AX742" s="14" t="s">
        <v>83</v>
      </c>
      <c r="AY742" s="254" t="s">
        <v>334</v>
      </c>
    </row>
    <row r="743" s="2" customFormat="1" ht="24.15" customHeight="1">
      <c r="A743" s="38"/>
      <c r="B743" s="39"/>
      <c r="C743" s="220" t="s">
        <v>1265</v>
      </c>
      <c r="D743" s="220" t="s">
        <v>336</v>
      </c>
      <c r="E743" s="221" t="s">
        <v>1266</v>
      </c>
      <c r="F743" s="222" t="s">
        <v>1267</v>
      </c>
      <c r="G743" s="223" t="s">
        <v>458</v>
      </c>
      <c r="H743" s="224">
        <v>1</v>
      </c>
      <c r="I743" s="225"/>
      <c r="J743" s="226">
        <f>ROUND(I743*H743,2)</f>
        <v>0</v>
      </c>
      <c r="K743" s="222" t="s">
        <v>340</v>
      </c>
      <c r="L743" s="44"/>
      <c r="M743" s="227" t="s">
        <v>1</v>
      </c>
      <c r="N743" s="228" t="s">
        <v>40</v>
      </c>
      <c r="O743" s="91"/>
      <c r="P743" s="229">
        <f>O743*H743</f>
        <v>0</v>
      </c>
      <c r="Q743" s="229">
        <v>0</v>
      </c>
      <c r="R743" s="229">
        <f>Q743*H743</f>
        <v>0</v>
      </c>
      <c r="S743" s="229">
        <v>0</v>
      </c>
      <c r="T743" s="230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1" t="s">
        <v>415</v>
      </c>
      <c r="AT743" s="231" t="s">
        <v>336</v>
      </c>
      <c r="AU743" s="231" t="s">
        <v>85</v>
      </c>
      <c r="AY743" s="17" t="s">
        <v>334</v>
      </c>
      <c r="BE743" s="232">
        <f>IF(N743="základní",J743,0)</f>
        <v>0</v>
      </c>
      <c r="BF743" s="232">
        <f>IF(N743="snížená",J743,0)</f>
        <v>0</v>
      </c>
      <c r="BG743" s="232">
        <f>IF(N743="zákl. přenesená",J743,0)</f>
        <v>0</v>
      </c>
      <c r="BH743" s="232">
        <f>IF(N743="sníž. přenesená",J743,0)</f>
        <v>0</v>
      </c>
      <c r="BI743" s="232">
        <f>IF(N743="nulová",J743,0)</f>
        <v>0</v>
      </c>
      <c r="BJ743" s="17" t="s">
        <v>83</v>
      </c>
      <c r="BK743" s="232">
        <f>ROUND(I743*H743,2)</f>
        <v>0</v>
      </c>
      <c r="BL743" s="17" t="s">
        <v>415</v>
      </c>
      <c r="BM743" s="231" t="s">
        <v>1268</v>
      </c>
    </row>
    <row r="744" s="2" customFormat="1" ht="24.15" customHeight="1">
      <c r="A744" s="38"/>
      <c r="B744" s="39"/>
      <c r="C744" s="260" t="s">
        <v>1269</v>
      </c>
      <c r="D744" s="260" t="s">
        <v>427</v>
      </c>
      <c r="E744" s="261" t="s">
        <v>1270</v>
      </c>
      <c r="F744" s="262" t="s">
        <v>1271</v>
      </c>
      <c r="G744" s="263" t="s">
        <v>458</v>
      </c>
      <c r="H744" s="264">
        <v>1</v>
      </c>
      <c r="I744" s="265"/>
      <c r="J744" s="266">
        <f>ROUND(I744*H744,2)</f>
        <v>0</v>
      </c>
      <c r="K744" s="262" t="s">
        <v>340</v>
      </c>
      <c r="L744" s="267"/>
      <c r="M744" s="268" t="s">
        <v>1</v>
      </c>
      <c r="N744" s="269" t="s">
        <v>40</v>
      </c>
      <c r="O744" s="91"/>
      <c r="P744" s="229">
        <f>O744*H744</f>
        <v>0</v>
      </c>
      <c r="Q744" s="229">
        <v>0.012</v>
      </c>
      <c r="R744" s="229">
        <f>Q744*H744</f>
        <v>0.012</v>
      </c>
      <c r="S744" s="229">
        <v>0</v>
      </c>
      <c r="T744" s="230">
        <f>S744*H744</f>
        <v>0</v>
      </c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31" t="s">
        <v>492</v>
      </c>
      <c r="AT744" s="231" t="s">
        <v>427</v>
      </c>
      <c r="AU744" s="231" t="s">
        <v>85</v>
      </c>
      <c r="AY744" s="17" t="s">
        <v>334</v>
      </c>
      <c r="BE744" s="232">
        <f>IF(N744="základní",J744,0)</f>
        <v>0</v>
      </c>
      <c r="BF744" s="232">
        <f>IF(N744="snížená",J744,0)</f>
        <v>0</v>
      </c>
      <c r="BG744" s="232">
        <f>IF(N744="zákl. přenesená",J744,0)</f>
        <v>0</v>
      </c>
      <c r="BH744" s="232">
        <f>IF(N744="sníž. přenesená",J744,0)</f>
        <v>0</v>
      </c>
      <c r="BI744" s="232">
        <f>IF(N744="nulová",J744,0)</f>
        <v>0</v>
      </c>
      <c r="BJ744" s="17" t="s">
        <v>83</v>
      </c>
      <c r="BK744" s="232">
        <f>ROUND(I744*H744,2)</f>
        <v>0</v>
      </c>
      <c r="BL744" s="17" t="s">
        <v>415</v>
      </c>
      <c r="BM744" s="231" t="s">
        <v>1272</v>
      </c>
    </row>
    <row r="745" s="2" customFormat="1" ht="16.5" customHeight="1">
      <c r="A745" s="38"/>
      <c r="B745" s="39"/>
      <c r="C745" s="220" t="s">
        <v>1273</v>
      </c>
      <c r="D745" s="220" t="s">
        <v>336</v>
      </c>
      <c r="E745" s="221" t="s">
        <v>1274</v>
      </c>
      <c r="F745" s="222" t="s">
        <v>1275</v>
      </c>
      <c r="G745" s="223" t="s">
        <v>339</v>
      </c>
      <c r="H745" s="224">
        <v>72</v>
      </c>
      <c r="I745" s="225"/>
      <c r="J745" s="226">
        <f>ROUND(I745*H745,2)</f>
        <v>0</v>
      </c>
      <c r="K745" s="222" t="s">
        <v>340</v>
      </c>
      <c r="L745" s="44"/>
      <c r="M745" s="227" t="s">
        <v>1</v>
      </c>
      <c r="N745" s="228" t="s">
        <v>40</v>
      </c>
      <c r="O745" s="91"/>
      <c r="P745" s="229">
        <f>O745*H745</f>
        <v>0</v>
      </c>
      <c r="Q745" s="229">
        <v>5.0000000000000002E-05</v>
      </c>
      <c r="R745" s="229">
        <f>Q745*H745</f>
        <v>0.0036000000000000003</v>
      </c>
      <c r="S745" s="229">
        <v>0</v>
      </c>
      <c r="T745" s="230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231" t="s">
        <v>415</v>
      </c>
      <c r="AT745" s="231" t="s">
        <v>336</v>
      </c>
      <c r="AU745" s="231" t="s">
        <v>85</v>
      </c>
      <c r="AY745" s="17" t="s">
        <v>334</v>
      </c>
      <c r="BE745" s="232">
        <f>IF(N745="základní",J745,0)</f>
        <v>0</v>
      </c>
      <c r="BF745" s="232">
        <f>IF(N745="snížená",J745,0)</f>
        <v>0</v>
      </c>
      <c r="BG745" s="232">
        <f>IF(N745="zákl. přenesená",J745,0)</f>
        <v>0</v>
      </c>
      <c r="BH745" s="232">
        <f>IF(N745="sníž. přenesená",J745,0)</f>
        <v>0</v>
      </c>
      <c r="BI745" s="232">
        <f>IF(N745="nulová",J745,0)</f>
        <v>0</v>
      </c>
      <c r="BJ745" s="17" t="s">
        <v>83</v>
      </c>
      <c r="BK745" s="232">
        <f>ROUND(I745*H745,2)</f>
        <v>0</v>
      </c>
      <c r="BL745" s="17" t="s">
        <v>415</v>
      </c>
      <c r="BM745" s="231" t="s">
        <v>1276</v>
      </c>
    </row>
    <row r="746" s="13" customFormat="1">
      <c r="A746" s="13"/>
      <c r="B746" s="233"/>
      <c r="C746" s="234"/>
      <c r="D746" s="235" t="s">
        <v>343</v>
      </c>
      <c r="E746" s="236" t="s">
        <v>1</v>
      </c>
      <c r="F746" s="237" t="s">
        <v>588</v>
      </c>
      <c r="G746" s="234"/>
      <c r="H746" s="236" t="s">
        <v>1</v>
      </c>
      <c r="I746" s="238"/>
      <c r="J746" s="234"/>
      <c r="K746" s="234"/>
      <c r="L746" s="239"/>
      <c r="M746" s="240"/>
      <c r="N746" s="241"/>
      <c r="O746" s="241"/>
      <c r="P746" s="241"/>
      <c r="Q746" s="241"/>
      <c r="R746" s="241"/>
      <c r="S746" s="241"/>
      <c r="T746" s="24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3" t="s">
        <v>343</v>
      </c>
      <c r="AU746" s="243" t="s">
        <v>85</v>
      </c>
      <c r="AV746" s="13" t="s">
        <v>83</v>
      </c>
      <c r="AW746" s="13" t="s">
        <v>31</v>
      </c>
      <c r="AX746" s="13" t="s">
        <v>75</v>
      </c>
      <c r="AY746" s="243" t="s">
        <v>334</v>
      </c>
    </row>
    <row r="747" s="14" customFormat="1">
      <c r="A747" s="14"/>
      <c r="B747" s="244"/>
      <c r="C747" s="245"/>
      <c r="D747" s="235" t="s">
        <v>343</v>
      </c>
      <c r="E747" s="255" t="s">
        <v>1</v>
      </c>
      <c r="F747" s="246" t="s">
        <v>1175</v>
      </c>
      <c r="G747" s="245"/>
      <c r="H747" s="248">
        <v>27</v>
      </c>
      <c r="I747" s="249"/>
      <c r="J747" s="245"/>
      <c r="K747" s="245"/>
      <c r="L747" s="250"/>
      <c r="M747" s="251"/>
      <c r="N747" s="252"/>
      <c r="O747" s="252"/>
      <c r="P747" s="252"/>
      <c r="Q747" s="252"/>
      <c r="R747" s="252"/>
      <c r="S747" s="252"/>
      <c r="T747" s="253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4" t="s">
        <v>343</v>
      </c>
      <c r="AU747" s="254" t="s">
        <v>85</v>
      </c>
      <c r="AV747" s="14" t="s">
        <v>85</v>
      </c>
      <c r="AW747" s="14" t="s">
        <v>31</v>
      </c>
      <c r="AX747" s="14" t="s">
        <v>75</v>
      </c>
      <c r="AY747" s="254" t="s">
        <v>334</v>
      </c>
    </row>
    <row r="748" s="13" customFormat="1">
      <c r="A748" s="13"/>
      <c r="B748" s="233"/>
      <c r="C748" s="234"/>
      <c r="D748" s="235" t="s">
        <v>343</v>
      </c>
      <c r="E748" s="236" t="s">
        <v>1</v>
      </c>
      <c r="F748" s="237" t="s">
        <v>590</v>
      </c>
      <c r="G748" s="234"/>
      <c r="H748" s="236" t="s">
        <v>1</v>
      </c>
      <c r="I748" s="238"/>
      <c r="J748" s="234"/>
      <c r="K748" s="234"/>
      <c r="L748" s="239"/>
      <c r="M748" s="240"/>
      <c r="N748" s="241"/>
      <c r="O748" s="241"/>
      <c r="P748" s="241"/>
      <c r="Q748" s="241"/>
      <c r="R748" s="241"/>
      <c r="S748" s="241"/>
      <c r="T748" s="242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3" t="s">
        <v>343</v>
      </c>
      <c r="AU748" s="243" t="s">
        <v>85</v>
      </c>
      <c r="AV748" s="13" t="s">
        <v>83</v>
      </c>
      <c r="AW748" s="13" t="s">
        <v>31</v>
      </c>
      <c r="AX748" s="13" t="s">
        <v>75</v>
      </c>
      <c r="AY748" s="243" t="s">
        <v>334</v>
      </c>
    </row>
    <row r="749" s="14" customFormat="1">
      <c r="A749" s="14"/>
      <c r="B749" s="244"/>
      <c r="C749" s="245"/>
      <c r="D749" s="235" t="s">
        <v>343</v>
      </c>
      <c r="E749" s="255" t="s">
        <v>1</v>
      </c>
      <c r="F749" s="246" t="s">
        <v>1176</v>
      </c>
      <c r="G749" s="245"/>
      <c r="H749" s="248">
        <v>45</v>
      </c>
      <c r="I749" s="249"/>
      <c r="J749" s="245"/>
      <c r="K749" s="245"/>
      <c r="L749" s="250"/>
      <c r="M749" s="251"/>
      <c r="N749" s="252"/>
      <c r="O749" s="252"/>
      <c r="P749" s="252"/>
      <c r="Q749" s="252"/>
      <c r="R749" s="252"/>
      <c r="S749" s="252"/>
      <c r="T749" s="253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4" t="s">
        <v>343</v>
      </c>
      <c r="AU749" s="254" t="s">
        <v>85</v>
      </c>
      <c r="AV749" s="14" t="s">
        <v>85</v>
      </c>
      <c r="AW749" s="14" t="s">
        <v>31</v>
      </c>
      <c r="AX749" s="14" t="s">
        <v>75</v>
      </c>
      <c r="AY749" s="254" t="s">
        <v>334</v>
      </c>
    </row>
    <row r="750" s="15" customFormat="1">
      <c r="A750" s="15"/>
      <c r="B750" s="270"/>
      <c r="C750" s="271"/>
      <c r="D750" s="235" t="s">
        <v>343</v>
      </c>
      <c r="E750" s="272" t="s">
        <v>1</v>
      </c>
      <c r="F750" s="273" t="s">
        <v>518</v>
      </c>
      <c r="G750" s="271"/>
      <c r="H750" s="274">
        <v>72</v>
      </c>
      <c r="I750" s="275"/>
      <c r="J750" s="271"/>
      <c r="K750" s="271"/>
      <c r="L750" s="276"/>
      <c r="M750" s="277"/>
      <c r="N750" s="278"/>
      <c r="O750" s="278"/>
      <c r="P750" s="278"/>
      <c r="Q750" s="278"/>
      <c r="R750" s="278"/>
      <c r="S750" s="278"/>
      <c r="T750" s="279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80" t="s">
        <v>343</v>
      </c>
      <c r="AU750" s="280" t="s">
        <v>85</v>
      </c>
      <c r="AV750" s="15" t="s">
        <v>341</v>
      </c>
      <c r="AW750" s="15" t="s">
        <v>31</v>
      </c>
      <c r="AX750" s="15" t="s">
        <v>83</v>
      </c>
      <c r="AY750" s="280" t="s">
        <v>334</v>
      </c>
    </row>
    <row r="751" s="2" customFormat="1" ht="16.5" customHeight="1">
      <c r="A751" s="38"/>
      <c r="B751" s="39"/>
      <c r="C751" s="260" t="s">
        <v>1277</v>
      </c>
      <c r="D751" s="260" t="s">
        <v>427</v>
      </c>
      <c r="E751" s="261" t="s">
        <v>1278</v>
      </c>
      <c r="F751" s="262" t="s">
        <v>1279</v>
      </c>
      <c r="G751" s="263" t="s">
        <v>339</v>
      </c>
      <c r="H751" s="264">
        <v>72</v>
      </c>
      <c r="I751" s="265"/>
      <c r="J751" s="266">
        <f>ROUND(I751*H751,2)</f>
        <v>0</v>
      </c>
      <c r="K751" s="262" t="s">
        <v>340</v>
      </c>
      <c r="L751" s="267"/>
      <c r="M751" s="268" t="s">
        <v>1</v>
      </c>
      <c r="N751" s="269" t="s">
        <v>40</v>
      </c>
      <c r="O751" s="91"/>
      <c r="P751" s="229">
        <f>O751*H751</f>
        <v>0</v>
      </c>
      <c r="Q751" s="229">
        <v>0.01</v>
      </c>
      <c r="R751" s="229">
        <f>Q751*H751</f>
        <v>0.71999999999999997</v>
      </c>
      <c r="S751" s="229">
        <v>0</v>
      </c>
      <c r="T751" s="230">
        <f>S751*H751</f>
        <v>0</v>
      </c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R751" s="231" t="s">
        <v>492</v>
      </c>
      <c r="AT751" s="231" t="s">
        <v>427</v>
      </c>
      <c r="AU751" s="231" t="s">
        <v>85</v>
      </c>
      <c r="AY751" s="17" t="s">
        <v>334</v>
      </c>
      <c r="BE751" s="232">
        <f>IF(N751="základní",J751,0)</f>
        <v>0</v>
      </c>
      <c r="BF751" s="232">
        <f>IF(N751="snížená",J751,0)</f>
        <v>0</v>
      </c>
      <c r="BG751" s="232">
        <f>IF(N751="zákl. přenesená",J751,0)</f>
        <v>0</v>
      </c>
      <c r="BH751" s="232">
        <f>IF(N751="sníž. přenesená",J751,0)</f>
        <v>0</v>
      </c>
      <c r="BI751" s="232">
        <f>IF(N751="nulová",J751,0)</f>
        <v>0</v>
      </c>
      <c r="BJ751" s="17" t="s">
        <v>83</v>
      </c>
      <c r="BK751" s="232">
        <f>ROUND(I751*H751,2)</f>
        <v>0</v>
      </c>
      <c r="BL751" s="17" t="s">
        <v>415</v>
      </c>
      <c r="BM751" s="231" t="s">
        <v>1280</v>
      </c>
    </row>
    <row r="752" s="2" customFormat="1" ht="33" customHeight="1">
      <c r="A752" s="38"/>
      <c r="B752" s="39"/>
      <c r="C752" s="220" t="s">
        <v>1281</v>
      </c>
      <c r="D752" s="220" t="s">
        <v>336</v>
      </c>
      <c r="E752" s="221" t="s">
        <v>1282</v>
      </c>
      <c r="F752" s="222" t="s">
        <v>1283</v>
      </c>
      <c r="G752" s="223" t="s">
        <v>458</v>
      </c>
      <c r="H752" s="224">
        <v>3</v>
      </c>
      <c r="I752" s="225"/>
      <c r="J752" s="226">
        <f>ROUND(I752*H752,2)</f>
        <v>0</v>
      </c>
      <c r="K752" s="222" t="s">
        <v>340</v>
      </c>
      <c r="L752" s="44"/>
      <c r="M752" s="227" t="s">
        <v>1</v>
      </c>
      <c r="N752" s="228" t="s">
        <v>40</v>
      </c>
      <c r="O752" s="91"/>
      <c r="P752" s="229">
        <f>O752*H752</f>
        <v>0</v>
      </c>
      <c r="Q752" s="229">
        <v>6.0000000000000002E-05</v>
      </c>
      <c r="R752" s="229">
        <f>Q752*H752</f>
        <v>0.00018000000000000001</v>
      </c>
      <c r="S752" s="229">
        <v>0</v>
      </c>
      <c r="T752" s="230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31" t="s">
        <v>415</v>
      </c>
      <c r="AT752" s="231" t="s">
        <v>336</v>
      </c>
      <c r="AU752" s="231" t="s">
        <v>85</v>
      </c>
      <c r="AY752" s="17" t="s">
        <v>334</v>
      </c>
      <c r="BE752" s="232">
        <f>IF(N752="základní",J752,0)</f>
        <v>0</v>
      </c>
      <c r="BF752" s="232">
        <f>IF(N752="snížená",J752,0)</f>
        <v>0</v>
      </c>
      <c r="BG752" s="232">
        <f>IF(N752="zákl. přenesená",J752,0)</f>
        <v>0</v>
      </c>
      <c r="BH752" s="232">
        <f>IF(N752="sníž. přenesená",J752,0)</f>
        <v>0</v>
      </c>
      <c r="BI752" s="232">
        <f>IF(N752="nulová",J752,0)</f>
        <v>0</v>
      </c>
      <c r="BJ752" s="17" t="s">
        <v>83</v>
      </c>
      <c r="BK752" s="232">
        <f>ROUND(I752*H752,2)</f>
        <v>0</v>
      </c>
      <c r="BL752" s="17" t="s">
        <v>415</v>
      </c>
      <c r="BM752" s="231" t="s">
        <v>1284</v>
      </c>
    </row>
    <row r="753" s="2" customFormat="1" ht="24.15" customHeight="1">
      <c r="A753" s="38"/>
      <c r="B753" s="39"/>
      <c r="C753" s="260" t="s">
        <v>1285</v>
      </c>
      <c r="D753" s="260" t="s">
        <v>427</v>
      </c>
      <c r="E753" s="261" t="s">
        <v>1286</v>
      </c>
      <c r="F753" s="262" t="s">
        <v>1287</v>
      </c>
      <c r="G753" s="263" t="s">
        <v>458</v>
      </c>
      <c r="H753" s="264">
        <v>3</v>
      </c>
      <c r="I753" s="265"/>
      <c r="J753" s="266">
        <f>ROUND(I753*H753,2)</f>
        <v>0</v>
      </c>
      <c r="K753" s="262" t="s">
        <v>1</v>
      </c>
      <c r="L753" s="267"/>
      <c r="M753" s="268" t="s">
        <v>1</v>
      </c>
      <c r="N753" s="269" t="s">
        <v>40</v>
      </c>
      <c r="O753" s="91"/>
      <c r="P753" s="229">
        <f>O753*H753</f>
        <v>0</v>
      </c>
      <c r="Q753" s="229">
        <v>0.042999999999999997</v>
      </c>
      <c r="R753" s="229">
        <f>Q753*H753</f>
        <v>0.129</v>
      </c>
      <c r="S753" s="229">
        <v>0</v>
      </c>
      <c r="T753" s="230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31" t="s">
        <v>492</v>
      </c>
      <c r="AT753" s="231" t="s">
        <v>427</v>
      </c>
      <c r="AU753" s="231" t="s">
        <v>85</v>
      </c>
      <c r="AY753" s="17" t="s">
        <v>334</v>
      </c>
      <c r="BE753" s="232">
        <f>IF(N753="základní",J753,0)</f>
        <v>0</v>
      </c>
      <c r="BF753" s="232">
        <f>IF(N753="snížená",J753,0)</f>
        <v>0</v>
      </c>
      <c r="BG753" s="232">
        <f>IF(N753="zákl. přenesená",J753,0)</f>
        <v>0</v>
      </c>
      <c r="BH753" s="232">
        <f>IF(N753="sníž. přenesená",J753,0)</f>
        <v>0</v>
      </c>
      <c r="BI753" s="232">
        <f>IF(N753="nulová",J753,0)</f>
        <v>0</v>
      </c>
      <c r="BJ753" s="17" t="s">
        <v>83</v>
      </c>
      <c r="BK753" s="232">
        <f>ROUND(I753*H753,2)</f>
        <v>0</v>
      </c>
      <c r="BL753" s="17" t="s">
        <v>415</v>
      </c>
      <c r="BM753" s="231" t="s">
        <v>1288</v>
      </c>
    </row>
    <row r="754" s="2" customFormat="1" ht="24.15" customHeight="1">
      <c r="A754" s="38"/>
      <c r="B754" s="39"/>
      <c r="C754" s="220" t="s">
        <v>1289</v>
      </c>
      <c r="D754" s="220" t="s">
        <v>336</v>
      </c>
      <c r="E754" s="221" t="s">
        <v>1290</v>
      </c>
      <c r="F754" s="222" t="s">
        <v>1291</v>
      </c>
      <c r="G754" s="223" t="s">
        <v>1228</v>
      </c>
      <c r="H754" s="224">
        <v>240</v>
      </c>
      <c r="I754" s="225"/>
      <c r="J754" s="226">
        <f>ROUND(I754*H754,2)</f>
        <v>0</v>
      </c>
      <c r="K754" s="222" t="s">
        <v>340</v>
      </c>
      <c r="L754" s="44"/>
      <c r="M754" s="227" t="s">
        <v>1</v>
      </c>
      <c r="N754" s="228" t="s">
        <v>40</v>
      </c>
      <c r="O754" s="91"/>
      <c r="P754" s="229">
        <f>O754*H754</f>
        <v>0</v>
      </c>
      <c r="Q754" s="229">
        <v>6.0000000000000002E-05</v>
      </c>
      <c r="R754" s="229">
        <f>Q754*H754</f>
        <v>0.0144</v>
      </c>
      <c r="S754" s="229">
        <v>0</v>
      </c>
      <c r="T754" s="230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231" t="s">
        <v>415</v>
      </c>
      <c r="AT754" s="231" t="s">
        <v>336</v>
      </c>
      <c r="AU754" s="231" t="s">
        <v>85</v>
      </c>
      <c r="AY754" s="17" t="s">
        <v>334</v>
      </c>
      <c r="BE754" s="232">
        <f>IF(N754="základní",J754,0)</f>
        <v>0</v>
      </c>
      <c r="BF754" s="232">
        <f>IF(N754="snížená",J754,0)</f>
        <v>0</v>
      </c>
      <c r="BG754" s="232">
        <f>IF(N754="zákl. přenesená",J754,0)</f>
        <v>0</v>
      </c>
      <c r="BH754" s="232">
        <f>IF(N754="sníž. přenesená",J754,0)</f>
        <v>0</v>
      </c>
      <c r="BI754" s="232">
        <f>IF(N754="nulová",J754,0)</f>
        <v>0</v>
      </c>
      <c r="BJ754" s="17" t="s">
        <v>83</v>
      </c>
      <c r="BK754" s="232">
        <f>ROUND(I754*H754,2)</f>
        <v>0</v>
      </c>
      <c r="BL754" s="17" t="s">
        <v>415</v>
      </c>
      <c r="BM754" s="231" t="s">
        <v>1292</v>
      </c>
    </row>
    <row r="755" s="14" customFormat="1">
      <c r="A755" s="14"/>
      <c r="B755" s="244"/>
      <c r="C755" s="245"/>
      <c r="D755" s="235" t="s">
        <v>343</v>
      </c>
      <c r="E755" s="255" t="s">
        <v>1</v>
      </c>
      <c r="F755" s="246" t="s">
        <v>1293</v>
      </c>
      <c r="G755" s="245"/>
      <c r="H755" s="248">
        <v>240</v>
      </c>
      <c r="I755" s="249"/>
      <c r="J755" s="245"/>
      <c r="K755" s="245"/>
      <c r="L755" s="250"/>
      <c r="M755" s="251"/>
      <c r="N755" s="252"/>
      <c r="O755" s="252"/>
      <c r="P755" s="252"/>
      <c r="Q755" s="252"/>
      <c r="R755" s="252"/>
      <c r="S755" s="252"/>
      <c r="T755" s="253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4" t="s">
        <v>343</v>
      </c>
      <c r="AU755" s="254" t="s">
        <v>85</v>
      </c>
      <c r="AV755" s="14" t="s">
        <v>85</v>
      </c>
      <c r="AW755" s="14" t="s">
        <v>31</v>
      </c>
      <c r="AX755" s="14" t="s">
        <v>83</v>
      </c>
      <c r="AY755" s="254" t="s">
        <v>334</v>
      </c>
    </row>
    <row r="756" s="2" customFormat="1" ht="16.5" customHeight="1">
      <c r="A756" s="38"/>
      <c r="B756" s="39"/>
      <c r="C756" s="260" t="s">
        <v>1294</v>
      </c>
      <c r="D756" s="260" t="s">
        <v>427</v>
      </c>
      <c r="E756" s="261" t="s">
        <v>1295</v>
      </c>
      <c r="F756" s="262" t="s">
        <v>1296</v>
      </c>
      <c r="G756" s="263" t="s">
        <v>458</v>
      </c>
      <c r="H756" s="264">
        <v>8</v>
      </c>
      <c r="I756" s="265"/>
      <c r="J756" s="266">
        <f>ROUND(I756*H756,2)</f>
        <v>0</v>
      </c>
      <c r="K756" s="262" t="s">
        <v>1</v>
      </c>
      <c r="L756" s="267"/>
      <c r="M756" s="268" t="s">
        <v>1</v>
      </c>
      <c r="N756" s="269" t="s">
        <v>40</v>
      </c>
      <c r="O756" s="91"/>
      <c r="P756" s="229">
        <f>O756*H756</f>
        <v>0</v>
      </c>
      <c r="Q756" s="229">
        <v>0</v>
      </c>
      <c r="R756" s="229">
        <f>Q756*H756</f>
        <v>0</v>
      </c>
      <c r="S756" s="229">
        <v>0</v>
      </c>
      <c r="T756" s="230">
        <f>S756*H756</f>
        <v>0</v>
      </c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31" t="s">
        <v>492</v>
      </c>
      <c r="AT756" s="231" t="s">
        <v>427</v>
      </c>
      <c r="AU756" s="231" t="s">
        <v>85</v>
      </c>
      <c r="AY756" s="17" t="s">
        <v>334</v>
      </c>
      <c r="BE756" s="232">
        <f>IF(N756="základní",J756,0)</f>
        <v>0</v>
      </c>
      <c r="BF756" s="232">
        <f>IF(N756="snížená",J756,0)</f>
        <v>0</v>
      </c>
      <c r="BG756" s="232">
        <f>IF(N756="zákl. přenesená",J756,0)</f>
        <v>0</v>
      </c>
      <c r="BH756" s="232">
        <f>IF(N756="sníž. přenesená",J756,0)</f>
        <v>0</v>
      </c>
      <c r="BI756" s="232">
        <f>IF(N756="nulová",J756,0)</f>
        <v>0</v>
      </c>
      <c r="BJ756" s="17" t="s">
        <v>83</v>
      </c>
      <c r="BK756" s="232">
        <f>ROUND(I756*H756,2)</f>
        <v>0</v>
      </c>
      <c r="BL756" s="17" t="s">
        <v>415</v>
      </c>
      <c r="BM756" s="231" t="s">
        <v>1297</v>
      </c>
    </row>
    <row r="757" s="2" customFormat="1" ht="33" customHeight="1">
      <c r="A757" s="38"/>
      <c r="B757" s="39"/>
      <c r="C757" s="220" t="s">
        <v>1298</v>
      </c>
      <c r="D757" s="220" t="s">
        <v>336</v>
      </c>
      <c r="E757" s="221" t="s">
        <v>1299</v>
      </c>
      <c r="F757" s="222" t="s">
        <v>1300</v>
      </c>
      <c r="G757" s="223" t="s">
        <v>1228</v>
      </c>
      <c r="H757" s="224">
        <v>700</v>
      </c>
      <c r="I757" s="225"/>
      <c r="J757" s="226">
        <f>ROUND(I757*H757,2)</f>
        <v>0</v>
      </c>
      <c r="K757" s="222" t="s">
        <v>340</v>
      </c>
      <c r="L757" s="44"/>
      <c r="M757" s="227" t="s">
        <v>1</v>
      </c>
      <c r="N757" s="228" t="s">
        <v>40</v>
      </c>
      <c r="O757" s="91"/>
      <c r="P757" s="229">
        <f>O757*H757</f>
        <v>0</v>
      </c>
      <c r="Q757" s="229">
        <v>0</v>
      </c>
      <c r="R757" s="229">
        <f>Q757*H757</f>
        <v>0</v>
      </c>
      <c r="S757" s="229">
        <v>0.001</v>
      </c>
      <c r="T757" s="230">
        <f>S757*H757</f>
        <v>0.70000000000000007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31" t="s">
        <v>415</v>
      </c>
      <c r="AT757" s="231" t="s">
        <v>336</v>
      </c>
      <c r="AU757" s="231" t="s">
        <v>85</v>
      </c>
      <c r="AY757" s="17" t="s">
        <v>334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7" t="s">
        <v>83</v>
      </c>
      <c r="BK757" s="232">
        <f>ROUND(I757*H757,2)</f>
        <v>0</v>
      </c>
      <c r="BL757" s="17" t="s">
        <v>415</v>
      </c>
      <c r="BM757" s="231" t="s">
        <v>1301</v>
      </c>
    </row>
    <row r="758" s="13" customFormat="1">
      <c r="A758" s="13"/>
      <c r="B758" s="233"/>
      <c r="C758" s="234"/>
      <c r="D758" s="235" t="s">
        <v>343</v>
      </c>
      <c r="E758" s="236" t="s">
        <v>1</v>
      </c>
      <c r="F758" s="237" t="s">
        <v>1302</v>
      </c>
      <c r="G758" s="234"/>
      <c r="H758" s="236" t="s">
        <v>1</v>
      </c>
      <c r="I758" s="238"/>
      <c r="J758" s="234"/>
      <c r="K758" s="234"/>
      <c r="L758" s="239"/>
      <c r="M758" s="240"/>
      <c r="N758" s="241"/>
      <c r="O758" s="241"/>
      <c r="P758" s="241"/>
      <c r="Q758" s="241"/>
      <c r="R758" s="241"/>
      <c r="S758" s="241"/>
      <c r="T758" s="242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3" t="s">
        <v>343</v>
      </c>
      <c r="AU758" s="243" t="s">
        <v>85</v>
      </c>
      <c r="AV758" s="13" t="s">
        <v>83</v>
      </c>
      <c r="AW758" s="13" t="s">
        <v>31</v>
      </c>
      <c r="AX758" s="13" t="s">
        <v>75</v>
      </c>
      <c r="AY758" s="243" t="s">
        <v>334</v>
      </c>
    </row>
    <row r="759" s="14" customFormat="1">
      <c r="A759" s="14"/>
      <c r="B759" s="244"/>
      <c r="C759" s="245"/>
      <c r="D759" s="235" t="s">
        <v>343</v>
      </c>
      <c r="E759" s="255" t="s">
        <v>1</v>
      </c>
      <c r="F759" s="246" t="s">
        <v>1303</v>
      </c>
      <c r="G759" s="245"/>
      <c r="H759" s="248">
        <v>700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4" t="s">
        <v>343</v>
      </c>
      <c r="AU759" s="254" t="s">
        <v>85</v>
      </c>
      <c r="AV759" s="14" t="s">
        <v>85</v>
      </c>
      <c r="AW759" s="14" t="s">
        <v>31</v>
      </c>
      <c r="AX759" s="14" t="s">
        <v>83</v>
      </c>
      <c r="AY759" s="254" t="s">
        <v>334</v>
      </c>
    </row>
    <row r="760" s="2" customFormat="1" ht="24.15" customHeight="1">
      <c r="A760" s="38"/>
      <c r="B760" s="39"/>
      <c r="C760" s="220" t="s">
        <v>1304</v>
      </c>
      <c r="D760" s="220" t="s">
        <v>336</v>
      </c>
      <c r="E760" s="221" t="s">
        <v>1305</v>
      </c>
      <c r="F760" s="222" t="s">
        <v>1306</v>
      </c>
      <c r="G760" s="223" t="s">
        <v>395</v>
      </c>
      <c r="H760" s="224">
        <v>2.5129999999999999</v>
      </c>
      <c r="I760" s="225"/>
      <c r="J760" s="226">
        <f>ROUND(I760*H760,2)</f>
        <v>0</v>
      </c>
      <c r="K760" s="222" t="s">
        <v>340</v>
      </c>
      <c r="L760" s="44"/>
      <c r="M760" s="227" t="s">
        <v>1</v>
      </c>
      <c r="N760" s="228" t="s">
        <v>40</v>
      </c>
      <c r="O760" s="91"/>
      <c r="P760" s="229">
        <f>O760*H760</f>
        <v>0</v>
      </c>
      <c r="Q760" s="229">
        <v>0</v>
      </c>
      <c r="R760" s="229">
        <f>Q760*H760</f>
        <v>0</v>
      </c>
      <c r="S760" s="229">
        <v>0</v>
      </c>
      <c r="T760" s="230">
        <f>S760*H760</f>
        <v>0</v>
      </c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R760" s="231" t="s">
        <v>415</v>
      </c>
      <c r="AT760" s="231" t="s">
        <v>336</v>
      </c>
      <c r="AU760" s="231" t="s">
        <v>85</v>
      </c>
      <c r="AY760" s="17" t="s">
        <v>334</v>
      </c>
      <c r="BE760" s="232">
        <f>IF(N760="základní",J760,0)</f>
        <v>0</v>
      </c>
      <c r="BF760" s="232">
        <f>IF(N760="snížená",J760,0)</f>
        <v>0</v>
      </c>
      <c r="BG760" s="232">
        <f>IF(N760="zákl. přenesená",J760,0)</f>
        <v>0</v>
      </c>
      <c r="BH760" s="232">
        <f>IF(N760="sníž. přenesená",J760,0)</f>
        <v>0</v>
      </c>
      <c r="BI760" s="232">
        <f>IF(N760="nulová",J760,0)</f>
        <v>0</v>
      </c>
      <c r="BJ760" s="17" t="s">
        <v>83</v>
      </c>
      <c r="BK760" s="232">
        <f>ROUND(I760*H760,2)</f>
        <v>0</v>
      </c>
      <c r="BL760" s="17" t="s">
        <v>415</v>
      </c>
      <c r="BM760" s="231" t="s">
        <v>1307</v>
      </c>
    </row>
    <row r="761" s="12" customFormat="1" ht="22.8" customHeight="1">
      <c r="A761" s="12"/>
      <c r="B761" s="204"/>
      <c r="C761" s="205"/>
      <c r="D761" s="206" t="s">
        <v>74</v>
      </c>
      <c r="E761" s="218" t="s">
        <v>1308</v>
      </c>
      <c r="F761" s="218" t="s">
        <v>1309</v>
      </c>
      <c r="G761" s="205"/>
      <c r="H761" s="205"/>
      <c r="I761" s="208"/>
      <c r="J761" s="219">
        <f>BK761</f>
        <v>0</v>
      </c>
      <c r="K761" s="205"/>
      <c r="L761" s="210"/>
      <c r="M761" s="211"/>
      <c r="N761" s="212"/>
      <c r="O761" s="212"/>
      <c r="P761" s="213">
        <f>SUM(P762:P771)</f>
        <v>0</v>
      </c>
      <c r="Q761" s="212"/>
      <c r="R761" s="213">
        <f>SUM(R762:R771)</f>
        <v>6.3717272999999999</v>
      </c>
      <c r="S761" s="212"/>
      <c r="T761" s="214">
        <f>SUM(T762:T771)</f>
        <v>0</v>
      </c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R761" s="215" t="s">
        <v>85</v>
      </c>
      <c r="AT761" s="216" t="s">
        <v>74</v>
      </c>
      <c r="AU761" s="216" t="s">
        <v>83</v>
      </c>
      <c r="AY761" s="215" t="s">
        <v>334</v>
      </c>
      <c r="BK761" s="217">
        <f>SUM(BK762:BK771)</f>
        <v>0</v>
      </c>
    </row>
    <row r="762" s="2" customFormat="1" ht="33" customHeight="1">
      <c r="A762" s="38"/>
      <c r="B762" s="39"/>
      <c r="C762" s="220" t="s">
        <v>1310</v>
      </c>
      <c r="D762" s="220" t="s">
        <v>336</v>
      </c>
      <c r="E762" s="221" t="s">
        <v>1311</v>
      </c>
      <c r="F762" s="222" t="s">
        <v>1312</v>
      </c>
      <c r="G762" s="223" t="s">
        <v>339</v>
      </c>
      <c r="H762" s="224">
        <v>639.09000000000003</v>
      </c>
      <c r="I762" s="225"/>
      <c r="J762" s="226">
        <f>ROUND(I762*H762,2)</f>
        <v>0</v>
      </c>
      <c r="K762" s="222" t="s">
        <v>340</v>
      </c>
      <c r="L762" s="44"/>
      <c r="M762" s="227" t="s">
        <v>1</v>
      </c>
      <c r="N762" s="228" t="s">
        <v>40</v>
      </c>
      <c r="O762" s="91"/>
      <c r="P762" s="229">
        <f>O762*H762</f>
        <v>0</v>
      </c>
      <c r="Q762" s="229">
        <v>0.0044999999999999997</v>
      </c>
      <c r="R762" s="229">
        <f>Q762*H762</f>
        <v>2.8759049999999999</v>
      </c>
      <c r="S762" s="229">
        <v>0</v>
      </c>
      <c r="T762" s="230">
        <f>S762*H762</f>
        <v>0</v>
      </c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R762" s="231" t="s">
        <v>415</v>
      </c>
      <c r="AT762" s="231" t="s">
        <v>336</v>
      </c>
      <c r="AU762" s="231" t="s">
        <v>85</v>
      </c>
      <c r="AY762" s="17" t="s">
        <v>334</v>
      </c>
      <c r="BE762" s="232">
        <f>IF(N762="základní",J762,0)</f>
        <v>0</v>
      </c>
      <c r="BF762" s="232">
        <f>IF(N762="snížená",J762,0)</f>
        <v>0</v>
      </c>
      <c r="BG762" s="232">
        <f>IF(N762="zákl. přenesená",J762,0)</f>
        <v>0</v>
      </c>
      <c r="BH762" s="232">
        <f>IF(N762="sníž. přenesená",J762,0)</f>
        <v>0</v>
      </c>
      <c r="BI762" s="232">
        <f>IF(N762="nulová",J762,0)</f>
        <v>0</v>
      </c>
      <c r="BJ762" s="17" t="s">
        <v>83</v>
      </c>
      <c r="BK762" s="232">
        <f>ROUND(I762*H762,2)</f>
        <v>0</v>
      </c>
      <c r="BL762" s="17" t="s">
        <v>415</v>
      </c>
      <c r="BM762" s="231" t="s">
        <v>1313</v>
      </c>
    </row>
    <row r="763" s="13" customFormat="1">
      <c r="A763" s="13"/>
      <c r="B763" s="233"/>
      <c r="C763" s="234"/>
      <c r="D763" s="235" t="s">
        <v>343</v>
      </c>
      <c r="E763" s="236" t="s">
        <v>1</v>
      </c>
      <c r="F763" s="237" t="s">
        <v>344</v>
      </c>
      <c r="G763" s="234"/>
      <c r="H763" s="236" t="s">
        <v>1</v>
      </c>
      <c r="I763" s="238"/>
      <c r="J763" s="234"/>
      <c r="K763" s="234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343</v>
      </c>
      <c r="AU763" s="243" t="s">
        <v>85</v>
      </c>
      <c r="AV763" s="13" t="s">
        <v>83</v>
      </c>
      <c r="AW763" s="13" t="s">
        <v>31</v>
      </c>
      <c r="AX763" s="13" t="s">
        <v>75</v>
      </c>
      <c r="AY763" s="243" t="s">
        <v>334</v>
      </c>
    </row>
    <row r="764" s="13" customFormat="1">
      <c r="A764" s="13"/>
      <c r="B764" s="233"/>
      <c r="C764" s="234"/>
      <c r="D764" s="235" t="s">
        <v>343</v>
      </c>
      <c r="E764" s="236" t="s">
        <v>1</v>
      </c>
      <c r="F764" s="237" t="s">
        <v>1314</v>
      </c>
      <c r="G764" s="234"/>
      <c r="H764" s="236" t="s">
        <v>1</v>
      </c>
      <c r="I764" s="238"/>
      <c r="J764" s="234"/>
      <c r="K764" s="234"/>
      <c r="L764" s="239"/>
      <c r="M764" s="240"/>
      <c r="N764" s="241"/>
      <c r="O764" s="241"/>
      <c r="P764" s="241"/>
      <c r="Q764" s="241"/>
      <c r="R764" s="241"/>
      <c r="S764" s="241"/>
      <c r="T764" s="242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3" t="s">
        <v>343</v>
      </c>
      <c r="AU764" s="243" t="s">
        <v>85</v>
      </c>
      <c r="AV764" s="13" t="s">
        <v>83</v>
      </c>
      <c r="AW764" s="13" t="s">
        <v>31</v>
      </c>
      <c r="AX764" s="13" t="s">
        <v>75</v>
      </c>
      <c r="AY764" s="243" t="s">
        <v>334</v>
      </c>
    </row>
    <row r="765" s="14" customFormat="1">
      <c r="A765" s="14"/>
      <c r="B765" s="244"/>
      <c r="C765" s="245"/>
      <c r="D765" s="235" t="s">
        <v>343</v>
      </c>
      <c r="E765" s="246" t="s">
        <v>1</v>
      </c>
      <c r="F765" s="247" t="s">
        <v>271</v>
      </c>
      <c r="G765" s="245"/>
      <c r="H765" s="248">
        <v>639.09000000000003</v>
      </c>
      <c r="I765" s="249"/>
      <c r="J765" s="245"/>
      <c r="K765" s="245"/>
      <c r="L765" s="250"/>
      <c r="M765" s="251"/>
      <c r="N765" s="252"/>
      <c r="O765" s="252"/>
      <c r="P765" s="252"/>
      <c r="Q765" s="252"/>
      <c r="R765" s="252"/>
      <c r="S765" s="252"/>
      <c r="T765" s="253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4" t="s">
        <v>343</v>
      </c>
      <c r="AU765" s="254" t="s">
        <v>85</v>
      </c>
      <c r="AV765" s="14" t="s">
        <v>85</v>
      </c>
      <c r="AW765" s="14" t="s">
        <v>31</v>
      </c>
      <c r="AX765" s="14" t="s">
        <v>83</v>
      </c>
      <c r="AY765" s="254" t="s">
        <v>334</v>
      </c>
    </row>
    <row r="766" s="2" customFormat="1" ht="16.5" customHeight="1">
      <c r="A766" s="38"/>
      <c r="B766" s="39"/>
      <c r="C766" s="220" t="s">
        <v>1315</v>
      </c>
      <c r="D766" s="220" t="s">
        <v>336</v>
      </c>
      <c r="E766" s="221" t="s">
        <v>1316</v>
      </c>
      <c r="F766" s="222" t="s">
        <v>1317</v>
      </c>
      <c r="G766" s="223" t="s">
        <v>339</v>
      </c>
      <c r="H766" s="224">
        <v>639.09000000000003</v>
      </c>
      <c r="I766" s="225"/>
      <c r="J766" s="226">
        <f>ROUND(I766*H766,2)</f>
        <v>0</v>
      </c>
      <c r="K766" s="222" t="s">
        <v>340</v>
      </c>
      <c r="L766" s="44"/>
      <c r="M766" s="227" t="s">
        <v>1</v>
      </c>
      <c r="N766" s="228" t="s">
        <v>40</v>
      </c>
      <c r="O766" s="91"/>
      <c r="P766" s="229">
        <f>O766*H766</f>
        <v>0</v>
      </c>
      <c r="Q766" s="229">
        <v>0.00029999999999999997</v>
      </c>
      <c r="R766" s="229">
        <f>Q766*H766</f>
        <v>0.19172699999999998</v>
      </c>
      <c r="S766" s="229">
        <v>0</v>
      </c>
      <c r="T766" s="230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31" t="s">
        <v>415</v>
      </c>
      <c r="AT766" s="231" t="s">
        <v>336</v>
      </c>
      <c r="AU766" s="231" t="s">
        <v>85</v>
      </c>
      <c r="AY766" s="17" t="s">
        <v>334</v>
      </c>
      <c r="BE766" s="232">
        <f>IF(N766="základní",J766,0)</f>
        <v>0</v>
      </c>
      <c r="BF766" s="232">
        <f>IF(N766="snížená",J766,0)</f>
        <v>0</v>
      </c>
      <c r="BG766" s="232">
        <f>IF(N766="zákl. přenesená",J766,0)</f>
        <v>0</v>
      </c>
      <c r="BH766" s="232">
        <f>IF(N766="sníž. přenesená",J766,0)</f>
        <v>0</v>
      </c>
      <c r="BI766" s="232">
        <f>IF(N766="nulová",J766,0)</f>
        <v>0</v>
      </c>
      <c r="BJ766" s="17" t="s">
        <v>83</v>
      </c>
      <c r="BK766" s="232">
        <f>ROUND(I766*H766,2)</f>
        <v>0</v>
      </c>
      <c r="BL766" s="17" t="s">
        <v>415</v>
      </c>
      <c r="BM766" s="231" t="s">
        <v>1318</v>
      </c>
    </row>
    <row r="767" s="13" customFormat="1">
      <c r="A767" s="13"/>
      <c r="B767" s="233"/>
      <c r="C767" s="234"/>
      <c r="D767" s="235" t="s">
        <v>343</v>
      </c>
      <c r="E767" s="236" t="s">
        <v>1</v>
      </c>
      <c r="F767" s="237" t="s">
        <v>344</v>
      </c>
      <c r="G767" s="234"/>
      <c r="H767" s="236" t="s">
        <v>1</v>
      </c>
      <c r="I767" s="238"/>
      <c r="J767" s="234"/>
      <c r="K767" s="234"/>
      <c r="L767" s="239"/>
      <c r="M767" s="240"/>
      <c r="N767" s="241"/>
      <c r="O767" s="241"/>
      <c r="P767" s="241"/>
      <c r="Q767" s="241"/>
      <c r="R767" s="241"/>
      <c r="S767" s="241"/>
      <c r="T767" s="242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3" t="s">
        <v>343</v>
      </c>
      <c r="AU767" s="243" t="s">
        <v>85</v>
      </c>
      <c r="AV767" s="13" t="s">
        <v>83</v>
      </c>
      <c r="AW767" s="13" t="s">
        <v>31</v>
      </c>
      <c r="AX767" s="13" t="s">
        <v>75</v>
      </c>
      <c r="AY767" s="243" t="s">
        <v>334</v>
      </c>
    </row>
    <row r="768" s="13" customFormat="1">
      <c r="A768" s="13"/>
      <c r="B768" s="233"/>
      <c r="C768" s="234"/>
      <c r="D768" s="235" t="s">
        <v>343</v>
      </c>
      <c r="E768" s="236" t="s">
        <v>1</v>
      </c>
      <c r="F768" s="237" t="s">
        <v>1319</v>
      </c>
      <c r="G768" s="234"/>
      <c r="H768" s="236" t="s">
        <v>1</v>
      </c>
      <c r="I768" s="238"/>
      <c r="J768" s="234"/>
      <c r="K768" s="234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343</v>
      </c>
      <c r="AU768" s="243" t="s">
        <v>85</v>
      </c>
      <c r="AV768" s="13" t="s">
        <v>83</v>
      </c>
      <c r="AW768" s="13" t="s">
        <v>31</v>
      </c>
      <c r="AX768" s="13" t="s">
        <v>75</v>
      </c>
      <c r="AY768" s="243" t="s">
        <v>334</v>
      </c>
    </row>
    <row r="769" s="14" customFormat="1">
      <c r="A769" s="14"/>
      <c r="B769" s="244"/>
      <c r="C769" s="245"/>
      <c r="D769" s="235" t="s">
        <v>343</v>
      </c>
      <c r="E769" s="246" t="s">
        <v>1</v>
      </c>
      <c r="F769" s="247" t="s">
        <v>274</v>
      </c>
      <c r="G769" s="245"/>
      <c r="H769" s="248">
        <v>639.09000000000003</v>
      </c>
      <c r="I769" s="249"/>
      <c r="J769" s="245"/>
      <c r="K769" s="245"/>
      <c r="L769" s="250"/>
      <c r="M769" s="251"/>
      <c r="N769" s="252"/>
      <c r="O769" s="252"/>
      <c r="P769" s="252"/>
      <c r="Q769" s="252"/>
      <c r="R769" s="252"/>
      <c r="S769" s="252"/>
      <c r="T769" s="253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4" t="s">
        <v>343</v>
      </c>
      <c r="AU769" s="254" t="s">
        <v>85</v>
      </c>
      <c r="AV769" s="14" t="s">
        <v>85</v>
      </c>
      <c r="AW769" s="14" t="s">
        <v>31</v>
      </c>
      <c r="AX769" s="14" t="s">
        <v>83</v>
      </c>
      <c r="AY769" s="254" t="s">
        <v>334</v>
      </c>
    </row>
    <row r="770" s="2" customFormat="1" ht="33" customHeight="1">
      <c r="A770" s="38"/>
      <c r="B770" s="39"/>
      <c r="C770" s="260" t="s">
        <v>1320</v>
      </c>
      <c r="D770" s="260" t="s">
        <v>427</v>
      </c>
      <c r="E770" s="261" t="s">
        <v>1321</v>
      </c>
      <c r="F770" s="262" t="s">
        <v>1322</v>
      </c>
      <c r="G770" s="263" t="s">
        <v>339</v>
      </c>
      <c r="H770" s="264">
        <v>702.99900000000002</v>
      </c>
      <c r="I770" s="265"/>
      <c r="J770" s="266">
        <f>ROUND(I770*H770,2)</f>
        <v>0</v>
      </c>
      <c r="K770" s="262" t="s">
        <v>1</v>
      </c>
      <c r="L770" s="267"/>
      <c r="M770" s="268" t="s">
        <v>1</v>
      </c>
      <c r="N770" s="269" t="s">
        <v>40</v>
      </c>
      <c r="O770" s="91"/>
      <c r="P770" s="229">
        <f>O770*H770</f>
        <v>0</v>
      </c>
      <c r="Q770" s="229">
        <v>0.0047000000000000002</v>
      </c>
      <c r="R770" s="229">
        <f>Q770*H770</f>
        <v>3.3040953000000002</v>
      </c>
      <c r="S770" s="229">
        <v>0</v>
      </c>
      <c r="T770" s="230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31" t="s">
        <v>492</v>
      </c>
      <c r="AT770" s="231" t="s">
        <v>427</v>
      </c>
      <c r="AU770" s="231" t="s">
        <v>85</v>
      </c>
      <c r="AY770" s="17" t="s">
        <v>334</v>
      </c>
      <c r="BE770" s="232">
        <f>IF(N770="základní",J770,0)</f>
        <v>0</v>
      </c>
      <c r="BF770" s="232">
        <f>IF(N770="snížená",J770,0)</f>
        <v>0</v>
      </c>
      <c r="BG770" s="232">
        <f>IF(N770="zákl. přenesená",J770,0)</f>
        <v>0</v>
      </c>
      <c r="BH770" s="232">
        <f>IF(N770="sníž. přenesená",J770,0)</f>
        <v>0</v>
      </c>
      <c r="BI770" s="232">
        <f>IF(N770="nulová",J770,0)</f>
        <v>0</v>
      </c>
      <c r="BJ770" s="17" t="s">
        <v>83</v>
      </c>
      <c r="BK770" s="232">
        <f>ROUND(I770*H770,2)</f>
        <v>0</v>
      </c>
      <c r="BL770" s="17" t="s">
        <v>415</v>
      </c>
      <c r="BM770" s="231" t="s">
        <v>1323</v>
      </c>
    </row>
    <row r="771" s="14" customFormat="1">
      <c r="A771" s="14"/>
      <c r="B771" s="244"/>
      <c r="C771" s="245"/>
      <c r="D771" s="235" t="s">
        <v>343</v>
      </c>
      <c r="E771" s="245"/>
      <c r="F771" s="246" t="s">
        <v>1324</v>
      </c>
      <c r="G771" s="245"/>
      <c r="H771" s="248">
        <v>702.99900000000002</v>
      </c>
      <c r="I771" s="249"/>
      <c r="J771" s="245"/>
      <c r="K771" s="245"/>
      <c r="L771" s="250"/>
      <c r="M771" s="251"/>
      <c r="N771" s="252"/>
      <c r="O771" s="252"/>
      <c r="P771" s="252"/>
      <c r="Q771" s="252"/>
      <c r="R771" s="252"/>
      <c r="S771" s="252"/>
      <c r="T771" s="253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4" t="s">
        <v>343</v>
      </c>
      <c r="AU771" s="254" t="s">
        <v>85</v>
      </c>
      <c r="AV771" s="14" t="s">
        <v>85</v>
      </c>
      <c r="AW771" s="14" t="s">
        <v>4</v>
      </c>
      <c r="AX771" s="14" t="s">
        <v>83</v>
      </c>
      <c r="AY771" s="254" t="s">
        <v>334</v>
      </c>
    </row>
    <row r="772" s="12" customFormat="1" ht="22.8" customHeight="1">
      <c r="A772" s="12"/>
      <c r="B772" s="204"/>
      <c r="C772" s="205"/>
      <c r="D772" s="206" t="s">
        <v>74</v>
      </c>
      <c r="E772" s="218" t="s">
        <v>1325</v>
      </c>
      <c r="F772" s="218" t="s">
        <v>1326</v>
      </c>
      <c r="G772" s="205"/>
      <c r="H772" s="205"/>
      <c r="I772" s="208"/>
      <c r="J772" s="219">
        <f>BK772</f>
        <v>0</v>
      </c>
      <c r="K772" s="205"/>
      <c r="L772" s="210"/>
      <c r="M772" s="211"/>
      <c r="N772" s="212"/>
      <c r="O772" s="212"/>
      <c r="P772" s="213">
        <f>SUM(P773:P784)</f>
        <v>0</v>
      </c>
      <c r="Q772" s="212"/>
      <c r="R772" s="213">
        <f>SUM(R773:R784)</f>
        <v>0.10489499999999999</v>
      </c>
      <c r="S772" s="212"/>
      <c r="T772" s="214">
        <f>SUM(T773:T784)</f>
        <v>0</v>
      </c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R772" s="215" t="s">
        <v>85</v>
      </c>
      <c r="AT772" s="216" t="s">
        <v>74</v>
      </c>
      <c r="AU772" s="216" t="s">
        <v>83</v>
      </c>
      <c r="AY772" s="215" t="s">
        <v>334</v>
      </c>
      <c r="BK772" s="217">
        <f>SUM(BK773:BK784)</f>
        <v>0</v>
      </c>
    </row>
    <row r="773" s="2" customFormat="1" ht="21.75" customHeight="1">
      <c r="A773" s="38"/>
      <c r="B773" s="39"/>
      <c r="C773" s="220" t="s">
        <v>1327</v>
      </c>
      <c r="D773" s="220" t="s">
        <v>336</v>
      </c>
      <c r="E773" s="221" t="s">
        <v>1328</v>
      </c>
      <c r="F773" s="222" t="s">
        <v>1329</v>
      </c>
      <c r="G773" s="223" t="s">
        <v>339</v>
      </c>
      <c r="H773" s="224">
        <v>20.25</v>
      </c>
      <c r="I773" s="225"/>
      <c r="J773" s="226">
        <f>ROUND(I773*H773,2)</f>
        <v>0</v>
      </c>
      <c r="K773" s="222" t="s">
        <v>340</v>
      </c>
      <c r="L773" s="44"/>
      <c r="M773" s="227" t="s">
        <v>1</v>
      </c>
      <c r="N773" s="228" t="s">
        <v>40</v>
      </c>
      <c r="O773" s="91"/>
      <c r="P773" s="229">
        <f>O773*H773</f>
        <v>0</v>
      </c>
      <c r="Q773" s="229">
        <v>0</v>
      </c>
      <c r="R773" s="229">
        <f>Q773*H773</f>
        <v>0</v>
      </c>
      <c r="S773" s="229">
        <v>0</v>
      </c>
      <c r="T773" s="230">
        <f>S773*H773</f>
        <v>0</v>
      </c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31" t="s">
        <v>415</v>
      </c>
      <c r="AT773" s="231" t="s">
        <v>336</v>
      </c>
      <c r="AU773" s="231" t="s">
        <v>85</v>
      </c>
      <c r="AY773" s="17" t="s">
        <v>334</v>
      </c>
      <c r="BE773" s="232">
        <f>IF(N773="základní",J773,0)</f>
        <v>0</v>
      </c>
      <c r="BF773" s="232">
        <f>IF(N773="snížená",J773,0)</f>
        <v>0</v>
      </c>
      <c r="BG773" s="232">
        <f>IF(N773="zákl. přenesená",J773,0)</f>
        <v>0</v>
      </c>
      <c r="BH773" s="232">
        <f>IF(N773="sníž. přenesená",J773,0)</f>
        <v>0</v>
      </c>
      <c r="BI773" s="232">
        <f>IF(N773="nulová",J773,0)</f>
        <v>0</v>
      </c>
      <c r="BJ773" s="17" t="s">
        <v>83</v>
      </c>
      <c r="BK773" s="232">
        <f>ROUND(I773*H773,2)</f>
        <v>0</v>
      </c>
      <c r="BL773" s="17" t="s">
        <v>415</v>
      </c>
      <c r="BM773" s="231" t="s">
        <v>1330</v>
      </c>
    </row>
    <row r="774" s="13" customFormat="1">
      <c r="A774" s="13"/>
      <c r="B774" s="233"/>
      <c r="C774" s="234"/>
      <c r="D774" s="235" t="s">
        <v>343</v>
      </c>
      <c r="E774" s="236" t="s">
        <v>1</v>
      </c>
      <c r="F774" s="237" t="s">
        <v>344</v>
      </c>
      <c r="G774" s="234"/>
      <c r="H774" s="236" t="s">
        <v>1</v>
      </c>
      <c r="I774" s="238"/>
      <c r="J774" s="234"/>
      <c r="K774" s="234"/>
      <c r="L774" s="239"/>
      <c r="M774" s="240"/>
      <c r="N774" s="241"/>
      <c r="O774" s="241"/>
      <c r="P774" s="241"/>
      <c r="Q774" s="241"/>
      <c r="R774" s="241"/>
      <c r="S774" s="241"/>
      <c r="T774" s="242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3" t="s">
        <v>343</v>
      </c>
      <c r="AU774" s="243" t="s">
        <v>85</v>
      </c>
      <c r="AV774" s="13" t="s">
        <v>83</v>
      </c>
      <c r="AW774" s="13" t="s">
        <v>31</v>
      </c>
      <c r="AX774" s="13" t="s">
        <v>75</v>
      </c>
      <c r="AY774" s="243" t="s">
        <v>334</v>
      </c>
    </row>
    <row r="775" s="13" customFormat="1">
      <c r="A775" s="13"/>
      <c r="B775" s="233"/>
      <c r="C775" s="234"/>
      <c r="D775" s="235" t="s">
        <v>343</v>
      </c>
      <c r="E775" s="236" t="s">
        <v>1</v>
      </c>
      <c r="F775" s="237" t="s">
        <v>1021</v>
      </c>
      <c r="G775" s="234"/>
      <c r="H775" s="236" t="s">
        <v>1</v>
      </c>
      <c r="I775" s="238"/>
      <c r="J775" s="234"/>
      <c r="K775" s="234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343</v>
      </c>
      <c r="AU775" s="243" t="s">
        <v>85</v>
      </c>
      <c r="AV775" s="13" t="s">
        <v>83</v>
      </c>
      <c r="AW775" s="13" t="s">
        <v>31</v>
      </c>
      <c r="AX775" s="13" t="s">
        <v>75</v>
      </c>
      <c r="AY775" s="243" t="s">
        <v>334</v>
      </c>
    </row>
    <row r="776" s="14" customFormat="1">
      <c r="A776" s="14"/>
      <c r="B776" s="244"/>
      <c r="C776" s="245"/>
      <c r="D776" s="235" t="s">
        <v>343</v>
      </c>
      <c r="E776" s="246" t="s">
        <v>1</v>
      </c>
      <c r="F776" s="247" t="s">
        <v>276</v>
      </c>
      <c r="G776" s="245"/>
      <c r="H776" s="248">
        <v>20.25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4" t="s">
        <v>343</v>
      </c>
      <c r="AU776" s="254" t="s">
        <v>85</v>
      </c>
      <c r="AV776" s="14" t="s">
        <v>85</v>
      </c>
      <c r="AW776" s="14" t="s">
        <v>31</v>
      </c>
      <c r="AX776" s="14" t="s">
        <v>83</v>
      </c>
      <c r="AY776" s="254" t="s">
        <v>334</v>
      </c>
    </row>
    <row r="777" s="2" customFormat="1" ht="21.75" customHeight="1">
      <c r="A777" s="38"/>
      <c r="B777" s="39"/>
      <c r="C777" s="220" t="s">
        <v>1331</v>
      </c>
      <c r="D777" s="220" t="s">
        <v>336</v>
      </c>
      <c r="E777" s="221" t="s">
        <v>1332</v>
      </c>
      <c r="F777" s="222" t="s">
        <v>1333</v>
      </c>
      <c r="G777" s="223" t="s">
        <v>339</v>
      </c>
      <c r="H777" s="224">
        <v>20.25</v>
      </c>
      <c r="I777" s="225"/>
      <c r="J777" s="226">
        <f>ROUND(I777*H777,2)</f>
        <v>0</v>
      </c>
      <c r="K777" s="222" t="s">
        <v>340</v>
      </c>
      <c r="L777" s="44"/>
      <c r="M777" s="227" t="s">
        <v>1</v>
      </c>
      <c r="N777" s="228" t="s">
        <v>40</v>
      </c>
      <c r="O777" s="91"/>
      <c r="P777" s="229">
        <f>O777*H777</f>
        <v>0</v>
      </c>
      <c r="Q777" s="229">
        <v>0.00038000000000000002</v>
      </c>
      <c r="R777" s="229">
        <f>Q777*H777</f>
        <v>0.0076950000000000005</v>
      </c>
      <c r="S777" s="229">
        <v>0</v>
      </c>
      <c r="T777" s="230">
        <f>S777*H777</f>
        <v>0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231" t="s">
        <v>415</v>
      </c>
      <c r="AT777" s="231" t="s">
        <v>336</v>
      </c>
      <c r="AU777" s="231" t="s">
        <v>85</v>
      </c>
      <c r="AY777" s="17" t="s">
        <v>334</v>
      </c>
      <c r="BE777" s="232">
        <f>IF(N777="základní",J777,0)</f>
        <v>0</v>
      </c>
      <c r="BF777" s="232">
        <f>IF(N777="snížená",J777,0)</f>
        <v>0</v>
      </c>
      <c r="BG777" s="232">
        <f>IF(N777="zákl. přenesená",J777,0)</f>
        <v>0</v>
      </c>
      <c r="BH777" s="232">
        <f>IF(N777="sníž. přenesená",J777,0)</f>
        <v>0</v>
      </c>
      <c r="BI777" s="232">
        <f>IF(N777="nulová",J777,0)</f>
        <v>0</v>
      </c>
      <c r="BJ777" s="17" t="s">
        <v>83</v>
      </c>
      <c r="BK777" s="232">
        <f>ROUND(I777*H777,2)</f>
        <v>0</v>
      </c>
      <c r="BL777" s="17" t="s">
        <v>415</v>
      </c>
      <c r="BM777" s="231" t="s">
        <v>1334</v>
      </c>
    </row>
    <row r="778" s="13" customFormat="1">
      <c r="A778" s="13"/>
      <c r="B778" s="233"/>
      <c r="C778" s="234"/>
      <c r="D778" s="235" t="s">
        <v>343</v>
      </c>
      <c r="E778" s="236" t="s">
        <v>1</v>
      </c>
      <c r="F778" s="237" t="s">
        <v>344</v>
      </c>
      <c r="G778" s="234"/>
      <c r="H778" s="236" t="s">
        <v>1</v>
      </c>
      <c r="I778" s="238"/>
      <c r="J778" s="234"/>
      <c r="K778" s="234"/>
      <c r="L778" s="239"/>
      <c r="M778" s="240"/>
      <c r="N778" s="241"/>
      <c r="O778" s="241"/>
      <c r="P778" s="241"/>
      <c r="Q778" s="241"/>
      <c r="R778" s="241"/>
      <c r="S778" s="241"/>
      <c r="T778" s="242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3" t="s">
        <v>343</v>
      </c>
      <c r="AU778" s="243" t="s">
        <v>85</v>
      </c>
      <c r="AV778" s="13" t="s">
        <v>83</v>
      </c>
      <c r="AW778" s="13" t="s">
        <v>31</v>
      </c>
      <c r="AX778" s="13" t="s">
        <v>75</v>
      </c>
      <c r="AY778" s="243" t="s">
        <v>334</v>
      </c>
    </row>
    <row r="779" s="13" customFormat="1">
      <c r="A779" s="13"/>
      <c r="B779" s="233"/>
      <c r="C779" s="234"/>
      <c r="D779" s="235" t="s">
        <v>343</v>
      </c>
      <c r="E779" s="236" t="s">
        <v>1</v>
      </c>
      <c r="F779" s="237" t="s">
        <v>1021</v>
      </c>
      <c r="G779" s="234"/>
      <c r="H779" s="236" t="s">
        <v>1</v>
      </c>
      <c r="I779" s="238"/>
      <c r="J779" s="234"/>
      <c r="K779" s="234"/>
      <c r="L779" s="239"/>
      <c r="M779" s="240"/>
      <c r="N779" s="241"/>
      <c r="O779" s="241"/>
      <c r="P779" s="241"/>
      <c r="Q779" s="241"/>
      <c r="R779" s="241"/>
      <c r="S779" s="241"/>
      <c r="T779" s="242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3" t="s">
        <v>343</v>
      </c>
      <c r="AU779" s="243" t="s">
        <v>85</v>
      </c>
      <c r="AV779" s="13" t="s">
        <v>83</v>
      </c>
      <c r="AW779" s="13" t="s">
        <v>31</v>
      </c>
      <c r="AX779" s="13" t="s">
        <v>75</v>
      </c>
      <c r="AY779" s="243" t="s">
        <v>334</v>
      </c>
    </row>
    <row r="780" s="14" customFormat="1">
      <c r="A780" s="14"/>
      <c r="B780" s="244"/>
      <c r="C780" s="245"/>
      <c r="D780" s="235" t="s">
        <v>343</v>
      </c>
      <c r="E780" s="246" t="s">
        <v>1</v>
      </c>
      <c r="F780" s="247" t="s">
        <v>276</v>
      </c>
      <c r="G780" s="245"/>
      <c r="H780" s="248">
        <v>20.25</v>
      </c>
      <c r="I780" s="249"/>
      <c r="J780" s="245"/>
      <c r="K780" s="245"/>
      <c r="L780" s="250"/>
      <c r="M780" s="251"/>
      <c r="N780" s="252"/>
      <c r="O780" s="252"/>
      <c r="P780" s="252"/>
      <c r="Q780" s="252"/>
      <c r="R780" s="252"/>
      <c r="S780" s="252"/>
      <c r="T780" s="253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4" t="s">
        <v>343</v>
      </c>
      <c r="AU780" s="254" t="s">
        <v>85</v>
      </c>
      <c r="AV780" s="14" t="s">
        <v>85</v>
      </c>
      <c r="AW780" s="14" t="s">
        <v>31</v>
      </c>
      <c r="AX780" s="14" t="s">
        <v>83</v>
      </c>
      <c r="AY780" s="254" t="s">
        <v>334</v>
      </c>
    </row>
    <row r="781" s="2" customFormat="1" ht="24.15" customHeight="1">
      <c r="A781" s="38"/>
      <c r="B781" s="39"/>
      <c r="C781" s="220" t="s">
        <v>1335</v>
      </c>
      <c r="D781" s="220" t="s">
        <v>336</v>
      </c>
      <c r="E781" s="221" t="s">
        <v>1336</v>
      </c>
      <c r="F781" s="222" t="s">
        <v>1337</v>
      </c>
      <c r="G781" s="223" t="s">
        <v>339</v>
      </c>
      <c r="H781" s="224">
        <v>20.25</v>
      </c>
      <c r="I781" s="225"/>
      <c r="J781" s="226">
        <f>ROUND(I781*H781,2)</f>
        <v>0</v>
      </c>
      <c r="K781" s="222" t="s">
        <v>340</v>
      </c>
      <c r="L781" s="44"/>
      <c r="M781" s="227" t="s">
        <v>1</v>
      </c>
      <c r="N781" s="228" t="s">
        <v>40</v>
      </c>
      <c r="O781" s="91"/>
      <c r="P781" s="229">
        <f>O781*H781</f>
        <v>0</v>
      </c>
      <c r="Q781" s="229">
        <v>0.0047999999999999996</v>
      </c>
      <c r="R781" s="229">
        <f>Q781*H781</f>
        <v>0.097199999999999995</v>
      </c>
      <c r="S781" s="229">
        <v>0</v>
      </c>
      <c r="T781" s="230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1" t="s">
        <v>415</v>
      </c>
      <c r="AT781" s="231" t="s">
        <v>336</v>
      </c>
      <c r="AU781" s="231" t="s">
        <v>85</v>
      </c>
      <c r="AY781" s="17" t="s">
        <v>334</v>
      </c>
      <c r="BE781" s="232">
        <f>IF(N781="základní",J781,0)</f>
        <v>0</v>
      </c>
      <c r="BF781" s="232">
        <f>IF(N781="snížená",J781,0)</f>
        <v>0</v>
      </c>
      <c r="BG781" s="232">
        <f>IF(N781="zákl. přenesená",J781,0)</f>
        <v>0</v>
      </c>
      <c r="BH781" s="232">
        <f>IF(N781="sníž. přenesená",J781,0)</f>
        <v>0</v>
      </c>
      <c r="BI781" s="232">
        <f>IF(N781="nulová",J781,0)</f>
        <v>0</v>
      </c>
      <c r="BJ781" s="17" t="s">
        <v>83</v>
      </c>
      <c r="BK781" s="232">
        <f>ROUND(I781*H781,2)</f>
        <v>0</v>
      </c>
      <c r="BL781" s="17" t="s">
        <v>415</v>
      </c>
      <c r="BM781" s="231" t="s">
        <v>1338</v>
      </c>
    </row>
    <row r="782" s="13" customFormat="1">
      <c r="A782" s="13"/>
      <c r="B782" s="233"/>
      <c r="C782" s="234"/>
      <c r="D782" s="235" t="s">
        <v>343</v>
      </c>
      <c r="E782" s="236" t="s">
        <v>1</v>
      </c>
      <c r="F782" s="237" t="s">
        <v>344</v>
      </c>
      <c r="G782" s="234"/>
      <c r="H782" s="236" t="s">
        <v>1</v>
      </c>
      <c r="I782" s="238"/>
      <c r="J782" s="234"/>
      <c r="K782" s="234"/>
      <c r="L782" s="239"/>
      <c r="M782" s="240"/>
      <c r="N782" s="241"/>
      <c r="O782" s="241"/>
      <c r="P782" s="241"/>
      <c r="Q782" s="241"/>
      <c r="R782" s="241"/>
      <c r="S782" s="241"/>
      <c r="T782" s="242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3" t="s">
        <v>343</v>
      </c>
      <c r="AU782" s="243" t="s">
        <v>85</v>
      </c>
      <c r="AV782" s="13" t="s">
        <v>83</v>
      </c>
      <c r="AW782" s="13" t="s">
        <v>31</v>
      </c>
      <c r="AX782" s="13" t="s">
        <v>75</v>
      </c>
      <c r="AY782" s="243" t="s">
        <v>334</v>
      </c>
    </row>
    <row r="783" s="13" customFormat="1">
      <c r="A783" s="13"/>
      <c r="B783" s="233"/>
      <c r="C783" s="234"/>
      <c r="D783" s="235" t="s">
        <v>343</v>
      </c>
      <c r="E783" s="236" t="s">
        <v>1</v>
      </c>
      <c r="F783" s="237" t="s">
        <v>1021</v>
      </c>
      <c r="G783" s="234"/>
      <c r="H783" s="236" t="s">
        <v>1</v>
      </c>
      <c r="I783" s="238"/>
      <c r="J783" s="234"/>
      <c r="K783" s="234"/>
      <c r="L783" s="239"/>
      <c r="M783" s="240"/>
      <c r="N783" s="241"/>
      <c r="O783" s="241"/>
      <c r="P783" s="241"/>
      <c r="Q783" s="241"/>
      <c r="R783" s="241"/>
      <c r="S783" s="241"/>
      <c r="T783" s="242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3" t="s">
        <v>343</v>
      </c>
      <c r="AU783" s="243" t="s">
        <v>85</v>
      </c>
      <c r="AV783" s="13" t="s">
        <v>83</v>
      </c>
      <c r="AW783" s="13" t="s">
        <v>31</v>
      </c>
      <c r="AX783" s="13" t="s">
        <v>75</v>
      </c>
      <c r="AY783" s="243" t="s">
        <v>334</v>
      </c>
    </row>
    <row r="784" s="14" customFormat="1">
      <c r="A784" s="14"/>
      <c r="B784" s="244"/>
      <c r="C784" s="245"/>
      <c r="D784" s="235" t="s">
        <v>343</v>
      </c>
      <c r="E784" s="246" t="s">
        <v>1</v>
      </c>
      <c r="F784" s="247" t="s">
        <v>276</v>
      </c>
      <c r="G784" s="245"/>
      <c r="H784" s="248">
        <v>20.25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4" t="s">
        <v>343</v>
      </c>
      <c r="AU784" s="254" t="s">
        <v>85</v>
      </c>
      <c r="AV784" s="14" t="s">
        <v>85</v>
      </c>
      <c r="AW784" s="14" t="s">
        <v>31</v>
      </c>
      <c r="AX784" s="14" t="s">
        <v>83</v>
      </c>
      <c r="AY784" s="254" t="s">
        <v>334</v>
      </c>
    </row>
    <row r="785" s="12" customFormat="1" ht="22.8" customHeight="1">
      <c r="A785" s="12"/>
      <c r="B785" s="204"/>
      <c r="C785" s="205"/>
      <c r="D785" s="206" t="s">
        <v>74</v>
      </c>
      <c r="E785" s="218" t="s">
        <v>1339</v>
      </c>
      <c r="F785" s="218" t="s">
        <v>1340</v>
      </c>
      <c r="G785" s="205"/>
      <c r="H785" s="205"/>
      <c r="I785" s="208"/>
      <c r="J785" s="219">
        <f>BK785</f>
        <v>0</v>
      </c>
      <c r="K785" s="205"/>
      <c r="L785" s="210"/>
      <c r="M785" s="211"/>
      <c r="N785" s="212"/>
      <c r="O785" s="212"/>
      <c r="P785" s="213">
        <f>SUM(P786:P799)</f>
        <v>0</v>
      </c>
      <c r="Q785" s="212"/>
      <c r="R785" s="213">
        <f>SUM(R786:R799)</f>
        <v>0.16882745999999999</v>
      </c>
      <c r="S785" s="212"/>
      <c r="T785" s="214">
        <f>SUM(T786:T799)</f>
        <v>0.0099212999999999992</v>
      </c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R785" s="215" t="s">
        <v>85</v>
      </c>
      <c r="AT785" s="216" t="s">
        <v>74</v>
      </c>
      <c r="AU785" s="216" t="s">
        <v>83</v>
      </c>
      <c r="AY785" s="215" t="s">
        <v>334</v>
      </c>
      <c r="BK785" s="217">
        <f>SUM(BK786:BK799)</f>
        <v>0</v>
      </c>
    </row>
    <row r="786" s="2" customFormat="1" ht="16.5" customHeight="1">
      <c r="A786" s="38"/>
      <c r="B786" s="39"/>
      <c r="C786" s="220" t="s">
        <v>1341</v>
      </c>
      <c r="D786" s="220" t="s">
        <v>336</v>
      </c>
      <c r="E786" s="221" t="s">
        <v>1342</v>
      </c>
      <c r="F786" s="222" t="s">
        <v>1343</v>
      </c>
      <c r="G786" s="223" t="s">
        <v>339</v>
      </c>
      <c r="H786" s="224">
        <v>330.70999999999998</v>
      </c>
      <c r="I786" s="225"/>
      <c r="J786" s="226">
        <f>ROUND(I786*H786,2)</f>
        <v>0</v>
      </c>
      <c r="K786" s="222" t="s">
        <v>340</v>
      </c>
      <c r="L786" s="44"/>
      <c r="M786" s="227" t="s">
        <v>1</v>
      </c>
      <c r="N786" s="228" t="s">
        <v>40</v>
      </c>
      <c r="O786" s="91"/>
      <c r="P786" s="229">
        <f>O786*H786</f>
        <v>0</v>
      </c>
      <c r="Q786" s="229">
        <v>0</v>
      </c>
      <c r="R786" s="229">
        <f>Q786*H786</f>
        <v>0</v>
      </c>
      <c r="S786" s="229">
        <v>3.0000000000000001E-05</v>
      </c>
      <c r="T786" s="230">
        <f>S786*H786</f>
        <v>0.0099212999999999992</v>
      </c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R786" s="231" t="s">
        <v>415</v>
      </c>
      <c r="AT786" s="231" t="s">
        <v>336</v>
      </c>
      <c r="AU786" s="231" t="s">
        <v>85</v>
      </c>
      <c r="AY786" s="17" t="s">
        <v>334</v>
      </c>
      <c r="BE786" s="232">
        <f>IF(N786="základní",J786,0)</f>
        <v>0</v>
      </c>
      <c r="BF786" s="232">
        <f>IF(N786="snížená",J786,0)</f>
        <v>0</v>
      </c>
      <c r="BG786" s="232">
        <f>IF(N786="zákl. přenesená",J786,0)</f>
        <v>0</v>
      </c>
      <c r="BH786" s="232">
        <f>IF(N786="sníž. přenesená",J786,0)</f>
        <v>0</v>
      </c>
      <c r="BI786" s="232">
        <f>IF(N786="nulová",J786,0)</f>
        <v>0</v>
      </c>
      <c r="BJ786" s="17" t="s">
        <v>83</v>
      </c>
      <c r="BK786" s="232">
        <f>ROUND(I786*H786,2)</f>
        <v>0</v>
      </c>
      <c r="BL786" s="17" t="s">
        <v>415</v>
      </c>
      <c r="BM786" s="231" t="s">
        <v>1344</v>
      </c>
    </row>
    <row r="787" s="13" customFormat="1">
      <c r="A787" s="13"/>
      <c r="B787" s="233"/>
      <c r="C787" s="234"/>
      <c r="D787" s="235" t="s">
        <v>343</v>
      </c>
      <c r="E787" s="236" t="s">
        <v>1</v>
      </c>
      <c r="F787" s="237" t="s">
        <v>344</v>
      </c>
      <c r="G787" s="234"/>
      <c r="H787" s="236" t="s">
        <v>1</v>
      </c>
      <c r="I787" s="238"/>
      <c r="J787" s="234"/>
      <c r="K787" s="234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343</v>
      </c>
      <c r="AU787" s="243" t="s">
        <v>85</v>
      </c>
      <c r="AV787" s="13" t="s">
        <v>83</v>
      </c>
      <c r="AW787" s="13" t="s">
        <v>31</v>
      </c>
      <c r="AX787" s="13" t="s">
        <v>75</v>
      </c>
      <c r="AY787" s="243" t="s">
        <v>334</v>
      </c>
    </row>
    <row r="788" s="13" customFormat="1">
      <c r="A788" s="13"/>
      <c r="B788" s="233"/>
      <c r="C788" s="234"/>
      <c r="D788" s="235" t="s">
        <v>343</v>
      </c>
      <c r="E788" s="236" t="s">
        <v>1</v>
      </c>
      <c r="F788" s="237" t="s">
        <v>1029</v>
      </c>
      <c r="G788" s="234"/>
      <c r="H788" s="236" t="s">
        <v>1</v>
      </c>
      <c r="I788" s="238"/>
      <c r="J788" s="234"/>
      <c r="K788" s="234"/>
      <c r="L788" s="239"/>
      <c r="M788" s="240"/>
      <c r="N788" s="241"/>
      <c r="O788" s="241"/>
      <c r="P788" s="241"/>
      <c r="Q788" s="241"/>
      <c r="R788" s="241"/>
      <c r="S788" s="241"/>
      <c r="T788" s="242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3" t="s">
        <v>343</v>
      </c>
      <c r="AU788" s="243" t="s">
        <v>85</v>
      </c>
      <c r="AV788" s="13" t="s">
        <v>83</v>
      </c>
      <c r="AW788" s="13" t="s">
        <v>31</v>
      </c>
      <c r="AX788" s="13" t="s">
        <v>75</v>
      </c>
      <c r="AY788" s="243" t="s">
        <v>334</v>
      </c>
    </row>
    <row r="789" s="14" customFormat="1">
      <c r="A789" s="14"/>
      <c r="B789" s="244"/>
      <c r="C789" s="245"/>
      <c r="D789" s="235" t="s">
        <v>343</v>
      </c>
      <c r="E789" s="246" t="s">
        <v>1</v>
      </c>
      <c r="F789" s="247" t="s">
        <v>263</v>
      </c>
      <c r="G789" s="245"/>
      <c r="H789" s="248">
        <v>330.70999999999998</v>
      </c>
      <c r="I789" s="249"/>
      <c r="J789" s="245"/>
      <c r="K789" s="245"/>
      <c r="L789" s="250"/>
      <c r="M789" s="251"/>
      <c r="N789" s="252"/>
      <c r="O789" s="252"/>
      <c r="P789" s="252"/>
      <c r="Q789" s="252"/>
      <c r="R789" s="252"/>
      <c r="S789" s="252"/>
      <c r="T789" s="253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4" t="s">
        <v>343</v>
      </c>
      <c r="AU789" s="254" t="s">
        <v>85</v>
      </c>
      <c r="AV789" s="14" t="s">
        <v>85</v>
      </c>
      <c r="AW789" s="14" t="s">
        <v>31</v>
      </c>
      <c r="AX789" s="14" t="s">
        <v>83</v>
      </c>
      <c r="AY789" s="254" t="s">
        <v>334</v>
      </c>
    </row>
    <row r="790" s="2" customFormat="1" ht="16.5" customHeight="1">
      <c r="A790" s="38"/>
      <c r="B790" s="39"/>
      <c r="C790" s="260" t="s">
        <v>1345</v>
      </c>
      <c r="D790" s="260" t="s">
        <v>427</v>
      </c>
      <c r="E790" s="261" t="s">
        <v>1346</v>
      </c>
      <c r="F790" s="262" t="s">
        <v>1347</v>
      </c>
      <c r="G790" s="263" t="s">
        <v>339</v>
      </c>
      <c r="H790" s="264">
        <v>347.24599999999998</v>
      </c>
      <c r="I790" s="265"/>
      <c r="J790" s="266">
        <f>ROUND(I790*H790,2)</f>
        <v>0</v>
      </c>
      <c r="K790" s="262" t="s">
        <v>340</v>
      </c>
      <c r="L790" s="267"/>
      <c r="M790" s="268" t="s">
        <v>1</v>
      </c>
      <c r="N790" s="269" t="s">
        <v>40</v>
      </c>
      <c r="O790" s="91"/>
      <c r="P790" s="229">
        <f>O790*H790</f>
        <v>0</v>
      </c>
      <c r="Q790" s="229">
        <v>1.0000000000000001E-05</v>
      </c>
      <c r="R790" s="229">
        <f>Q790*H790</f>
        <v>0.0034724600000000001</v>
      </c>
      <c r="S790" s="229">
        <v>0</v>
      </c>
      <c r="T790" s="230">
        <f>S790*H790</f>
        <v>0</v>
      </c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31" t="s">
        <v>492</v>
      </c>
      <c r="AT790" s="231" t="s">
        <v>427</v>
      </c>
      <c r="AU790" s="231" t="s">
        <v>85</v>
      </c>
      <c r="AY790" s="17" t="s">
        <v>334</v>
      </c>
      <c r="BE790" s="232">
        <f>IF(N790="základní",J790,0)</f>
        <v>0</v>
      </c>
      <c r="BF790" s="232">
        <f>IF(N790="snížená",J790,0)</f>
        <v>0</v>
      </c>
      <c r="BG790" s="232">
        <f>IF(N790="zákl. přenesená",J790,0)</f>
        <v>0</v>
      </c>
      <c r="BH790" s="232">
        <f>IF(N790="sníž. přenesená",J790,0)</f>
        <v>0</v>
      </c>
      <c r="BI790" s="232">
        <f>IF(N790="nulová",J790,0)</f>
        <v>0</v>
      </c>
      <c r="BJ790" s="17" t="s">
        <v>83</v>
      </c>
      <c r="BK790" s="232">
        <f>ROUND(I790*H790,2)</f>
        <v>0</v>
      </c>
      <c r="BL790" s="17" t="s">
        <v>415</v>
      </c>
      <c r="BM790" s="231" t="s">
        <v>1348</v>
      </c>
    </row>
    <row r="791" s="14" customFormat="1">
      <c r="A791" s="14"/>
      <c r="B791" s="244"/>
      <c r="C791" s="245"/>
      <c r="D791" s="235" t="s">
        <v>343</v>
      </c>
      <c r="E791" s="245"/>
      <c r="F791" s="246" t="s">
        <v>1034</v>
      </c>
      <c r="G791" s="245"/>
      <c r="H791" s="248">
        <v>347.24599999999998</v>
      </c>
      <c r="I791" s="249"/>
      <c r="J791" s="245"/>
      <c r="K791" s="245"/>
      <c r="L791" s="250"/>
      <c r="M791" s="251"/>
      <c r="N791" s="252"/>
      <c r="O791" s="252"/>
      <c r="P791" s="252"/>
      <c r="Q791" s="252"/>
      <c r="R791" s="252"/>
      <c r="S791" s="252"/>
      <c r="T791" s="253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4" t="s">
        <v>343</v>
      </c>
      <c r="AU791" s="254" t="s">
        <v>85</v>
      </c>
      <c r="AV791" s="14" t="s">
        <v>85</v>
      </c>
      <c r="AW791" s="14" t="s">
        <v>4</v>
      </c>
      <c r="AX791" s="14" t="s">
        <v>83</v>
      </c>
      <c r="AY791" s="254" t="s">
        <v>334</v>
      </c>
    </row>
    <row r="792" s="2" customFormat="1" ht="33" customHeight="1">
      <c r="A792" s="38"/>
      <c r="B792" s="39"/>
      <c r="C792" s="220" t="s">
        <v>1349</v>
      </c>
      <c r="D792" s="220" t="s">
        <v>336</v>
      </c>
      <c r="E792" s="221" t="s">
        <v>1350</v>
      </c>
      <c r="F792" s="222" t="s">
        <v>1351</v>
      </c>
      <c r="G792" s="223" t="s">
        <v>339</v>
      </c>
      <c r="H792" s="224">
        <v>330.70999999999998</v>
      </c>
      <c r="I792" s="225"/>
      <c r="J792" s="226">
        <f>ROUND(I792*H792,2)</f>
        <v>0</v>
      </c>
      <c r="K792" s="222" t="s">
        <v>340</v>
      </c>
      <c r="L792" s="44"/>
      <c r="M792" s="227" t="s">
        <v>1</v>
      </c>
      <c r="N792" s="228" t="s">
        <v>40</v>
      </c>
      <c r="O792" s="91"/>
      <c r="P792" s="229">
        <f>O792*H792</f>
        <v>0</v>
      </c>
      <c r="Q792" s="229">
        <v>0.00021000000000000001</v>
      </c>
      <c r="R792" s="229">
        <f>Q792*H792</f>
        <v>0.0694491</v>
      </c>
      <c r="S792" s="229">
        <v>0</v>
      </c>
      <c r="T792" s="230">
        <f>S792*H792</f>
        <v>0</v>
      </c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R792" s="231" t="s">
        <v>415</v>
      </c>
      <c r="AT792" s="231" t="s">
        <v>336</v>
      </c>
      <c r="AU792" s="231" t="s">
        <v>85</v>
      </c>
      <c r="AY792" s="17" t="s">
        <v>334</v>
      </c>
      <c r="BE792" s="232">
        <f>IF(N792="základní",J792,0)</f>
        <v>0</v>
      </c>
      <c r="BF792" s="232">
        <f>IF(N792="snížená",J792,0)</f>
        <v>0</v>
      </c>
      <c r="BG792" s="232">
        <f>IF(N792="zákl. přenesená",J792,0)</f>
        <v>0</v>
      </c>
      <c r="BH792" s="232">
        <f>IF(N792="sníž. přenesená",J792,0)</f>
        <v>0</v>
      </c>
      <c r="BI792" s="232">
        <f>IF(N792="nulová",J792,0)</f>
        <v>0</v>
      </c>
      <c r="BJ792" s="17" t="s">
        <v>83</v>
      </c>
      <c r="BK792" s="232">
        <f>ROUND(I792*H792,2)</f>
        <v>0</v>
      </c>
      <c r="BL792" s="17" t="s">
        <v>415</v>
      </c>
      <c r="BM792" s="231" t="s">
        <v>1352</v>
      </c>
    </row>
    <row r="793" s="13" customFormat="1">
      <c r="A793" s="13"/>
      <c r="B793" s="233"/>
      <c r="C793" s="234"/>
      <c r="D793" s="235" t="s">
        <v>343</v>
      </c>
      <c r="E793" s="236" t="s">
        <v>1</v>
      </c>
      <c r="F793" s="237" t="s">
        <v>344</v>
      </c>
      <c r="G793" s="234"/>
      <c r="H793" s="236" t="s">
        <v>1</v>
      </c>
      <c r="I793" s="238"/>
      <c r="J793" s="234"/>
      <c r="K793" s="234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343</v>
      </c>
      <c r="AU793" s="243" t="s">
        <v>85</v>
      </c>
      <c r="AV793" s="13" t="s">
        <v>83</v>
      </c>
      <c r="AW793" s="13" t="s">
        <v>31</v>
      </c>
      <c r="AX793" s="13" t="s">
        <v>75</v>
      </c>
      <c r="AY793" s="243" t="s">
        <v>334</v>
      </c>
    </row>
    <row r="794" s="13" customFormat="1">
      <c r="A794" s="13"/>
      <c r="B794" s="233"/>
      <c r="C794" s="234"/>
      <c r="D794" s="235" t="s">
        <v>343</v>
      </c>
      <c r="E794" s="236" t="s">
        <v>1</v>
      </c>
      <c r="F794" s="237" t="s">
        <v>1029</v>
      </c>
      <c r="G794" s="234"/>
      <c r="H794" s="236" t="s">
        <v>1</v>
      </c>
      <c r="I794" s="238"/>
      <c r="J794" s="234"/>
      <c r="K794" s="234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343</v>
      </c>
      <c r="AU794" s="243" t="s">
        <v>85</v>
      </c>
      <c r="AV794" s="13" t="s">
        <v>83</v>
      </c>
      <c r="AW794" s="13" t="s">
        <v>31</v>
      </c>
      <c r="AX794" s="13" t="s">
        <v>75</v>
      </c>
      <c r="AY794" s="243" t="s">
        <v>334</v>
      </c>
    </row>
    <row r="795" s="14" customFormat="1">
      <c r="A795" s="14"/>
      <c r="B795" s="244"/>
      <c r="C795" s="245"/>
      <c r="D795" s="235" t="s">
        <v>343</v>
      </c>
      <c r="E795" s="246" t="s">
        <v>1</v>
      </c>
      <c r="F795" s="247" t="s">
        <v>261</v>
      </c>
      <c r="G795" s="245"/>
      <c r="H795" s="248">
        <v>330.70999999999998</v>
      </c>
      <c r="I795" s="249"/>
      <c r="J795" s="245"/>
      <c r="K795" s="245"/>
      <c r="L795" s="250"/>
      <c r="M795" s="251"/>
      <c r="N795" s="252"/>
      <c r="O795" s="252"/>
      <c r="P795" s="252"/>
      <c r="Q795" s="252"/>
      <c r="R795" s="252"/>
      <c r="S795" s="252"/>
      <c r="T795" s="253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4" t="s">
        <v>343</v>
      </c>
      <c r="AU795" s="254" t="s">
        <v>85</v>
      </c>
      <c r="AV795" s="14" t="s">
        <v>85</v>
      </c>
      <c r="AW795" s="14" t="s">
        <v>31</v>
      </c>
      <c r="AX795" s="14" t="s">
        <v>83</v>
      </c>
      <c r="AY795" s="254" t="s">
        <v>334</v>
      </c>
    </row>
    <row r="796" s="2" customFormat="1" ht="33" customHeight="1">
      <c r="A796" s="38"/>
      <c r="B796" s="39"/>
      <c r="C796" s="220" t="s">
        <v>1353</v>
      </c>
      <c r="D796" s="220" t="s">
        <v>336</v>
      </c>
      <c r="E796" s="221" t="s">
        <v>1354</v>
      </c>
      <c r="F796" s="222" t="s">
        <v>1355</v>
      </c>
      <c r="G796" s="223" t="s">
        <v>339</v>
      </c>
      <c r="H796" s="224">
        <v>330.70999999999998</v>
      </c>
      <c r="I796" s="225"/>
      <c r="J796" s="226">
        <f>ROUND(I796*H796,2)</f>
        <v>0</v>
      </c>
      <c r="K796" s="222" t="s">
        <v>340</v>
      </c>
      <c r="L796" s="44"/>
      <c r="M796" s="227" t="s">
        <v>1</v>
      </c>
      <c r="N796" s="228" t="s">
        <v>40</v>
      </c>
      <c r="O796" s="91"/>
      <c r="P796" s="229">
        <f>O796*H796</f>
        <v>0</v>
      </c>
      <c r="Q796" s="229">
        <v>0.00029</v>
      </c>
      <c r="R796" s="229">
        <f>Q796*H796</f>
        <v>0.095905899999999988</v>
      </c>
      <c r="S796" s="229">
        <v>0</v>
      </c>
      <c r="T796" s="230">
        <f>S796*H796</f>
        <v>0</v>
      </c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31" t="s">
        <v>415</v>
      </c>
      <c r="AT796" s="231" t="s">
        <v>336</v>
      </c>
      <c r="AU796" s="231" t="s">
        <v>85</v>
      </c>
      <c r="AY796" s="17" t="s">
        <v>334</v>
      </c>
      <c r="BE796" s="232">
        <f>IF(N796="základní",J796,0)</f>
        <v>0</v>
      </c>
      <c r="BF796" s="232">
        <f>IF(N796="snížená",J796,0)</f>
        <v>0</v>
      </c>
      <c r="BG796" s="232">
        <f>IF(N796="zákl. přenesená",J796,0)</f>
        <v>0</v>
      </c>
      <c r="BH796" s="232">
        <f>IF(N796="sníž. přenesená",J796,0)</f>
        <v>0</v>
      </c>
      <c r="BI796" s="232">
        <f>IF(N796="nulová",J796,0)</f>
        <v>0</v>
      </c>
      <c r="BJ796" s="17" t="s">
        <v>83</v>
      </c>
      <c r="BK796" s="232">
        <f>ROUND(I796*H796,2)</f>
        <v>0</v>
      </c>
      <c r="BL796" s="17" t="s">
        <v>415</v>
      </c>
      <c r="BM796" s="231" t="s">
        <v>1356</v>
      </c>
    </row>
    <row r="797" s="13" customFormat="1">
      <c r="A797" s="13"/>
      <c r="B797" s="233"/>
      <c r="C797" s="234"/>
      <c r="D797" s="235" t="s">
        <v>343</v>
      </c>
      <c r="E797" s="236" t="s">
        <v>1</v>
      </c>
      <c r="F797" s="237" t="s">
        <v>344</v>
      </c>
      <c r="G797" s="234"/>
      <c r="H797" s="236" t="s">
        <v>1</v>
      </c>
      <c r="I797" s="238"/>
      <c r="J797" s="234"/>
      <c r="K797" s="234"/>
      <c r="L797" s="239"/>
      <c r="M797" s="240"/>
      <c r="N797" s="241"/>
      <c r="O797" s="241"/>
      <c r="P797" s="241"/>
      <c r="Q797" s="241"/>
      <c r="R797" s="241"/>
      <c r="S797" s="241"/>
      <c r="T797" s="242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3" t="s">
        <v>343</v>
      </c>
      <c r="AU797" s="243" t="s">
        <v>85</v>
      </c>
      <c r="AV797" s="13" t="s">
        <v>83</v>
      </c>
      <c r="AW797" s="13" t="s">
        <v>31</v>
      </c>
      <c r="AX797" s="13" t="s">
        <v>75</v>
      </c>
      <c r="AY797" s="243" t="s">
        <v>334</v>
      </c>
    </row>
    <row r="798" s="13" customFormat="1">
      <c r="A798" s="13"/>
      <c r="B798" s="233"/>
      <c r="C798" s="234"/>
      <c r="D798" s="235" t="s">
        <v>343</v>
      </c>
      <c r="E798" s="236" t="s">
        <v>1</v>
      </c>
      <c r="F798" s="237" t="s">
        <v>1029</v>
      </c>
      <c r="G798" s="234"/>
      <c r="H798" s="236" t="s">
        <v>1</v>
      </c>
      <c r="I798" s="238"/>
      <c r="J798" s="234"/>
      <c r="K798" s="234"/>
      <c r="L798" s="239"/>
      <c r="M798" s="240"/>
      <c r="N798" s="241"/>
      <c r="O798" s="241"/>
      <c r="P798" s="241"/>
      <c r="Q798" s="241"/>
      <c r="R798" s="241"/>
      <c r="S798" s="241"/>
      <c r="T798" s="242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3" t="s">
        <v>343</v>
      </c>
      <c r="AU798" s="243" t="s">
        <v>85</v>
      </c>
      <c r="AV798" s="13" t="s">
        <v>83</v>
      </c>
      <c r="AW798" s="13" t="s">
        <v>31</v>
      </c>
      <c r="AX798" s="13" t="s">
        <v>75</v>
      </c>
      <c r="AY798" s="243" t="s">
        <v>334</v>
      </c>
    </row>
    <row r="799" s="14" customFormat="1">
      <c r="A799" s="14"/>
      <c r="B799" s="244"/>
      <c r="C799" s="245"/>
      <c r="D799" s="235" t="s">
        <v>343</v>
      </c>
      <c r="E799" s="246" t="s">
        <v>1</v>
      </c>
      <c r="F799" s="247" t="s">
        <v>261</v>
      </c>
      <c r="G799" s="245"/>
      <c r="H799" s="248">
        <v>330.70999999999998</v>
      </c>
      <c r="I799" s="249"/>
      <c r="J799" s="245"/>
      <c r="K799" s="245"/>
      <c r="L799" s="250"/>
      <c r="M799" s="281"/>
      <c r="N799" s="282"/>
      <c r="O799" s="282"/>
      <c r="P799" s="282"/>
      <c r="Q799" s="282"/>
      <c r="R799" s="282"/>
      <c r="S799" s="282"/>
      <c r="T799" s="283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4" t="s">
        <v>343</v>
      </c>
      <c r="AU799" s="254" t="s">
        <v>85</v>
      </c>
      <c r="AV799" s="14" t="s">
        <v>85</v>
      </c>
      <c r="AW799" s="14" t="s">
        <v>31</v>
      </c>
      <c r="AX799" s="14" t="s">
        <v>83</v>
      </c>
      <c r="AY799" s="254" t="s">
        <v>334</v>
      </c>
    </row>
    <row r="800" s="2" customFormat="1" ht="6.96" customHeight="1">
      <c r="A800" s="38"/>
      <c r="B800" s="66"/>
      <c r="C800" s="67"/>
      <c r="D800" s="67"/>
      <c r="E800" s="67"/>
      <c r="F800" s="67"/>
      <c r="G800" s="67"/>
      <c r="H800" s="67"/>
      <c r="I800" s="67"/>
      <c r="J800" s="67"/>
      <c r="K800" s="67"/>
      <c r="L800" s="44"/>
      <c r="M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</row>
  </sheetData>
  <sheetProtection sheet="1" autoFilter="0" formatColumns="0" formatRows="0" objects="1" scenarios="1" spinCount="100000" saltValue="ZZq+fxoMYMFevWbKSTpMPG66bD45pUwU7qPgOQFSygzvZazmdG6csBHG/g6SBe/p6BsunYW+CTc5dkfTQJWvRA==" hashValue="zQAfbkNrwuJzAcg4nFoAlAetSu0idlJObpE5OmBEkxOL+/U5n6s3nySA8MLXpn7Hmgz0bGo1iF8vaBXjPyHHyg==" algorithmName="SHA-512" password="CC35"/>
  <autoFilter ref="C137:K799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hyperlinks>
    <hyperlink ref="F144" r:id="rId1" display="VV0005"/>
    <hyperlink ref="F148" r:id="rId2" display="VV0002"/>
    <hyperlink ref="F152" r:id="rId3" display="VV0003"/>
    <hyperlink ref="F156" r:id="rId4" display="VV0004"/>
    <hyperlink ref="F160" r:id="rId5" display="VV0006"/>
    <hyperlink ref="F164" r:id="rId6" display="VV0007"/>
    <hyperlink ref="F168" r:id="rId7" display="VV0008"/>
    <hyperlink ref="F172" r:id="rId8" display="VV0010"/>
    <hyperlink ref="F176" r:id="rId9" display="VV0011"/>
    <hyperlink ref="F188" r:id="rId10" display="VV0013"/>
    <hyperlink ref="F195" r:id="rId11" display="VV0012"/>
    <hyperlink ref="F200" r:id="rId12" display="VV0028"/>
    <hyperlink ref="F206" r:id="rId13" display="VV0015"/>
    <hyperlink ref="F210" r:id="rId14" display="VV0016"/>
    <hyperlink ref="F215" r:id="rId15" display="VV0017"/>
    <hyperlink ref="F228" r:id="rId16" display="VV0018"/>
    <hyperlink ref="F232" r:id="rId17" display="VV0019"/>
    <hyperlink ref="F236" r:id="rId18" display="VV0021"/>
    <hyperlink ref="F240" r:id="rId19" display="VV0022"/>
    <hyperlink ref="F244" r:id="rId20" display="VV0022"/>
    <hyperlink ref="F252" r:id="rId21" display="VV0023"/>
    <hyperlink ref="F265" r:id="rId22" display="VV0024"/>
    <hyperlink ref="F269" r:id="rId23" display="VV0027"/>
    <hyperlink ref="F286" r:id="rId24" display="VV0032"/>
    <hyperlink ref="F290" r:id="rId25" display="VV0033"/>
    <hyperlink ref="F301" r:id="rId26" display="VV0034"/>
    <hyperlink ref="F305" r:id="rId27" display="VV0035"/>
    <hyperlink ref="F309" r:id="rId28" display="VV0036"/>
    <hyperlink ref="F313" r:id="rId29" display="VV0037"/>
    <hyperlink ref="F324" r:id="rId30" display="VV0038"/>
    <hyperlink ref="F329" r:id="rId31" display="VV0039"/>
    <hyperlink ref="F346" r:id="rId32" display="VV0040"/>
    <hyperlink ref="F381" r:id="rId33" display="VV0066"/>
    <hyperlink ref="F392" r:id="rId34" display="VV0043"/>
    <hyperlink ref="F406" r:id="rId35" display="VV0041"/>
    <hyperlink ref="F420" r:id="rId36" display="VV0041"/>
    <hyperlink ref="F426" r:id="rId37" display="VV0042"/>
    <hyperlink ref="F456" r:id="rId38" display="VV0043"/>
    <hyperlink ref="F470" r:id="rId39" display="VV0041"/>
    <hyperlink ref="F480" r:id="rId40" display="VV0061"/>
    <hyperlink ref="F486" r:id="rId41" display="VV0062"/>
    <hyperlink ref="F490" r:id="rId42" display="VV0045"/>
    <hyperlink ref="F494" r:id="rId43" display="VV0044"/>
    <hyperlink ref="F501" r:id="rId44" display="VV0068"/>
    <hyperlink ref="F512" r:id="rId45" display="VV0067"/>
    <hyperlink ref="F526" r:id="rId46" display="VV0070"/>
    <hyperlink ref="F536" r:id="rId47" display="VV0046"/>
    <hyperlink ref="F540" r:id="rId48" display="VV0001"/>
    <hyperlink ref="F544" r:id="rId49" display="VV0014"/>
    <hyperlink ref="F552" r:id="rId50" display="VV0029"/>
    <hyperlink ref="F558" r:id="rId51" display="VV0030"/>
    <hyperlink ref="F570" r:id="rId52" display="VV0031"/>
    <hyperlink ref="F581" r:id="rId53" display="VV0047"/>
    <hyperlink ref="F591" r:id="rId54" display="VV0056"/>
    <hyperlink ref="F595" r:id="rId55" display="VV0047"/>
    <hyperlink ref="F603" r:id="rId56" display="VV0047"/>
    <hyperlink ref="F611" r:id="rId57" display="VV0048"/>
    <hyperlink ref="F617" r:id="rId58" display="VV0049"/>
    <hyperlink ref="F623" r:id="rId59" display="VV0050"/>
    <hyperlink ref="F640" r:id="rId60" display="VV0052"/>
    <hyperlink ref="F651" r:id="rId61" display="VV0069"/>
    <hyperlink ref="F655" r:id="rId62" display="VV0053"/>
    <hyperlink ref="F663" r:id="rId63" display="VV0054"/>
    <hyperlink ref="F667" r:id="rId64" display="VV0054"/>
    <hyperlink ref="F673" r:id="rId65" display="VV0055"/>
    <hyperlink ref="F679" r:id="rId66" display="VV0051"/>
    <hyperlink ref="F731" r:id="rId67" display="VV0058"/>
    <hyperlink ref="F738" r:id="rId68" display="VV0057"/>
    <hyperlink ref="F765" r:id="rId69" display="VV0063"/>
    <hyperlink ref="F769" r:id="rId70" display="VV0064"/>
    <hyperlink ref="F776" r:id="rId71" display="VV0065"/>
    <hyperlink ref="F780" r:id="rId72" display="VV0065"/>
    <hyperlink ref="F784" r:id="rId73" display="VV0065"/>
    <hyperlink ref="F789" r:id="rId74" display="VV0060"/>
    <hyperlink ref="F795" r:id="rId75" display="VV0059"/>
    <hyperlink ref="F799" r:id="rId76" display="VV005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SOFTBALOVÉ HŘIŠTĚ TJ JISKRA HB PŘÍSTAVBA ODPALIŠTĚ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1357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ROUND((SUM(BE118:BE122)),  2)</f>
        <v>0</v>
      </c>
      <c r="G33" s="38"/>
      <c r="H33" s="38"/>
      <c r="I33" s="157">
        <v>0.20999999999999999</v>
      </c>
      <c r="J33" s="156">
        <f>ROUND(((SUM(BE118:BE122))*I33),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ROUND((SUM(BF118:BF122)),  2)</f>
        <v>0</v>
      </c>
      <c r="G34" s="38"/>
      <c r="H34" s="38"/>
      <c r="I34" s="157">
        <v>0.12</v>
      </c>
      <c r="J34" s="156">
        <f>ROUND(((SUM(BF118:BF122))*I34),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ROUND((SUM(BG118:BG122)),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ROUND((SUM(BH118:BH122)),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ROUND((SUM(BI118:BI122)),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6" t="str">
        <f>E7</f>
        <v>SOFTBALOVÉ HŘIŠTĚ TJ JISKRA HB PŘÍSTAVBA ODPALIŠTĚ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 EL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s="9" customFormat="1" ht="24.96" customHeight="1">
      <c r="A97" s="9"/>
      <c r="B97" s="181"/>
      <c r="C97" s="182"/>
      <c r="D97" s="183" t="s">
        <v>307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1358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319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6" t="str">
        <f>E7</f>
        <v>SOFTBALOVÉ HŘIŠTĚ TJ JISKRA HB PŘÍSTAVBA ODPALIŠTĚ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D.1.4 EL - Elektroinstalace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9. 5. 2025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>Ing. Ivan Dolejš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3"/>
      <c r="B117" s="194"/>
      <c r="C117" s="195" t="s">
        <v>320</v>
      </c>
      <c r="D117" s="196" t="s">
        <v>60</v>
      </c>
      <c r="E117" s="196" t="s">
        <v>56</v>
      </c>
      <c r="F117" s="196" t="s">
        <v>57</v>
      </c>
      <c r="G117" s="196" t="s">
        <v>321</v>
      </c>
      <c r="H117" s="196" t="s">
        <v>322</v>
      </c>
      <c r="I117" s="196" t="s">
        <v>323</v>
      </c>
      <c r="J117" s="196" t="s">
        <v>294</v>
      </c>
      <c r="K117" s="197" t="s">
        <v>324</v>
      </c>
      <c r="L117" s="198"/>
      <c r="M117" s="100" t="s">
        <v>1</v>
      </c>
      <c r="N117" s="101" t="s">
        <v>39</v>
      </c>
      <c r="O117" s="101" t="s">
        <v>325</v>
      </c>
      <c r="P117" s="101" t="s">
        <v>326</v>
      </c>
      <c r="Q117" s="101" t="s">
        <v>327</v>
      </c>
      <c r="R117" s="101" t="s">
        <v>328</v>
      </c>
      <c r="S117" s="101" t="s">
        <v>329</v>
      </c>
      <c r="T117" s="102" t="s">
        <v>330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8"/>
      <c r="B118" s="39"/>
      <c r="C118" s="107" t="s">
        <v>331</v>
      </c>
      <c r="D118" s="40"/>
      <c r="E118" s="40"/>
      <c r="F118" s="40"/>
      <c r="G118" s="40"/>
      <c r="H118" s="40"/>
      <c r="I118" s="40"/>
      <c r="J118" s="199">
        <f>BK118</f>
        <v>0</v>
      </c>
      <c r="K118" s="40"/>
      <c r="L118" s="44"/>
      <c r="M118" s="103"/>
      <c r="N118" s="200"/>
      <c r="O118" s="104"/>
      <c r="P118" s="201">
        <f>P119</f>
        <v>0</v>
      </c>
      <c r="Q118" s="104"/>
      <c r="R118" s="201">
        <f>R119</f>
        <v>0</v>
      </c>
      <c r="S118" s="104"/>
      <c r="T118" s="202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296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74</v>
      </c>
      <c r="E119" s="207" t="s">
        <v>896</v>
      </c>
      <c r="F119" s="207" t="s">
        <v>897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85</v>
      </c>
      <c r="AT119" s="216" t="s">
        <v>74</v>
      </c>
      <c r="AU119" s="216" t="s">
        <v>75</v>
      </c>
      <c r="AY119" s="215" t="s">
        <v>334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74</v>
      </c>
      <c r="E120" s="218" t="s">
        <v>1359</v>
      </c>
      <c r="F120" s="218" t="s">
        <v>1360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SUM(P121:P122)</f>
        <v>0</v>
      </c>
      <c r="Q120" s="212"/>
      <c r="R120" s="213">
        <f>SUM(R121:R122)</f>
        <v>0</v>
      </c>
      <c r="S120" s="212"/>
      <c r="T120" s="214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85</v>
      </c>
      <c r="AT120" s="216" t="s">
        <v>74</v>
      </c>
      <c r="AU120" s="216" t="s">
        <v>83</v>
      </c>
      <c r="AY120" s="215" t="s">
        <v>334</v>
      </c>
      <c r="BK120" s="217">
        <f>SUM(BK121:BK122)</f>
        <v>0</v>
      </c>
    </row>
    <row r="121" s="2" customFormat="1" ht="24.15" customHeight="1">
      <c r="A121" s="38"/>
      <c r="B121" s="39"/>
      <c r="C121" s="220" t="s">
        <v>83</v>
      </c>
      <c r="D121" s="220" t="s">
        <v>336</v>
      </c>
      <c r="E121" s="221" t="s">
        <v>1361</v>
      </c>
      <c r="F121" s="222" t="s">
        <v>1362</v>
      </c>
      <c r="G121" s="223" t="s">
        <v>1363</v>
      </c>
      <c r="H121" s="224">
        <v>1</v>
      </c>
      <c r="I121" s="225"/>
      <c r="J121" s="226">
        <f>ROUND(I121*H121,2)</f>
        <v>0</v>
      </c>
      <c r="K121" s="222" t="s">
        <v>1</v>
      </c>
      <c r="L121" s="44"/>
      <c r="M121" s="227" t="s">
        <v>1</v>
      </c>
      <c r="N121" s="228" t="s">
        <v>40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415</v>
      </c>
      <c r="AT121" s="231" t="s">
        <v>336</v>
      </c>
      <c r="AU121" s="231" t="s">
        <v>85</v>
      </c>
      <c r="AY121" s="17" t="s">
        <v>334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83</v>
      </c>
      <c r="BK121" s="232">
        <f>ROUND(I121*H121,2)</f>
        <v>0</v>
      </c>
      <c r="BL121" s="17" t="s">
        <v>415</v>
      </c>
      <c r="BM121" s="231" t="s">
        <v>1364</v>
      </c>
    </row>
    <row r="122" s="2" customFormat="1" ht="16.5" customHeight="1">
      <c r="A122" s="38"/>
      <c r="B122" s="39"/>
      <c r="C122" s="220" t="s">
        <v>85</v>
      </c>
      <c r="D122" s="220" t="s">
        <v>336</v>
      </c>
      <c r="E122" s="221" t="s">
        <v>1365</v>
      </c>
      <c r="F122" s="222" t="s">
        <v>1366</v>
      </c>
      <c r="G122" s="223" t="s">
        <v>1363</v>
      </c>
      <c r="H122" s="224">
        <v>1</v>
      </c>
      <c r="I122" s="225"/>
      <c r="J122" s="226">
        <f>ROUND(I122*H122,2)</f>
        <v>0</v>
      </c>
      <c r="K122" s="222" t="s">
        <v>340</v>
      </c>
      <c r="L122" s="44"/>
      <c r="M122" s="284" t="s">
        <v>1</v>
      </c>
      <c r="N122" s="285" t="s">
        <v>40</v>
      </c>
      <c r="O122" s="286"/>
      <c r="P122" s="287">
        <f>O122*H122</f>
        <v>0</v>
      </c>
      <c r="Q122" s="287">
        <v>0</v>
      </c>
      <c r="R122" s="287">
        <f>Q122*H122</f>
        <v>0</v>
      </c>
      <c r="S122" s="287">
        <v>0</v>
      </c>
      <c r="T122" s="28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415</v>
      </c>
      <c r="AT122" s="231" t="s">
        <v>336</v>
      </c>
      <c r="AU122" s="231" t="s">
        <v>85</v>
      </c>
      <c r="AY122" s="17" t="s">
        <v>334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83</v>
      </c>
      <c r="BK122" s="232">
        <f>ROUND(I122*H122,2)</f>
        <v>0</v>
      </c>
      <c r="BL122" s="17" t="s">
        <v>415</v>
      </c>
      <c r="BM122" s="231" t="s">
        <v>1367</v>
      </c>
    </row>
    <row r="123" s="2" customFormat="1" ht="6.96" customHeight="1">
      <c r="A123" s="38"/>
      <c r="B123" s="66"/>
      <c r="C123" s="67"/>
      <c r="D123" s="67"/>
      <c r="E123" s="67"/>
      <c r="F123" s="67"/>
      <c r="G123" s="67"/>
      <c r="H123" s="67"/>
      <c r="I123" s="67"/>
      <c r="J123" s="67"/>
      <c r="K123" s="67"/>
      <c r="L123" s="44"/>
      <c r="M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</sheetData>
  <sheetProtection sheet="1" autoFilter="0" formatColumns="0" formatRows="0" objects="1" scenarios="1" spinCount="100000" saltValue="QdqJO173DPx6tY+X1BnK9MOk5KSFeBKiyilDkvvSEt00XwXav9lhp69QefPKksdOe47s5FQBnrPSLICvFwSapg==" hashValue="1p30yz6XY36TcF9f5dilMnsrsAiXFoOG3IaQMcCfpb79N5eOZBp/IgORJxPDjw7VbN+PhiLCZ7PCfOOZD8yp1Q==" algorithmName="SHA-512" password="CC35"/>
  <autoFilter ref="C117:K12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SOFTBALOVÉ HŘIŠTĚ TJ JISKRA HB PŘÍSTAVBA ODPALIŠTĚ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1368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ROUND((SUM(BE118:BE129)),  2)</f>
        <v>0</v>
      </c>
      <c r="G33" s="38"/>
      <c r="H33" s="38"/>
      <c r="I33" s="157">
        <v>0.20999999999999999</v>
      </c>
      <c r="J33" s="156">
        <f>ROUND(((SUM(BE118:BE129))*I33),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ROUND((SUM(BF118:BF129)),  2)</f>
        <v>0</v>
      </c>
      <c r="G34" s="38"/>
      <c r="H34" s="38"/>
      <c r="I34" s="157">
        <v>0.12</v>
      </c>
      <c r="J34" s="156">
        <f>ROUND(((SUM(BF118:BF129))*I34),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ROUND((SUM(BG118:BG129)),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ROUND((SUM(BH118:BH129)),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ROUND((SUM(BI118:BI129)),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6" t="str">
        <f>E7</f>
        <v>SOFTBALOVÉ HŘIŠTĚ TJ JISKRA HB PŘÍSTAVBA ODPALIŠTĚ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 VZT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s="9" customFormat="1" ht="24.96" customHeight="1">
      <c r="A97" s="9"/>
      <c r="B97" s="181"/>
      <c r="C97" s="182"/>
      <c r="D97" s="183" t="s">
        <v>307</v>
      </c>
      <c r="E97" s="184"/>
      <c r="F97" s="184"/>
      <c r="G97" s="184"/>
      <c r="H97" s="184"/>
      <c r="I97" s="184"/>
      <c r="J97" s="185">
        <f>J119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1369</v>
      </c>
      <c r="E98" s="190"/>
      <c r="F98" s="190"/>
      <c r="G98" s="190"/>
      <c r="H98" s="190"/>
      <c r="I98" s="190"/>
      <c r="J98" s="191">
        <f>J120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319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6" t="str">
        <f>E7</f>
        <v>SOFTBALOVÉ HŘIŠTĚ TJ JISKRA HB PŘÍSTAVBA ODPALIŠTĚ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118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D.1.4 VZT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9. 5. 2025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>Ing. Ivan Dolejš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3"/>
      <c r="B117" s="194"/>
      <c r="C117" s="195" t="s">
        <v>320</v>
      </c>
      <c r="D117" s="196" t="s">
        <v>60</v>
      </c>
      <c r="E117" s="196" t="s">
        <v>56</v>
      </c>
      <c r="F117" s="196" t="s">
        <v>57</v>
      </c>
      <c r="G117" s="196" t="s">
        <v>321</v>
      </c>
      <c r="H117" s="196" t="s">
        <v>322</v>
      </c>
      <c r="I117" s="196" t="s">
        <v>323</v>
      </c>
      <c r="J117" s="196" t="s">
        <v>294</v>
      </c>
      <c r="K117" s="197" t="s">
        <v>324</v>
      </c>
      <c r="L117" s="198"/>
      <c r="M117" s="100" t="s">
        <v>1</v>
      </c>
      <c r="N117" s="101" t="s">
        <v>39</v>
      </c>
      <c r="O117" s="101" t="s">
        <v>325</v>
      </c>
      <c r="P117" s="101" t="s">
        <v>326</v>
      </c>
      <c r="Q117" s="101" t="s">
        <v>327</v>
      </c>
      <c r="R117" s="101" t="s">
        <v>328</v>
      </c>
      <c r="S117" s="101" t="s">
        <v>329</v>
      </c>
      <c r="T117" s="102" t="s">
        <v>330</v>
      </c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93"/>
      <c r="AE117" s="193"/>
    </row>
    <row r="118" s="2" customFormat="1" ht="22.8" customHeight="1">
      <c r="A118" s="38"/>
      <c r="B118" s="39"/>
      <c r="C118" s="107" t="s">
        <v>331</v>
      </c>
      <c r="D118" s="40"/>
      <c r="E118" s="40"/>
      <c r="F118" s="40"/>
      <c r="G118" s="40"/>
      <c r="H118" s="40"/>
      <c r="I118" s="40"/>
      <c r="J118" s="199">
        <f>BK118</f>
        <v>0</v>
      </c>
      <c r="K118" s="40"/>
      <c r="L118" s="44"/>
      <c r="M118" s="103"/>
      <c r="N118" s="200"/>
      <c r="O118" s="104"/>
      <c r="P118" s="201">
        <f>P119</f>
        <v>0</v>
      </c>
      <c r="Q118" s="104"/>
      <c r="R118" s="201">
        <f>R119</f>
        <v>0.0048400000000000006</v>
      </c>
      <c r="S118" s="104"/>
      <c r="T118" s="202">
        <f>T119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74</v>
      </c>
      <c r="AU118" s="17" t="s">
        <v>296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74</v>
      </c>
      <c r="E119" s="207" t="s">
        <v>896</v>
      </c>
      <c r="F119" s="207" t="s">
        <v>897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0.0048400000000000006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85</v>
      </c>
      <c r="AT119" s="216" t="s">
        <v>74</v>
      </c>
      <c r="AU119" s="216" t="s">
        <v>75</v>
      </c>
      <c r="AY119" s="215" t="s">
        <v>334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74</v>
      </c>
      <c r="E120" s="218" t="s">
        <v>1370</v>
      </c>
      <c r="F120" s="218" t="s">
        <v>90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SUM(P121:P129)</f>
        <v>0</v>
      </c>
      <c r="Q120" s="212"/>
      <c r="R120" s="213">
        <f>SUM(R121:R129)</f>
        <v>0.0048400000000000006</v>
      </c>
      <c r="S120" s="212"/>
      <c r="T120" s="214">
        <f>SUM(T121:T129)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85</v>
      </c>
      <c r="AT120" s="216" t="s">
        <v>74</v>
      </c>
      <c r="AU120" s="216" t="s">
        <v>83</v>
      </c>
      <c r="AY120" s="215" t="s">
        <v>334</v>
      </c>
      <c r="BK120" s="217">
        <f>SUM(BK121:BK129)</f>
        <v>0</v>
      </c>
    </row>
    <row r="121" s="2" customFormat="1" ht="24.15" customHeight="1">
      <c r="A121" s="38"/>
      <c r="B121" s="39"/>
      <c r="C121" s="220" t="s">
        <v>83</v>
      </c>
      <c r="D121" s="220" t="s">
        <v>336</v>
      </c>
      <c r="E121" s="221" t="s">
        <v>1371</v>
      </c>
      <c r="F121" s="222" t="s">
        <v>1372</v>
      </c>
      <c r="G121" s="223" t="s">
        <v>458</v>
      </c>
      <c r="H121" s="224">
        <v>2</v>
      </c>
      <c r="I121" s="225"/>
      <c r="J121" s="226">
        <f>ROUND(I121*H121,2)</f>
        <v>0</v>
      </c>
      <c r="K121" s="222" t="s">
        <v>340</v>
      </c>
      <c r="L121" s="44"/>
      <c r="M121" s="227" t="s">
        <v>1</v>
      </c>
      <c r="N121" s="228" t="s">
        <v>40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415</v>
      </c>
      <c r="AT121" s="231" t="s">
        <v>336</v>
      </c>
      <c r="AU121" s="231" t="s">
        <v>85</v>
      </c>
      <c r="AY121" s="17" t="s">
        <v>334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83</v>
      </c>
      <c r="BK121" s="232">
        <f>ROUND(I121*H121,2)</f>
        <v>0</v>
      </c>
      <c r="BL121" s="17" t="s">
        <v>415</v>
      </c>
      <c r="BM121" s="231" t="s">
        <v>1373</v>
      </c>
    </row>
    <row r="122" s="2" customFormat="1" ht="24.15" customHeight="1">
      <c r="A122" s="38"/>
      <c r="B122" s="39"/>
      <c r="C122" s="260" t="s">
        <v>85</v>
      </c>
      <c r="D122" s="260" t="s">
        <v>427</v>
      </c>
      <c r="E122" s="261" t="s">
        <v>1374</v>
      </c>
      <c r="F122" s="262" t="s">
        <v>1375</v>
      </c>
      <c r="G122" s="263" t="s">
        <v>458</v>
      </c>
      <c r="H122" s="264">
        <v>2</v>
      </c>
      <c r="I122" s="265"/>
      <c r="J122" s="266">
        <f>ROUND(I122*H122,2)</f>
        <v>0</v>
      </c>
      <c r="K122" s="262" t="s">
        <v>340</v>
      </c>
      <c r="L122" s="267"/>
      <c r="M122" s="268" t="s">
        <v>1</v>
      </c>
      <c r="N122" s="269" t="s">
        <v>40</v>
      </c>
      <c r="O122" s="91"/>
      <c r="P122" s="229">
        <f>O122*H122</f>
        <v>0</v>
      </c>
      <c r="Q122" s="229">
        <v>0.00089999999999999998</v>
      </c>
      <c r="R122" s="229">
        <f>Q122*H122</f>
        <v>0.0018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492</v>
      </c>
      <c r="AT122" s="231" t="s">
        <v>427</v>
      </c>
      <c r="AU122" s="231" t="s">
        <v>85</v>
      </c>
      <c r="AY122" s="17" t="s">
        <v>334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83</v>
      </c>
      <c r="BK122" s="232">
        <f>ROUND(I122*H122,2)</f>
        <v>0</v>
      </c>
      <c r="BL122" s="17" t="s">
        <v>415</v>
      </c>
      <c r="BM122" s="231" t="s">
        <v>1376</v>
      </c>
    </row>
    <row r="123" s="2" customFormat="1" ht="24.15" customHeight="1">
      <c r="A123" s="38"/>
      <c r="B123" s="39"/>
      <c r="C123" s="220" t="s">
        <v>101</v>
      </c>
      <c r="D123" s="220" t="s">
        <v>336</v>
      </c>
      <c r="E123" s="221" t="s">
        <v>1377</v>
      </c>
      <c r="F123" s="222" t="s">
        <v>1378</v>
      </c>
      <c r="G123" s="223" t="s">
        <v>458</v>
      </c>
      <c r="H123" s="224">
        <v>2</v>
      </c>
      <c r="I123" s="225"/>
      <c r="J123" s="226">
        <f>ROUND(I123*H123,2)</f>
        <v>0</v>
      </c>
      <c r="K123" s="222" t="s">
        <v>340</v>
      </c>
      <c r="L123" s="44"/>
      <c r="M123" s="227" t="s">
        <v>1</v>
      </c>
      <c r="N123" s="228" t="s">
        <v>40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415</v>
      </c>
      <c r="AT123" s="231" t="s">
        <v>336</v>
      </c>
      <c r="AU123" s="231" t="s">
        <v>85</v>
      </c>
      <c r="AY123" s="17" t="s">
        <v>334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83</v>
      </c>
      <c r="BK123" s="232">
        <f>ROUND(I123*H123,2)</f>
        <v>0</v>
      </c>
      <c r="BL123" s="17" t="s">
        <v>415</v>
      </c>
      <c r="BM123" s="231" t="s">
        <v>1379</v>
      </c>
    </row>
    <row r="124" s="2" customFormat="1" ht="24.15" customHeight="1">
      <c r="A124" s="38"/>
      <c r="B124" s="39"/>
      <c r="C124" s="260" t="s">
        <v>341</v>
      </c>
      <c r="D124" s="260" t="s">
        <v>427</v>
      </c>
      <c r="E124" s="261" t="s">
        <v>1380</v>
      </c>
      <c r="F124" s="262" t="s">
        <v>1381</v>
      </c>
      <c r="G124" s="263" t="s">
        <v>458</v>
      </c>
      <c r="H124" s="264">
        <v>2</v>
      </c>
      <c r="I124" s="265"/>
      <c r="J124" s="266">
        <f>ROUND(I124*H124,2)</f>
        <v>0</v>
      </c>
      <c r="K124" s="262" t="s">
        <v>340</v>
      </c>
      <c r="L124" s="267"/>
      <c r="M124" s="268" t="s">
        <v>1</v>
      </c>
      <c r="N124" s="269" t="s">
        <v>40</v>
      </c>
      <c r="O124" s="91"/>
      <c r="P124" s="229">
        <f>O124*H124</f>
        <v>0</v>
      </c>
      <c r="Q124" s="229">
        <v>0.00080000000000000004</v>
      </c>
      <c r="R124" s="229">
        <f>Q124*H124</f>
        <v>0.0016000000000000001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492</v>
      </c>
      <c r="AT124" s="231" t="s">
        <v>427</v>
      </c>
      <c r="AU124" s="231" t="s">
        <v>85</v>
      </c>
      <c r="AY124" s="17" t="s">
        <v>334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83</v>
      </c>
      <c r="BK124" s="232">
        <f>ROUND(I124*H124,2)</f>
        <v>0</v>
      </c>
      <c r="BL124" s="17" t="s">
        <v>415</v>
      </c>
      <c r="BM124" s="231" t="s">
        <v>1382</v>
      </c>
    </row>
    <row r="125" s="2" customFormat="1" ht="24.15" customHeight="1">
      <c r="A125" s="38"/>
      <c r="B125" s="39"/>
      <c r="C125" s="220" t="s">
        <v>359</v>
      </c>
      <c r="D125" s="220" t="s">
        <v>336</v>
      </c>
      <c r="E125" s="221" t="s">
        <v>1383</v>
      </c>
      <c r="F125" s="222" t="s">
        <v>1384</v>
      </c>
      <c r="G125" s="223" t="s">
        <v>352</v>
      </c>
      <c r="H125" s="224">
        <v>1</v>
      </c>
      <c r="I125" s="225"/>
      <c r="J125" s="226">
        <f>ROUND(I125*H125,2)</f>
        <v>0</v>
      </c>
      <c r="K125" s="222" t="s">
        <v>340</v>
      </c>
      <c r="L125" s="44"/>
      <c r="M125" s="227" t="s">
        <v>1</v>
      </c>
      <c r="N125" s="228" t="s">
        <v>40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415</v>
      </c>
      <c r="AT125" s="231" t="s">
        <v>336</v>
      </c>
      <c r="AU125" s="231" t="s">
        <v>85</v>
      </c>
      <c r="AY125" s="17" t="s">
        <v>334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83</v>
      </c>
      <c r="BK125" s="232">
        <f>ROUND(I125*H125,2)</f>
        <v>0</v>
      </c>
      <c r="BL125" s="17" t="s">
        <v>415</v>
      </c>
      <c r="BM125" s="231" t="s">
        <v>1385</v>
      </c>
    </row>
    <row r="126" s="14" customFormat="1">
      <c r="A126" s="14"/>
      <c r="B126" s="244"/>
      <c r="C126" s="245"/>
      <c r="D126" s="235" t="s">
        <v>343</v>
      </c>
      <c r="E126" s="255" t="s">
        <v>1</v>
      </c>
      <c r="F126" s="246" t="s">
        <v>1386</v>
      </c>
      <c r="G126" s="245"/>
      <c r="H126" s="248">
        <v>1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343</v>
      </c>
      <c r="AU126" s="254" t="s">
        <v>85</v>
      </c>
      <c r="AV126" s="14" t="s">
        <v>85</v>
      </c>
      <c r="AW126" s="14" t="s">
        <v>31</v>
      </c>
      <c r="AX126" s="14" t="s">
        <v>83</v>
      </c>
      <c r="AY126" s="254" t="s">
        <v>334</v>
      </c>
    </row>
    <row r="127" s="2" customFormat="1" ht="16.5" customHeight="1">
      <c r="A127" s="38"/>
      <c r="B127" s="39"/>
      <c r="C127" s="260" t="s">
        <v>191</v>
      </c>
      <c r="D127" s="260" t="s">
        <v>427</v>
      </c>
      <c r="E127" s="261" t="s">
        <v>1387</v>
      </c>
      <c r="F127" s="262" t="s">
        <v>1388</v>
      </c>
      <c r="G127" s="263" t="s">
        <v>352</v>
      </c>
      <c r="H127" s="264">
        <v>1.2</v>
      </c>
      <c r="I127" s="265"/>
      <c r="J127" s="266">
        <f>ROUND(I127*H127,2)</f>
        <v>0</v>
      </c>
      <c r="K127" s="262" t="s">
        <v>340</v>
      </c>
      <c r="L127" s="267"/>
      <c r="M127" s="268" t="s">
        <v>1</v>
      </c>
      <c r="N127" s="269" t="s">
        <v>40</v>
      </c>
      <c r="O127" s="91"/>
      <c r="P127" s="229">
        <f>O127*H127</f>
        <v>0</v>
      </c>
      <c r="Q127" s="229">
        <v>0.0011999999999999999</v>
      </c>
      <c r="R127" s="229">
        <f>Q127*H127</f>
        <v>0.0014399999999999999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492</v>
      </c>
      <c r="AT127" s="231" t="s">
        <v>427</v>
      </c>
      <c r="AU127" s="231" t="s">
        <v>85</v>
      </c>
      <c r="AY127" s="17" t="s">
        <v>334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83</v>
      </c>
      <c r="BK127" s="232">
        <f>ROUND(I127*H127,2)</f>
        <v>0</v>
      </c>
      <c r="BL127" s="17" t="s">
        <v>415</v>
      </c>
      <c r="BM127" s="231" t="s">
        <v>1389</v>
      </c>
    </row>
    <row r="128" s="14" customFormat="1">
      <c r="A128" s="14"/>
      <c r="B128" s="244"/>
      <c r="C128" s="245"/>
      <c r="D128" s="235" t="s">
        <v>343</v>
      </c>
      <c r="E128" s="245"/>
      <c r="F128" s="246" t="s">
        <v>1390</v>
      </c>
      <c r="G128" s="245"/>
      <c r="H128" s="248">
        <v>1.2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343</v>
      </c>
      <c r="AU128" s="254" t="s">
        <v>85</v>
      </c>
      <c r="AV128" s="14" t="s">
        <v>85</v>
      </c>
      <c r="AW128" s="14" t="s">
        <v>4</v>
      </c>
      <c r="AX128" s="14" t="s">
        <v>83</v>
      </c>
      <c r="AY128" s="254" t="s">
        <v>334</v>
      </c>
    </row>
    <row r="129" s="2" customFormat="1" ht="24.15" customHeight="1">
      <c r="A129" s="38"/>
      <c r="B129" s="39"/>
      <c r="C129" s="220" t="s">
        <v>194</v>
      </c>
      <c r="D129" s="220" t="s">
        <v>336</v>
      </c>
      <c r="E129" s="221" t="s">
        <v>1391</v>
      </c>
      <c r="F129" s="222" t="s">
        <v>1392</v>
      </c>
      <c r="G129" s="223" t="s">
        <v>395</v>
      </c>
      <c r="H129" s="224">
        <v>0.0050000000000000001</v>
      </c>
      <c r="I129" s="225"/>
      <c r="J129" s="226">
        <f>ROUND(I129*H129,2)</f>
        <v>0</v>
      </c>
      <c r="K129" s="222" t="s">
        <v>340</v>
      </c>
      <c r="L129" s="44"/>
      <c r="M129" s="284" t="s">
        <v>1</v>
      </c>
      <c r="N129" s="285" t="s">
        <v>40</v>
      </c>
      <c r="O129" s="286"/>
      <c r="P129" s="287">
        <f>O129*H129</f>
        <v>0</v>
      </c>
      <c r="Q129" s="287">
        <v>0</v>
      </c>
      <c r="R129" s="287">
        <f>Q129*H129</f>
        <v>0</v>
      </c>
      <c r="S129" s="287">
        <v>0</v>
      </c>
      <c r="T129" s="28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415</v>
      </c>
      <c r="AT129" s="231" t="s">
        <v>336</v>
      </c>
      <c r="AU129" s="231" t="s">
        <v>85</v>
      </c>
      <c r="AY129" s="17" t="s">
        <v>334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415</v>
      </c>
      <c r="BM129" s="231" t="s">
        <v>1393</v>
      </c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44"/>
      <c r="M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</sheetData>
  <sheetProtection sheet="1" autoFilter="0" formatColumns="0" formatRows="0" objects="1" scenarios="1" spinCount="100000" saltValue="UVOBhBaHioDwvhGaT+SsRkKUmlQXtqLiulmCw3oknyohaDdYvXTzdjEm3hVCl9r/lf2K3UjKgZd9CTyM/Kz/IA==" hashValue="byuBBnXp1riVo3XdtZ4XurhysIH8soL878w0S1yczQgUpAq86j8V1ZpiWSupXyDTnY5bH7/dlvixSRPE96cWhg==" algorithmName="SHA-512" password="CC35"/>
  <autoFilter ref="C117:K129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  <c r="AZ2" s="136" t="s">
        <v>98</v>
      </c>
      <c r="BA2" s="136" t="s">
        <v>1394</v>
      </c>
      <c r="BB2" s="136" t="s">
        <v>1</v>
      </c>
      <c r="BC2" s="136" t="s">
        <v>1395</v>
      </c>
      <c r="BD2" s="136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  <c r="AZ3" s="136" t="s">
        <v>102</v>
      </c>
      <c r="BA3" s="136" t="s">
        <v>1396</v>
      </c>
      <c r="BB3" s="136" t="s">
        <v>1</v>
      </c>
      <c r="BC3" s="136" t="s">
        <v>1397</v>
      </c>
      <c r="BD3" s="136" t="s">
        <v>101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SOFTBALOVÉ HŘIŠTĚ TJ JISKRA HB PŘÍSTAVBA ODPALIŠTĚ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1398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ROUND((SUM(BE122:BE204)),  2)</f>
        <v>0</v>
      </c>
      <c r="G33" s="38"/>
      <c r="H33" s="38"/>
      <c r="I33" s="157">
        <v>0.20999999999999999</v>
      </c>
      <c r="J33" s="156">
        <f>ROUND(((SUM(BE122:BE204))*I33),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ROUND((SUM(BF122:BF204)),  2)</f>
        <v>0</v>
      </c>
      <c r="G34" s="38"/>
      <c r="H34" s="38"/>
      <c r="I34" s="157">
        <v>0.12</v>
      </c>
      <c r="J34" s="156">
        <f>ROUND(((SUM(BF122:BF204))*I34),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ROUND((SUM(BG122:BG204)),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ROUND((SUM(BH122:BH204)),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ROUND((SUM(BI122:BI204)),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6" t="str">
        <f>E7</f>
        <v>SOFTBALOVÉ HŘIŠTĚ TJ JISKRA HB PŘÍSTAVBA ODPALIŠTĚ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D.1.4 ZTI - Zdravotně 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s="9" customFormat="1" ht="24.96" customHeight="1">
      <c r="A97" s="9"/>
      <c r="B97" s="181"/>
      <c r="C97" s="182"/>
      <c r="D97" s="183" t="s">
        <v>297</v>
      </c>
      <c r="E97" s="184"/>
      <c r="F97" s="184"/>
      <c r="G97" s="184"/>
      <c r="H97" s="184"/>
      <c r="I97" s="184"/>
      <c r="J97" s="185">
        <f>J123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298</v>
      </c>
      <c r="E98" s="190"/>
      <c r="F98" s="190"/>
      <c r="G98" s="190"/>
      <c r="H98" s="190"/>
      <c r="I98" s="190"/>
      <c r="J98" s="191">
        <f>J124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302</v>
      </c>
      <c r="E99" s="190"/>
      <c r="F99" s="190"/>
      <c r="G99" s="190"/>
      <c r="H99" s="190"/>
      <c r="I99" s="190"/>
      <c r="J99" s="191">
        <f>J157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305</v>
      </c>
      <c r="E100" s="190"/>
      <c r="F100" s="190"/>
      <c r="G100" s="190"/>
      <c r="H100" s="190"/>
      <c r="I100" s="190"/>
      <c r="J100" s="191">
        <f>J163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306</v>
      </c>
      <c r="E101" s="190"/>
      <c r="F101" s="190"/>
      <c r="G101" s="190"/>
      <c r="H101" s="190"/>
      <c r="I101" s="190"/>
      <c r="J101" s="191">
        <f>J171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1"/>
      <c r="C102" s="182"/>
      <c r="D102" s="183" t="s">
        <v>1399</v>
      </c>
      <c r="E102" s="184"/>
      <c r="F102" s="184"/>
      <c r="G102" s="184"/>
      <c r="H102" s="184"/>
      <c r="I102" s="184"/>
      <c r="J102" s="185">
        <f>J173</f>
        <v>0</v>
      </c>
      <c r="K102" s="182"/>
      <c r="L102" s="18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319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76" t="str">
        <f>E7</f>
        <v>SOFTBALOVÉ HŘIŠTĚ TJ JISKRA HB PŘÍSTAVBA ODPALIŠTĚ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D.1.4 ZTI - Zdravotně technické instalace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 xml:space="preserve"> </v>
      </c>
      <c r="G116" s="40"/>
      <c r="H116" s="40"/>
      <c r="I116" s="32" t="s">
        <v>22</v>
      </c>
      <c r="J116" s="79" t="str">
        <f>IF(J12="","",J12)</f>
        <v>9. 5. 2025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29</v>
      </c>
      <c r="J118" s="36" t="str">
        <f>E21</f>
        <v>Ing. Ivan Dolejš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27</v>
      </c>
      <c r="D119" s="40"/>
      <c r="E119" s="40"/>
      <c r="F119" s="27" t="str">
        <f>IF(E18="","",E18)</f>
        <v>Vyplň údaj</v>
      </c>
      <c r="G119" s="40"/>
      <c r="H119" s="40"/>
      <c r="I119" s="32" t="s">
        <v>32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3"/>
      <c r="B121" s="194"/>
      <c r="C121" s="195" t="s">
        <v>320</v>
      </c>
      <c r="D121" s="196" t="s">
        <v>60</v>
      </c>
      <c r="E121" s="196" t="s">
        <v>56</v>
      </c>
      <c r="F121" s="196" t="s">
        <v>57</v>
      </c>
      <c r="G121" s="196" t="s">
        <v>321</v>
      </c>
      <c r="H121" s="196" t="s">
        <v>322</v>
      </c>
      <c r="I121" s="196" t="s">
        <v>323</v>
      </c>
      <c r="J121" s="196" t="s">
        <v>294</v>
      </c>
      <c r="K121" s="197" t="s">
        <v>324</v>
      </c>
      <c r="L121" s="198"/>
      <c r="M121" s="100" t="s">
        <v>1</v>
      </c>
      <c r="N121" s="101" t="s">
        <v>39</v>
      </c>
      <c r="O121" s="101" t="s">
        <v>325</v>
      </c>
      <c r="P121" s="101" t="s">
        <v>326</v>
      </c>
      <c r="Q121" s="101" t="s">
        <v>327</v>
      </c>
      <c r="R121" s="101" t="s">
        <v>328</v>
      </c>
      <c r="S121" s="101" t="s">
        <v>329</v>
      </c>
      <c r="T121" s="102" t="s">
        <v>330</v>
      </c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</row>
    <row r="122" s="2" customFormat="1" ht="22.8" customHeight="1">
      <c r="A122" s="38"/>
      <c r="B122" s="39"/>
      <c r="C122" s="107" t="s">
        <v>331</v>
      </c>
      <c r="D122" s="40"/>
      <c r="E122" s="40"/>
      <c r="F122" s="40"/>
      <c r="G122" s="40"/>
      <c r="H122" s="40"/>
      <c r="I122" s="40"/>
      <c r="J122" s="199">
        <f>BK122</f>
        <v>0</v>
      </c>
      <c r="K122" s="40"/>
      <c r="L122" s="44"/>
      <c r="M122" s="103"/>
      <c r="N122" s="200"/>
      <c r="O122" s="104"/>
      <c r="P122" s="201">
        <f>P123+P173</f>
        <v>0</v>
      </c>
      <c r="Q122" s="104"/>
      <c r="R122" s="201">
        <f>R123+R173</f>
        <v>17.989869200000001</v>
      </c>
      <c r="S122" s="104"/>
      <c r="T122" s="202">
        <f>T123+T173</f>
        <v>5.0086999999999993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74</v>
      </c>
      <c r="AU122" s="17" t="s">
        <v>296</v>
      </c>
      <c r="BK122" s="203">
        <f>BK123+BK173</f>
        <v>0</v>
      </c>
    </row>
    <row r="123" s="12" customFormat="1" ht="25.92" customHeight="1">
      <c r="A123" s="12"/>
      <c r="B123" s="204"/>
      <c r="C123" s="205"/>
      <c r="D123" s="206" t="s">
        <v>74</v>
      </c>
      <c r="E123" s="207" t="s">
        <v>332</v>
      </c>
      <c r="F123" s="207" t="s">
        <v>333</v>
      </c>
      <c r="G123" s="205"/>
      <c r="H123" s="205"/>
      <c r="I123" s="208"/>
      <c r="J123" s="209">
        <f>BK123</f>
        <v>0</v>
      </c>
      <c r="K123" s="205"/>
      <c r="L123" s="210"/>
      <c r="M123" s="211"/>
      <c r="N123" s="212"/>
      <c r="O123" s="212"/>
      <c r="P123" s="213">
        <f>P124+P157+P163+P171</f>
        <v>0</v>
      </c>
      <c r="Q123" s="212"/>
      <c r="R123" s="213">
        <f>R124+R157+R163+R171</f>
        <v>17.989869200000001</v>
      </c>
      <c r="S123" s="212"/>
      <c r="T123" s="214">
        <f>T124+T157+T163+T171</f>
        <v>5.0086999999999993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83</v>
      </c>
      <c r="AT123" s="216" t="s">
        <v>74</v>
      </c>
      <c r="AU123" s="216" t="s">
        <v>75</v>
      </c>
      <c r="AY123" s="215" t="s">
        <v>334</v>
      </c>
      <c r="BK123" s="217">
        <f>BK124+BK157+BK163+BK171</f>
        <v>0</v>
      </c>
    </row>
    <row r="124" s="12" customFormat="1" ht="22.8" customHeight="1">
      <c r="A124" s="12"/>
      <c r="B124" s="204"/>
      <c r="C124" s="205"/>
      <c r="D124" s="206" t="s">
        <v>74</v>
      </c>
      <c r="E124" s="218" t="s">
        <v>83</v>
      </c>
      <c r="F124" s="218" t="s">
        <v>335</v>
      </c>
      <c r="G124" s="205"/>
      <c r="H124" s="205"/>
      <c r="I124" s="208"/>
      <c r="J124" s="219">
        <f>BK124</f>
        <v>0</v>
      </c>
      <c r="K124" s="205"/>
      <c r="L124" s="210"/>
      <c r="M124" s="211"/>
      <c r="N124" s="212"/>
      <c r="O124" s="212"/>
      <c r="P124" s="213">
        <f>SUM(P125:P156)</f>
        <v>0</v>
      </c>
      <c r="Q124" s="212"/>
      <c r="R124" s="213">
        <f>SUM(R125:R156)</f>
        <v>16.007999999999999</v>
      </c>
      <c r="S124" s="212"/>
      <c r="T124" s="214">
        <f>SUM(T125:T156)</f>
        <v>5.0086999999999993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83</v>
      </c>
      <c r="AT124" s="216" t="s">
        <v>74</v>
      </c>
      <c r="AU124" s="216" t="s">
        <v>83</v>
      </c>
      <c r="AY124" s="215" t="s">
        <v>334</v>
      </c>
      <c r="BK124" s="217">
        <f>SUM(BK125:BK156)</f>
        <v>0</v>
      </c>
    </row>
    <row r="125" s="2" customFormat="1" ht="24.15" customHeight="1">
      <c r="A125" s="38"/>
      <c r="B125" s="39"/>
      <c r="C125" s="220" t="s">
        <v>83</v>
      </c>
      <c r="D125" s="220" t="s">
        <v>336</v>
      </c>
      <c r="E125" s="221" t="s">
        <v>346</v>
      </c>
      <c r="F125" s="222" t="s">
        <v>347</v>
      </c>
      <c r="G125" s="223" t="s">
        <v>339</v>
      </c>
      <c r="H125" s="224">
        <v>13.859999999999999</v>
      </c>
      <c r="I125" s="225"/>
      <c r="J125" s="226">
        <f>ROUND(I125*H125,2)</f>
        <v>0</v>
      </c>
      <c r="K125" s="222" t="s">
        <v>340</v>
      </c>
      <c r="L125" s="44"/>
      <c r="M125" s="227" t="s">
        <v>1</v>
      </c>
      <c r="N125" s="228" t="s">
        <v>40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0.29499999999999998</v>
      </c>
      <c r="T125" s="230">
        <f>S125*H125</f>
        <v>4.0886999999999993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341</v>
      </c>
      <c r="AT125" s="231" t="s">
        <v>336</v>
      </c>
      <c r="AU125" s="231" t="s">
        <v>85</v>
      </c>
      <c r="AY125" s="17" t="s">
        <v>334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83</v>
      </c>
      <c r="BK125" s="232">
        <f>ROUND(I125*H125,2)</f>
        <v>0</v>
      </c>
      <c r="BL125" s="17" t="s">
        <v>341</v>
      </c>
      <c r="BM125" s="231" t="s">
        <v>1400</v>
      </c>
    </row>
    <row r="126" s="13" customFormat="1">
      <c r="A126" s="13"/>
      <c r="B126" s="233"/>
      <c r="C126" s="234"/>
      <c r="D126" s="235" t="s">
        <v>343</v>
      </c>
      <c r="E126" s="236" t="s">
        <v>1</v>
      </c>
      <c r="F126" s="237" t="s">
        <v>344</v>
      </c>
      <c r="G126" s="234"/>
      <c r="H126" s="236" t="s">
        <v>1</v>
      </c>
      <c r="I126" s="238"/>
      <c r="J126" s="234"/>
      <c r="K126" s="234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343</v>
      </c>
      <c r="AU126" s="243" t="s">
        <v>85</v>
      </c>
      <c r="AV126" s="13" t="s">
        <v>83</v>
      </c>
      <c r="AW126" s="13" t="s">
        <v>31</v>
      </c>
      <c r="AX126" s="13" t="s">
        <v>75</v>
      </c>
      <c r="AY126" s="243" t="s">
        <v>334</v>
      </c>
    </row>
    <row r="127" s="13" customFormat="1">
      <c r="A127" s="13"/>
      <c r="B127" s="233"/>
      <c r="C127" s="234"/>
      <c r="D127" s="235" t="s">
        <v>343</v>
      </c>
      <c r="E127" s="236" t="s">
        <v>1</v>
      </c>
      <c r="F127" s="237" t="s">
        <v>1401</v>
      </c>
      <c r="G127" s="234"/>
      <c r="H127" s="236" t="s">
        <v>1</v>
      </c>
      <c r="I127" s="238"/>
      <c r="J127" s="234"/>
      <c r="K127" s="234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343</v>
      </c>
      <c r="AU127" s="243" t="s">
        <v>85</v>
      </c>
      <c r="AV127" s="13" t="s">
        <v>83</v>
      </c>
      <c r="AW127" s="13" t="s">
        <v>31</v>
      </c>
      <c r="AX127" s="13" t="s">
        <v>75</v>
      </c>
      <c r="AY127" s="243" t="s">
        <v>334</v>
      </c>
    </row>
    <row r="128" s="14" customFormat="1">
      <c r="A128" s="14"/>
      <c r="B128" s="244"/>
      <c r="C128" s="245"/>
      <c r="D128" s="235" t="s">
        <v>343</v>
      </c>
      <c r="E128" s="246" t="s">
        <v>1</v>
      </c>
      <c r="F128" s="247" t="s">
        <v>98</v>
      </c>
      <c r="G128" s="245"/>
      <c r="H128" s="248">
        <v>13.859999999999999</v>
      </c>
      <c r="I128" s="249"/>
      <c r="J128" s="245"/>
      <c r="K128" s="245"/>
      <c r="L128" s="250"/>
      <c r="M128" s="251"/>
      <c r="N128" s="252"/>
      <c r="O128" s="252"/>
      <c r="P128" s="252"/>
      <c r="Q128" s="252"/>
      <c r="R128" s="252"/>
      <c r="S128" s="252"/>
      <c r="T128" s="25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4" t="s">
        <v>343</v>
      </c>
      <c r="AU128" s="254" t="s">
        <v>85</v>
      </c>
      <c r="AV128" s="14" t="s">
        <v>85</v>
      </c>
      <c r="AW128" s="14" t="s">
        <v>31</v>
      </c>
      <c r="AX128" s="14" t="s">
        <v>83</v>
      </c>
      <c r="AY128" s="254" t="s">
        <v>334</v>
      </c>
    </row>
    <row r="129" s="2" customFormat="1" ht="16.5" customHeight="1">
      <c r="A129" s="38"/>
      <c r="B129" s="39"/>
      <c r="C129" s="220" t="s">
        <v>85</v>
      </c>
      <c r="D129" s="220" t="s">
        <v>336</v>
      </c>
      <c r="E129" s="221" t="s">
        <v>350</v>
      </c>
      <c r="F129" s="222" t="s">
        <v>351</v>
      </c>
      <c r="G129" s="223" t="s">
        <v>352</v>
      </c>
      <c r="H129" s="224">
        <v>4</v>
      </c>
      <c r="I129" s="225"/>
      <c r="J129" s="226">
        <f>ROUND(I129*H129,2)</f>
        <v>0</v>
      </c>
      <c r="K129" s="222" t="s">
        <v>340</v>
      </c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0.23000000000000001</v>
      </c>
      <c r="T129" s="230">
        <f>S129*H129</f>
        <v>0.92000000000000004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341</v>
      </c>
      <c r="AT129" s="231" t="s">
        <v>336</v>
      </c>
      <c r="AU129" s="231" t="s">
        <v>85</v>
      </c>
      <c r="AY129" s="17" t="s">
        <v>334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341</v>
      </c>
      <c r="BM129" s="231" t="s">
        <v>1402</v>
      </c>
    </row>
    <row r="130" s="2" customFormat="1" ht="24.15" customHeight="1">
      <c r="A130" s="38"/>
      <c r="B130" s="39"/>
      <c r="C130" s="220" t="s">
        <v>101</v>
      </c>
      <c r="D130" s="220" t="s">
        <v>336</v>
      </c>
      <c r="E130" s="221" t="s">
        <v>355</v>
      </c>
      <c r="F130" s="222" t="s">
        <v>356</v>
      </c>
      <c r="G130" s="223" t="s">
        <v>339</v>
      </c>
      <c r="H130" s="224">
        <v>34.798000000000002</v>
      </c>
      <c r="I130" s="225"/>
      <c r="J130" s="226">
        <f>ROUND(I130*H130,2)</f>
        <v>0</v>
      </c>
      <c r="K130" s="222" t="s">
        <v>340</v>
      </c>
      <c r="L130" s="44"/>
      <c r="M130" s="227" t="s">
        <v>1</v>
      </c>
      <c r="N130" s="228" t="s">
        <v>40</v>
      </c>
      <c r="O130" s="91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1" t="s">
        <v>341</v>
      </c>
      <c r="AT130" s="231" t="s">
        <v>336</v>
      </c>
      <c r="AU130" s="231" t="s">
        <v>85</v>
      </c>
      <c r="AY130" s="17" t="s">
        <v>334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7" t="s">
        <v>83</v>
      </c>
      <c r="BK130" s="232">
        <f>ROUND(I130*H130,2)</f>
        <v>0</v>
      </c>
      <c r="BL130" s="17" t="s">
        <v>341</v>
      </c>
      <c r="BM130" s="231" t="s">
        <v>1403</v>
      </c>
    </row>
    <row r="131" s="13" customFormat="1">
      <c r="A131" s="13"/>
      <c r="B131" s="233"/>
      <c r="C131" s="234"/>
      <c r="D131" s="235" t="s">
        <v>343</v>
      </c>
      <c r="E131" s="236" t="s">
        <v>1</v>
      </c>
      <c r="F131" s="237" t="s">
        <v>344</v>
      </c>
      <c r="G131" s="234"/>
      <c r="H131" s="236" t="s">
        <v>1</v>
      </c>
      <c r="I131" s="238"/>
      <c r="J131" s="234"/>
      <c r="K131" s="234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343</v>
      </c>
      <c r="AU131" s="243" t="s">
        <v>85</v>
      </c>
      <c r="AV131" s="13" t="s">
        <v>83</v>
      </c>
      <c r="AW131" s="13" t="s">
        <v>31</v>
      </c>
      <c r="AX131" s="13" t="s">
        <v>75</v>
      </c>
      <c r="AY131" s="243" t="s">
        <v>334</v>
      </c>
    </row>
    <row r="132" s="13" customFormat="1">
      <c r="A132" s="13"/>
      <c r="B132" s="233"/>
      <c r="C132" s="234"/>
      <c r="D132" s="235" t="s">
        <v>343</v>
      </c>
      <c r="E132" s="236" t="s">
        <v>1</v>
      </c>
      <c r="F132" s="237" t="s">
        <v>1404</v>
      </c>
      <c r="G132" s="234"/>
      <c r="H132" s="236" t="s">
        <v>1</v>
      </c>
      <c r="I132" s="238"/>
      <c r="J132" s="234"/>
      <c r="K132" s="234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343</v>
      </c>
      <c r="AU132" s="243" t="s">
        <v>85</v>
      </c>
      <c r="AV132" s="13" t="s">
        <v>83</v>
      </c>
      <c r="AW132" s="13" t="s">
        <v>31</v>
      </c>
      <c r="AX132" s="13" t="s">
        <v>75</v>
      </c>
      <c r="AY132" s="243" t="s">
        <v>334</v>
      </c>
    </row>
    <row r="133" s="14" customFormat="1">
      <c r="A133" s="14"/>
      <c r="B133" s="244"/>
      <c r="C133" s="245"/>
      <c r="D133" s="235" t="s">
        <v>343</v>
      </c>
      <c r="E133" s="246" t="s">
        <v>1</v>
      </c>
      <c r="F133" s="247" t="s">
        <v>102</v>
      </c>
      <c r="G133" s="245"/>
      <c r="H133" s="248">
        <v>34.798000000000002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343</v>
      </c>
      <c r="AU133" s="254" t="s">
        <v>85</v>
      </c>
      <c r="AV133" s="14" t="s">
        <v>85</v>
      </c>
      <c r="AW133" s="14" t="s">
        <v>31</v>
      </c>
      <c r="AX133" s="14" t="s">
        <v>83</v>
      </c>
      <c r="AY133" s="254" t="s">
        <v>334</v>
      </c>
    </row>
    <row r="134" s="2" customFormat="1" ht="33" customHeight="1">
      <c r="A134" s="38"/>
      <c r="B134" s="39"/>
      <c r="C134" s="220" t="s">
        <v>341</v>
      </c>
      <c r="D134" s="220" t="s">
        <v>336</v>
      </c>
      <c r="E134" s="221" t="s">
        <v>1405</v>
      </c>
      <c r="F134" s="222" t="s">
        <v>1406</v>
      </c>
      <c r="G134" s="223" t="s">
        <v>362</v>
      </c>
      <c r="H134" s="224">
        <v>32.018000000000001</v>
      </c>
      <c r="I134" s="225"/>
      <c r="J134" s="226">
        <f>ROUND(I134*H134,2)</f>
        <v>0</v>
      </c>
      <c r="K134" s="222" t="s">
        <v>340</v>
      </c>
      <c r="L134" s="44"/>
      <c r="M134" s="227" t="s">
        <v>1</v>
      </c>
      <c r="N134" s="228" t="s">
        <v>40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341</v>
      </c>
      <c r="AT134" s="231" t="s">
        <v>336</v>
      </c>
      <c r="AU134" s="231" t="s">
        <v>85</v>
      </c>
      <c r="AY134" s="17" t="s">
        <v>334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83</v>
      </c>
      <c r="BK134" s="232">
        <f>ROUND(I134*H134,2)</f>
        <v>0</v>
      </c>
      <c r="BL134" s="17" t="s">
        <v>341</v>
      </c>
      <c r="BM134" s="231" t="s">
        <v>1407</v>
      </c>
    </row>
    <row r="135" s="14" customFormat="1">
      <c r="A135" s="14"/>
      <c r="B135" s="244"/>
      <c r="C135" s="245"/>
      <c r="D135" s="235" t="s">
        <v>343</v>
      </c>
      <c r="E135" s="255" t="s">
        <v>1</v>
      </c>
      <c r="F135" s="246" t="s">
        <v>1408</v>
      </c>
      <c r="G135" s="245"/>
      <c r="H135" s="248">
        <v>32.018000000000001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343</v>
      </c>
      <c r="AU135" s="254" t="s">
        <v>85</v>
      </c>
      <c r="AV135" s="14" t="s">
        <v>85</v>
      </c>
      <c r="AW135" s="14" t="s">
        <v>31</v>
      </c>
      <c r="AX135" s="14" t="s">
        <v>83</v>
      </c>
      <c r="AY135" s="254" t="s">
        <v>334</v>
      </c>
    </row>
    <row r="136" s="2" customFormat="1" ht="37.8" customHeight="1">
      <c r="A136" s="38"/>
      <c r="B136" s="39"/>
      <c r="C136" s="220" t="s">
        <v>359</v>
      </c>
      <c r="D136" s="220" t="s">
        <v>336</v>
      </c>
      <c r="E136" s="221" t="s">
        <v>1409</v>
      </c>
      <c r="F136" s="222" t="s">
        <v>1410</v>
      </c>
      <c r="G136" s="223" t="s">
        <v>362</v>
      </c>
      <c r="H136" s="224">
        <v>48.027999999999999</v>
      </c>
      <c r="I136" s="225"/>
      <c r="J136" s="226">
        <f>ROUND(I136*H136,2)</f>
        <v>0</v>
      </c>
      <c r="K136" s="222" t="s">
        <v>340</v>
      </c>
      <c r="L136" s="44"/>
      <c r="M136" s="227" t="s">
        <v>1</v>
      </c>
      <c r="N136" s="228" t="s">
        <v>40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341</v>
      </c>
      <c r="AT136" s="231" t="s">
        <v>336</v>
      </c>
      <c r="AU136" s="231" t="s">
        <v>85</v>
      </c>
      <c r="AY136" s="17" t="s">
        <v>334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83</v>
      </c>
      <c r="BK136" s="232">
        <f>ROUND(I136*H136,2)</f>
        <v>0</v>
      </c>
      <c r="BL136" s="17" t="s">
        <v>341</v>
      </c>
      <c r="BM136" s="231" t="s">
        <v>1411</v>
      </c>
    </row>
    <row r="137" s="14" customFormat="1">
      <c r="A137" s="14"/>
      <c r="B137" s="244"/>
      <c r="C137" s="245"/>
      <c r="D137" s="235" t="s">
        <v>343</v>
      </c>
      <c r="E137" s="255" t="s">
        <v>1</v>
      </c>
      <c r="F137" s="246" t="s">
        <v>1412</v>
      </c>
      <c r="G137" s="245"/>
      <c r="H137" s="248">
        <v>48.027999999999999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4" t="s">
        <v>343</v>
      </c>
      <c r="AU137" s="254" t="s">
        <v>85</v>
      </c>
      <c r="AV137" s="14" t="s">
        <v>85</v>
      </c>
      <c r="AW137" s="14" t="s">
        <v>31</v>
      </c>
      <c r="AX137" s="14" t="s">
        <v>83</v>
      </c>
      <c r="AY137" s="254" t="s">
        <v>334</v>
      </c>
    </row>
    <row r="138" s="2" customFormat="1" ht="37.8" customHeight="1">
      <c r="A138" s="38"/>
      <c r="B138" s="39"/>
      <c r="C138" s="220" t="s">
        <v>191</v>
      </c>
      <c r="D138" s="220" t="s">
        <v>336</v>
      </c>
      <c r="E138" s="221" t="s">
        <v>384</v>
      </c>
      <c r="F138" s="222" t="s">
        <v>385</v>
      </c>
      <c r="G138" s="223" t="s">
        <v>362</v>
      </c>
      <c r="H138" s="224">
        <v>8.0039999999999996</v>
      </c>
      <c r="I138" s="225"/>
      <c r="J138" s="226">
        <f>ROUND(I138*H138,2)</f>
        <v>0</v>
      </c>
      <c r="K138" s="222" t="s">
        <v>340</v>
      </c>
      <c r="L138" s="44"/>
      <c r="M138" s="227" t="s">
        <v>1</v>
      </c>
      <c r="N138" s="228" t="s">
        <v>40</v>
      </c>
      <c r="O138" s="91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341</v>
      </c>
      <c r="AT138" s="231" t="s">
        <v>336</v>
      </c>
      <c r="AU138" s="231" t="s">
        <v>85</v>
      </c>
      <c r="AY138" s="17" t="s">
        <v>334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83</v>
      </c>
      <c r="BK138" s="232">
        <f>ROUND(I138*H138,2)</f>
        <v>0</v>
      </c>
      <c r="BL138" s="17" t="s">
        <v>341</v>
      </c>
      <c r="BM138" s="231" t="s">
        <v>1413</v>
      </c>
    </row>
    <row r="139" s="14" customFormat="1">
      <c r="A139" s="14"/>
      <c r="B139" s="244"/>
      <c r="C139" s="245"/>
      <c r="D139" s="235" t="s">
        <v>343</v>
      </c>
      <c r="E139" s="255" t="s">
        <v>1</v>
      </c>
      <c r="F139" s="246" t="s">
        <v>1414</v>
      </c>
      <c r="G139" s="245"/>
      <c r="H139" s="248">
        <v>8.0039999999999996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4" t="s">
        <v>343</v>
      </c>
      <c r="AU139" s="254" t="s">
        <v>85</v>
      </c>
      <c r="AV139" s="14" t="s">
        <v>85</v>
      </c>
      <c r="AW139" s="14" t="s">
        <v>31</v>
      </c>
      <c r="AX139" s="14" t="s">
        <v>83</v>
      </c>
      <c r="AY139" s="254" t="s">
        <v>334</v>
      </c>
    </row>
    <row r="140" s="2" customFormat="1" ht="37.8" customHeight="1">
      <c r="A140" s="38"/>
      <c r="B140" s="39"/>
      <c r="C140" s="220" t="s">
        <v>194</v>
      </c>
      <c r="D140" s="220" t="s">
        <v>336</v>
      </c>
      <c r="E140" s="221" t="s">
        <v>389</v>
      </c>
      <c r="F140" s="222" t="s">
        <v>390</v>
      </c>
      <c r="G140" s="223" t="s">
        <v>362</v>
      </c>
      <c r="H140" s="224">
        <v>40.020000000000003</v>
      </c>
      <c r="I140" s="225"/>
      <c r="J140" s="226">
        <f>ROUND(I140*H140,2)</f>
        <v>0</v>
      </c>
      <c r="K140" s="222" t="s">
        <v>340</v>
      </c>
      <c r="L140" s="44"/>
      <c r="M140" s="227" t="s">
        <v>1</v>
      </c>
      <c r="N140" s="228" t="s">
        <v>40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341</v>
      </c>
      <c r="AT140" s="231" t="s">
        <v>336</v>
      </c>
      <c r="AU140" s="231" t="s">
        <v>85</v>
      </c>
      <c r="AY140" s="17" t="s">
        <v>334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7" t="s">
        <v>83</v>
      </c>
      <c r="BK140" s="232">
        <f>ROUND(I140*H140,2)</f>
        <v>0</v>
      </c>
      <c r="BL140" s="17" t="s">
        <v>341</v>
      </c>
      <c r="BM140" s="231" t="s">
        <v>1415</v>
      </c>
    </row>
    <row r="141" s="14" customFormat="1">
      <c r="A141" s="14"/>
      <c r="B141" s="244"/>
      <c r="C141" s="245"/>
      <c r="D141" s="235" t="s">
        <v>343</v>
      </c>
      <c r="E141" s="255" t="s">
        <v>1</v>
      </c>
      <c r="F141" s="246" t="s">
        <v>1416</v>
      </c>
      <c r="G141" s="245"/>
      <c r="H141" s="248">
        <v>40.020000000000003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4" t="s">
        <v>343</v>
      </c>
      <c r="AU141" s="254" t="s">
        <v>85</v>
      </c>
      <c r="AV141" s="14" t="s">
        <v>85</v>
      </c>
      <c r="AW141" s="14" t="s">
        <v>31</v>
      </c>
      <c r="AX141" s="14" t="s">
        <v>83</v>
      </c>
      <c r="AY141" s="254" t="s">
        <v>334</v>
      </c>
    </row>
    <row r="142" s="2" customFormat="1" ht="33" customHeight="1">
      <c r="A142" s="38"/>
      <c r="B142" s="39"/>
      <c r="C142" s="220" t="s">
        <v>373</v>
      </c>
      <c r="D142" s="220" t="s">
        <v>336</v>
      </c>
      <c r="E142" s="221" t="s">
        <v>393</v>
      </c>
      <c r="F142" s="222" t="s">
        <v>394</v>
      </c>
      <c r="G142" s="223" t="s">
        <v>395</v>
      </c>
      <c r="H142" s="224">
        <v>15.208</v>
      </c>
      <c r="I142" s="225"/>
      <c r="J142" s="226">
        <f>ROUND(I142*H142,2)</f>
        <v>0</v>
      </c>
      <c r="K142" s="222" t="s">
        <v>340</v>
      </c>
      <c r="L142" s="44"/>
      <c r="M142" s="227" t="s">
        <v>1</v>
      </c>
      <c r="N142" s="228" t="s">
        <v>40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341</v>
      </c>
      <c r="AT142" s="231" t="s">
        <v>336</v>
      </c>
      <c r="AU142" s="231" t="s">
        <v>85</v>
      </c>
      <c r="AY142" s="17" t="s">
        <v>334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83</v>
      </c>
      <c r="BK142" s="232">
        <f>ROUND(I142*H142,2)</f>
        <v>0</v>
      </c>
      <c r="BL142" s="17" t="s">
        <v>341</v>
      </c>
      <c r="BM142" s="231" t="s">
        <v>1417</v>
      </c>
    </row>
    <row r="143" s="14" customFormat="1">
      <c r="A143" s="14"/>
      <c r="B143" s="244"/>
      <c r="C143" s="245"/>
      <c r="D143" s="235" t="s">
        <v>343</v>
      </c>
      <c r="E143" s="255" t="s">
        <v>1</v>
      </c>
      <c r="F143" s="246" t="s">
        <v>1418</v>
      </c>
      <c r="G143" s="245"/>
      <c r="H143" s="248">
        <v>15.208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343</v>
      </c>
      <c r="AU143" s="254" t="s">
        <v>85</v>
      </c>
      <c r="AV143" s="14" t="s">
        <v>85</v>
      </c>
      <c r="AW143" s="14" t="s">
        <v>31</v>
      </c>
      <c r="AX143" s="14" t="s">
        <v>83</v>
      </c>
      <c r="AY143" s="254" t="s">
        <v>334</v>
      </c>
    </row>
    <row r="144" s="2" customFormat="1" ht="16.5" customHeight="1">
      <c r="A144" s="38"/>
      <c r="B144" s="39"/>
      <c r="C144" s="220" t="s">
        <v>378</v>
      </c>
      <c r="D144" s="220" t="s">
        <v>336</v>
      </c>
      <c r="E144" s="221" t="s">
        <v>399</v>
      </c>
      <c r="F144" s="222" t="s">
        <v>400</v>
      </c>
      <c r="G144" s="223" t="s">
        <v>362</v>
      </c>
      <c r="H144" s="224">
        <v>32.018000000000001</v>
      </c>
      <c r="I144" s="225"/>
      <c r="J144" s="226">
        <f>ROUND(I144*H144,2)</f>
        <v>0</v>
      </c>
      <c r="K144" s="222" t="s">
        <v>340</v>
      </c>
      <c r="L144" s="44"/>
      <c r="M144" s="227" t="s">
        <v>1</v>
      </c>
      <c r="N144" s="228" t="s">
        <v>40</v>
      </c>
      <c r="O144" s="91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341</v>
      </c>
      <c r="AT144" s="231" t="s">
        <v>336</v>
      </c>
      <c r="AU144" s="231" t="s">
        <v>85</v>
      </c>
      <c r="AY144" s="17" t="s">
        <v>334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83</v>
      </c>
      <c r="BK144" s="232">
        <f>ROUND(I144*H144,2)</f>
        <v>0</v>
      </c>
      <c r="BL144" s="17" t="s">
        <v>341</v>
      </c>
      <c r="BM144" s="231" t="s">
        <v>1419</v>
      </c>
    </row>
    <row r="145" s="14" customFormat="1">
      <c r="A145" s="14"/>
      <c r="B145" s="244"/>
      <c r="C145" s="245"/>
      <c r="D145" s="235" t="s">
        <v>343</v>
      </c>
      <c r="E145" s="255" t="s">
        <v>1</v>
      </c>
      <c r="F145" s="246" t="s">
        <v>1420</v>
      </c>
      <c r="G145" s="245"/>
      <c r="H145" s="248">
        <v>32.018000000000001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343</v>
      </c>
      <c r="AU145" s="254" t="s">
        <v>85</v>
      </c>
      <c r="AV145" s="14" t="s">
        <v>85</v>
      </c>
      <c r="AW145" s="14" t="s">
        <v>31</v>
      </c>
      <c r="AX145" s="14" t="s">
        <v>83</v>
      </c>
      <c r="AY145" s="254" t="s">
        <v>334</v>
      </c>
    </row>
    <row r="146" s="2" customFormat="1" ht="24.15" customHeight="1">
      <c r="A146" s="38"/>
      <c r="B146" s="39"/>
      <c r="C146" s="220" t="s">
        <v>383</v>
      </c>
      <c r="D146" s="220" t="s">
        <v>336</v>
      </c>
      <c r="E146" s="221" t="s">
        <v>403</v>
      </c>
      <c r="F146" s="222" t="s">
        <v>404</v>
      </c>
      <c r="G146" s="223" t="s">
        <v>362</v>
      </c>
      <c r="H146" s="224">
        <v>24.013999999999999</v>
      </c>
      <c r="I146" s="225"/>
      <c r="J146" s="226">
        <f>ROUND(I146*H146,2)</f>
        <v>0</v>
      </c>
      <c r="K146" s="222" t="s">
        <v>340</v>
      </c>
      <c r="L146" s="44"/>
      <c r="M146" s="227" t="s">
        <v>1</v>
      </c>
      <c r="N146" s="228" t="s">
        <v>40</v>
      </c>
      <c r="O146" s="91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341</v>
      </c>
      <c r="AT146" s="231" t="s">
        <v>336</v>
      </c>
      <c r="AU146" s="231" t="s">
        <v>85</v>
      </c>
      <c r="AY146" s="17" t="s">
        <v>334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83</v>
      </c>
      <c r="BK146" s="232">
        <f>ROUND(I146*H146,2)</f>
        <v>0</v>
      </c>
      <c r="BL146" s="17" t="s">
        <v>341</v>
      </c>
      <c r="BM146" s="231" t="s">
        <v>1421</v>
      </c>
    </row>
    <row r="147" s="14" customFormat="1">
      <c r="A147" s="14"/>
      <c r="B147" s="244"/>
      <c r="C147" s="245"/>
      <c r="D147" s="235" t="s">
        <v>343</v>
      </c>
      <c r="E147" s="255" t="s">
        <v>1</v>
      </c>
      <c r="F147" s="246" t="s">
        <v>1422</v>
      </c>
      <c r="G147" s="245"/>
      <c r="H147" s="248">
        <v>24.013999999999999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4" t="s">
        <v>343</v>
      </c>
      <c r="AU147" s="254" t="s">
        <v>85</v>
      </c>
      <c r="AV147" s="14" t="s">
        <v>85</v>
      </c>
      <c r="AW147" s="14" t="s">
        <v>31</v>
      </c>
      <c r="AX147" s="14" t="s">
        <v>83</v>
      </c>
      <c r="AY147" s="254" t="s">
        <v>334</v>
      </c>
    </row>
    <row r="148" s="2" customFormat="1" ht="24.15" customHeight="1">
      <c r="A148" s="38"/>
      <c r="B148" s="39"/>
      <c r="C148" s="220" t="s">
        <v>388</v>
      </c>
      <c r="D148" s="220" t="s">
        <v>336</v>
      </c>
      <c r="E148" s="221" t="s">
        <v>1423</v>
      </c>
      <c r="F148" s="222" t="s">
        <v>1424</v>
      </c>
      <c r="G148" s="223" t="s">
        <v>362</v>
      </c>
      <c r="H148" s="224">
        <v>8.0039999999999996</v>
      </c>
      <c r="I148" s="225"/>
      <c r="J148" s="226">
        <f>ROUND(I148*H148,2)</f>
        <v>0</v>
      </c>
      <c r="K148" s="222" t="s">
        <v>340</v>
      </c>
      <c r="L148" s="44"/>
      <c r="M148" s="227" t="s">
        <v>1</v>
      </c>
      <c r="N148" s="228" t="s">
        <v>40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341</v>
      </c>
      <c r="AT148" s="231" t="s">
        <v>336</v>
      </c>
      <c r="AU148" s="231" t="s">
        <v>85</v>
      </c>
      <c r="AY148" s="17" t="s">
        <v>334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7" t="s">
        <v>83</v>
      </c>
      <c r="BK148" s="232">
        <f>ROUND(I148*H148,2)</f>
        <v>0</v>
      </c>
      <c r="BL148" s="17" t="s">
        <v>341</v>
      </c>
      <c r="BM148" s="231" t="s">
        <v>1425</v>
      </c>
    </row>
    <row r="149" s="14" customFormat="1">
      <c r="A149" s="14"/>
      <c r="B149" s="244"/>
      <c r="C149" s="245"/>
      <c r="D149" s="235" t="s">
        <v>343</v>
      </c>
      <c r="E149" s="255" t="s">
        <v>1</v>
      </c>
      <c r="F149" s="246" t="s">
        <v>1426</v>
      </c>
      <c r="G149" s="245"/>
      <c r="H149" s="248">
        <v>8.0039999999999996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4" t="s">
        <v>343</v>
      </c>
      <c r="AU149" s="254" t="s">
        <v>85</v>
      </c>
      <c r="AV149" s="14" t="s">
        <v>85</v>
      </c>
      <c r="AW149" s="14" t="s">
        <v>31</v>
      </c>
      <c r="AX149" s="14" t="s">
        <v>83</v>
      </c>
      <c r="AY149" s="254" t="s">
        <v>334</v>
      </c>
    </row>
    <row r="150" s="2" customFormat="1" ht="16.5" customHeight="1">
      <c r="A150" s="38"/>
      <c r="B150" s="39"/>
      <c r="C150" s="260" t="s">
        <v>8</v>
      </c>
      <c r="D150" s="260" t="s">
        <v>427</v>
      </c>
      <c r="E150" s="261" t="s">
        <v>1427</v>
      </c>
      <c r="F150" s="262" t="s">
        <v>1428</v>
      </c>
      <c r="G150" s="263" t="s">
        <v>395</v>
      </c>
      <c r="H150" s="264">
        <v>16.007999999999999</v>
      </c>
      <c r="I150" s="265"/>
      <c r="J150" s="266">
        <f>ROUND(I150*H150,2)</f>
        <v>0</v>
      </c>
      <c r="K150" s="262" t="s">
        <v>340</v>
      </c>
      <c r="L150" s="267"/>
      <c r="M150" s="268" t="s">
        <v>1</v>
      </c>
      <c r="N150" s="269" t="s">
        <v>40</v>
      </c>
      <c r="O150" s="91"/>
      <c r="P150" s="229">
        <f>O150*H150</f>
        <v>0</v>
      </c>
      <c r="Q150" s="229">
        <v>1</v>
      </c>
      <c r="R150" s="229">
        <f>Q150*H150</f>
        <v>16.007999999999999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373</v>
      </c>
      <c r="AT150" s="231" t="s">
        <v>427</v>
      </c>
      <c r="AU150" s="231" t="s">
        <v>85</v>
      </c>
      <c r="AY150" s="17" t="s">
        <v>334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83</v>
      </c>
      <c r="BK150" s="232">
        <f>ROUND(I150*H150,2)</f>
        <v>0</v>
      </c>
      <c r="BL150" s="17" t="s">
        <v>341</v>
      </c>
      <c r="BM150" s="231" t="s">
        <v>1429</v>
      </c>
    </row>
    <row r="151" s="14" customFormat="1">
      <c r="A151" s="14"/>
      <c r="B151" s="244"/>
      <c r="C151" s="245"/>
      <c r="D151" s="235" t="s">
        <v>343</v>
      </c>
      <c r="E151" s="245"/>
      <c r="F151" s="246" t="s">
        <v>1430</v>
      </c>
      <c r="G151" s="245"/>
      <c r="H151" s="248">
        <v>16.007999999999999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4" t="s">
        <v>343</v>
      </c>
      <c r="AU151" s="254" t="s">
        <v>85</v>
      </c>
      <c r="AV151" s="14" t="s">
        <v>85</v>
      </c>
      <c r="AW151" s="14" t="s">
        <v>4</v>
      </c>
      <c r="AX151" s="14" t="s">
        <v>83</v>
      </c>
      <c r="AY151" s="254" t="s">
        <v>334</v>
      </c>
    </row>
    <row r="152" s="2" customFormat="1" ht="33" customHeight="1">
      <c r="A152" s="38"/>
      <c r="B152" s="39"/>
      <c r="C152" s="220" t="s">
        <v>398</v>
      </c>
      <c r="D152" s="220" t="s">
        <v>336</v>
      </c>
      <c r="E152" s="221" t="s">
        <v>409</v>
      </c>
      <c r="F152" s="222" t="s">
        <v>410</v>
      </c>
      <c r="G152" s="223" t="s">
        <v>339</v>
      </c>
      <c r="H152" s="224">
        <v>34.798000000000002</v>
      </c>
      <c r="I152" s="225"/>
      <c r="J152" s="226">
        <f>ROUND(I152*H152,2)</f>
        <v>0</v>
      </c>
      <c r="K152" s="222" t="s">
        <v>340</v>
      </c>
      <c r="L152" s="44"/>
      <c r="M152" s="227" t="s">
        <v>1</v>
      </c>
      <c r="N152" s="228" t="s">
        <v>40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341</v>
      </c>
      <c r="AT152" s="231" t="s">
        <v>336</v>
      </c>
      <c r="AU152" s="231" t="s">
        <v>85</v>
      </c>
      <c r="AY152" s="17" t="s">
        <v>334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7" t="s">
        <v>83</v>
      </c>
      <c r="BK152" s="232">
        <f>ROUND(I152*H152,2)</f>
        <v>0</v>
      </c>
      <c r="BL152" s="17" t="s">
        <v>341</v>
      </c>
      <c r="BM152" s="231" t="s">
        <v>1431</v>
      </c>
    </row>
    <row r="153" s="2" customFormat="1">
      <c r="A153" s="38"/>
      <c r="B153" s="39"/>
      <c r="C153" s="40"/>
      <c r="D153" s="235" t="s">
        <v>412</v>
      </c>
      <c r="E153" s="40"/>
      <c r="F153" s="256" t="s">
        <v>413</v>
      </c>
      <c r="G153" s="40"/>
      <c r="H153" s="40"/>
      <c r="I153" s="257"/>
      <c r="J153" s="40"/>
      <c r="K153" s="40"/>
      <c r="L153" s="44"/>
      <c r="M153" s="258"/>
      <c r="N153" s="259"/>
      <c r="O153" s="91"/>
      <c r="P153" s="91"/>
      <c r="Q153" s="91"/>
      <c r="R153" s="91"/>
      <c r="S153" s="91"/>
      <c r="T153" s="92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412</v>
      </c>
      <c r="AU153" s="17" t="s">
        <v>85</v>
      </c>
    </row>
    <row r="154" s="13" customFormat="1">
      <c r="A154" s="13"/>
      <c r="B154" s="233"/>
      <c r="C154" s="234"/>
      <c r="D154" s="235" t="s">
        <v>343</v>
      </c>
      <c r="E154" s="236" t="s">
        <v>1</v>
      </c>
      <c r="F154" s="237" t="s">
        <v>344</v>
      </c>
      <c r="G154" s="234"/>
      <c r="H154" s="236" t="s">
        <v>1</v>
      </c>
      <c r="I154" s="238"/>
      <c r="J154" s="234"/>
      <c r="K154" s="234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343</v>
      </c>
      <c r="AU154" s="243" t="s">
        <v>85</v>
      </c>
      <c r="AV154" s="13" t="s">
        <v>83</v>
      </c>
      <c r="AW154" s="13" t="s">
        <v>31</v>
      </c>
      <c r="AX154" s="13" t="s">
        <v>75</v>
      </c>
      <c r="AY154" s="243" t="s">
        <v>334</v>
      </c>
    </row>
    <row r="155" s="13" customFormat="1">
      <c r="A155" s="13"/>
      <c r="B155" s="233"/>
      <c r="C155" s="234"/>
      <c r="D155" s="235" t="s">
        <v>343</v>
      </c>
      <c r="E155" s="236" t="s">
        <v>1</v>
      </c>
      <c r="F155" s="237" t="s">
        <v>1404</v>
      </c>
      <c r="G155" s="234"/>
      <c r="H155" s="236" t="s">
        <v>1</v>
      </c>
      <c r="I155" s="238"/>
      <c r="J155" s="234"/>
      <c r="K155" s="234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343</v>
      </c>
      <c r="AU155" s="243" t="s">
        <v>85</v>
      </c>
      <c r="AV155" s="13" t="s">
        <v>83</v>
      </c>
      <c r="AW155" s="13" t="s">
        <v>31</v>
      </c>
      <c r="AX155" s="13" t="s">
        <v>75</v>
      </c>
      <c r="AY155" s="243" t="s">
        <v>334</v>
      </c>
    </row>
    <row r="156" s="14" customFormat="1">
      <c r="A156" s="14"/>
      <c r="B156" s="244"/>
      <c r="C156" s="245"/>
      <c r="D156" s="235" t="s">
        <v>343</v>
      </c>
      <c r="E156" s="246" t="s">
        <v>1</v>
      </c>
      <c r="F156" s="247" t="s">
        <v>102</v>
      </c>
      <c r="G156" s="245"/>
      <c r="H156" s="248">
        <v>34.798000000000002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343</v>
      </c>
      <c r="AU156" s="254" t="s">
        <v>85</v>
      </c>
      <c r="AV156" s="14" t="s">
        <v>85</v>
      </c>
      <c r="AW156" s="14" t="s">
        <v>31</v>
      </c>
      <c r="AX156" s="14" t="s">
        <v>83</v>
      </c>
      <c r="AY156" s="254" t="s">
        <v>334</v>
      </c>
    </row>
    <row r="157" s="12" customFormat="1" ht="22.8" customHeight="1">
      <c r="A157" s="12"/>
      <c r="B157" s="204"/>
      <c r="C157" s="205"/>
      <c r="D157" s="206" t="s">
        <v>74</v>
      </c>
      <c r="E157" s="218" t="s">
        <v>359</v>
      </c>
      <c r="F157" s="218" t="s">
        <v>665</v>
      </c>
      <c r="G157" s="205"/>
      <c r="H157" s="205"/>
      <c r="I157" s="208"/>
      <c r="J157" s="219">
        <f>BK157</f>
        <v>0</v>
      </c>
      <c r="K157" s="205"/>
      <c r="L157" s="210"/>
      <c r="M157" s="211"/>
      <c r="N157" s="212"/>
      <c r="O157" s="212"/>
      <c r="P157" s="213">
        <f>SUM(P158:P162)</f>
        <v>0</v>
      </c>
      <c r="Q157" s="212"/>
      <c r="R157" s="213">
        <f>SUM(R158:R162)</f>
        <v>1.2365891999999998</v>
      </c>
      <c r="S157" s="212"/>
      <c r="T157" s="214">
        <f>SUM(T158:T162)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5" t="s">
        <v>83</v>
      </c>
      <c r="AT157" s="216" t="s">
        <v>74</v>
      </c>
      <c r="AU157" s="216" t="s">
        <v>83</v>
      </c>
      <c r="AY157" s="215" t="s">
        <v>334</v>
      </c>
      <c r="BK157" s="217">
        <f>SUM(BK158:BK162)</f>
        <v>0</v>
      </c>
    </row>
    <row r="158" s="2" customFormat="1" ht="21.75" customHeight="1">
      <c r="A158" s="38"/>
      <c r="B158" s="39"/>
      <c r="C158" s="220" t="s">
        <v>402</v>
      </c>
      <c r="D158" s="220" t="s">
        <v>336</v>
      </c>
      <c r="E158" s="221" t="s">
        <v>667</v>
      </c>
      <c r="F158" s="222" t="s">
        <v>668</v>
      </c>
      <c r="G158" s="223" t="s">
        <v>339</v>
      </c>
      <c r="H158" s="224">
        <v>13.859999999999999</v>
      </c>
      <c r="I158" s="225"/>
      <c r="J158" s="226">
        <f>ROUND(I158*H158,2)</f>
        <v>0</v>
      </c>
      <c r="K158" s="222" t="s">
        <v>340</v>
      </c>
      <c r="L158" s="44"/>
      <c r="M158" s="227" t="s">
        <v>1</v>
      </c>
      <c r="N158" s="228" t="s">
        <v>40</v>
      </c>
      <c r="O158" s="91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341</v>
      </c>
      <c r="AT158" s="231" t="s">
        <v>336</v>
      </c>
      <c r="AU158" s="231" t="s">
        <v>85</v>
      </c>
      <c r="AY158" s="17" t="s">
        <v>334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7" t="s">
        <v>83</v>
      </c>
      <c r="BK158" s="232">
        <f>ROUND(I158*H158,2)</f>
        <v>0</v>
      </c>
      <c r="BL158" s="17" t="s">
        <v>341</v>
      </c>
      <c r="BM158" s="231" t="s">
        <v>1432</v>
      </c>
    </row>
    <row r="159" s="13" customFormat="1">
      <c r="A159" s="13"/>
      <c r="B159" s="233"/>
      <c r="C159" s="234"/>
      <c r="D159" s="235" t="s">
        <v>343</v>
      </c>
      <c r="E159" s="236" t="s">
        <v>1</v>
      </c>
      <c r="F159" s="237" t="s">
        <v>344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343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334</v>
      </c>
    </row>
    <row r="160" s="13" customFormat="1">
      <c r="A160" s="13"/>
      <c r="B160" s="233"/>
      <c r="C160" s="234"/>
      <c r="D160" s="235" t="s">
        <v>343</v>
      </c>
      <c r="E160" s="236" t="s">
        <v>1</v>
      </c>
      <c r="F160" s="237" t="s">
        <v>1401</v>
      </c>
      <c r="G160" s="234"/>
      <c r="H160" s="236" t="s">
        <v>1</v>
      </c>
      <c r="I160" s="238"/>
      <c r="J160" s="234"/>
      <c r="K160" s="234"/>
      <c r="L160" s="239"/>
      <c r="M160" s="240"/>
      <c r="N160" s="241"/>
      <c r="O160" s="241"/>
      <c r="P160" s="241"/>
      <c r="Q160" s="241"/>
      <c r="R160" s="241"/>
      <c r="S160" s="241"/>
      <c r="T160" s="24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3" t="s">
        <v>343</v>
      </c>
      <c r="AU160" s="243" t="s">
        <v>85</v>
      </c>
      <c r="AV160" s="13" t="s">
        <v>83</v>
      </c>
      <c r="AW160" s="13" t="s">
        <v>31</v>
      </c>
      <c r="AX160" s="13" t="s">
        <v>75</v>
      </c>
      <c r="AY160" s="243" t="s">
        <v>334</v>
      </c>
    </row>
    <row r="161" s="14" customFormat="1">
      <c r="A161" s="14"/>
      <c r="B161" s="244"/>
      <c r="C161" s="245"/>
      <c r="D161" s="235" t="s">
        <v>343</v>
      </c>
      <c r="E161" s="246" t="s">
        <v>1</v>
      </c>
      <c r="F161" s="247" t="s">
        <v>98</v>
      </c>
      <c r="G161" s="245"/>
      <c r="H161" s="248">
        <v>13.859999999999999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343</v>
      </c>
      <c r="AU161" s="254" t="s">
        <v>85</v>
      </c>
      <c r="AV161" s="14" t="s">
        <v>85</v>
      </c>
      <c r="AW161" s="14" t="s">
        <v>31</v>
      </c>
      <c r="AX161" s="14" t="s">
        <v>83</v>
      </c>
      <c r="AY161" s="254" t="s">
        <v>334</v>
      </c>
    </row>
    <row r="162" s="2" customFormat="1" ht="24.15" customHeight="1">
      <c r="A162" s="38"/>
      <c r="B162" s="39"/>
      <c r="C162" s="220" t="s">
        <v>408</v>
      </c>
      <c r="D162" s="220" t="s">
        <v>336</v>
      </c>
      <c r="E162" s="221" t="s">
        <v>672</v>
      </c>
      <c r="F162" s="222" t="s">
        <v>673</v>
      </c>
      <c r="G162" s="223" t="s">
        <v>339</v>
      </c>
      <c r="H162" s="224">
        <v>13.859999999999999</v>
      </c>
      <c r="I162" s="225"/>
      <c r="J162" s="226">
        <f>ROUND(I162*H162,2)</f>
        <v>0</v>
      </c>
      <c r="K162" s="222" t="s">
        <v>340</v>
      </c>
      <c r="L162" s="44"/>
      <c r="M162" s="227" t="s">
        <v>1</v>
      </c>
      <c r="N162" s="228" t="s">
        <v>40</v>
      </c>
      <c r="O162" s="91"/>
      <c r="P162" s="229">
        <f>O162*H162</f>
        <v>0</v>
      </c>
      <c r="Q162" s="229">
        <v>0.089219999999999994</v>
      </c>
      <c r="R162" s="229">
        <f>Q162*H162</f>
        <v>1.2365891999999998</v>
      </c>
      <c r="S162" s="229">
        <v>0</v>
      </c>
      <c r="T162" s="230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1" t="s">
        <v>341</v>
      </c>
      <c r="AT162" s="231" t="s">
        <v>336</v>
      </c>
      <c r="AU162" s="231" t="s">
        <v>85</v>
      </c>
      <c r="AY162" s="17" t="s">
        <v>334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7" t="s">
        <v>83</v>
      </c>
      <c r="BK162" s="232">
        <f>ROUND(I162*H162,2)</f>
        <v>0</v>
      </c>
      <c r="BL162" s="17" t="s">
        <v>341</v>
      </c>
      <c r="BM162" s="231" t="s">
        <v>1433</v>
      </c>
    </row>
    <row r="163" s="12" customFormat="1" ht="22.8" customHeight="1">
      <c r="A163" s="12"/>
      <c r="B163" s="204"/>
      <c r="C163" s="205"/>
      <c r="D163" s="206" t="s">
        <v>74</v>
      </c>
      <c r="E163" s="218" t="s">
        <v>378</v>
      </c>
      <c r="F163" s="218" t="s">
        <v>825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SUM(P164:P170)</f>
        <v>0</v>
      </c>
      <c r="Q163" s="212"/>
      <c r="R163" s="213">
        <f>SUM(R164:R170)</f>
        <v>0.74527999999999994</v>
      </c>
      <c r="S163" s="212"/>
      <c r="T163" s="214">
        <f>SUM(T164:T170)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83</v>
      </c>
      <c r="AT163" s="216" t="s">
        <v>74</v>
      </c>
      <c r="AU163" s="216" t="s">
        <v>83</v>
      </c>
      <c r="AY163" s="215" t="s">
        <v>334</v>
      </c>
      <c r="BK163" s="217">
        <f>SUM(BK164:BK170)</f>
        <v>0</v>
      </c>
    </row>
    <row r="164" s="2" customFormat="1" ht="33" customHeight="1">
      <c r="A164" s="38"/>
      <c r="B164" s="39"/>
      <c r="C164" s="220" t="s">
        <v>415</v>
      </c>
      <c r="D164" s="220" t="s">
        <v>336</v>
      </c>
      <c r="E164" s="221" t="s">
        <v>827</v>
      </c>
      <c r="F164" s="222" t="s">
        <v>828</v>
      </c>
      <c r="G164" s="223" t="s">
        <v>352</v>
      </c>
      <c r="H164" s="224">
        <v>4</v>
      </c>
      <c r="I164" s="225"/>
      <c r="J164" s="226">
        <f>ROUND(I164*H164,2)</f>
        <v>0</v>
      </c>
      <c r="K164" s="222" t="s">
        <v>340</v>
      </c>
      <c r="L164" s="44"/>
      <c r="M164" s="227" t="s">
        <v>1</v>
      </c>
      <c r="N164" s="228" t="s">
        <v>40</v>
      </c>
      <c r="O164" s="91"/>
      <c r="P164" s="229">
        <f>O164*H164</f>
        <v>0</v>
      </c>
      <c r="Q164" s="229">
        <v>0.14041999999999999</v>
      </c>
      <c r="R164" s="229">
        <f>Q164*H164</f>
        <v>0.56167999999999996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341</v>
      </c>
      <c r="AT164" s="231" t="s">
        <v>336</v>
      </c>
      <c r="AU164" s="231" t="s">
        <v>85</v>
      </c>
      <c r="AY164" s="17" t="s">
        <v>334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83</v>
      </c>
      <c r="BK164" s="232">
        <f>ROUND(I164*H164,2)</f>
        <v>0</v>
      </c>
      <c r="BL164" s="17" t="s">
        <v>341</v>
      </c>
      <c r="BM164" s="231" t="s">
        <v>1434</v>
      </c>
    </row>
    <row r="165" s="2" customFormat="1" ht="16.5" customHeight="1">
      <c r="A165" s="38"/>
      <c r="B165" s="39"/>
      <c r="C165" s="260" t="s">
        <v>421</v>
      </c>
      <c r="D165" s="260" t="s">
        <v>427</v>
      </c>
      <c r="E165" s="261" t="s">
        <v>832</v>
      </c>
      <c r="F165" s="262" t="s">
        <v>833</v>
      </c>
      <c r="G165" s="263" t="s">
        <v>352</v>
      </c>
      <c r="H165" s="264">
        <v>4.0800000000000001</v>
      </c>
      <c r="I165" s="265"/>
      <c r="J165" s="266">
        <f>ROUND(I165*H165,2)</f>
        <v>0</v>
      </c>
      <c r="K165" s="262" t="s">
        <v>340</v>
      </c>
      <c r="L165" s="267"/>
      <c r="M165" s="268" t="s">
        <v>1</v>
      </c>
      <c r="N165" s="269" t="s">
        <v>40</v>
      </c>
      <c r="O165" s="91"/>
      <c r="P165" s="229">
        <f>O165*H165</f>
        <v>0</v>
      </c>
      <c r="Q165" s="229">
        <v>0.044999999999999998</v>
      </c>
      <c r="R165" s="229">
        <f>Q165*H165</f>
        <v>0.18359999999999999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373</v>
      </c>
      <c r="AT165" s="231" t="s">
        <v>427</v>
      </c>
      <c r="AU165" s="231" t="s">
        <v>85</v>
      </c>
      <c r="AY165" s="17" t="s">
        <v>334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83</v>
      </c>
      <c r="BK165" s="232">
        <f>ROUND(I165*H165,2)</f>
        <v>0</v>
      </c>
      <c r="BL165" s="17" t="s">
        <v>341</v>
      </c>
      <c r="BM165" s="231" t="s">
        <v>1435</v>
      </c>
    </row>
    <row r="166" s="14" customFormat="1">
      <c r="A166" s="14"/>
      <c r="B166" s="244"/>
      <c r="C166" s="245"/>
      <c r="D166" s="235" t="s">
        <v>343</v>
      </c>
      <c r="E166" s="245"/>
      <c r="F166" s="246" t="s">
        <v>1436</v>
      </c>
      <c r="G166" s="245"/>
      <c r="H166" s="248">
        <v>4.0800000000000001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343</v>
      </c>
      <c r="AU166" s="254" t="s">
        <v>85</v>
      </c>
      <c r="AV166" s="14" t="s">
        <v>85</v>
      </c>
      <c r="AW166" s="14" t="s">
        <v>4</v>
      </c>
      <c r="AX166" s="14" t="s">
        <v>83</v>
      </c>
      <c r="AY166" s="254" t="s">
        <v>334</v>
      </c>
    </row>
    <row r="167" s="2" customFormat="1" ht="24.15" customHeight="1">
      <c r="A167" s="38"/>
      <c r="B167" s="39"/>
      <c r="C167" s="220" t="s">
        <v>426</v>
      </c>
      <c r="D167" s="220" t="s">
        <v>336</v>
      </c>
      <c r="E167" s="221" t="s">
        <v>886</v>
      </c>
      <c r="F167" s="222" t="s">
        <v>887</v>
      </c>
      <c r="G167" s="223" t="s">
        <v>339</v>
      </c>
      <c r="H167" s="224">
        <v>13.859999999999999</v>
      </c>
      <c r="I167" s="225"/>
      <c r="J167" s="226">
        <f>ROUND(I167*H167,2)</f>
        <v>0</v>
      </c>
      <c r="K167" s="222" t="s">
        <v>340</v>
      </c>
      <c r="L167" s="44"/>
      <c r="M167" s="227" t="s">
        <v>1</v>
      </c>
      <c r="N167" s="228" t="s">
        <v>40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341</v>
      </c>
      <c r="AT167" s="231" t="s">
        <v>336</v>
      </c>
      <c r="AU167" s="231" t="s">
        <v>85</v>
      </c>
      <c r="AY167" s="17" t="s">
        <v>334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83</v>
      </c>
      <c r="BK167" s="232">
        <f>ROUND(I167*H167,2)</f>
        <v>0</v>
      </c>
      <c r="BL167" s="17" t="s">
        <v>341</v>
      </c>
      <c r="BM167" s="231" t="s">
        <v>1437</v>
      </c>
    </row>
    <row r="168" s="13" customFormat="1">
      <c r="A168" s="13"/>
      <c r="B168" s="233"/>
      <c r="C168" s="234"/>
      <c r="D168" s="235" t="s">
        <v>343</v>
      </c>
      <c r="E168" s="236" t="s">
        <v>1</v>
      </c>
      <c r="F168" s="237" t="s">
        <v>344</v>
      </c>
      <c r="G168" s="234"/>
      <c r="H168" s="236" t="s">
        <v>1</v>
      </c>
      <c r="I168" s="238"/>
      <c r="J168" s="234"/>
      <c r="K168" s="234"/>
      <c r="L168" s="239"/>
      <c r="M168" s="240"/>
      <c r="N168" s="241"/>
      <c r="O168" s="241"/>
      <c r="P168" s="241"/>
      <c r="Q168" s="241"/>
      <c r="R168" s="241"/>
      <c r="S168" s="241"/>
      <c r="T168" s="24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3" t="s">
        <v>343</v>
      </c>
      <c r="AU168" s="243" t="s">
        <v>85</v>
      </c>
      <c r="AV168" s="13" t="s">
        <v>83</v>
      </c>
      <c r="AW168" s="13" t="s">
        <v>31</v>
      </c>
      <c r="AX168" s="13" t="s">
        <v>75</v>
      </c>
      <c r="AY168" s="243" t="s">
        <v>334</v>
      </c>
    </row>
    <row r="169" s="13" customFormat="1">
      <c r="A169" s="13"/>
      <c r="B169" s="233"/>
      <c r="C169" s="234"/>
      <c r="D169" s="235" t="s">
        <v>343</v>
      </c>
      <c r="E169" s="236" t="s">
        <v>1</v>
      </c>
      <c r="F169" s="237" t="s">
        <v>1401</v>
      </c>
      <c r="G169" s="234"/>
      <c r="H169" s="236" t="s">
        <v>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343</v>
      </c>
      <c r="AU169" s="243" t="s">
        <v>85</v>
      </c>
      <c r="AV169" s="13" t="s">
        <v>83</v>
      </c>
      <c r="AW169" s="13" t="s">
        <v>31</v>
      </c>
      <c r="AX169" s="13" t="s">
        <v>75</v>
      </c>
      <c r="AY169" s="243" t="s">
        <v>334</v>
      </c>
    </row>
    <row r="170" s="14" customFormat="1">
      <c r="A170" s="14"/>
      <c r="B170" s="244"/>
      <c r="C170" s="245"/>
      <c r="D170" s="235" t="s">
        <v>343</v>
      </c>
      <c r="E170" s="246" t="s">
        <v>1</v>
      </c>
      <c r="F170" s="247" t="s">
        <v>98</v>
      </c>
      <c r="G170" s="245"/>
      <c r="H170" s="248">
        <v>13.859999999999999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343</v>
      </c>
      <c r="AU170" s="254" t="s">
        <v>85</v>
      </c>
      <c r="AV170" s="14" t="s">
        <v>85</v>
      </c>
      <c r="AW170" s="14" t="s">
        <v>31</v>
      </c>
      <c r="AX170" s="14" t="s">
        <v>83</v>
      </c>
      <c r="AY170" s="254" t="s">
        <v>334</v>
      </c>
    </row>
    <row r="171" s="12" customFormat="1" ht="22.8" customHeight="1">
      <c r="A171" s="12"/>
      <c r="B171" s="204"/>
      <c r="C171" s="205"/>
      <c r="D171" s="206" t="s">
        <v>74</v>
      </c>
      <c r="E171" s="218" t="s">
        <v>890</v>
      </c>
      <c r="F171" s="218" t="s">
        <v>891</v>
      </c>
      <c r="G171" s="205"/>
      <c r="H171" s="205"/>
      <c r="I171" s="208"/>
      <c r="J171" s="219">
        <f>BK171</f>
        <v>0</v>
      </c>
      <c r="K171" s="205"/>
      <c r="L171" s="210"/>
      <c r="M171" s="211"/>
      <c r="N171" s="212"/>
      <c r="O171" s="212"/>
      <c r="P171" s="213">
        <f>P172</f>
        <v>0</v>
      </c>
      <c r="Q171" s="212"/>
      <c r="R171" s="213">
        <f>R172</f>
        <v>0</v>
      </c>
      <c r="S171" s="212"/>
      <c r="T171" s="214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5" t="s">
        <v>83</v>
      </c>
      <c r="AT171" s="216" t="s">
        <v>74</v>
      </c>
      <c r="AU171" s="216" t="s">
        <v>83</v>
      </c>
      <c r="AY171" s="215" t="s">
        <v>334</v>
      </c>
      <c r="BK171" s="217">
        <f>BK172</f>
        <v>0</v>
      </c>
    </row>
    <row r="172" s="2" customFormat="1" ht="24.15" customHeight="1">
      <c r="A172" s="38"/>
      <c r="B172" s="39"/>
      <c r="C172" s="220" t="s">
        <v>432</v>
      </c>
      <c r="D172" s="220" t="s">
        <v>336</v>
      </c>
      <c r="E172" s="221" t="s">
        <v>1438</v>
      </c>
      <c r="F172" s="222" t="s">
        <v>1439</v>
      </c>
      <c r="G172" s="223" t="s">
        <v>395</v>
      </c>
      <c r="H172" s="224">
        <v>17.989999999999998</v>
      </c>
      <c r="I172" s="225"/>
      <c r="J172" s="226">
        <f>ROUND(I172*H172,2)</f>
        <v>0</v>
      </c>
      <c r="K172" s="222" t="s">
        <v>340</v>
      </c>
      <c r="L172" s="44"/>
      <c r="M172" s="227" t="s">
        <v>1</v>
      </c>
      <c r="N172" s="228" t="s">
        <v>40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341</v>
      </c>
      <c r="AT172" s="231" t="s">
        <v>336</v>
      </c>
      <c r="AU172" s="231" t="s">
        <v>85</v>
      </c>
      <c r="AY172" s="17" t="s">
        <v>334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83</v>
      </c>
      <c r="BK172" s="232">
        <f>ROUND(I172*H172,2)</f>
        <v>0</v>
      </c>
      <c r="BL172" s="17" t="s">
        <v>341</v>
      </c>
      <c r="BM172" s="231" t="s">
        <v>1440</v>
      </c>
    </row>
    <row r="173" s="12" customFormat="1" ht="25.92" customHeight="1">
      <c r="A173" s="12"/>
      <c r="B173" s="204"/>
      <c r="C173" s="205"/>
      <c r="D173" s="206" t="s">
        <v>74</v>
      </c>
      <c r="E173" s="207" t="s">
        <v>1441</v>
      </c>
      <c r="F173" s="207" t="s">
        <v>1442</v>
      </c>
      <c r="G173" s="205"/>
      <c r="H173" s="205"/>
      <c r="I173" s="208"/>
      <c r="J173" s="209">
        <f>BK173</f>
        <v>0</v>
      </c>
      <c r="K173" s="205"/>
      <c r="L173" s="210"/>
      <c r="M173" s="211"/>
      <c r="N173" s="212"/>
      <c r="O173" s="212"/>
      <c r="P173" s="213">
        <f>SUM(P174:P204)</f>
        <v>0</v>
      </c>
      <c r="Q173" s="212"/>
      <c r="R173" s="213">
        <f>SUM(R174:R204)</f>
        <v>0</v>
      </c>
      <c r="S173" s="212"/>
      <c r="T173" s="214">
        <f>SUM(T174:T204)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85</v>
      </c>
      <c r="AT173" s="216" t="s">
        <v>74</v>
      </c>
      <c r="AU173" s="216" t="s">
        <v>75</v>
      </c>
      <c r="AY173" s="215" t="s">
        <v>334</v>
      </c>
      <c r="BK173" s="217">
        <f>SUM(BK174:BK204)</f>
        <v>0</v>
      </c>
    </row>
    <row r="174" s="2" customFormat="1" ht="21.75" customHeight="1">
      <c r="A174" s="38"/>
      <c r="B174" s="39"/>
      <c r="C174" s="220" t="s">
        <v>437</v>
      </c>
      <c r="D174" s="220" t="s">
        <v>336</v>
      </c>
      <c r="E174" s="221" t="s">
        <v>83</v>
      </c>
      <c r="F174" s="222" t="s">
        <v>1443</v>
      </c>
      <c r="G174" s="223" t="s">
        <v>352</v>
      </c>
      <c r="H174" s="224">
        <v>30</v>
      </c>
      <c r="I174" s="225"/>
      <c r="J174" s="226">
        <f>ROUND(I174*H174,2)</f>
        <v>0</v>
      </c>
      <c r="K174" s="222" t="s">
        <v>1</v>
      </c>
      <c r="L174" s="44"/>
      <c r="M174" s="227" t="s">
        <v>1</v>
      </c>
      <c r="N174" s="228" t="s">
        <v>40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415</v>
      </c>
      <c r="AT174" s="231" t="s">
        <v>336</v>
      </c>
      <c r="AU174" s="231" t="s">
        <v>83</v>
      </c>
      <c r="AY174" s="17" t="s">
        <v>334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7" t="s">
        <v>83</v>
      </c>
      <c r="BK174" s="232">
        <f>ROUND(I174*H174,2)</f>
        <v>0</v>
      </c>
      <c r="BL174" s="17" t="s">
        <v>415</v>
      </c>
      <c r="BM174" s="231" t="s">
        <v>1444</v>
      </c>
    </row>
    <row r="175" s="2" customFormat="1" ht="16.5" customHeight="1">
      <c r="A175" s="38"/>
      <c r="B175" s="39"/>
      <c r="C175" s="220" t="s">
        <v>7</v>
      </c>
      <c r="D175" s="220" t="s">
        <v>336</v>
      </c>
      <c r="E175" s="221" t="s">
        <v>383</v>
      </c>
      <c r="F175" s="222" t="s">
        <v>1445</v>
      </c>
      <c r="G175" s="223" t="s">
        <v>352</v>
      </c>
      <c r="H175" s="224">
        <v>50</v>
      </c>
      <c r="I175" s="225"/>
      <c r="J175" s="226">
        <f>ROUND(I175*H175,2)</f>
        <v>0</v>
      </c>
      <c r="K175" s="222" t="s">
        <v>1</v>
      </c>
      <c r="L175" s="44"/>
      <c r="M175" s="227" t="s">
        <v>1</v>
      </c>
      <c r="N175" s="228" t="s">
        <v>40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415</v>
      </c>
      <c r="AT175" s="231" t="s">
        <v>336</v>
      </c>
      <c r="AU175" s="231" t="s">
        <v>83</v>
      </c>
      <c r="AY175" s="17" t="s">
        <v>334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83</v>
      </c>
      <c r="BK175" s="232">
        <f>ROUND(I175*H175,2)</f>
        <v>0</v>
      </c>
      <c r="BL175" s="17" t="s">
        <v>415</v>
      </c>
      <c r="BM175" s="231" t="s">
        <v>1446</v>
      </c>
    </row>
    <row r="176" s="2" customFormat="1" ht="16.5" customHeight="1">
      <c r="A176" s="38"/>
      <c r="B176" s="39"/>
      <c r="C176" s="220" t="s">
        <v>445</v>
      </c>
      <c r="D176" s="220" t="s">
        <v>336</v>
      </c>
      <c r="E176" s="221" t="s">
        <v>388</v>
      </c>
      <c r="F176" s="222" t="s">
        <v>1447</v>
      </c>
      <c r="G176" s="223" t="s">
        <v>352</v>
      </c>
      <c r="H176" s="224">
        <v>50</v>
      </c>
      <c r="I176" s="225"/>
      <c r="J176" s="226">
        <f>ROUND(I176*H176,2)</f>
        <v>0</v>
      </c>
      <c r="K176" s="222" t="s">
        <v>1</v>
      </c>
      <c r="L176" s="44"/>
      <c r="M176" s="227" t="s">
        <v>1</v>
      </c>
      <c r="N176" s="228" t="s">
        <v>40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415</v>
      </c>
      <c r="AT176" s="231" t="s">
        <v>336</v>
      </c>
      <c r="AU176" s="231" t="s">
        <v>83</v>
      </c>
      <c r="AY176" s="17" t="s">
        <v>334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83</v>
      </c>
      <c r="BK176" s="232">
        <f>ROUND(I176*H176,2)</f>
        <v>0</v>
      </c>
      <c r="BL176" s="17" t="s">
        <v>415</v>
      </c>
      <c r="BM176" s="231" t="s">
        <v>1448</v>
      </c>
    </row>
    <row r="177" s="2" customFormat="1" ht="16.5" customHeight="1">
      <c r="A177" s="38"/>
      <c r="B177" s="39"/>
      <c r="C177" s="220" t="s">
        <v>450</v>
      </c>
      <c r="D177" s="220" t="s">
        <v>336</v>
      </c>
      <c r="E177" s="221" t="s">
        <v>8</v>
      </c>
      <c r="F177" s="222" t="s">
        <v>1449</v>
      </c>
      <c r="G177" s="223" t="s">
        <v>1450</v>
      </c>
      <c r="H177" s="224">
        <v>1</v>
      </c>
      <c r="I177" s="225"/>
      <c r="J177" s="226">
        <f>ROUND(I177*H177,2)</f>
        <v>0</v>
      </c>
      <c r="K177" s="222" t="s">
        <v>1</v>
      </c>
      <c r="L177" s="44"/>
      <c r="M177" s="227" t="s">
        <v>1</v>
      </c>
      <c r="N177" s="228" t="s">
        <v>40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415</v>
      </c>
      <c r="AT177" s="231" t="s">
        <v>336</v>
      </c>
      <c r="AU177" s="231" t="s">
        <v>83</v>
      </c>
      <c r="AY177" s="17" t="s">
        <v>334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83</v>
      </c>
      <c r="BK177" s="232">
        <f>ROUND(I177*H177,2)</f>
        <v>0</v>
      </c>
      <c r="BL177" s="17" t="s">
        <v>415</v>
      </c>
      <c r="BM177" s="231" t="s">
        <v>1451</v>
      </c>
    </row>
    <row r="178" s="2" customFormat="1" ht="16.5" customHeight="1">
      <c r="A178" s="38"/>
      <c r="B178" s="39"/>
      <c r="C178" s="220" t="s">
        <v>455</v>
      </c>
      <c r="D178" s="220" t="s">
        <v>336</v>
      </c>
      <c r="E178" s="221" t="s">
        <v>398</v>
      </c>
      <c r="F178" s="222" t="s">
        <v>1452</v>
      </c>
      <c r="G178" s="223" t="s">
        <v>1450</v>
      </c>
      <c r="H178" s="224">
        <v>1</v>
      </c>
      <c r="I178" s="225"/>
      <c r="J178" s="226">
        <f>ROUND(I178*H178,2)</f>
        <v>0</v>
      </c>
      <c r="K178" s="222" t="s">
        <v>1</v>
      </c>
      <c r="L178" s="44"/>
      <c r="M178" s="227" t="s">
        <v>1</v>
      </c>
      <c r="N178" s="228" t="s">
        <v>40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415</v>
      </c>
      <c r="AT178" s="231" t="s">
        <v>336</v>
      </c>
      <c r="AU178" s="231" t="s">
        <v>83</v>
      </c>
      <c r="AY178" s="17" t="s">
        <v>334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7" t="s">
        <v>83</v>
      </c>
      <c r="BK178" s="232">
        <f>ROUND(I178*H178,2)</f>
        <v>0</v>
      </c>
      <c r="BL178" s="17" t="s">
        <v>415</v>
      </c>
      <c r="BM178" s="231" t="s">
        <v>1453</v>
      </c>
    </row>
    <row r="179" s="2" customFormat="1" ht="16.5" customHeight="1">
      <c r="A179" s="38"/>
      <c r="B179" s="39"/>
      <c r="C179" s="220" t="s">
        <v>461</v>
      </c>
      <c r="D179" s="220" t="s">
        <v>336</v>
      </c>
      <c r="E179" s="221" t="s">
        <v>402</v>
      </c>
      <c r="F179" s="222" t="s">
        <v>1454</v>
      </c>
      <c r="G179" s="223" t="s">
        <v>1450</v>
      </c>
      <c r="H179" s="224">
        <v>1</v>
      </c>
      <c r="I179" s="225"/>
      <c r="J179" s="226">
        <f>ROUND(I179*H179,2)</f>
        <v>0</v>
      </c>
      <c r="K179" s="222" t="s">
        <v>1</v>
      </c>
      <c r="L179" s="44"/>
      <c r="M179" s="227" t="s">
        <v>1</v>
      </c>
      <c r="N179" s="228" t="s">
        <v>40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415</v>
      </c>
      <c r="AT179" s="231" t="s">
        <v>336</v>
      </c>
      <c r="AU179" s="231" t="s">
        <v>83</v>
      </c>
      <c r="AY179" s="17" t="s">
        <v>334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83</v>
      </c>
      <c r="BK179" s="232">
        <f>ROUND(I179*H179,2)</f>
        <v>0</v>
      </c>
      <c r="BL179" s="17" t="s">
        <v>415</v>
      </c>
      <c r="BM179" s="231" t="s">
        <v>1455</v>
      </c>
    </row>
    <row r="180" s="2" customFormat="1" ht="16.5" customHeight="1">
      <c r="A180" s="38"/>
      <c r="B180" s="39"/>
      <c r="C180" s="220" t="s">
        <v>466</v>
      </c>
      <c r="D180" s="220" t="s">
        <v>336</v>
      </c>
      <c r="E180" s="221" t="s">
        <v>408</v>
      </c>
      <c r="F180" s="222" t="s">
        <v>1456</v>
      </c>
      <c r="G180" s="223" t="s">
        <v>1450</v>
      </c>
      <c r="H180" s="224">
        <v>1</v>
      </c>
      <c r="I180" s="225"/>
      <c r="J180" s="226">
        <f>ROUND(I180*H180,2)</f>
        <v>0</v>
      </c>
      <c r="K180" s="222" t="s">
        <v>1</v>
      </c>
      <c r="L180" s="44"/>
      <c r="M180" s="227" t="s">
        <v>1</v>
      </c>
      <c r="N180" s="228" t="s">
        <v>40</v>
      </c>
      <c r="O180" s="91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1" t="s">
        <v>415</v>
      </c>
      <c r="AT180" s="231" t="s">
        <v>336</v>
      </c>
      <c r="AU180" s="231" t="s">
        <v>83</v>
      </c>
      <c r="AY180" s="17" t="s">
        <v>334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7" t="s">
        <v>83</v>
      </c>
      <c r="BK180" s="232">
        <f>ROUND(I180*H180,2)</f>
        <v>0</v>
      </c>
      <c r="BL180" s="17" t="s">
        <v>415</v>
      </c>
      <c r="BM180" s="231" t="s">
        <v>1457</v>
      </c>
    </row>
    <row r="181" s="2" customFormat="1" ht="16.5" customHeight="1">
      <c r="A181" s="38"/>
      <c r="B181" s="39"/>
      <c r="C181" s="220" t="s">
        <v>205</v>
      </c>
      <c r="D181" s="220" t="s">
        <v>336</v>
      </c>
      <c r="E181" s="221" t="s">
        <v>415</v>
      </c>
      <c r="F181" s="222" t="s">
        <v>1458</v>
      </c>
      <c r="G181" s="223" t="s">
        <v>1450</v>
      </c>
      <c r="H181" s="224">
        <v>8</v>
      </c>
      <c r="I181" s="225"/>
      <c r="J181" s="226">
        <f>ROUND(I181*H181,2)</f>
        <v>0</v>
      </c>
      <c r="K181" s="222" t="s">
        <v>1</v>
      </c>
      <c r="L181" s="44"/>
      <c r="M181" s="227" t="s">
        <v>1</v>
      </c>
      <c r="N181" s="228" t="s">
        <v>40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415</v>
      </c>
      <c r="AT181" s="231" t="s">
        <v>336</v>
      </c>
      <c r="AU181" s="231" t="s">
        <v>83</v>
      </c>
      <c r="AY181" s="17" t="s">
        <v>334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83</v>
      </c>
      <c r="BK181" s="232">
        <f>ROUND(I181*H181,2)</f>
        <v>0</v>
      </c>
      <c r="BL181" s="17" t="s">
        <v>415</v>
      </c>
      <c r="BM181" s="231" t="s">
        <v>1459</v>
      </c>
    </row>
    <row r="182" s="2" customFormat="1" ht="16.5" customHeight="1">
      <c r="A182" s="38"/>
      <c r="B182" s="39"/>
      <c r="C182" s="220" t="s">
        <v>472</v>
      </c>
      <c r="D182" s="220" t="s">
        <v>336</v>
      </c>
      <c r="E182" s="221" t="s">
        <v>421</v>
      </c>
      <c r="F182" s="222" t="s">
        <v>1460</v>
      </c>
      <c r="G182" s="223" t="s">
        <v>1450</v>
      </c>
      <c r="H182" s="224">
        <v>2</v>
      </c>
      <c r="I182" s="225"/>
      <c r="J182" s="226">
        <f>ROUND(I182*H182,2)</f>
        <v>0</v>
      </c>
      <c r="K182" s="222" t="s">
        <v>1</v>
      </c>
      <c r="L182" s="44"/>
      <c r="M182" s="227" t="s">
        <v>1</v>
      </c>
      <c r="N182" s="228" t="s">
        <v>40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415</v>
      </c>
      <c r="AT182" s="231" t="s">
        <v>336</v>
      </c>
      <c r="AU182" s="231" t="s">
        <v>83</v>
      </c>
      <c r="AY182" s="17" t="s">
        <v>334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7" t="s">
        <v>83</v>
      </c>
      <c r="BK182" s="232">
        <f>ROUND(I182*H182,2)</f>
        <v>0</v>
      </c>
      <c r="BL182" s="17" t="s">
        <v>415</v>
      </c>
      <c r="BM182" s="231" t="s">
        <v>1461</v>
      </c>
    </row>
    <row r="183" s="2" customFormat="1" ht="16.5" customHeight="1">
      <c r="A183" s="38"/>
      <c r="B183" s="39"/>
      <c r="C183" s="220" t="s">
        <v>477</v>
      </c>
      <c r="D183" s="220" t="s">
        <v>336</v>
      </c>
      <c r="E183" s="221" t="s">
        <v>426</v>
      </c>
      <c r="F183" s="222" t="s">
        <v>1462</v>
      </c>
      <c r="G183" s="223" t="s">
        <v>1450</v>
      </c>
      <c r="H183" s="224">
        <v>16</v>
      </c>
      <c r="I183" s="225"/>
      <c r="J183" s="226">
        <f>ROUND(I183*H183,2)</f>
        <v>0</v>
      </c>
      <c r="K183" s="222" t="s">
        <v>1</v>
      </c>
      <c r="L183" s="44"/>
      <c r="M183" s="227" t="s">
        <v>1</v>
      </c>
      <c r="N183" s="228" t="s">
        <v>40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415</v>
      </c>
      <c r="AT183" s="231" t="s">
        <v>336</v>
      </c>
      <c r="AU183" s="231" t="s">
        <v>83</v>
      </c>
      <c r="AY183" s="17" t="s">
        <v>334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83</v>
      </c>
      <c r="BK183" s="232">
        <f>ROUND(I183*H183,2)</f>
        <v>0</v>
      </c>
      <c r="BL183" s="17" t="s">
        <v>415</v>
      </c>
      <c r="BM183" s="231" t="s">
        <v>1463</v>
      </c>
    </row>
    <row r="184" s="2" customFormat="1" ht="24.15" customHeight="1">
      <c r="A184" s="38"/>
      <c r="B184" s="39"/>
      <c r="C184" s="220" t="s">
        <v>482</v>
      </c>
      <c r="D184" s="220" t="s">
        <v>336</v>
      </c>
      <c r="E184" s="221" t="s">
        <v>432</v>
      </c>
      <c r="F184" s="222" t="s">
        <v>1464</v>
      </c>
      <c r="G184" s="223" t="s">
        <v>1363</v>
      </c>
      <c r="H184" s="224">
        <v>8</v>
      </c>
      <c r="I184" s="225"/>
      <c r="J184" s="226">
        <f>ROUND(I184*H184,2)</f>
        <v>0</v>
      </c>
      <c r="K184" s="222" t="s">
        <v>1</v>
      </c>
      <c r="L184" s="44"/>
      <c r="M184" s="227" t="s">
        <v>1</v>
      </c>
      <c r="N184" s="228" t="s">
        <v>40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415</v>
      </c>
      <c r="AT184" s="231" t="s">
        <v>336</v>
      </c>
      <c r="AU184" s="231" t="s">
        <v>83</v>
      </c>
      <c r="AY184" s="17" t="s">
        <v>334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7" t="s">
        <v>83</v>
      </c>
      <c r="BK184" s="232">
        <f>ROUND(I184*H184,2)</f>
        <v>0</v>
      </c>
      <c r="BL184" s="17" t="s">
        <v>415</v>
      </c>
      <c r="BM184" s="231" t="s">
        <v>1465</v>
      </c>
    </row>
    <row r="185" s="2" customFormat="1" ht="21.75" customHeight="1">
      <c r="A185" s="38"/>
      <c r="B185" s="39"/>
      <c r="C185" s="220" t="s">
        <v>487</v>
      </c>
      <c r="D185" s="220" t="s">
        <v>336</v>
      </c>
      <c r="E185" s="221" t="s">
        <v>85</v>
      </c>
      <c r="F185" s="222" t="s">
        <v>1466</v>
      </c>
      <c r="G185" s="223" t="s">
        <v>352</v>
      </c>
      <c r="H185" s="224">
        <v>27</v>
      </c>
      <c r="I185" s="225"/>
      <c r="J185" s="226">
        <f>ROUND(I185*H185,2)</f>
        <v>0</v>
      </c>
      <c r="K185" s="222" t="s">
        <v>1</v>
      </c>
      <c r="L185" s="44"/>
      <c r="M185" s="227" t="s">
        <v>1</v>
      </c>
      <c r="N185" s="228" t="s">
        <v>40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415</v>
      </c>
      <c r="AT185" s="231" t="s">
        <v>336</v>
      </c>
      <c r="AU185" s="231" t="s">
        <v>83</v>
      </c>
      <c r="AY185" s="17" t="s">
        <v>334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83</v>
      </c>
      <c r="BK185" s="232">
        <f>ROUND(I185*H185,2)</f>
        <v>0</v>
      </c>
      <c r="BL185" s="17" t="s">
        <v>415</v>
      </c>
      <c r="BM185" s="231" t="s">
        <v>1467</v>
      </c>
    </row>
    <row r="186" s="2" customFormat="1" ht="16.5" customHeight="1">
      <c r="A186" s="38"/>
      <c r="B186" s="39"/>
      <c r="C186" s="220" t="s">
        <v>492</v>
      </c>
      <c r="D186" s="220" t="s">
        <v>336</v>
      </c>
      <c r="E186" s="221" t="s">
        <v>437</v>
      </c>
      <c r="F186" s="222" t="s">
        <v>1468</v>
      </c>
      <c r="G186" s="223" t="s">
        <v>1450</v>
      </c>
      <c r="H186" s="224">
        <v>8</v>
      </c>
      <c r="I186" s="225"/>
      <c r="J186" s="226">
        <f>ROUND(I186*H186,2)</f>
        <v>0</v>
      </c>
      <c r="K186" s="222" t="s">
        <v>1</v>
      </c>
      <c r="L186" s="44"/>
      <c r="M186" s="227" t="s">
        <v>1</v>
      </c>
      <c r="N186" s="228" t="s">
        <v>40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415</v>
      </c>
      <c r="AT186" s="231" t="s">
        <v>336</v>
      </c>
      <c r="AU186" s="231" t="s">
        <v>83</v>
      </c>
      <c r="AY186" s="17" t="s">
        <v>334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7" t="s">
        <v>83</v>
      </c>
      <c r="BK186" s="232">
        <f>ROUND(I186*H186,2)</f>
        <v>0</v>
      </c>
      <c r="BL186" s="17" t="s">
        <v>415</v>
      </c>
      <c r="BM186" s="231" t="s">
        <v>1469</v>
      </c>
    </row>
    <row r="187" s="2" customFormat="1" ht="16.5" customHeight="1">
      <c r="A187" s="38"/>
      <c r="B187" s="39"/>
      <c r="C187" s="220" t="s">
        <v>496</v>
      </c>
      <c r="D187" s="220" t="s">
        <v>336</v>
      </c>
      <c r="E187" s="221" t="s">
        <v>7</v>
      </c>
      <c r="F187" s="222" t="s">
        <v>1470</v>
      </c>
      <c r="G187" s="223" t="s">
        <v>1363</v>
      </c>
      <c r="H187" s="224">
        <v>2</v>
      </c>
      <c r="I187" s="225"/>
      <c r="J187" s="226">
        <f>ROUND(I187*H187,2)</f>
        <v>0</v>
      </c>
      <c r="K187" s="222" t="s">
        <v>1</v>
      </c>
      <c r="L187" s="44"/>
      <c r="M187" s="227" t="s">
        <v>1</v>
      </c>
      <c r="N187" s="228" t="s">
        <v>40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415</v>
      </c>
      <c r="AT187" s="231" t="s">
        <v>336</v>
      </c>
      <c r="AU187" s="231" t="s">
        <v>83</v>
      </c>
      <c r="AY187" s="17" t="s">
        <v>334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83</v>
      </c>
      <c r="BK187" s="232">
        <f>ROUND(I187*H187,2)</f>
        <v>0</v>
      </c>
      <c r="BL187" s="17" t="s">
        <v>415</v>
      </c>
      <c r="BM187" s="231" t="s">
        <v>1471</v>
      </c>
    </row>
    <row r="188" s="2" customFormat="1" ht="16.5" customHeight="1">
      <c r="A188" s="38"/>
      <c r="B188" s="39"/>
      <c r="C188" s="220" t="s">
        <v>503</v>
      </c>
      <c r="D188" s="220" t="s">
        <v>336</v>
      </c>
      <c r="E188" s="221" t="s">
        <v>445</v>
      </c>
      <c r="F188" s="222" t="s">
        <v>1472</v>
      </c>
      <c r="G188" s="223" t="s">
        <v>1450</v>
      </c>
      <c r="H188" s="224">
        <v>8</v>
      </c>
      <c r="I188" s="225"/>
      <c r="J188" s="226">
        <f>ROUND(I188*H188,2)</f>
        <v>0</v>
      </c>
      <c r="K188" s="222" t="s">
        <v>1</v>
      </c>
      <c r="L188" s="44"/>
      <c r="M188" s="227" t="s">
        <v>1</v>
      </c>
      <c r="N188" s="228" t="s">
        <v>40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415</v>
      </c>
      <c r="AT188" s="231" t="s">
        <v>336</v>
      </c>
      <c r="AU188" s="231" t="s">
        <v>83</v>
      </c>
      <c r="AY188" s="17" t="s">
        <v>334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7" t="s">
        <v>83</v>
      </c>
      <c r="BK188" s="232">
        <f>ROUND(I188*H188,2)</f>
        <v>0</v>
      </c>
      <c r="BL188" s="17" t="s">
        <v>415</v>
      </c>
      <c r="BM188" s="231" t="s">
        <v>1473</v>
      </c>
    </row>
    <row r="189" s="2" customFormat="1" ht="16.5" customHeight="1">
      <c r="A189" s="38"/>
      <c r="B189" s="39"/>
      <c r="C189" s="220" t="s">
        <v>508</v>
      </c>
      <c r="D189" s="220" t="s">
        <v>336</v>
      </c>
      <c r="E189" s="221" t="s">
        <v>450</v>
      </c>
      <c r="F189" s="222" t="s">
        <v>1474</v>
      </c>
      <c r="G189" s="223" t="s">
        <v>1363</v>
      </c>
      <c r="H189" s="224">
        <v>8</v>
      </c>
      <c r="I189" s="225"/>
      <c r="J189" s="226">
        <f>ROUND(I189*H189,2)</f>
        <v>0</v>
      </c>
      <c r="K189" s="222" t="s">
        <v>1</v>
      </c>
      <c r="L189" s="44"/>
      <c r="M189" s="227" t="s">
        <v>1</v>
      </c>
      <c r="N189" s="228" t="s">
        <v>40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415</v>
      </c>
      <c r="AT189" s="231" t="s">
        <v>336</v>
      </c>
      <c r="AU189" s="231" t="s">
        <v>83</v>
      </c>
      <c r="AY189" s="17" t="s">
        <v>334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83</v>
      </c>
      <c r="BK189" s="232">
        <f>ROUND(I189*H189,2)</f>
        <v>0</v>
      </c>
      <c r="BL189" s="17" t="s">
        <v>415</v>
      </c>
      <c r="BM189" s="231" t="s">
        <v>1475</v>
      </c>
    </row>
    <row r="190" s="2" customFormat="1" ht="16.5" customHeight="1">
      <c r="A190" s="38"/>
      <c r="B190" s="39"/>
      <c r="C190" s="220" t="s">
        <v>520</v>
      </c>
      <c r="D190" s="220" t="s">
        <v>336</v>
      </c>
      <c r="E190" s="221" t="s">
        <v>455</v>
      </c>
      <c r="F190" s="222" t="s">
        <v>1476</v>
      </c>
      <c r="G190" s="223" t="s">
        <v>352</v>
      </c>
      <c r="H190" s="224">
        <v>109</v>
      </c>
      <c r="I190" s="225"/>
      <c r="J190" s="226">
        <f>ROUND(I190*H190,2)</f>
        <v>0</v>
      </c>
      <c r="K190" s="222" t="s">
        <v>1</v>
      </c>
      <c r="L190" s="44"/>
      <c r="M190" s="227" t="s">
        <v>1</v>
      </c>
      <c r="N190" s="228" t="s">
        <v>40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415</v>
      </c>
      <c r="AT190" s="231" t="s">
        <v>336</v>
      </c>
      <c r="AU190" s="231" t="s">
        <v>83</v>
      </c>
      <c r="AY190" s="17" t="s">
        <v>334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7" t="s">
        <v>83</v>
      </c>
      <c r="BK190" s="232">
        <f>ROUND(I190*H190,2)</f>
        <v>0</v>
      </c>
      <c r="BL190" s="17" t="s">
        <v>415</v>
      </c>
      <c r="BM190" s="231" t="s">
        <v>1477</v>
      </c>
    </row>
    <row r="191" s="2" customFormat="1" ht="16.5" customHeight="1">
      <c r="A191" s="38"/>
      <c r="B191" s="39"/>
      <c r="C191" s="220" t="s">
        <v>525</v>
      </c>
      <c r="D191" s="220" t="s">
        <v>336</v>
      </c>
      <c r="E191" s="221" t="s">
        <v>461</v>
      </c>
      <c r="F191" s="222" t="s">
        <v>1478</v>
      </c>
      <c r="G191" s="223" t="s">
        <v>352</v>
      </c>
      <c r="H191" s="224">
        <v>157</v>
      </c>
      <c r="I191" s="225"/>
      <c r="J191" s="226">
        <f>ROUND(I191*H191,2)</f>
        <v>0</v>
      </c>
      <c r="K191" s="222" t="s">
        <v>1</v>
      </c>
      <c r="L191" s="44"/>
      <c r="M191" s="227" t="s">
        <v>1</v>
      </c>
      <c r="N191" s="228" t="s">
        <v>40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415</v>
      </c>
      <c r="AT191" s="231" t="s">
        <v>336</v>
      </c>
      <c r="AU191" s="231" t="s">
        <v>83</v>
      </c>
      <c r="AY191" s="17" t="s">
        <v>334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83</v>
      </c>
      <c r="BK191" s="232">
        <f>ROUND(I191*H191,2)</f>
        <v>0</v>
      </c>
      <c r="BL191" s="17" t="s">
        <v>415</v>
      </c>
      <c r="BM191" s="231" t="s">
        <v>1479</v>
      </c>
    </row>
    <row r="192" s="2" customFormat="1" ht="16.5" customHeight="1">
      <c r="A192" s="38"/>
      <c r="B192" s="39"/>
      <c r="C192" s="220" t="s">
        <v>530</v>
      </c>
      <c r="D192" s="220" t="s">
        <v>336</v>
      </c>
      <c r="E192" s="221" t="s">
        <v>466</v>
      </c>
      <c r="F192" s="222" t="s">
        <v>1480</v>
      </c>
      <c r="G192" s="223" t="s">
        <v>1450</v>
      </c>
      <c r="H192" s="224">
        <v>1</v>
      </c>
      <c r="I192" s="225"/>
      <c r="J192" s="226">
        <f>ROUND(I192*H192,2)</f>
        <v>0</v>
      </c>
      <c r="K192" s="222" t="s">
        <v>1</v>
      </c>
      <c r="L192" s="44"/>
      <c r="M192" s="227" t="s">
        <v>1</v>
      </c>
      <c r="N192" s="228" t="s">
        <v>40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415</v>
      </c>
      <c r="AT192" s="231" t="s">
        <v>336</v>
      </c>
      <c r="AU192" s="231" t="s">
        <v>83</v>
      </c>
      <c r="AY192" s="17" t="s">
        <v>334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7" t="s">
        <v>83</v>
      </c>
      <c r="BK192" s="232">
        <f>ROUND(I192*H192,2)</f>
        <v>0</v>
      </c>
      <c r="BL192" s="17" t="s">
        <v>415</v>
      </c>
      <c r="BM192" s="231" t="s">
        <v>1481</v>
      </c>
    </row>
    <row r="193" s="2" customFormat="1" ht="16.5" customHeight="1">
      <c r="A193" s="38"/>
      <c r="B193" s="39"/>
      <c r="C193" s="220" t="s">
        <v>540</v>
      </c>
      <c r="D193" s="220" t="s">
        <v>336</v>
      </c>
      <c r="E193" s="221" t="s">
        <v>205</v>
      </c>
      <c r="F193" s="222" t="s">
        <v>1482</v>
      </c>
      <c r="G193" s="223" t="s">
        <v>1450</v>
      </c>
      <c r="H193" s="224">
        <v>1</v>
      </c>
      <c r="I193" s="225"/>
      <c r="J193" s="226">
        <f>ROUND(I193*H193,2)</f>
        <v>0</v>
      </c>
      <c r="K193" s="222" t="s">
        <v>1</v>
      </c>
      <c r="L193" s="44"/>
      <c r="M193" s="227" t="s">
        <v>1</v>
      </c>
      <c r="N193" s="228" t="s">
        <v>40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415</v>
      </c>
      <c r="AT193" s="231" t="s">
        <v>336</v>
      </c>
      <c r="AU193" s="231" t="s">
        <v>83</v>
      </c>
      <c r="AY193" s="17" t="s">
        <v>334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83</v>
      </c>
      <c r="BK193" s="232">
        <f>ROUND(I193*H193,2)</f>
        <v>0</v>
      </c>
      <c r="BL193" s="17" t="s">
        <v>415</v>
      </c>
      <c r="BM193" s="231" t="s">
        <v>1483</v>
      </c>
    </row>
    <row r="194" s="2" customFormat="1" ht="16.5" customHeight="1">
      <c r="A194" s="38"/>
      <c r="B194" s="39"/>
      <c r="C194" s="220" t="s">
        <v>550</v>
      </c>
      <c r="D194" s="220" t="s">
        <v>336</v>
      </c>
      <c r="E194" s="221" t="s">
        <v>472</v>
      </c>
      <c r="F194" s="222" t="s">
        <v>1484</v>
      </c>
      <c r="G194" s="223" t="s">
        <v>1485</v>
      </c>
      <c r="H194" s="224">
        <v>6</v>
      </c>
      <c r="I194" s="225"/>
      <c r="J194" s="226">
        <f>ROUND(I194*H194,2)</f>
        <v>0</v>
      </c>
      <c r="K194" s="222" t="s">
        <v>1</v>
      </c>
      <c r="L194" s="44"/>
      <c r="M194" s="227" t="s">
        <v>1</v>
      </c>
      <c r="N194" s="228" t="s">
        <v>40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415</v>
      </c>
      <c r="AT194" s="231" t="s">
        <v>336</v>
      </c>
      <c r="AU194" s="231" t="s">
        <v>83</v>
      </c>
      <c r="AY194" s="17" t="s">
        <v>334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7" t="s">
        <v>83</v>
      </c>
      <c r="BK194" s="232">
        <f>ROUND(I194*H194,2)</f>
        <v>0</v>
      </c>
      <c r="BL194" s="17" t="s">
        <v>415</v>
      </c>
      <c r="BM194" s="231" t="s">
        <v>1486</v>
      </c>
    </row>
    <row r="195" s="2" customFormat="1" ht="16.5" customHeight="1">
      <c r="A195" s="38"/>
      <c r="B195" s="39"/>
      <c r="C195" s="220" t="s">
        <v>555</v>
      </c>
      <c r="D195" s="220" t="s">
        <v>336</v>
      </c>
      <c r="E195" s="221" t="s">
        <v>477</v>
      </c>
      <c r="F195" s="222" t="s">
        <v>1487</v>
      </c>
      <c r="G195" s="223" t="s">
        <v>1363</v>
      </c>
      <c r="H195" s="224">
        <v>1</v>
      </c>
      <c r="I195" s="225"/>
      <c r="J195" s="226">
        <f>ROUND(I195*H195,2)</f>
        <v>0</v>
      </c>
      <c r="K195" s="222" t="s">
        <v>1</v>
      </c>
      <c r="L195" s="44"/>
      <c r="M195" s="227" t="s">
        <v>1</v>
      </c>
      <c r="N195" s="228" t="s">
        <v>40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415</v>
      </c>
      <c r="AT195" s="231" t="s">
        <v>336</v>
      </c>
      <c r="AU195" s="231" t="s">
        <v>83</v>
      </c>
      <c r="AY195" s="17" t="s">
        <v>334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83</v>
      </c>
      <c r="BK195" s="232">
        <f>ROUND(I195*H195,2)</f>
        <v>0</v>
      </c>
      <c r="BL195" s="17" t="s">
        <v>415</v>
      </c>
      <c r="BM195" s="231" t="s">
        <v>1488</v>
      </c>
    </row>
    <row r="196" s="2" customFormat="1" ht="16.5" customHeight="1">
      <c r="A196" s="38"/>
      <c r="B196" s="39"/>
      <c r="C196" s="220" t="s">
        <v>564</v>
      </c>
      <c r="D196" s="220" t="s">
        <v>336</v>
      </c>
      <c r="E196" s="221" t="s">
        <v>1489</v>
      </c>
      <c r="F196" s="222" t="s">
        <v>1490</v>
      </c>
      <c r="G196" s="223" t="s">
        <v>1363</v>
      </c>
      <c r="H196" s="224">
        <v>1</v>
      </c>
      <c r="I196" s="225"/>
      <c r="J196" s="226">
        <f>ROUND(I196*H196,2)</f>
        <v>0</v>
      </c>
      <c r="K196" s="222" t="s">
        <v>1</v>
      </c>
      <c r="L196" s="44"/>
      <c r="M196" s="227" t="s">
        <v>1</v>
      </c>
      <c r="N196" s="228" t="s">
        <v>40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415</v>
      </c>
      <c r="AT196" s="231" t="s">
        <v>336</v>
      </c>
      <c r="AU196" s="231" t="s">
        <v>83</v>
      </c>
      <c r="AY196" s="17" t="s">
        <v>334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7" t="s">
        <v>83</v>
      </c>
      <c r="BK196" s="232">
        <f>ROUND(I196*H196,2)</f>
        <v>0</v>
      </c>
      <c r="BL196" s="17" t="s">
        <v>415</v>
      </c>
      <c r="BM196" s="231" t="s">
        <v>1491</v>
      </c>
    </row>
    <row r="197" s="2" customFormat="1" ht="21.75" customHeight="1">
      <c r="A197" s="38"/>
      <c r="B197" s="39"/>
      <c r="C197" s="220" t="s">
        <v>569</v>
      </c>
      <c r="D197" s="220" t="s">
        <v>336</v>
      </c>
      <c r="E197" s="221" t="s">
        <v>101</v>
      </c>
      <c r="F197" s="222" t="s">
        <v>1492</v>
      </c>
      <c r="G197" s="223" t="s">
        <v>352</v>
      </c>
      <c r="H197" s="224">
        <v>20</v>
      </c>
      <c r="I197" s="225"/>
      <c r="J197" s="226">
        <f>ROUND(I197*H197,2)</f>
        <v>0</v>
      </c>
      <c r="K197" s="222" t="s">
        <v>1</v>
      </c>
      <c r="L197" s="44"/>
      <c r="M197" s="227" t="s">
        <v>1</v>
      </c>
      <c r="N197" s="228" t="s">
        <v>40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415</v>
      </c>
      <c r="AT197" s="231" t="s">
        <v>336</v>
      </c>
      <c r="AU197" s="231" t="s">
        <v>83</v>
      </c>
      <c r="AY197" s="17" t="s">
        <v>334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83</v>
      </c>
      <c r="BK197" s="232">
        <f>ROUND(I197*H197,2)</f>
        <v>0</v>
      </c>
      <c r="BL197" s="17" t="s">
        <v>415</v>
      </c>
      <c r="BM197" s="231" t="s">
        <v>1493</v>
      </c>
    </row>
    <row r="198" s="2" customFormat="1" ht="16.5" customHeight="1">
      <c r="A198" s="38"/>
      <c r="B198" s="39"/>
      <c r="C198" s="220" t="s">
        <v>574</v>
      </c>
      <c r="D198" s="220" t="s">
        <v>336</v>
      </c>
      <c r="E198" s="221" t="s">
        <v>482</v>
      </c>
      <c r="F198" s="222" t="s">
        <v>1494</v>
      </c>
      <c r="G198" s="223" t="s">
        <v>395</v>
      </c>
      <c r="H198" s="224">
        <v>0.40000000000000002</v>
      </c>
      <c r="I198" s="225"/>
      <c r="J198" s="226">
        <f>ROUND(I198*H198,2)</f>
        <v>0</v>
      </c>
      <c r="K198" s="222" t="s">
        <v>1</v>
      </c>
      <c r="L198" s="44"/>
      <c r="M198" s="227" t="s">
        <v>1</v>
      </c>
      <c r="N198" s="228" t="s">
        <v>40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415</v>
      </c>
      <c r="AT198" s="231" t="s">
        <v>336</v>
      </c>
      <c r="AU198" s="231" t="s">
        <v>83</v>
      </c>
      <c r="AY198" s="17" t="s">
        <v>334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7" t="s">
        <v>83</v>
      </c>
      <c r="BK198" s="232">
        <f>ROUND(I198*H198,2)</f>
        <v>0</v>
      </c>
      <c r="BL198" s="17" t="s">
        <v>415</v>
      </c>
      <c r="BM198" s="231" t="s">
        <v>1495</v>
      </c>
    </row>
    <row r="199" s="2" customFormat="1" ht="21.75" customHeight="1">
      <c r="A199" s="38"/>
      <c r="B199" s="39"/>
      <c r="C199" s="220" t="s">
        <v>579</v>
      </c>
      <c r="D199" s="220" t="s">
        <v>336</v>
      </c>
      <c r="E199" s="221" t="s">
        <v>341</v>
      </c>
      <c r="F199" s="222" t="s">
        <v>1496</v>
      </c>
      <c r="G199" s="223" t="s">
        <v>352</v>
      </c>
      <c r="H199" s="224">
        <v>32</v>
      </c>
      <c r="I199" s="225"/>
      <c r="J199" s="226">
        <f>ROUND(I199*H199,2)</f>
        <v>0</v>
      </c>
      <c r="K199" s="222" t="s">
        <v>1</v>
      </c>
      <c r="L199" s="44"/>
      <c r="M199" s="227" t="s">
        <v>1</v>
      </c>
      <c r="N199" s="228" t="s">
        <v>40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415</v>
      </c>
      <c r="AT199" s="231" t="s">
        <v>336</v>
      </c>
      <c r="AU199" s="231" t="s">
        <v>83</v>
      </c>
      <c r="AY199" s="17" t="s">
        <v>334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83</v>
      </c>
      <c r="BK199" s="232">
        <f>ROUND(I199*H199,2)</f>
        <v>0</v>
      </c>
      <c r="BL199" s="17" t="s">
        <v>415</v>
      </c>
      <c r="BM199" s="231" t="s">
        <v>1497</v>
      </c>
    </row>
    <row r="200" s="2" customFormat="1" ht="16.5" customHeight="1">
      <c r="A200" s="38"/>
      <c r="B200" s="39"/>
      <c r="C200" s="220" t="s">
        <v>584</v>
      </c>
      <c r="D200" s="220" t="s">
        <v>336</v>
      </c>
      <c r="E200" s="221" t="s">
        <v>359</v>
      </c>
      <c r="F200" s="222" t="s">
        <v>1498</v>
      </c>
      <c r="G200" s="223" t="s">
        <v>352</v>
      </c>
      <c r="H200" s="224">
        <v>3</v>
      </c>
      <c r="I200" s="225"/>
      <c r="J200" s="226">
        <f>ROUND(I200*H200,2)</f>
        <v>0</v>
      </c>
      <c r="K200" s="222" t="s">
        <v>1</v>
      </c>
      <c r="L200" s="44"/>
      <c r="M200" s="227" t="s">
        <v>1</v>
      </c>
      <c r="N200" s="228" t="s">
        <v>40</v>
      </c>
      <c r="O200" s="91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1" t="s">
        <v>415</v>
      </c>
      <c r="AT200" s="231" t="s">
        <v>336</v>
      </c>
      <c r="AU200" s="231" t="s">
        <v>83</v>
      </c>
      <c r="AY200" s="17" t="s">
        <v>334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7" t="s">
        <v>83</v>
      </c>
      <c r="BK200" s="232">
        <f>ROUND(I200*H200,2)</f>
        <v>0</v>
      </c>
      <c r="BL200" s="17" t="s">
        <v>415</v>
      </c>
      <c r="BM200" s="231" t="s">
        <v>1499</v>
      </c>
    </row>
    <row r="201" s="2" customFormat="1" ht="16.5" customHeight="1">
      <c r="A201" s="38"/>
      <c r="B201" s="39"/>
      <c r="C201" s="220" t="s">
        <v>592</v>
      </c>
      <c r="D201" s="220" t="s">
        <v>336</v>
      </c>
      <c r="E201" s="221" t="s">
        <v>191</v>
      </c>
      <c r="F201" s="222" t="s">
        <v>1500</v>
      </c>
      <c r="G201" s="223" t="s">
        <v>352</v>
      </c>
      <c r="H201" s="224">
        <v>1</v>
      </c>
      <c r="I201" s="225"/>
      <c r="J201" s="226">
        <f>ROUND(I201*H201,2)</f>
        <v>0</v>
      </c>
      <c r="K201" s="222" t="s">
        <v>1</v>
      </c>
      <c r="L201" s="44"/>
      <c r="M201" s="227" t="s">
        <v>1</v>
      </c>
      <c r="N201" s="228" t="s">
        <v>40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415</v>
      </c>
      <c r="AT201" s="231" t="s">
        <v>336</v>
      </c>
      <c r="AU201" s="231" t="s">
        <v>83</v>
      </c>
      <c r="AY201" s="17" t="s">
        <v>334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83</v>
      </c>
      <c r="BK201" s="232">
        <f>ROUND(I201*H201,2)</f>
        <v>0</v>
      </c>
      <c r="BL201" s="17" t="s">
        <v>415</v>
      </c>
      <c r="BM201" s="231" t="s">
        <v>1501</v>
      </c>
    </row>
    <row r="202" s="2" customFormat="1" ht="16.5" customHeight="1">
      <c r="A202" s="38"/>
      <c r="B202" s="39"/>
      <c r="C202" s="220" t="s">
        <v>599</v>
      </c>
      <c r="D202" s="220" t="s">
        <v>336</v>
      </c>
      <c r="E202" s="221" t="s">
        <v>194</v>
      </c>
      <c r="F202" s="222" t="s">
        <v>1502</v>
      </c>
      <c r="G202" s="223" t="s">
        <v>352</v>
      </c>
      <c r="H202" s="224">
        <v>45</v>
      </c>
      <c r="I202" s="225"/>
      <c r="J202" s="226">
        <f>ROUND(I202*H202,2)</f>
        <v>0</v>
      </c>
      <c r="K202" s="222" t="s">
        <v>1</v>
      </c>
      <c r="L202" s="44"/>
      <c r="M202" s="227" t="s">
        <v>1</v>
      </c>
      <c r="N202" s="228" t="s">
        <v>40</v>
      </c>
      <c r="O202" s="91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1" t="s">
        <v>415</v>
      </c>
      <c r="AT202" s="231" t="s">
        <v>336</v>
      </c>
      <c r="AU202" s="231" t="s">
        <v>83</v>
      </c>
      <c r="AY202" s="17" t="s">
        <v>334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7" t="s">
        <v>83</v>
      </c>
      <c r="BK202" s="232">
        <f>ROUND(I202*H202,2)</f>
        <v>0</v>
      </c>
      <c r="BL202" s="17" t="s">
        <v>415</v>
      </c>
      <c r="BM202" s="231" t="s">
        <v>1503</v>
      </c>
    </row>
    <row r="203" s="2" customFormat="1" ht="16.5" customHeight="1">
      <c r="A203" s="38"/>
      <c r="B203" s="39"/>
      <c r="C203" s="220" t="s">
        <v>604</v>
      </c>
      <c r="D203" s="220" t="s">
        <v>336</v>
      </c>
      <c r="E203" s="221" t="s">
        <v>373</v>
      </c>
      <c r="F203" s="222" t="s">
        <v>1504</v>
      </c>
      <c r="G203" s="223" t="s">
        <v>1450</v>
      </c>
      <c r="H203" s="224">
        <v>1</v>
      </c>
      <c r="I203" s="225"/>
      <c r="J203" s="226">
        <f>ROUND(I203*H203,2)</f>
        <v>0</v>
      </c>
      <c r="K203" s="222" t="s">
        <v>1</v>
      </c>
      <c r="L203" s="44"/>
      <c r="M203" s="227" t="s">
        <v>1</v>
      </c>
      <c r="N203" s="228" t="s">
        <v>40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415</v>
      </c>
      <c r="AT203" s="231" t="s">
        <v>336</v>
      </c>
      <c r="AU203" s="231" t="s">
        <v>83</v>
      </c>
      <c r="AY203" s="17" t="s">
        <v>334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83</v>
      </c>
      <c r="BK203" s="232">
        <f>ROUND(I203*H203,2)</f>
        <v>0</v>
      </c>
      <c r="BL203" s="17" t="s">
        <v>415</v>
      </c>
      <c r="BM203" s="231" t="s">
        <v>1505</v>
      </c>
    </row>
    <row r="204" s="2" customFormat="1" ht="16.5" customHeight="1">
      <c r="A204" s="38"/>
      <c r="B204" s="39"/>
      <c r="C204" s="220" t="s">
        <v>609</v>
      </c>
      <c r="D204" s="220" t="s">
        <v>336</v>
      </c>
      <c r="E204" s="221" t="s">
        <v>378</v>
      </c>
      <c r="F204" s="222" t="s">
        <v>1506</v>
      </c>
      <c r="G204" s="223" t="s">
        <v>1450</v>
      </c>
      <c r="H204" s="224">
        <v>2</v>
      </c>
      <c r="I204" s="225"/>
      <c r="J204" s="226">
        <f>ROUND(I204*H204,2)</f>
        <v>0</v>
      </c>
      <c r="K204" s="222" t="s">
        <v>1</v>
      </c>
      <c r="L204" s="44"/>
      <c r="M204" s="284" t="s">
        <v>1</v>
      </c>
      <c r="N204" s="285" t="s">
        <v>40</v>
      </c>
      <c r="O204" s="286"/>
      <c r="P204" s="287">
        <f>O204*H204</f>
        <v>0</v>
      </c>
      <c r="Q204" s="287">
        <v>0</v>
      </c>
      <c r="R204" s="287">
        <f>Q204*H204</f>
        <v>0</v>
      </c>
      <c r="S204" s="287">
        <v>0</v>
      </c>
      <c r="T204" s="28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1" t="s">
        <v>415</v>
      </c>
      <c r="AT204" s="231" t="s">
        <v>336</v>
      </c>
      <c r="AU204" s="231" t="s">
        <v>83</v>
      </c>
      <c r="AY204" s="17" t="s">
        <v>334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7" t="s">
        <v>83</v>
      </c>
      <c r="BK204" s="232">
        <f>ROUND(I204*H204,2)</f>
        <v>0</v>
      </c>
      <c r="BL204" s="17" t="s">
        <v>415</v>
      </c>
      <c r="BM204" s="231" t="s">
        <v>1507</v>
      </c>
    </row>
    <row r="205" s="2" customFormat="1" ht="6.96" customHeight="1">
      <c r="A205" s="38"/>
      <c r="B205" s="66"/>
      <c r="C205" s="67"/>
      <c r="D205" s="67"/>
      <c r="E205" s="67"/>
      <c r="F205" s="67"/>
      <c r="G205" s="67"/>
      <c r="H205" s="67"/>
      <c r="I205" s="67"/>
      <c r="J205" s="67"/>
      <c r="K205" s="67"/>
      <c r="L205" s="44"/>
      <c r="M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</row>
  </sheetData>
  <sheetProtection sheet="1" autoFilter="0" formatColumns="0" formatRows="0" objects="1" scenarios="1" spinCount="100000" saltValue="47xMs5ttRH+BI7VBRXxux/wvwxIDTg5zZ2p3yJI9mUIeX4OAjomDO9TrGPQk2m3LJXtNG9K3pekLCihfYAfm6A==" hashValue="gyG1I80Qc02ltD0/JOM5UIrl02i9inMmMVZ8h8T7rodBwlLaBcmQ0m+qgjapEJ4Yfd3++jYBArYX+ovbkob5Yw==" algorithmName="SHA-512" password="CC35"/>
  <autoFilter ref="C121:K20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hyperlinks>
    <hyperlink ref="F128" r:id="rId1" display="VV0001"/>
    <hyperlink ref="F133" r:id="rId2" display="VV0002"/>
    <hyperlink ref="F156" r:id="rId3" display="VV0002"/>
    <hyperlink ref="F161" r:id="rId4" display="VV0001"/>
    <hyperlink ref="F170" r:id="rId5" display="VV00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85</v>
      </c>
    </row>
    <row r="4" s="1" customFormat="1" ht="24.96" customHeight="1">
      <c r="B4" s="20"/>
      <c r="D4" s="139" t="s">
        <v>105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SOFTBALOVÉ HŘIŠTĚ TJ JISKRA HB PŘÍSTAVBA ODPALIŠTĚ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1508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9. 5. 2025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26</v>
      </c>
      <c r="J15" s="144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27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29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30</v>
      </c>
      <c r="F21" s="38"/>
      <c r="G21" s="38"/>
      <c r="H21" s="38"/>
      <c r="I21" s="141" t="s">
        <v>26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32</v>
      </c>
      <c r="E23" s="38"/>
      <c r="F23" s="38"/>
      <c r="G23" s="38"/>
      <c r="H23" s="38"/>
      <c r="I23" s="141" t="s">
        <v>25</v>
      </c>
      <c r="J23" s="144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26</v>
      </c>
      <c r="J24" s="144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33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1"/>
      <c r="E29" s="151"/>
      <c r="F29" s="151"/>
      <c r="G29" s="151"/>
      <c r="H29" s="151"/>
      <c r="I29" s="151"/>
      <c r="J29" s="151"/>
      <c r="K29" s="151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2" t="s">
        <v>35</v>
      </c>
      <c r="E30" s="38"/>
      <c r="F30" s="38"/>
      <c r="G30" s="38"/>
      <c r="H30" s="38"/>
      <c r="I30" s="38"/>
      <c r="J30" s="153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1"/>
      <c r="E31" s="151"/>
      <c r="F31" s="151"/>
      <c r="G31" s="151"/>
      <c r="H31" s="151"/>
      <c r="I31" s="151"/>
      <c r="J31" s="151"/>
      <c r="K31" s="151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4" t="s">
        <v>37</v>
      </c>
      <c r="G32" s="38"/>
      <c r="H32" s="38"/>
      <c r="I32" s="154" t="s">
        <v>36</v>
      </c>
      <c r="J32" s="154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5" t="s">
        <v>39</v>
      </c>
      <c r="E33" s="141" t="s">
        <v>40</v>
      </c>
      <c r="F33" s="156">
        <f>ROUND((SUM(BE121:BE144)),  2)</f>
        <v>0</v>
      </c>
      <c r="G33" s="38"/>
      <c r="H33" s="38"/>
      <c r="I33" s="157">
        <v>0.20999999999999999</v>
      </c>
      <c r="J33" s="156">
        <f>ROUND(((SUM(BE121:BE144))*I33),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1" t="s">
        <v>41</v>
      </c>
      <c r="F34" s="156">
        <f>ROUND((SUM(BF121:BF144)),  2)</f>
        <v>0</v>
      </c>
      <c r="G34" s="38"/>
      <c r="H34" s="38"/>
      <c r="I34" s="157">
        <v>0.12</v>
      </c>
      <c r="J34" s="156">
        <f>ROUND(((SUM(BF121:BF144))*I34),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1" t="s">
        <v>42</v>
      </c>
      <c r="F35" s="156">
        <f>ROUND((SUM(BG121:BG144)),  2)</f>
        <v>0</v>
      </c>
      <c r="G35" s="38"/>
      <c r="H35" s="38"/>
      <c r="I35" s="157">
        <v>0.20999999999999999</v>
      </c>
      <c r="J35" s="156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1" t="s">
        <v>43</v>
      </c>
      <c r="F36" s="156">
        <f>ROUND((SUM(BH121:BH144)),  2)</f>
        <v>0</v>
      </c>
      <c r="G36" s="38"/>
      <c r="H36" s="38"/>
      <c r="I36" s="157">
        <v>0.12</v>
      </c>
      <c r="J36" s="156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44</v>
      </c>
      <c r="F37" s="156">
        <f>ROUND((SUM(BI121:BI144)),  2)</f>
        <v>0</v>
      </c>
      <c r="G37" s="38"/>
      <c r="H37" s="38"/>
      <c r="I37" s="157">
        <v>0</v>
      </c>
      <c r="J37" s="156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8"/>
      <c r="D39" s="159" t="s">
        <v>45</v>
      </c>
      <c r="E39" s="160"/>
      <c r="F39" s="160"/>
      <c r="G39" s="161" t="s">
        <v>46</v>
      </c>
      <c r="H39" s="162" t="s">
        <v>47</v>
      </c>
      <c r="I39" s="160"/>
      <c r="J39" s="163">
        <f>SUM(J30:J37)</f>
        <v>0</v>
      </c>
      <c r="K39" s="164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292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6" t="str">
        <f>E7</f>
        <v>SOFTBALOVÉ HŘIŠTĚ TJ JISKRA HB PŘÍSTAVBA ODPALIŠTĚ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VRN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9. 5. 2025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Ing. Ivan Dolejš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7" t="s">
        <v>293</v>
      </c>
      <c r="D94" s="178"/>
      <c r="E94" s="178"/>
      <c r="F94" s="178"/>
      <c r="G94" s="178"/>
      <c r="H94" s="178"/>
      <c r="I94" s="178"/>
      <c r="J94" s="179" t="s">
        <v>294</v>
      </c>
      <c r="K94" s="178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0" t="s">
        <v>295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296</v>
      </c>
    </row>
    <row r="97" s="9" customFormat="1" ht="24.96" customHeight="1">
      <c r="A97" s="9"/>
      <c r="B97" s="181"/>
      <c r="C97" s="182"/>
      <c r="D97" s="183" t="s">
        <v>1508</v>
      </c>
      <c r="E97" s="184"/>
      <c r="F97" s="184"/>
      <c r="G97" s="184"/>
      <c r="H97" s="184"/>
      <c r="I97" s="184"/>
      <c r="J97" s="185">
        <f>J122</f>
        <v>0</v>
      </c>
      <c r="K97" s="182"/>
      <c r="L97" s="186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7"/>
      <c r="C98" s="188"/>
      <c r="D98" s="189" t="s">
        <v>1509</v>
      </c>
      <c r="E98" s="190"/>
      <c r="F98" s="190"/>
      <c r="G98" s="190"/>
      <c r="H98" s="190"/>
      <c r="I98" s="190"/>
      <c r="J98" s="191">
        <f>J123</f>
        <v>0</v>
      </c>
      <c r="K98" s="188"/>
      <c r="L98" s="19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7"/>
      <c r="C99" s="188"/>
      <c r="D99" s="189" t="s">
        <v>1510</v>
      </c>
      <c r="E99" s="190"/>
      <c r="F99" s="190"/>
      <c r="G99" s="190"/>
      <c r="H99" s="190"/>
      <c r="I99" s="190"/>
      <c r="J99" s="191">
        <f>J133</f>
        <v>0</v>
      </c>
      <c r="K99" s="188"/>
      <c r="L99" s="19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7"/>
      <c r="C100" s="188"/>
      <c r="D100" s="189" t="s">
        <v>1511</v>
      </c>
      <c r="E100" s="190"/>
      <c r="F100" s="190"/>
      <c r="G100" s="190"/>
      <c r="H100" s="190"/>
      <c r="I100" s="190"/>
      <c r="J100" s="191">
        <f>J136</f>
        <v>0</v>
      </c>
      <c r="K100" s="188"/>
      <c r="L100" s="19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7"/>
      <c r="C101" s="188"/>
      <c r="D101" s="189" t="s">
        <v>1512</v>
      </c>
      <c r="E101" s="190"/>
      <c r="F101" s="190"/>
      <c r="G101" s="190"/>
      <c r="H101" s="190"/>
      <c r="I101" s="190"/>
      <c r="J101" s="191">
        <f>J143</f>
        <v>0</v>
      </c>
      <c r="K101" s="188"/>
      <c r="L101" s="19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319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6" t="str">
        <f>E7</f>
        <v>SOFTBALOVÉ HŘIŠTĚ TJ JISKRA HB PŘÍSTAVBA ODPALIŠTĚ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118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VRN - Vedlejší rozpočtové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9. 5. 2025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24</v>
      </c>
      <c r="D117" s="40"/>
      <c r="E117" s="40"/>
      <c r="F117" s="27" t="str">
        <f>E15</f>
        <v xml:space="preserve"> </v>
      </c>
      <c r="G117" s="40"/>
      <c r="H117" s="40"/>
      <c r="I117" s="32" t="s">
        <v>29</v>
      </c>
      <c r="J117" s="36" t="str">
        <f>E21</f>
        <v>Ing. Ivan Dolejš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27</v>
      </c>
      <c r="D118" s="40"/>
      <c r="E118" s="40"/>
      <c r="F118" s="27" t="str">
        <f>IF(E18="","",E18)</f>
        <v>Vyplň údaj</v>
      </c>
      <c r="G118" s="40"/>
      <c r="H118" s="40"/>
      <c r="I118" s="32" t="s">
        <v>32</v>
      </c>
      <c r="J118" s="36" t="str">
        <f>E24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3"/>
      <c r="B120" s="194"/>
      <c r="C120" s="195" t="s">
        <v>320</v>
      </c>
      <c r="D120" s="196" t="s">
        <v>60</v>
      </c>
      <c r="E120" s="196" t="s">
        <v>56</v>
      </c>
      <c r="F120" s="196" t="s">
        <v>57</v>
      </c>
      <c r="G120" s="196" t="s">
        <v>321</v>
      </c>
      <c r="H120" s="196" t="s">
        <v>322</v>
      </c>
      <c r="I120" s="196" t="s">
        <v>323</v>
      </c>
      <c r="J120" s="196" t="s">
        <v>294</v>
      </c>
      <c r="K120" s="197" t="s">
        <v>324</v>
      </c>
      <c r="L120" s="198"/>
      <c r="M120" s="100" t="s">
        <v>1</v>
      </c>
      <c r="N120" s="101" t="s">
        <v>39</v>
      </c>
      <c r="O120" s="101" t="s">
        <v>325</v>
      </c>
      <c r="P120" s="101" t="s">
        <v>326</v>
      </c>
      <c r="Q120" s="101" t="s">
        <v>327</v>
      </c>
      <c r="R120" s="101" t="s">
        <v>328</v>
      </c>
      <c r="S120" s="101" t="s">
        <v>329</v>
      </c>
      <c r="T120" s="102" t="s">
        <v>330</v>
      </c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</row>
    <row r="121" s="2" customFormat="1" ht="22.8" customHeight="1">
      <c r="A121" s="38"/>
      <c r="B121" s="39"/>
      <c r="C121" s="107" t="s">
        <v>331</v>
      </c>
      <c r="D121" s="40"/>
      <c r="E121" s="40"/>
      <c r="F121" s="40"/>
      <c r="G121" s="40"/>
      <c r="H121" s="40"/>
      <c r="I121" s="40"/>
      <c r="J121" s="199">
        <f>BK121</f>
        <v>0</v>
      </c>
      <c r="K121" s="40"/>
      <c r="L121" s="44"/>
      <c r="M121" s="103"/>
      <c r="N121" s="200"/>
      <c r="O121" s="104"/>
      <c r="P121" s="201">
        <f>P122</f>
        <v>0</v>
      </c>
      <c r="Q121" s="104"/>
      <c r="R121" s="201">
        <f>R122</f>
        <v>0</v>
      </c>
      <c r="S121" s="104"/>
      <c r="T121" s="202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74</v>
      </c>
      <c r="AU121" s="17" t="s">
        <v>296</v>
      </c>
      <c r="BK121" s="203">
        <f>BK122</f>
        <v>0</v>
      </c>
    </row>
    <row r="122" s="12" customFormat="1" ht="25.92" customHeight="1">
      <c r="A122" s="12"/>
      <c r="B122" s="204"/>
      <c r="C122" s="205"/>
      <c r="D122" s="206" t="s">
        <v>74</v>
      </c>
      <c r="E122" s="207" t="s">
        <v>95</v>
      </c>
      <c r="F122" s="207" t="s">
        <v>96</v>
      </c>
      <c r="G122" s="205"/>
      <c r="H122" s="205"/>
      <c r="I122" s="208"/>
      <c r="J122" s="209">
        <f>BK122</f>
        <v>0</v>
      </c>
      <c r="K122" s="205"/>
      <c r="L122" s="210"/>
      <c r="M122" s="211"/>
      <c r="N122" s="212"/>
      <c r="O122" s="212"/>
      <c r="P122" s="213">
        <f>P123+P133+P136+P143</f>
        <v>0</v>
      </c>
      <c r="Q122" s="212"/>
      <c r="R122" s="213">
        <f>R123+R133+R136+R143</f>
        <v>0</v>
      </c>
      <c r="S122" s="212"/>
      <c r="T122" s="214">
        <f>T123+T133+T136+T143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359</v>
      </c>
      <c r="AT122" s="216" t="s">
        <v>74</v>
      </c>
      <c r="AU122" s="216" t="s">
        <v>75</v>
      </c>
      <c r="AY122" s="215" t="s">
        <v>334</v>
      </c>
      <c r="BK122" s="217">
        <f>BK123+BK133+BK136+BK143</f>
        <v>0</v>
      </c>
    </row>
    <row r="123" s="12" customFormat="1" ht="22.8" customHeight="1">
      <c r="A123" s="12"/>
      <c r="B123" s="204"/>
      <c r="C123" s="205"/>
      <c r="D123" s="206" t="s">
        <v>74</v>
      </c>
      <c r="E123" s="218" t="s">
        <v>1513</v>
      </c>
      <c r="F123" s="218" t="s">
        <v>1514</v>
      </c>
      <c r="G123" s="205"/>
      <c r="H123" s="205"/>
      <c r="I123" s="208"/>
      <c r="J123" s="219">
        <f>BK123</f>
        <v>0</v>
      </c>
      <c r="K123" s="205"/>
      <c r="L123" s="210"/>
      <c r="M123" s="211"/>
      <c r="N123" s="212"/>
      <c r="O123" s="212"/>
      <c r="P123" s="213">
        <f>SUM(P124:P132)</f>
        <v>0</v>
      </c>
      <c r="Q123" s="212"/>
      <c r="R123" s="213">
        <f>SUM(R124:R132)</f>
        <v>0</v>
      </c>
      <c r="S123" s="212"/>
      <c r="T123" s="214">
        <f>SUM(T124:T132)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5" t="s">
        <v>359</v>
      </c>
      <c r="AT123" s="216" t="s">
        <v>74</v>
      </c>
      <c r="AU123" s="216" t="s">
        <v>83</v>
      </c>
      <c r="AY123" s="215" t="s">
        <v>334</v>
      </c>
      <c r="BK123" s="217">
        <f>SUM(BK124:BK132)</f>
        <v>0</v>
      </c>
    </row>
    <row r="124" s="2" customFormat="1" ht="16.5" customHeight="1">
      <c r="A124" s="38"/>
      <c r="B124" s="39"/>
      <c r="C124" s="220" t="s">
        <v>83</v>
      </c>
      <c r="D124" s="220" t="s">
        <v>336</v>
      </c>
      <c r="E124" s="221" t="s">
        <v>1515</v>
      </c>
      <c r="F124" s="222" t="s">
        <v>1516</v>
      </c>
      <c r="G124" s="223" t="s">
        <v>1517</v>
      </c>
      <c r="H124" s="224">
        <v>1</v>
      </c>
      <c r="I124" s="225"/>
      <c r="J124" s="226">
        <f>ROUND(I124*H124,2)</f>
        <v>0</v>
      </c>
      <c r="K124" s="222" t="s">
        <v>1518</v>
      </c>
      <c r="L124" s="44"/>
      <c r="M124" s="227" t="s">
        <v>1</v>
      </c>
      <c r="N124" s="228" t="s">
        <v>40</v>
      </c>
      <c r="O124" s="91"/>
      <c r="P124" s="229">
        <f>O124*H124</f>
        <v>0</v>
      </c>
      <c r="Q124" s="229">
        <v>0</v>
      </c>
      <c r="R124" s="229">
        <f>Q124*H124</f>
        <v>0</v>
      </c>
      <c r="S124" s="229">
        <v>0</v>
      </c>
      <c r="T124" s="230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1" t="s">
        <v>1519</v>
      </c>
      <c r="AT124" s="231" t="s">
        <v>336</v>
      </c>
      <c r="AU124" s="231" t="s">
        <v>85</v>
      </c>
      <c r="AY124" s="17" t="s">
        <v>334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7" t="s">
        <v>83</v>
      </c>
      <c r="BK124" s="232">
        <f>ROUND(I124*H124,2)</f>
        <v>0</v>
      </c>
      <c r="BL124" s="17" t="s">
        <v>1519</v>
      </c>
      <c r="BM124" s="231" t="s">
        <v>1520</v>
      </c>
    </row>
    <row r="125" s="2" customFormat="1">
      <c r="A125" s="38"/>
      <c r="B125" s="39"/>
      <c r="C125" s="40"/>
      <c r="D125" s="235" t="s">
        <v>412</v>
      </c>
      <c r="E125" s="40"/>
      <c r="F125" s="256" t="s">
        <v>1521</v>
      </c>
      <c r="G125" s="40"/>
      <c r="H125" s="40"/>
      <c r="I125" s="257"/>
      <c r="J125" s="40"/>
      <c r="K125" s="40"/>
      <c r="L125" s="44"/>
      <c r="M125" s="258"/>
      <c r="N125" s="259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412</v>
      </c>
      <c r="AU125" s="17" t="s">
        <v>85</v>
      </c>
    </row>
    <row r="126" s="2" customFormat="1" ht="16.5" customHeight="1">
      <c r="A126" s="38"/>
      <c r="B126" s="39"/>
      <c r="C126" s="220" t="s">
        <v>85</v>
      </c>
      <c r="D126" s="220" t="s">
        <v>336</v>
      </c>
      <c r="E126" s="221" t="s">
        <v>1522</v>
      </c>
      <c r="F126" s="222" t="s">
        <v>1523</v>
      </c>
      <c r="G126" s="223" t="s">
        <v>1517</v>
      </c>
      <c r="H126" s="224">
        <v>1</v>
      </c>
      <c r="I126" s="225"/>
      <c r="J126" s="226">
        <f>ROUND(I126*H126,2)</f>
        <v>0</v>
      </c>
      <c r="K126" s="222" t="s">
        <v>1518</v>
      </c>
      <c r="L126" s="44"/>
      <c r="M126" s="227" t="s">
        <v>1</v>
      </c>
      <c r="N126" s="228" t="s">
        <v>40</v>
      </c>
      <c r="O126" s="91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1519</v>
      </c>
      <c r="AT126" s="231" t="s">
        <v>336</v>
      </c>
      <c r="AU126" s="231" t="s">
        <v>85</v>
      </c>
      <c r="AY126" s="17" t="s">
        <v>334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83</v>
      </c>
      <c r="BK126" s="232">
        <f>ROUND(I126*H126,2)</f>
        <v>0</v>
      </c>
      <c r="BL126" s="17" t="s">
        <v>1519</v>
      </c>
      <c r="BM126" s="231" t="s">
        <v>1524</v>
      </c>
    </row>
    <row r="127" s="2" customFormat="1">
      <c r="A127" s="38"/>
      <c r="B127" s="39"/>
      <c r="C127" s="40"/>
      <c r="D127" s="235" t="s">
        <v>412</v>
      </c>
      <c r="E127" s="40"/>
      <c r="F127" s="256" t="s">
        <v>1525</v>
      </c>
      <c r="G127" s="40"/>
      <c r="H127" s="40"/>
      <c r="I127" s="257"/>
      <c r="J127" s="40"/>
      <c r="K127" s="40"/>
      <c r="L127" s="44"/>
      <c r="M127" s="258"/>
      <c r="N127" s="259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412</v>
      </c>
      <c r="AU127" s="17" t="s">
        <v>85</v>
      </c>
    </row>
    <row r="128" s="2" customFormat="1" ht="16.5" customHeight="1">
      <c r="A128" s="38"/>
      <c r="B128" s="39"/>
      <c r="C128" s="220" t="s">
        <v>101</v>
      </c>
      <c r="D128" s="220" t="s">
        <v>336</v>
      </c>
      <c r="E128" s="221" t="s">
        <v>1526</v>
      </c>
      <c r="F128" s="222" t="s">
        <v>1527</v>
      </c>
      <c r="G128" s="223" t="s">
        <v>1517</v>
      </c>
      <c r="H128" s="224">
        <v>1</v>
      </c>
      <c r="I128" s="225"/>
      <c r="J128" s="226">
        <f>ROUND(I128*H128,2)</f>
        <v>0</v>
      </c>
      <c r="K128" s="222" t="s">
        <v>1518</v>
      </c>
      <c r="L128" s="44"/>
      <c r="M128" s="227" t="s">
        <v>1</v>
      </c>
      <c r="N128" s="228" t="s">
        <v>40</v>
      </c>
      <c r="O128" s="91"/>
      <c r="P128" s="229">
        <f>O128*H128</f>
        <v>0</v>
      </c>
      <c r="Q128" s="229">
        <v>0</v>
      </c>
      <c r="R128" s="229">
        <f>Q128*H128</f>
        <v>0</v>
      </c>
      <c r="S128" s="229">
        <v>0</v>
      </c>
      <c r="T128" s="230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1" t="s">
        <v>1519</v>
      </c>
      <c r="AT128" s="231" t="s">
        <v>336</v>
      </c>
      <c r="AU128" s="231" t="s">
        <v>85</v>
      </c>
      <c r="AY128" s="17" t="s">
        <v>334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7" t="s">
        <v>83</v>
      </c>
      <c r="BK128" s="232">
        <f>ROUND(I128*H128,2)</f>
        <v>0</v>
      </c>
      <c r="BL128" s="17" t="s">
        <v>1519</v>
      </c>
      <c r="BM128" s="231" t="s">
        <v>1528</v>
      </c>
    </row>
    <row r="129" s="2" customFormat="1" ht="16.5" customHeight="1">
      <c r="A129" s="38"/>
      <c r="B129" s="39"/>
      <c r="C129" s="220" t="s">
        <v>341</v>
      </c>
      <c r="D129" s="220" t="s">
        <v>336</v>
      </c>
      <c r="E129" s="221" t="s">
        <v>1529</v>
      </c>
      <c r="F129" s="222" t="s">
        <v>1530</v>
      </c>
      <c r="G129" s="223" t="s">
        <v>1517</v>
      </c>
      <c r="H129" s="224">
        <v>1</v>
      </c>
      <c r="I129" s="225"/>
      <c r="J129" s="226">
        <f>ROUND(I129*H129,2)</f>
        <v>0</v>
      </c>
      <c r="K129" s="222" t="s">
        <v>1518</v>
      </c>
      <c r="L129" s="44"/>
      <c r="M129" s="227" t="s">
        <v>1</v>
      </c>
      <c r="N129" s="228" t="s">
        <v>40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1519</v>
      </c>
      <c r="AT129" s="231" t="s">
        <v>336</v>
      </c>
      <c r="AU129" s="231" t="s">
        <v>85</v>
      </c>
      <c r="AY129" s="17" t="s">
        <v>334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83</v>
      </c>
      <c r="BK129" s="232">
        <f>ROUND(I129*H129,2)</f>
        <v>0</v>
      </c>
      <c r="BL129" s="17" t="s">
        <v>1519</v>
      </c>
      <c r="BM129" s="231" t="s">
        <v>1531</v>
      </c>
    </row>
    <row r="130" s="2" customFormat="1">
      <c r="A130" s="38"/>
      <c r="B130" s="39"/>
      <c r="C130" s="40"/>
      <c r="D130" s="235" t="s">
        <v>412</v>
      </c>
      <c r="E130" s="40"/>
      <c r="F130" s="256" t="s">
        <v>1532</v>
      </c>
      <c r="G130" s="40"/>
      <c r="H130" s="40"/>
      <c r="I130" s="257"/>
      <c r="J130" s="40"/>
      <c r="K130" s="40"/>
      <c r="L130" s="44"/>
      <c r="M130" s="258"/>
      <c r="N130" s="259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412</v>
      </c>
      <c r="AU130" s="17" t="s">
        <v>85</v>
      </c>
    </row>
    <row r="131" s="2" customFormat="1" ht="16.5" customHeight="1">
      <c r="A131" s="38"/>
      <c r="B131" s="39"/>
      <c r="C131" s="220" t="s">
        <v>359</v>
      </c>
      <c r="D131" s="220" t="s">
        <v>336</v>
      </c>
      <c r="E131" s="221" t="s">
        <v>1533</v>
      </c>
      <c r="F131" s="222" t="s">
        <v>1534</v>
      </c>
      <c r="G131" s="223" t="s">
        <v>1517</v>
      </c>
      <c r="H131" s="224">
        <v>1</v>
      </c>
      <c r="I131" s="225"/>
      <c r="J131" s="226">
        <f>ROUND(I131*H131,2)</f>
        <v>0</v>
      </c>
      <c r="K131" s="222" t="s">
        <v>1</v>
      </c>
      <c r="L131" s="44"/>
      <c r="M131" s="227" t="s">
        <v>1</v>
      </c>
      <c r="N131" s="228" t="s">
        <v>40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1519</v>
      </c>
      <c r="AT131" s="231" t="s">
        <v>336</v>
      </c>
      <c r="AU131" s="231" t="s">
        <v>85</v>
      </c>
      <c r="AY131" s="17" t="s">
        <v>334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83</v>
      </c>
      <c r="BK131" s="232">
        <f>ROUND(I131*H131,2)</f>
        <v>0</v>
      </c>
      <c r="BL131" s="17" t="s">
        <v>1519</v>
      </c>
      <c r="BM131" s="231" t="s">
        <v>1535</v>
      </c>
    </row>
    <row r="132" s="2" customFormat="1">
      <c r="A132" s="38"/>
      <c r="B132" s="39"/>
      <c r="C132" s="40"/>
      <c r="D132" s="235" t="s">
        <v>412</v>
      </c>
      <c r="E132" s="40"/>
      <c r="F132" s="256" t="s">
        <v>1536</v>
      </c>
      <c r="G132" s="40"/>
      <c r="H132" s="40"/>
      <c r="I132" s="257"/>
      <c r="J132" s="40"/>
      <c r="K132" s="40"/>
      <c r="L132" s="44"/>
      <c r="M132" s="258"/>
      <c r="N132" s="259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412</v>
      </c>
      <c r="AU132" s="17" t="s">
        <v>85</v>
      </c>
    </row>
    <row r="133" s="12" customFormat="1" ht="22.8" customHeight="1">
      <c r="A133" s="12"/>
      <c r="B133" s="204"/>
      <c r="C133" s="205"/>
      <c r="D133" s="206" t="s">
        <v>74</v>
      </c>
      <c r="E133" s="218" t="s">
        <v>1537</v>
      </c>
      <c r="F133" s="218" t="s">
        <v>1538</v>
      </c>
      <c r="G133" s="205"/>
      <c r="H133" s="205"/>
      <c r="I133" s="208"/>
      <c r="J133" s="219">
        <f>BK133</f>
        <v>0</v>
      </c>
      <c r="K133" s="205"/>
      <c r="L133" s="210"/>
      <c r="M133" s="211"/>
      <c r="N133" s="212"/>
      <c r="O133" s="212"/>
      <c r="P133" s="213">
        <f>SUM(P134:P135)</f>
        <v>0</v>
      </c>
      <c r="Q133" s="212"/>
      <c r="R133" s="213">
        <f>SUM(R134:R135)</f>
        <v>0</v>
      </c>
      <c r="S133" s="212"/>
      <c r="T133" s="214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5" t="s">
        <v>359</v>
      </c>
      <c r="AT133" s="216" t="s">
        <v>74</v>
      </c>
      <c r="AU133" s="216" t="s">
        <v>83</v>
      </c>
      <c r="AY133" s="215" t="s">
        <v>334</v>
      </c>
      <c r="BK133" s="217">
        <f>SUM(BK134:BK135)</f>
        <v>0</v>
      </c>
    </row>
    <row r="134" s="2" customFormat="1" ht="16.5" customHeight="1">
      <c r="A134" s="38"/>
      <c r="B134" s="39"/>
      <c r="C134" s="220" t="s">
        <v>191</v>
      </c>
      <c r="D134" s="220" t="s">
        <v>336</v>
      </c>
      <c r="E134" s="221" t="s">
        <v>1539</v>
      </c>
      <c r="F134" s="222" t="s">
        <v>1538</v>
      </c>
      <c r="G134" s="223" t="s">
        <v>1517</v>
      </c>
      <c r="H134" s="224">
        <v>1</v>
      </c>
      <c r="I134" s="225"/>
      <c r="J134" s="226">
        <f>ROUND(I134*H134,2)</f>
        <v>0</v>
      </c>
      <c r="K134" s="222" t="s">
        <v>1518</v>
      </c>
      <c r="L134" s="44"/>
      <c r="M134" s="227" t="s">
        <v>1</v>
      </c>
      <c r="N134" s="228" t="s">
        <v>40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1519</v>
      </c>
      <c r="AT134" s="231" t="s">
        <v>336</v>
      </c>
      <c r="AU134" s="231" t="s">
        <v>85</v>
      </c>
      <c r="AY134" s="17" t="s">
        <v>334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83</v>
      </c>
      <c r="BK134" s="232">
        <f>ROUND(I134*H134,2)</f>
        <v>0</v>
      </c>
      <c r="BL134" s="17" t="s">
        <v>1519</v>
      </c>
      <c r="BM134" s="231" t="s">
        <v>1540</v>
      </c>
    </row>
    <row r="135" s="2" customFormat="1">
      <c r="A135" s="38"/>
      <c r="B135" s="39"/>
      <c r="C135" s="40"/>
      <c r="D135" s="235" t="s">
        <v>412</v>
      </c>
      <c r="E135" s="40"/>
      <c r="F135" s="256" t="s">
        <v>1541</v>
      </c>
      <c r="G135" s="40"/>
      <c r="H135" s="40"/>
      <c r="I135" s="257"/>
      <c r="J135" s="40"/>
      <c r="K135" s="40"/>
      <c r="L135" s="44"/>
      <c r="M135" s="258"/>
      <c r="N135" s="259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412</v>
      </c>
      <c r="AU135" s="17" t="s">
        <v>85</v>
      </c>
    </row>
    <row r="136" s="12" customFormat="1" ht="22.8" customHeight="1">
      <c r="A136" s="12"/>
      <c r="B136" s="204"/>
      <c r="C136" s="205"/>
      <c r="D136" s="206" t="s">
        <v>74</v>
      </c>
      <c r="E136" s="218" t="s">
        <v>1542</v>
      </c>
      <c r="F136" s="218" t="s">
        <v>1543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SUM(P137:P142)</f>
        <v>0</v>
      </c>
      <c r="Q136" s="212"/>
      <c r="R136" s="213">
        <f>SUM(R137:R142)</f>
        <v>0</v>
      </c>
      <c r="S136" s="212"/>
      <c r="T136" s="214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359</v>
      </c>
      <c r="AT136" s="216" t="s">
        <v>74</v>
      </c>
      <c r="AU136" s="216" t="s">
        <v>83</v>
      </c>
      <c r="AY136" s="215" t="s">
        <v>334</v>
      </c>
      <c r="BK136" s="217">
        <f>SUM(BK137:BK142)</f>
        <v>0</v>
      </c>
    </row>
    <row r="137" s="2" customFormat="1" ht="16.5" customHeight="1">
      <c r="A137" s="38"/>
      <c r="B137" s="39"/>
      <c r="C137" s="220" t="s">
        <v>194</v>
      </c>
      <c r="D137" s="220" t="s">
        <v>336</v>
      </c>
      <c r="E137" s="221" t="s">
        <v>1544</v>
      </c>
      <c r="F137" s="222" t="s">
        <v>1545</v>
      </c>
      <c r="G137" s="223" t="s">
        <v>1517</v>
      </c>
      <c r="H137" s="224">
        <v>1</v>
      </c>
      <c r="I137" s="225"/>
      <c r="J137" s="226">
        <f>ROUND(I137*H137,2)</f>
        <v>0</v>
      </c>
      <c r="K137" s="222" t="s">
        <v>1518</v>
      </c>
      <c r="L137" s="44"/>
      <c r="M137" s="227" t="s">
        <v>1</v>
      </c>
      <c r="N137" s="228" t="s">
        <v>40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1519</v>
      </c>
      <c r="AT137" s="231" t="s">
        <v>336</v>
      </c>
      <c r="AU137" s="231" t="s">
        <v>85</v>
      </c>
      <c r="AY137" s="17" t="s">
        <v>334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83</v>
      </c>
      <c r="BK137" s="232">
        <f>ROUND(I137*H137,2)</f>
        <v>0</v>
      </c>
      <c r="BL137" s="17" t="s">
        <v>1519</v>
      </c>
      <c r="BM137" s="231" t="s">
        <v>1546</v>
      </c>
    </row>
    <row r="138" s="2" customFormat="1">
      <c r="A138" s="38"/>
      <c r="B138" s="39"/>
      <c r="C138" s="40"/>
      <c r="D138" s="235" t="s">
        <v>412</v>
      </c>
      <c r="E138" s="40"/>
      <c r="F138" s="256" t="s">
        <v>1547</v>
      </c>
      <c r="G138" s="40"/>
      <c r="H138" s="40"/>
      <c r="I138" s="257"/>
      <c r="J138" s="40"/>
      <c r="K138" s="40"/>
      <c r="L138" s="44"/>
      <c r="M138" s="258"/>
      <c r="N138" s="259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412</v>
      </c>
      <c r="AU138" s="17" t="s">
        <v>85</v>
      </c>
    </row>
    <row r="139" s="2" customFormat="1" ht="16.5" customHeight="1">
      <c r="A139" s="38"/>
      <c r="B139" s="39"/>
      <c r="C139" s="220" t="s">
        <v>373</v>
      </c>
      <c r="D139" s="220" t="s">
        <v>336</v>
      </c>
      <c r="E139" s="221" t="s">
        <v>1548</v>
      </c>
      <c r="F139" s="222" t="s">
        <v>1549</v>
      </c>
      <c r="G139" s="223" t="s">
        <v>1450</v>
      </c>
      <c r="H139" s="224">
        <v>3</v>
      </c>
      <c r="I139" s="225"/>
      <c r="J139" s="226">
        <f>ROUND(I139*H139,2)</f>
        <v>0</v>
      </c>
      <c r="K139" s="222" t="s">
        <v>1518</v>
      </c>
      <c r="L139" s="44"/>
      <c r="M139" s="227" t="s">
        <v>1</v>
      </c>
      <c r="N139" s="228" t="s">
        <v>40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1519</v>
      </c>
      <c r="AT139" s="231" t="s">
        <v>336</v>
      </c>
      <c r="AU139" s="231" t="s">
        <v>85</v>
      </c>
      <c r="AY139" s="17" t="s">
        <v>334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83</v>
      </c>
      <c r="BK139" s="232">
        <f>ROUND(I139*H139,2)</f>
        <v>0</v>
      </c>
      <c r="BL139" s="17" t="s">
        <v>1519</v>
      </c>
      <c r="BM139" s="231" t="s">
        <v>1550</v>
      </c>
    </row>
    <row r="140" s="2" customFormat="1">
      <c r="A140" s="38"/>
      <c r="B140" s="39"/>
      <c r="C140" s="40"/>
      <c r="D140" s="235" t="s">
        <v>412</v>
      </c>
      <c r="E140" s="40"/>
      <c r="F140" s="256" t="s">
        <v>1551</v>
      </c>
      <c r="G140" s="40"/>
      <c r="H140" s="40"/>
      <c r="I140" s="257"/>
      <c r="J140" s="40"/>
      <c r="K140" s="40"/>
      <c r="L140" s="44"/>
      <c r="M140" s="258"/>
      <c r="N140" s="259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412</v>
      </c>
      <c r="AU140" s="17" t="s">
        <v>85</v>
      </c>
    </row>
    <row r="141" s="2" customFormat="1" ht="16.5" customHeight="1">
      <c r="A141" s="38"/>
      <c r="B141" s="39"/>
      <c r="C141" s="220" t="s">
        <v>378</v>
      </c>
      <c r="D141" s="220" t="s">
        <v>336</v>
      </c>
      <c r="E141" s="221" t="s">
        <v>1552</v>
      </c>
      <c r="F141" s="222" t="s">
        <v>1553</v>
      </c>
      <c r="G141" s="223" t="s">
        <v>1517</v>
      </c>
      <c r="H141" s="224">
        <v>1</v>
      </c>
      <c r="I141" s="225"/>
      <c r="J141" s="226">
        <f>ROUND(I141*H141,2)</f>
        <v>0</v>
      </c>
      <c r="K141" s="222" t="s">
        <v>1518</v>
      </c>
      <c r="L141" s="44"/>
      <c r="M141" s="227" t="s">
        <v>1</v>
      </c>
      <c r="N141" s="228" t="s">
        <v>40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1519</v>
      </c>
      <c r="AT141" s="231" t="s">
        <v>336</v>
      </c>
      <c r="AU141" s="231" t="s">
        <v>85</v>
      </c>
      <c r="AY141" s="17" t="s">
        <v>334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83</v>
      </c>
      <c r="BK141" s="232">
        <f>ROUND(I141*H141,2)</f>
        <v>0</v>
      </c>
      <c r="BL141" s="17" t="s">
        <v>1519</v>
      </c>
      <c r="BM141" s="231" t="s">
        <v>1554</v>
      </c>
    </row>
    <row r="142" s="2" customFormat="1">
      <c r="A142" s="38"/>
      <c r="B142" s="39"/>
      <c r="C142" s="40"/>
      <c r="D142" s="235" t="s">
        <v>412</v>
      </c>
      <c r="E142" s="40"/>
      <c r="F142" s="256" t="s">
        <v>1555</v>
      </c>
      <c r="G142" s="40"/>
      <c r="H142" s="40"/>
      <c r="I142" s="257"/>
      <c r="J142" s="40"/>
      <c r="K142" s="40"/>
      <c r="L142" s="44"/>
      <c r="M142" s="258"/>
      <c r="N142" s="259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412</v>
      </c>
      <c r="AU142" s="17" t="s">
        <v>85</v>
      </c>
    </row>
    <row r="143" s="12" customFormat="1" ht="22.8" customHeight="1">
      <c r="A143" s="12"/>
      <c r="B143" s="204"/>
      <c r="C143" s="205"/>
      <c r="D143" s="206" t="s">
        <v>74</v>
      </c>
      <c r="E143" s="218" t="s">
        <v>1556</v>
      </c>
      <c r="F143" s="218" t="s">
        <v>1557</v>
      </c>
      <c r="G143" s="205"/>
      <c r="H143" s="205"/>
      <c r="I143" s="208"/>
      <c r="J143" s="219">
        <f>BK143</f>
        <v>0</v>
      </c>
      <c r="K143" s="205"/>
      <c r="L143" s="210"/>
      <c r="M143" s="211"/>
      <c r="N143" s="212"/>
      <c r="O143" s="212"/>
      <c r="P143" s="213">
        <f>P144</f>
        <v>0</v>
      </c>
      <c r="Q143" s="212"/>
      <c r="R143" s="213">
        <f>R144</f>
        <v>0</v>
      </c>
      <c r="S143" s="212"/>
      <c r="T143" s="214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359</v>
      </c>
      <c r="AT143" s="216" t="s">
        <v>74</v>
      </c>
      <c r="AU143" s="216" t="s">
        <v>83</v>
      </c>
      <c r="AY143" s="215" t="s">
        <v>334</v>
      </c>
      <c r="BK143" s="217">
        <f>BK144</f>
        <v>0</v>
      </c>
    </row>
    <row r="144" s="2" customFormat="1" ht="16.5" customHeight="1">
      <c r="A144" s="38"/>
      <c r="B144" s="39"/>
      <c r="C144" s="220" t="s">
        <v>383</v>
      </c>
      <c r="D144" s="220" t="s">
        <v>336</v>
      </c>
      <c r="E144" s="221" t="s">
        <v>1558</v>
      </c>
      <c r="F144" s="222" t="s">
        <v>1559</v>
      </c>
      <c r="G144" s="223" t="s">
        <v>1517</v>
      </c>
      <c r="H144" s="224">
        <v>1</v>
      </c>
      <c r="I144" s="225"/>
      <c r="J144" s="226">
        <f>ROUND(I144*H144,2)</f>
        <v>0</v>
      </c>
      <c r="K144" s="222" t="s">
        <v>1518</v>
      </c>
      <c r="L144" s="44"/>
      <c r="M144" s="284" t="s">
        <v>1</v>
      </c>
      <c r="N144" s="285" t="s">
        <v>40</v>
      </c>
      <c r="O144" s="286"/>
      <c r="P144" s="287">
        <f>O144*H144</f>
        <v>0</v>
      </c>
      <c r="Q144" s="287">
        <v>0</v>
      </c>
      <c r="R144" s="287">
        <f>Q144*H144</f>
        <v>0</v>
      </c>
      <c r="S144" s="287">
        <v>0</v>
      </c>
      <c r="T144" s="28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1" t="s">
        <v>1519</v>
      </c>
      <c r="AT144" s="231" t="s">
        <v>336</v>
      </c>
      <c r="AU144" s="231" t="s">
        <v>85</v>
      </c>
      <c r="AY144" s="17" t="s">
        <v>334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7" t="s">
        <v>83</v>
      </c>
      <c r="BK144" s="232">
        <f>ROUND(I144*H144,2)</f>
        <v>0</v>
      </c>
      <c r="BL144" s="17" t="s">
        <v>1519</v>
      </c>
      <c r="BM144" s="231" t="s">
        <v>1560</v>
      </c>
    </row>
    <row r="145" s="2" customFormat="1" ht="6.96" customHeight="1">
      <c r="A145" s="38"/>
      <c r="B145" s="66"/>
      <c r="C145" s="67"/>
      <c r="D145" s="67"/>
      <c r="E145" s="67"/>
      <c r="F145" s="67"/>
      <c r="G145" s="67"/>
      <c r="H145" s="67"/>
      <c r="I145" s="67"/>
      <c r="J145" s="67"/>
      <c r="K145" s="67"/>
      <c r="L145" s="44"/>
      <c r="M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</sheetData>
  <sheetProtection sheet="1" autoFilter="0" formatColumns="0" formatRows="0" objects="1" scenarios="1" spinCount="100000" saltValue="7JrbPZA5T0sUG/ECVPwlBfwud3I68R2JKuCLyps76nZgoumBGOSCtTmQgSSm7i0JmTilsosQ7qnAWsopMNkeYQ==" hashValue="qLoAROVFvURnMZmIbxlOdFbRGI6DOhWLZztrvFAHmihbv+yg+vb1YkYEB8Vw60zRxFQuyxAq3Vk6f2biCc3Uvw==" algorithmName="SHA-512" password="CC35"/>
  <autoFilter ref="C120:K144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1561</v>
      </c>
      <c r="H4" s="20"/>
    </row>
    <row r="5" s="1" customFormat="1" ht="12" customHeight="1">
      <c r="B5" s="20"/>
      <c r="C5" s="289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290" t="s">
        <v>16</v>
      </c>
      <c r="D6" s="291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9. 5. 2025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3"/>
      <c r="B9" s="292"/>
      <c r="C9" s="293" t="s">
        <v>56</v>
      </c>
      <c r="D9" s="294" t="s">
        <v>57</v>
      </c>
      <c r="E9" s="294" t="s">
        <v>321</v>
      </c>
      <c r="F9" s="295" t="s">
        <v>1562</v>
      </c>
      <c r="G9" s="193"/>
      <c r="H9" s="292"/>
    </row>
    <row r="10" s="2" customFormat="1" ht="26.4" customHeight="1">
      <c r="A10" s="38"/>
      <c r="B10" s="44"/>
      <c r="C10" s="296" t="s">
        <v>80</v>
      </c>
      <c r="D10" s="296" t="s">
        <v>81</v>
      </c>
      <c r="E10" s="38"/>
      <c r="F10" s="38"/>
      <c r="G10" s="38"/>
      <c r="H10" s="44"/>
    </row>
    <row r="11" s="8" customFormat="1" ht="16.8" customHeight="1">
      <c r="A11" s="146"/>
      <c r="B11" s="147"/>
      <c r="C11" s="297" t="s">
        <v>98</v>
      </c>
      <c r="D11" s="298" t="s">
        <v>99</v>
      </c>
      <c r="E11" s="298" t="s">
        <v>1</v>
      </c>
      <c r="F11" s="299">
        <v>4.2000000000000002</v>
      </c>
      <c r="G11" s="146"/>
      <c r="H11" s="147"/>
    </row>
    <row r="12" s="2" customFormat="1" ht="16.8" customHeight="1">
      <c r="A12" s="38"/>
      <c r="B12" s="44"/>
      <c r="C12" s="300" t="s">
        <v>1</v>
      </c>
      <c r="D12" s="300" t="s">
        <v>1563</v>
      </c>
      <c r="E12" s="17" t="s">
        <v>1</v>
      </c>
      <c r="F12" s="301">
        <v>4.2000000000000002</v>
      </c>
      <c r="G12" s="38"/>
      <c r="H12" s="44"/>
    </row>
    <row r="13" s="2" customFormat="1" ht="16.8" customHeight="1">
      <c r="A13" s="38"/>
      <c r="B13" s="44"/>
      <c r="C13" s="302" t="s">
        <v>1564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00" t="s">
        <v>881</v>
      </c>
      <c r="D14" s="300" t="s">
        <v>882</v>
      </c>
      <c r="E14" s="17" t="s">
        <v>362</v>
      </c>
      <c r="F14" s="301">
        <v>4.2000000000000002</v>
      </c>
      <c r="G14" s="38"/>
      <c r="H14" s="44"/>
    </row>
    <row r="15" s="8" customFormat="1" ht="16.8" customHeight="1">
      <c r="A15" s="146"/>
      <c r="B15" s="147"/>
      <c r="C15" s="297" t="s">
        <v>102</v>
      </c>
      <c r="D15" s="298" t="s">
        <v>103</v>
      </c>
      <c r="E15" s="298" t="s">
        <v>1</v>
      </c>
      <c r="F15" s="299">
        <v>18.25</v>
      </c>
      <c r="G15" s="146"/>
      <c r="H15" s="147"/>
    </row>
    <row r="16" s="2" customFormat="1" ht="16.8" customHeight="1">
      <c r="A16" s="38"/>
      <c r="B16" s="44"/>
      <c r="C16" s="300" t="s">
        <v>1</v>
      </c>
      <c r="D16" s="300" t="s">
        <v>1565</v>
      </c>
      <c r="E16" s="17" t="s">
        <v>1</v>
      </c>
      <c r="F16" s="301">
        <v>18.25</v>
      </c>
      <c r="G16" s="38"/>
      <c r="H16" s="44"/>
    </row>
    <row r="17" s="2" customFormat="1" ht="16.8" customHeight="1">
      <c r="A17" s="38"/>
      <c r="B17" s="44"/>
      <c r="C17" s="302" t="s">
        <v>1564</v>
      </c>
      <c r="D17" s="38"/>
      <c r="E17" s="38"/>
      <c r="F17" s="38"/>
      <c r="G17" s="38"/>
      <c r="H17" s="44"/>
    </row>
    <row r="18" s="2" customFormat="1" ht="16.8" customHeight="1">
      <c r="A18" s="38"/>
      <c r="B18" s="44"/>
      <c r="C18" s="300" t="s">
        <v>346</v>
      </c>
      <c r="D18" s="300" t="s">
        <v>347</v>
      </c>
      <c r="E18" s="17" t="s">
        <v>339</v>
      </c>
      <c r="F18" s="301">
        <v>18.25</v>
      </c>
      <c r="G18" s="38"/>
      <c r="H18" s="44"/>
    </row>
    <row r="19" s="8" customFormat="1" ht="16.8" customHeight="1">
      <c r="A19" s="146"/>
      <c r="B19" s="147"/>
      <c r="C19" s="297" t="s">
        <v>106</v>
      </c>
      <c r="D19" s="298" t="s">
        <v>107</v>
      </c>
      <c r="E19" s="298" t="s">
        <v>1</v>
      </c>
      <c r="F19" s="299">
        <v>13.821999999999999</v>
      </c>
      <c r="G19" s="146"/>
      <c r="H19" s="147"/>
    </row>
    <row r="20" s="2" customFormat="1" ht="16.8" customHeight="1">
      <c r="A20" s="38"/>
      <c r="B20" s="44"/>
      <c r="C20" s="300" t="s">
        <v>1</v>
      </c>
      <c r="D20" s="300" t="s">
        <v>108</v>
      </c>
      <c r="E20" s="17" t="s">
        <v>1</v>
      </c>
      <c r="F20" s="301">
        <v>13.821999999999999</v>
      </c>
      <c r="G20" s="38"/>
      <c r="H20" s="44"/>
    </row>
    <row r="21" s="2" customFormat="1" ht="16.8" customHeight="1">
      <c r="A21" s="38"/>
      <c r="B21" s="44"/>
      <c r="C21" s="302" t="s">
        <v>1564</v>
      </c>
      <c r="D21" s="38"/>
      <c r="E21" s="38"/>
      <c r="F21" s="38"/>
      <c r="G21" s="38"/>
      <c r="H21" s="44"/>
    </row>
    <row r="22" s="2" customFormat="1" ht="16.8" customHeight="1">
      <c r="A22" s="38"/>
      <c r="B22" s="44"/>
      <c r="C22" s="300" t="s">
        <v>350</v>
      </c>
      <c r="D22" s="300" t="s">
        <v>351</v>
      </c>
      <c r="E22" s="17" t="s">
        <v>352</v>
      </c>
      <c r="F22" s="301">
        <v>13.821999999999999</v>
      </c>
      <c r="G22" s="38"/>
      <c r="H22" s="44"/>
    </row>
    <row r="23" s="8" customFormat="1" ht="16.8" customHeight="1">
      <c r="A23" s="146"/>
      <c r="B23" s="147"/>
      <c r="C23" s="297" t="s">
        <v>109</v>
      </c>
      <c r="D23" s="298" t="s">
        <v>110</v>
      </c>
      <c r="E23" s="298" t="s">
        <v>1</v>
      </c>
      <c r="F23" s="299">
        <v>241.90000000000001</v>
      </c>
      <c r="G23" s="146"/>
      <c r="H23" s="147"/>
    </row>
    <row r="24" s="2" customFormat="1" ht="16.8" customHeight="1">
      <c r="A24" s="38"/>
      <c r="B24" s="44"/>
      <c r="C24" s="300" t="s">
        <v>1</v>
      </c>
      <c r="D24" s="300" t="s">
        <v>1566</v>
      </c>
      <c r="E24" s="17" t="s">
        <v>1</v>
      </c>
      <c r="F24" s="301">
        <v>241.90000000000001</v>
      </c>
      <c r="G24" s="38"/>
      <c r="H24" s="44"/>
    </row>
    <row r="25" s="2" customFormat="1" ht="16.8" customHeight="1">
      <c r="A25" s="38"/>
      <c r="B25" s="44"/>
      <c r="C25" s="302" t="s">
        <v>1564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300" t="s">
        <v>355</v>
      </c>
      <c r="D26" s="300" t="s">
        <v>356</v>
      </c>
      <c r="E26" s="17" t="s">
        <v>339</v>
      </c>
      <c r="F26" s="301">
        <v>241.90000000000001</v>
      </c>
      <c r="G26" s="38"/>
      <c r="H26" s="44"/>
    </row>
    <row r="27" s="8" customFormat="1" ht="16.8" customHeight="1">
      <c r="A27" s="146"/>
      <c r="B27" s="147"/>
      <c r="C27" s="297" t="s">
        <v>112</v>
      </c>
      <c r="D27" s="298" t="s">
        <v>113</v>
      </c>
      <c r="E27" s="298" t="s">
        <v>1</v>
      </c>
      <c r="F27" s="299">
        <v>52.009999999999998</v>
      </c>
      <c r="G27" s="146"/>
      <c r="H27" s="147"/>
    </row>
    <row r="28" s="2" customFormat="1" ht="16.8" customHeight="1">
      <c r="A28" s="38"/>
      <c r="B28" s="44"/>
      <c r="C28" s="300" t="s">
        <v>1</v>
      </c>
      <c r="D28" s="300" t="s">
        <v>1567</v>
      </c>
      <c r="E28" s="17" t="s">
        <v>1</v>
      </c>
      <c r="F28" s="301">
        <v>52.009999999999998</v>
      </c>
      <c r="G28" s="38"/>
      <c r="H28" s="44"/>
    </row>
    <row r="29" s="2" customFormat="1" ht="16.8" customHeight="1">
      <c r="A29" s="38"/>
      <c r="B29" s="44"/>
      <c r="C29" s="302" t="s">
        <v>1564</v>
      </c>
      <c r="D29" s="38"/>
      <c r="E29" s="38"/>
      <c r="F29" s="38"/>
      <c r="G29" s="38"/>
      <c r="H29" s="44"/>
    </row>
    <row r="30" s="2" customFormat="1">
      <c r="A30" s="38"/>
      <c r="B30" s="44"/>
      <c r="C30" s="300" t="s">
        <v>337</v>
      </c>
      <c r="D30" s="300" t="s">
        <v>338</v>
      </c>
      <c r="E30" s="17" t="s">
        <v>339</v>
      </c>
      <c r="F30" s="301">
        <v>52.009999999999998</v>
      </c>
      <c r="G30" s="38"/>
      <c r="H30" s="44"/>
    </row>
    <row r="31" s="8" customFormat="1" ht="16.8" customHeight="1">
      <c r="A31" s="146"/>
      <c r="B31" s="147"/>
      <c r="C31" s="297" t="s">
        <v>115</v>
      </c>
      <c r="D31" s="298" t="s">
        <v>116</v>
      </c>
      <c r="E31" s="298" t="s">
        <v>1</v>
      </c>
      <c r="F31" s="299">
        <v>353.67000000000002</v>
      </c>
      <c r="G31" s="146"/>
      <c r="H31" s="147"/>
    </row>
    <row r="32" s="2" customFormat="1" ht="16.8" customHeight="1">
      <c r="A32" s="38"/>
      <c r="B32" s="44"/>
      <c r="C32" s="300" t="s">
        <v>1</v>
      </c>
      <c r="D32" s="300" t="s">
        <v>1568</v>
      </c>
      <c r="E32" s="17" t="s">
        <v>1</v>
      </c>
      <c r="F32" s="301">
        <v>353.67000000000002</v>
      </c>
      <c r="G32" s="38"/>
      <c r="H32" s="44"/>
    </row>
    <row r="33" s="2" customFormat="1" ht="16.8" customHeight="1">
      <c r="A33" s="38"/>
      <c r="B33" s="44"/>
      <c r="C33" s="302" t="s">
        <v>1564</v>
      </c>
      <c r="D33" s="38"/>
      <c r="E33" s="38"/>
      <c r="F33" s="38"/>
      <c r="G33" s="38"/>
      <c r="H33" s="44"/>
    </row>
    <row r="34" s="2" customFormat="1" ht="16.8" customHeight="1">
      <c r="A34" s="38"/>
      <c r="B34" s="44"/>
      <c r="C34" s="300" t="s">
        <v>360</v>
      </c>
      <c r="D34" s="300" t="s">
        <v>361</v>
      </c>
      <c r="E34" s="17" t="s">
        <v>362</v>
      </c>
      <c r="F34" s="301">
        <v>353.67000000000002</v>
      </c>
      <c r="G34" s="38"/>
      <c r="H34" s="44"/>
    </row>
    <row r="35" s="8" customFormat="1" ht="16.8" customHeight="1">
      <c r="A35" s="146"/>
      <c r="B35" s="147"/>
      <c r="C35" s="297" t="s">
        <v>119</v>
      </c>
      <c r="D35" s="298" t="s">
        <v>120</v>
      </c>
      <c r="E35" s="298" t="s">
        <v>1</v>
      </c>
      <c r="F35" s="299">
        <v>10.529999999999999</v>
      </c>
      <c r="G35" s="146"/>
      <c r="H35" s="147"/>
    </row>
    <row r="36" s="2" customFormat="1" ht="16.8" customHeight="1">
      <c r="A36" s="38"/>
      <c r="B36" s="44"/>
      <c r="C36" s="300" t="s">
        <v>1</v>
      </c>
      <c r="D36" s="300" t="s">
        <v>1569</v>
      </c>
      <c r="E36" s="17" t="s">
        <v>1</v>
      </c>
      <c r="F36" s="301">
        <v>10.529999999999999</v>
      </c>
      <c r="G36" s="38"/>
      <c r="H36" s="44"/>
    </row>
    <row r="37" s="2" customFormat="1" ht="16.8" customHeight="1">
      <c r="A37" s="38"/>
      <c r="B37" s="44"/>
      <c r="C37" s="302" t="s">
        <v>1564</v>
      </c>
      <c r="D37" s="38"/>
      <c r="E37" s="38"/>
      <c r="F37" s="38"/>
      <c r="G37" s="38"/>
      <c r="H37" s="44"/>
    </row>
    <row r="38" s="2" customFormat="1">
      <c r="A38" s="38"/>
      <c r="B38" s="44"/>
      <c r="C38" s="300" t="s">
        <v>365</v>
      </c>
      <c r="D38" s="300" t="s">
        <v>366</v>
      </c>
      <c r="E38" s="17" t="s">
        <v>362</v>
      </c>
      <c r="F38" s="301">
        <v>10.529999999999999</v>
      </c>
      <c r="G38" s="38"/>
      <c r="H38" s="44"/>
    </row>
    <row r="39" s="8" customFormat="1" ht="16.8" customHeight="1">
      <c r="A39" s="146"/>
      <c r="B39" s="147"/>
      <c r="C39" s="297" t="s">
        <v>123</v>
      </c>
      <c r="D39" s="298" t="s">
        <v>124</v>
      </c>
      <c r="E39" s="298" t="s">
        <v>1</v>
      </c>
      <c r="F39" s="299">
        <v>31.155999999999999</v>
      </c>
      <c r="G39" s="146"/>
      <c r="H39" s="147"/>
    </row>
    <row r="40" s="2" customFormat="1" ht="16.8" customHeight="1">
      <c r="A40" s="38"/>
      <c r="B40" s="44"/>
      <c r="C40" s="300" t="s">
        <v>1</v>
      </c>
      <c r="D40" s="300" t="s">
        <v>1570</v>
      </c>
      <c r="E40" s="17" t="s">
        <v>1</v>
      </c>
      <c r="F40" s="301">
        <v>31.155999999999999</v>
      </c>
      <c r="G40" s="38"/>
      <c r="H40" s="44"/>
    </row>
    <row r="41" s="2" customFormat="1" ht="16.8" customHeight="1">
      <c r="A41" s="38"/>
      <c r="B41" s="44"/>
      <c r="C41" s="302" t="s">
        <v>1564</v>
      </c>
      <c r="D41" s="38"/>
      <c r="E41" s="38"/>
      <c r="F41" s="38"/>
      <c r="G41" s="38"/>
      <c r="H41" s="44"/>
    </row>
    <row r="42" s="2" customFormat="1">
      <c r="A42" s="38"/>
      <c r="B42" s="44"/>
      <c r="C42" s="300" t="s">
        <v>369</v>
      </c>
      <c r="D42" s="300" t="s">
        <v>370</v>
      </c>
      <c r="E42" s="17" t="s">
        <v>362</v>
      </c>
      <c r="F42" s="301">
        <v>31.155999999999999</v>
      </c>
      <c r="G42" s="38"/>
      <c r="H42" s="44"/>
    </row>
    <row r="43" s="8" customFormat="1" ht="16.8" customHeight="1">
      <c r="A43" s="146"/>
      <c r="B43" s="147"/>
      <c r="C43" s="297" t="s">
        <v>1571</v>
      </c>
      <c r="D43" s="298" t="s">
        <v>127</v>
      </c>
      <c r="E43" s="298" t="s">
        <v>1</v>
      </c>
      <c r="F43" s="299">
        <v>32.295000000000002</v>
      </c>
      <c r="G43" s="146"/>
      <c r="H43" s="147"/>
    </row>
    <row r="44" s="8" customFormat="1" ht="16.8" customHeight="1">
      <c r="A44" s="146"/>
      <c r="B44" s="147"/>
      <c r="C44" s="297" t="s">
        <v>126</v>
      </c>
      <c r="D44" s="298" t="s">
        <v>127</v>
      </c>
      <c r="E44" s="298" t="s">
        <v>1</v>
      </c>
      <c r="F44" s="299">
        <v>32.295000000000002</v>
      </c>
      <c r="G44" s="146"/>
      <c r="H44" s="147"/>
    </row>
    <row r="45" s="2" customFormat="1" ht="16.8" customHeight="1">
      <c r="A45" s="38"/>
      <c r="B45" s="44"/>
      <c r="C45" s="300" t="s">
        <v>1</v>
      </c>
      <c r="D45" s="300" t="s">
        <v>128</v>
      </c>
      <c r="E45" s="17" t="s">
        <v>1</v>
      </c>
      <c r="F45" s="301">
        <v>32.295000000000002</v>
      </c>
      <c r="G45" s="38"/>
      <c r="H45" s="44"/>
    </row>
    <row r="46" s="2" customFormat="1" ht="16.8" customHeight="1">
      <c r="A46" s="38"/>
      <c r="B46" s="44"/>
      <c r="C46" s="302" t="s">
        <v>1564</v>
      </c>
      <c r="D46" s="38"/>
      <c r="E46" s="38"/>
      <c r="F46" s="38"/>
      <c r="G46" s="38"/>
      <c r="H46" s="44"/>
    </row>
    <row r="47" s="2" customFormat="1">
      <c r="A47" s="38"/>
      <c r="B47" s="44"/>
      <c r="C47" s="300" t="s">
        <v>374</v>
      </c>
      <c r="D47" s="300" t="s">
        <v>375</v>
      </c>
      <c r="E47" s="17" t="s">
        <v>362</v>
      </c>
      <c r="F47" s="301">
        <v>32.295000000000002</v>
      </c>
      <c r="G47" s="38"/>
      <c r="H47" s="44"/>
    </row>
    <row r="48" s="8" customFormat="1" ht="16.8" customHeight="1">
      <c r="A48" s="146"/>
      <c r="B48" s="147"/>
      <c r="C48" s="297" t="s">
        <v>129</v>
      </c>
      <c r="D48" s="298" t="s">
        <v>130</v>
      </c>
      <c r="E48" s="298" t="s">
        <v>1</v>
      </c>
      <c r="F48" s="299">
        <v>5.4779999999999998</v>
      </c>
      <c r="G48" s="146"/>
      <c r="H48" s="147"/>
    </row>
    <row r="49" s="2" customFormat="1" ht="16.8" customHeight="1">
      <c r="A49" s="38"/>
      <c r="B49" s="44"/>
      <c r="C49" s="300" t="s">
        <v>1</v>
      </c>
      <c r="D49" s="300" t="s">
        <v>1572</v>
      </c>
      <c r="E49" s="17" t="s">
        <v>1</v>
      </c>
      <c r="F49" s="301">
        <v>5.4779999999999998</v>
      </c>
      <c r="G49" s="38"/>
      <c r="H49" s="44"/>
    </row>
    <row r="50" s="2" customFormat="1" ht="16.8" customHeight="1">
      <c r="A50" s="38"/>
      <c r="B50" s="44"/>
      <c r="C50" s="302" t="s">
        <v>1564</v>
      </c>
      <c r="D50" s="38"/>
      <c r="E50" s="38"/>
      <c r="F50" s="38"/>
      <c r="G50" s="38"/>
      <c r="H50" s="44"/>
    </row>
    <row r="51" s="2" customFormat="1">
      <c r="A51" s="38"/>
      <c r="B51" s="44"/>
      <c r="C51" s="300" t="s">
        <v>379</v>
      </c>
      <c r="D51" s="300" t="s">
        <v>380</v>
      </c>
      <c r="E51" s="17" t="s">
        <v>362</v>
      </c>
      <c r="F51" s="301">
        <v>5.4779999999999998</v>
      </c>
      <c r="G51" s="38"/>
      <c r="H51" s="44"/>
    </row>
    <row r="52" s="8" customFormat="1" ht="16.8" customHeight="1">
      <c r="A52" s="146"/>
      <c r="B52" s="147"/>
      <c r="C52" s="297" t="s">
        <v>132</v>
      </c>
      <c r="D52" s="298" t="s">
        <v>133</v>
      </c>
      <c r="E52" s="298" t="s">
        <v>1</v>
      </c>
      <c r="F52" s="299">
        <v>471.06</v>
      </c>
      <c r="G52" s="146"/>
      <c r="H52" s="147"/>
    </row>
    <row r="53" s="2" customFormat="1" ht="16.8" customHeight="1">
      <c r="A53" s="38"/>
      <c r="B53" s="44"/>
      <c r="C53" s="300" t="s">
        <v>1</v>
      </c>
      <c r="D53" s="300" t="s">
        <v>1573</v>
      </c>
      <c r="E53" s="17" t="s">
        <v>1</v>
      </c>
      <c r="F53" s="301">
        <v>471.06</v>
      </c>
      <c r="G53" s="38"/>
      <c r="H53" s="44"/>
    </row>
    <row r="54" s="2" customFormat="1" ht="16.8" customHeight="1">
      <c r="A54" s="38"/>
      <c r="B54" s="44"/>
      <c r="C54" s="302" t="s">
        <v>1564</v>
      </c>
      <c r="D54" s="38"/>
      <c r="E54" s="38"/>
      <c r="F54" s="38"/>
      <c r="G54" s="38"/>
      <c r="H54" s="44"/>
    </row>
    <row r="55" s="2" customFormat="1" ht="16.8" customHeight="1">
      <c r="A55" s="38"/>
      <c r="B55" s="44"/>
      <c r="C55" s="300" t="s">
        <v>416</v>
      </c>
      <c r="D55" s="300" t="s">
        <v>417</v>
      </c>
      <c r="E55" s="17" t="s">
        <v>339</v>
      </c>
      <c r="F55" s="301">
        <v>471.06</v>
      </c>
      <c r="G55" s="38"/>
      <c r="H55" s="44"/>
    </row>
    <row r="56" s="8" customFormat="1" ht="16.8" customHeight="1">
      <c r="A56" s="146"/>
      <c r="B56" s="147"/>
      <c r="C56" s="297" t="s">
        <v>135</v>
      </c>
      <c r="D56" s="298" t="s">
        <v>136</v>
      </c>
      <c r="E56" s="298" t="s">
        <v>1</v>
      </c>
      <c r="F56" s="299">
        <v>56.774000000000001</v>
      </c>
      <c r="G56" s="146"/>
      <c r="H56" s="147"/>
    </row>
    <row r="57" s="2" customFormat="1" ht="16.8" customHeight="1">
      <c r="A57" s="38"/>
      <c r="B57" s="44"/>
      <c r="C57" s="300" t="s">
        <v>1</v>
      </c>
      <c r="D57" s="300" t="s">
        <v>1574</v>
      </c>
      <c r="E57" s="17" t="s">
        <v>1</v>
      </c>
      <c r="F57" s="301">
        <v>55.435000000000002</v>
      </c>
      <c r="G57" s="38"/>
      <c r="H57" s="44"/>
    </row>
    <row r="58" s="2" customFormat="1" ht="16.8" customHeight="1">
      <c r="A58" s="38"/>
      <c r="B58" s="44"/>
      <c r="C58" s="300" t="s">
        <v>1</v>
      </c>
      <c r="D58" s="300" t="s">
        <v>1575</v>
      </c>
      <c r="E58" s="17" t="s">
        <v>1</v>
      </c>
      <c r="F58" s="301">
        <v>1.339</v>
      </c>
      <c r="G58" s="38"/>
      <c r="H58" s="44"/>
    </row>
    <row r="59" s="2" customFormat="1" ht="16.8" customHeight="1">
      <c r="A59" s="38"/>
      <c r="B59" s="44"/>
      <c r="C59" s="302" t="s">
        <v>1564</v>
      </c>
      <c r="D59" s="38"/>
      <c r="E59" s="38"/>
      <c r="F59" s="38"/>
      <c r="G59" s="38"/>
      <c r="H59" s="44"/>
    </row>
    <row r="60" s="2" customFormat="1" ht="16.8" customHeight="1">
      <c r="A60" s="38"/>
      <c r="B60" s="44"/>
      <c r="C60" s="300" t="s">
        <v>403</v>
      </c>
      <c r="D60" s="300" t="s">
        <v>404</v>
      </c>
      <c r="E60" s="17" t="s">
        <v>362</v>
      </c>
      <c r="F60" s="301">
        <v>56.774000000000001</v>
      </c>
      <c r="G60" s="38"/>
      <c r="H60" s="44"/>
    </row>
    <row r="61" s="8" customFormat="1" ht="16.8" customHeight="1">
      <c r="A61" s="146"/>
      <c r="B61" s="147"/>
      <c r="C61" s="297" t="s">
        <v>138</v>
      </c>
      <c r="D61" s="298" t="s">
        <v>139</v>
      </c>
      <c r="E61" s="298" t="s">
        <v>1</v>
      </c>
      <c r="F61" s="299">
        <v>12.949999999999999</v>
      </c>
      <c r="G61" s="146"/>
      <c r="H61" s="147"/>
    </row>
    <row r="62" s="2" customFormat="1" ht="16.8" customHeight="1">
      <c r="A62" s="38"/>
      <c r="B62" s="44"/>
      <c r="C62" s="300" t="s">
        <v>1</v>
      </c>
      <c r="D62" s="300" t="s">
        <v>1576</v>
      </c>
      <c r="E62" s="17" t="s">
        <v>1</v>
      </c>
      <c r="F62" s="301">
        <v>12.949999999999999</v>
      </c>
      <c r="G62" s="38"/>
      <c r="H62" s="44"/>
    </row>
    <row r="63" s="2" customFormat="1" ht="16.8" customHeight="1">
      <c r="A63" s="38"/>
      <c r="B63" s="44"/>
      <c r="C63" s="302" t="s">
        <v>1564</v>
      </c>
      <c r="D63" s="38"/>
      <c r="E63" s="38"/>
      <c r="F63" s="38"/>
      <c r="G63" s="38"/>
      <c r="H63" s="44"/>
    </row>
    <row r="64" s="2" customFormat="1" ht="16.8" customHeight="1">
      <c r="A64" s="38"/>
      <c r="B64" s="44"/>
      <c r="C64" s="300" t="s">
        <v>886</v>
      </c>
      <c r="D64" s="300" t="s">
        <v>887</v>
      </c>
      <c r="E64" s="17" t="s">
        <v>339</v>
      </c>
      <c r="F64" s="301">
        <v>12.949999999999999</v>
      </c>
      <c r="G64" s="38"/>
      <c r="H64" s="44"/>
    </row>
    <row r="65" s="8" customFormat="1" ht="16.8" customHeight="1">
      <c r="A65" s="146"/>
      <c r="B65" s="147"/>
      <c r="C65" s="297" t="s">
        <v>141</v>
      </c>
      <c r="D65" s="298" t="s">
        <v>142</v>
      </c>
      <c r="E65" s="298" t="s">
        <v>1</v>
      </c>
      <c r="F65" s="299">
        <v>99</v>
      </c>
      <c r="G65" s="146"/>
      <c r="H65" s="147"/>
    </row>
    <row r="66" s="2" customFormat="1" ht="16.8" customHeight="1">
      <c r="A66" s="38"/>
      <c r="B66" s="44"/>
      <c r="C66" s="300" t="s">
        <v>1</v>
      </c>
      <c r="D66" s="300" t="s">
        <v>1577</v>
      </c>
      <c r="E66" s="17" t="s">
        <v>1</v>
      </c>
      <c r="F66" s="301">
        <v>99</v>
      </c>
      <c r="G66" s="38"/>
      <c r="H66" s="44"/>
    </row>
    <row r="67" s="2" customFormat="1" ht="16.8" customHeight="1">
      <c r="A67" s="38"/>
      <c r="B67" s="44"/>
      <c r="C67" s="302" t="s">
        <v>1564</v>
      </c>
      <c r="D67" s="38"/>
      <c r="E67" s="38"/>
      <c r="F67" s="38"/>
      <c r="G67" s="38"/>
      <c r="H67" s="44"/>
    </row>
    <row r="68" s="2" customFormat="1">
      <c r="A68" s="38"/>
      <c r="B68" s="44"/>
      <c r="C68" s="300" t="s">
        <v>433</v>
      </c>
      <c r="D68" s="300" t="s">
        <v>434</v>
      </c>
      <c r="E68" s="17" t="s">
        <v>352</v>
      </c>
      <c r="F68" s="301">
        <v>99</v>
      </c>
      <c r="G68" s="38"/>
      <c r="H68" s="44"/>
    </row>
    <row r="69" s="8" customFormat="1" ht="16.8" customHeight="1">
      <c r="A69" s="146"/>
      <c r="B69" s="147"/>
      <c r="C69" s="297" t="s">
        <v>144</v>
      </c>
      <c r="D69" s="298" t="s">
        <v>145</v>
      </c>
      <c r="E69" s="298" t="s">
        <v>1</v>
      </c>
      <c r="F69" s="299">
        <v>31.196000000000002</v>
      </c>
      <c r="G69" s="146"/>
      <c r="H69" s="147"/>
    </row>
    <row r="70" s="2" customFormat="1" ht="16.8" customHeight="1">
      <c r="A70" s="38"/>
      <c r="B70" s="44"/>
      <c r="C70" s="300" t="s">
        <v>1</v>
      </c>
      <c r="D70" s="300" t="s">
        <v>1578</v>
      </c>
      <c r="E70" s="17" t="s">
        <v>1</v>
      </c>
      <c r="F70" s="301">
        <v>31.196000000000002</v>
      </c>
      <c r="G70" s="38"/>
      <c r="H70" s="44"/>
    </row>
    <row r="71" s="2" customFormat="1" ht="16.8" customHeight="1">
      <c r="A71" s="38"/>
      <c r="B71" s="44"/>
      <c r="C71" s="302" t="s">
        <v>1564</v>
      </c>
      <c r="D71" s="38"/>
      <c r="E71" s="38"/>
      <c r="F71" s="38"/>
      <c r="G71" s="38"/>
      <c r="H71" s="44"/>
    </row>
    <row r="72" s="2" customFormat="1">
      <c r="A72" s="38"/>
      <c r="B72" s="44"/>
      <c r="C72" s="300" t="s">
        <v>438</v>
      </c>
      <c r="D72" s="300" t="s">
        <v>439</v>
      </c>
      <c r="E72" s="17" t="s">
        <v>352</v>
      </c>
      <c r="F72" s="301">
        <v>31.196000000000002</v>
      </c>
      <c r="G72" s="38"/>
      <c r="H72" s="44"/>
    </row>
    <row r="73" s="8" customFormat="1" ht="16.8" customHeight="1">
      <c r="A73" s="146"/>
      <c r="B73" s="147"/>
      <c r="C73" s="297" t="s">
        <v>147</v>
      </c>
      <c r="D73" s="298" t="s">
        <v>148</v>
      </c>
      <c r="E73" s="298" t="s">
        <v>1</v>
      </c>
      <c r="F73" s="299">
        <v>14.984999999999999</v>
      </c>
      <c r="G73" s="146"/>
      <c r="H73" s="147"/>
    </row>
    <row r="74" s="2" customFormat="1" ht="16.8" customHeight="1">
      <c r="A74" s="38"/>
      <c r="B74" s="44"/>
      <c r="C74" s="300" t="s">
        <v>1</v>
      </c>
      <c r="D74" s="300" t="s">
        <v>1579</v>
      </c>
      <c r="E74" s="17" t="s">
        <v>1</v>
      </c>
      <c r="F74" s="301">
        <v>14.984999999999999</v>
      </c>
      <c r="G74" s="38"/>
      <c r="H74" s="44"/>
    </row>
    <row r="75" s="2" customFormat="1" ht="16.8" customHeight="1">
      <c r="A75" s="38"/>
      <c r="B75" s="44"/>
      <c r="C75" s="302" t="s">
        <v>1564</v>
      </c>
      <c r="D75" s="38"/>
      <c r="E75" s="38"/>
      <c r="F75" s="38"/>
      <c r="G75" s="38"/>
      <c r="H75" s="44"/>
    </row>
    <row r="76" s="2" customFormat="1" ht="16.8" customHeight="1">
      <c r="A76" s="38"/>
      <c r="B76" s="44"/>
      <c r="C76" s="300" t="s">
        <v>446</v>
      </c>
      <c r="D76" s="300" t="s">
        <v>447</v>
      </c>
      <c r="E76" s="17" t="s">
        <v>352</v>
      </c>
      <c r="F76" s="301">
        <v>14.984999999999999</v>
      </c>
      <c r="G76" s="38"/>
      <c r="H76" s="44"/>
    </row>
    <row r="77" s="8" customFormat="1" ht="16.8" customHeight="1">
      <c r="A77" s="146"/>
      <c r="B77" s="147"/>
      <c r="C77" s="297" t="s">
        <v>150</v>
      </c>
      <c r="D77" s="298" t="s">
        <v>151</v>
      </c>
      <c r="E77" s="298" t="s">
        <v>1</v>
      </c>
      <c r="F77" s="299">
        <v>62.799999999999997</v>
      </c>
      <c r="G77" s="146"/>
      <c r="H77" s="147"/>
    </row>
    <row r="78" s="2" customFormat="1" ht="16.8" customHeight="1">
      <c r="A78" s="38"/>
      <c r="B78" s="44"/>
      <c r="C78" s="300" t="s">
        <v>1</v>
      </c>
      <c r="D78" s="300" t="s">
        <v>1580</v>
      </c>
      <c r="E78" s="17" t="s">
        <v>1</v>
      </c>
      <c r="F78" s="301">
        <v>62.799999999999997</v>
      </c>
      <c r="G78" s="38"/>
      <c r="H78" s="44"/>
    </row>
    <row r="79" s="2" customFormat="1" ht="16.8" customHeight="1">
      <c r="A79" s="38"/>
      <c r="B79" s="44"/>
      <c r="C79" s="302" t="s">
        <v>1564</v>
      </c>
      <c r="D79" s="38"/>
      <c r="E79" s="38"/>
      <c r="F79" s="38"/>
      <c r="G79" s="38"/>
      <c r="H79" s="44"/>
    </row>
    <row r="80" s="2" customFormat="1" ht="16.8" customHeight="1">
      <c r="A80" s="38"/>
      <c r="B80" s="44"/>
      <c r="C80" s="300" t="s">
        <v>473</v>
      </c>
      <c r="D80" s="300" t="s">
        <v>474</v>
      </c>
      <c r="E80" s="17" t="s">
        <v>362</v>
      </c>
      <c r="F80" s="301">
        <v>62.799999999999997</v>
      </c>
      <c r="G80" s="38"/>
      <c r="H80" s="44"/>
    </row>
    <row r="81" s="8" customFormat="1" ht="16.8" customHeight="1">
      <c r="A81" s="146"/>
      <c r="B81" s="147"/>
      <c r="C81" s="297" t="s">
        <v>153</v>
      </c>
      <c r="D81" s="298" t="s">
        <v>154</v>
      </c>
      <c r="E81" s="298" t="s">
        <v>1</v>
      </c>
      <c r="F81" s="299">
        <v>15.699999999999999</v>
      </c>
      <c r="G81" s="146"/>
      <c r="H81" s="147"/>
    </row>
    <row r="82" s="2" customFormat="1" ht="16.8" customHeight="1">
      <c r="A82" s="38"/>
      <c r="B82" s="44"/>
      <c r="C82" s="300" t="s">
        <v>1</v>
      </c>
      <c r="D82" s="300" t="s">
        <v>1581</v>
      </c>
      <c r="E82" s="17" t="s">
        <v>1</v>
      </c>
      <c r="F82" s="301">
        <v>15.699999999999999</v>
      </c>
      <c r="G82" s="38"/>
      <c r="H82" s="44"/>
    </row>
    <row r="83" s="2" customFormat="1" ht="16.8" customHeight="1">
      <c r="A83" s="38"/>
      <c r="B83" s="44"/>
      <c r="C83" s="302" t="s">
        <v>1564</v>
      </c>
      <c r="D83" s="38"/>
      <c r="E83" s="38"/>
      <c r="F83" s="38"/>
      <c r="G83" s="38"/>
      <c r="H83" s="44"/>
    </row>
    <row r="84" s="2" customFormat="1" ht="16.8" customHeight="1">
      <c r="A84" s="38"/>
      <c r="B84" s="44"/>
      <c r="C84" s="300" t="s">
        <v>478</v>
      </c>
      <c r="D84" s="300" t="s">
        <v>479</v>
      </c>
      <c r="E84" s="17" t="s">
        <v>362</v>
      </c>
      <c r="F84" s="301">
        <v>15.699999999999999</v>
      </c>
      <c r="G84" s="38"/>
      <c r="H84" s="44"/>
    </row>
    <row r="85" s="8" customFormat="1" ht="16.8" customHeight="1">
      <c r="A85" s="146"/>
      <c r="B85" s="147"/>
      <c r="C85" s="297" t="s">
        <v>1582</v>
      </c>
      <c r="D85" s="298" t="s">
        <v>157</v>
      </c>
      <c r="E85" s="298" t="s">
        <v>1</v>
      </c>
      <c r="F85" s="299">
        <v>50.033999999999999</v>
      </c>
      <c r="G85" s="146"/>
      <c r="H85" s="147"/>
    </row>
    <row r="86" s="8" customFormat="1" ht="16.8" customHeight="1">
      <c r="A86" s="146"/>
      <c r="B86" s="147"/>
      <c r="C86" s="297" t="s">
        <v>156</v>
      </c>
      <c r="D86" s="298" t="s">
        <v>157</v>
      </c>
      <c r="E86" s="298" t="s">
        <v>1</v>
      </c>
      <c r="F86" s="299">
        <v>53.43</v>
      </c>
      <c r="G86" s="146"/>
      <c r="H86" s="147"/>
    </row>
    <row r="87" s="2" customFormat="1" ht="16.8" customHeight="1">
      <c r="A87" s="38"/>
      <c r="B87" s="44"/>
      <c r="C87" s="300" t="s">
        <v>1</v>
      </c>
      <c r="D87" s="300" t="s">
        <v>1583</v>
      </c>
      <c r="E87" s="17" t="s">
        <v>1</v>
      </c>
      <c r="F87" s="301">
        <v>53.43</v>
      </c>
      <c r="G87" s="38"/>
      <c r="H87" s="44"/>
    </row>
    <row r="88" s="2" customFormat="1" ht="16.8" customHeight="1">
      <c r="A88" s="38"/>
      <c r="B88" s="44"/>
      <c r="C88" s="302" t="s">
        <v>1564</v>
      </c>
      <c r="D88" s="38"/>
      <c r="E88" s="38"/>
      <c r="F88" s="38"/>
      <c r="G88" s="38"/>
      <c r="H88" s="44"/>
    </row>
    <row r="89" s="2" customFormat="1" ht="16.8" customHeight="1">
      <c r="A89" s="38"/>
      <c r="B89" s="44"/>
      <c r="C89" s="300" t="s">
        <v>483</v>
      </c>
      <c r="D89" s="300" t="s">
        <v>484</v>
      </c>
      <c r="E89" s="17" t="s">
        <v>362</v>
      </c>
      <c r="F89" s="301">
        <v>53.43</v>
      </c>
      <c r="G89" s="38"/>
      <c r="H89" s="44"/>
    </row>
    <row r="90" s="8" customFormat="1" ht="16.8" customHeight="1">
      <c r="A90" s="146"/>
      <c r="B90" s="147"/>
      <c r="C90" s="297" t="s">
        <v>159</v>
      </c>
      <c r="D90" s="298" t="s">
        <v>160</v>
      </c>
      <c r="E90" s="298" t="s">
        <v>1</v>
      </c>
      <c r="F90" s="299">
        <v>19.666</v>
      </c>
      <c r="G90" s="146"/>
      <c r="H90" s="147"/>
    </row>
    <row r="91" s="2" customFormat="1" ht="16.8" customHeight="1">
      <c r="A91" s="38"/>
      <c r="B91" s="44"/>
      <c r="C91" s="300" t="s">
        <v>1</v>
      </c>
      <c r="D91" s="300" t="s">
        <v>1584</v>
      </c>
      <c r="E91" s="17" t="s">
        <v>1</v>
      </c>
      <c r="F91" s="301">
        <v>19.666</v>
      </c>
      <c r="G91" s="38"/>
      <c r="H91" s="44"/>
    </row>
    <row r="92" s="2" customFormat="1" ht="16.8" customHeight="1">
      <c r="A92" s="38"/>
      <c r="B92" s="44"/>
      <c r="C92" s="302" t="s">
        <v>1564</v>
      </c>
      <c r="D92" s="38"/>
      <c r="E92" s="38"/>
      <c r="F92" s="38"/>
      <c r="G92" s="38"/>
      <c r="H92" s="44"/>
    </row>
    <row r="93" s="2" customFormat="1" ht="16.8" customHeight="1">
      <c r="A93" s="38"/>
      <c r="B93" s="44"/>
      <c r="C93" s="300" t="s">
        <v>488</v>
      </c>
      <c r="D93" s="300" t="s">
        <v>489</v>
      </c>
      <c r="E93" s="17" t="s">
        <v>339</v>
      </c>
      <c r="F93" s="301">
        <v>19.666</v>
      </c>
      <c r="G93" s="38"/>
      <c r="H93" s="44"/>
    </row>
    <row r="94" s="2" customFormat="1" ht="16.8" customHeight="1">
      <c r="A94" s="38"/>
      <c r="B94" s="44"/>
      <c r="C94" s="300" t="s">
        <v>493</v>
      </c>
      <c r="D94" s="300" t="s">
        <v>494</v>
      </c>
      <c r="E94" s="17" t="s">
        <v>339</v>
      </c>
      <c r="F94" s="301">
        <v>19.666</v>
      </c>
      <c r="G94" s="38"/>
      <c r="H94" s="44"/>
    </row>
    <row r="95" s="8" customFormat="1" ht="16.8" customHeight="1">
      <c r="A95" s="146"/>
      <c r="B95" s="147"/>
      <c r="C95" s="297" t="s">
        <v>162</v>
      </c>
      <c r="D95" s="298" t="s">
        <v>163</v>
      </c>
      <c r="E95" s="298" t="s">
        <v>1</v>
      </c>
      <c r="F95" s="299">
        <v>50.033999999999999</v>
      </c>
      <c r="G95" s="146"/>
      <c r="H95" s="147"/>
    </row>
    <row r="96" s="2" customFormat="1" ht="16.8" customHeight="1">
      <c r="A96" s="38"/>
      <c r="B96" s="44"/>
      <c r="C96" s="300" t="s">
        <v>1</v>
      </c>
      <c r="D96" s="300" t="s">
        <v>1585</v>
      </c>
      <c r="E96" s="17" t="s">
        <v>1</v>
      </c>
      <c r="F96" s="301">
        <v>50.033999999999999</v>
      </c>
      <c r="G96" s="38"/>
      <c r="H96" s="44"/>
    </row>
    <row r="97" s="2" customFormat="1" ht="16.8" customHeight="1">
      <c r="A97" s="38"/>
      <c r="B97" s="44"/>
      <c r="C97" s="302" t="s">
        <v>1564</v>
      </c>
      <c r="D97" s="38"/>
      <c r="E97" s="38"/>
      <c r="F97" s="38"/>
      <c r="G97" s="38"/>
      <c r="H97" s="44"/>
    </row>
    <row r="98" s="2" customFormat="1" ht="16.8" customHeight="1">
      <c r="A98" s="38"/>
      <c r="B98" s="44"/>
      <c r="C98" s="300" t="s">
        <v>504</v>
      </c>
      <c r="D98" s="300" t="s">
        <v>505</v>
      </c>
      <c r="E98" s="17" t="s">
        <v>362</v>
      </c>
      <c r="F98" s="301">
        <v>50.033999999999999</v>
      </c>
      <c r="G98" s="38"/>
      <c r="H98" s="44"/>
    </row>
    <row r="99" s="8" customFormat="1" ht="16.8" customHeight="1">
      <c r="A99" s="146"/>
      <c r="B99" s="147"/>
      <c r="C99" s="297" t="s">
        <v>165</v>
      </c>
      <c r="D99" s="298" t="s">
        <v>166</v>
      </c>
      <c r="E99" s="298" t="s">
        <v>1</v>
      </c>
      <c r="F99" s="299">
        <v>5.4900000000000002</v>
      </c>
      <c r="G99" s="146"/>
      <c r="H99" s="147"/>
    </row>
    <row r="100" s="2" customFormat="1" ht="16.8" customHeight="1">
      <c r="A100" s="38"/>
      <c r="B100" s="44"/>
      <c r="C100" s="300" t="s">
        <v>1</v>
      </c>
      <c r="D100" s="300" t="s">
        <v>1586</v>
      </c>
      <c r="E100" s="17" t="s">
        <v>1</v>
      </c>
      <c r="F100" s="301">
        <v>5.4900000000000002</v>
      </c>
      <c r="G100" s="38"/>
      <c r="H100" s="44"/>
    </row>
    <row r="101" s="2" customFormat="1" ht="16.8" customHeight="1">
      <c r="A101" s="38"/>
      <c r="B101" s="44"/>
      <c r="C101" s="302" t="s">
        <v>1564</v>
      </c>
      <c r="D101" s="38"/>
      <c r="E101" s="38"/>
      <c r="F101" s="38"/>
      <c r="G101" s="38"/>
      <c r="H101" s="44"/>
    </row>
    <row r="102" s="2" customFormat="1" ht="16.8" customHeight="1">
      <c r="A102" s="38"/>
      <c r="B102" s="44"/>
      <c r="C102" s="300" t="s">
        <v>521</v>
      </c>
      <c r="D102" s="300" t="s">
        <v>522</v>
      </c>
      <c r="E102" s="17" t="s">
        <v>362</v>
      </c>
      <c r="F102" s="301">
        <v>5.4900000000000002</v>
      </c>
      <c r="G102" s="38"/>
      <c r="H102" s="44"/>
    </row>
    <row r="103" s="8" customFormat="1" ht="16.8" customHeight="1">
      <c r="A103" s="146"/>
      <c r="B103" s="147"/>
      <c r="C103" s="297" t="s">
        <v>1587</v>
      </c>
      <c r="D103" s="298" t="s">
        <v>169</v>
      </c>
      <c r="E103" s="298" t="s">
        <v>1</v>
      </c>
      <c r="F103" s="299">
        <v>23.695</v>
      </c>
      <c r="G103" s="146"/>
      <c r="H103" s="147"/>
    </row>
    <row r="104" s="8" customFormat="1" ht="16.8" customHeight="1">
      <c r="A104" s="146"/>
      <c r="B104" s="147"/>
      <c r="C104" s="297" t="s">
        <v>1588</v>
      </c>
      <c r="D104" s="298" t="s">
        <v>172</v>
      </c>
      <c r="E104" s="298" t="s">
        <v>1</v>
      </c>
      <c r="F104" s="299">
        <v>2.4849999999999999</v>
      </c>
      <c r="G104" s="146"/>
      <c r="H104" s="147"/>
    </row>
    <row r="105" s="8" customFormat="1" ht="16.8" customHeight="1">
      <c r="A105" s="146"/>
      <c r="B105" s="147"/>
      <c r="C105" s="297" t="s">
        <v>168</v>
      </c>
      <c r="D105" s="298" t="s">
        <v>169</v>
      </c>
      <c r="E105" s="298" t="s">
        <v>1</v>
      </c>
      <c r="F105" s="299">
        <v>23.695</v>
      </c>
      <c r="G105" s="146"/>
      <c r="H105" s="147"/>
    </row>
    <row r="106" s="2" customFormat="1" ht="16.8" customHeight="1">
      <c r="A106" s="38"/>
      <c r="B106" s="44"/>
      <c r="C106" s="300" t="s">
        <v>1</v>
      </c>
      <c r="D106" s="300" t="s">
        <v>1589</v>
      </c>
      <c r="E106" s="17" t="s">
        <v>1</v>
      </c>
      <c r="F106" s="301">
        <v>23.695</v>
      </c>
      <c r="G106" s="38"/>
      <c r="H106" s="44"/>
    </row>
    <row r="107" s="2" customFormat="1" ht="16.8" customHeight="1">
      <c r="A107" s="38"/>
      <c r="B107" s="44"/>
      <c r="C107" s="302" t="s">
        <v>1564</v>
      </c>
      <c r="D107" s="38"/>
      <c r="E107" s="38"/>
      <c r="F107" s="38"/>
      <c r="G107" s="38"/>
      <c r="H107" s="44"/>
    </row>
    <row r="108" s="2" customFormat="1">
      <c r="A108" s="38"/>
      <c r="B108" s="44"/>
      <c r="C108" s="300" t="s">
        <v>526</v>
      </c>
      <c r="D108" s="300" t="s">
        <v>527</v>
      </c>
      <c r="E108" s="17" t="s">
        <v>339</v>
      </c>
      <c r="F108" s="301">
        <v>23.695</v>
      </c>
      <c r="G108" s="38"/>
      <c r="H108" s="44"/>
    </row>
    <row r="109" s="8" customFormat="1" ht="16.8" customHeight="1">
      <c r="A109" s="146"/>
      <c r="B109" s="147"/>
      <c r="C109" s="297" t="s">
        <v>171</v>
      </c>
      <c r="D109" s="298" t="s">
        <v>172</v>
      </c>
      <c r="E109" s="298" t="s">
        <v>1</v>
      </c>
      <c r="F109" s="299">
        <v>411.26999999999998</v>
      </c>
      <c r="G109" s="146"/>
      <c r="H109" s="147"/>
    </row>
    <row r="110" s="2" customFormat="1" ht="16.8" customHeight="1">
      <c r="A110" s="38"/>
      <c r="B110" s="44"/>
      <c r="C110" s="300" t="s">
        <v>1</v>
      </c>
      <c r="D110" s="300" t="s">
        <v>1590</v>
      </c>
      <c r="E110" s="17" t="s">
        <v>1</v>
      </c>
      <c r="F110" s="301">
        <v>411.26999999999998</v>
      </c>
      <c r="G110" s="38"/>
      <c r="H110" s="44"/>
    </row>
    <row r="111" s="2" customFormat="1" ht="16.8" customHeight="1">
      <c r="A111" s="38"/>
      <c r="B111" s="44"/>
      <c r="C111" s="302" t="s">
        <v>1564</v>
      </c>
      <c r="D111" s="38"/>
      <c r="E111" s="38"/>
      <c r="F111" s="38"/>
      <c r="G111" s="38"/>
      <c r="H111" s="44"/>
    </row>
    <row r="112" s="2" customFormat="1" ht="16.8" customHeight="1">
      <c r="A112" s="38"/>
      <c r="B112" s="44"/>
      <c r="C112" s="300" t="s">
        <v>422</v>
      </c>
      <c r="D112" s="300" t="s">
        <v>423</v>
      </c>
      <c r="E112" s="17" t="s">
        <v>339</v>
      </c>
      <c r="F112" s="301">
        <v>411.26999999999998</v>
      </c>
      <c r="G112" s="38"/>
      <c r="H112" s="44"/>
    </row>
    <row r="113" s="8" customFormat="1" ht="16.8" customHeight="1">
      <c r="A113" s="146"/>
      <c r="B113" s="147"/>
      <c r="C113" s="297" t="s">
        <v>174</v>
      </c>
      <c r="D113" s="298" t="s">
        <v>175</v>
      </c>
      <c r="E113" s="298" t="s">
        <v>1</v>
      </c>
      <c r="F113" s="299">
        <v>356.19999999999999</v>
      </c>
      <c r="G113" s="146"/>
      <c r="H113" s="147"/>
    </row>
    <row r="114" s="2" customFormat="1" ht="16.8" customHeight="1">
      <c r="A114" s="38"/>
      <c r="B114" s="44"/>
      <c r="C114" s="300" t="s">
        <v>1</v>
      </c>
      <c r="D114" s="300" t="s">
        <v>1591</v>
      </c>
      <c r="E114" s="17" t="s">
        <v>1</v>
      </c>
      <c r="F114" s="301">
        <v>356.19999999999999</v>
      </c>
      <c r="G114" s="38"/>
      <c r="H114" s="44"/>
    </row>
    <row r="115" s="2" customFormat="1" ht="16.8" customHeight="1">
      <c r="A115" s="38"/>
      <c r="B115" s="44"/>
      <c r="C115" s="302" t="s">
        <v>1564</v>
      </c>
      <c r="D115" s="38"/>
      <c r="E115" s="38"/>
      <c r="F115" s="38"/>
      <c r="G115" s="38"/>
      <c r="H115" s="44"/>
    </row>
    <row r="116" s="2" customFormat="1" ht="16.8" customHeight="1">
      <c r="A116" s="38"/>
      <c r="B116" s="44"/>
      <c r="C116" s="300" t="s">
        <v>901</v>
      </c>
      <c r="D116" s="300" t="s">
        <v>902</v>
      </c>
      <c r="E116" s="17" t="s">
        <v>339</v>
      </c>
      <c r="F116" s="301">
        <v>356.19999999999999</v>
      </c>
      <c r="G116" s="38"/>
      <c r="H116" s="44"/>
    </row>
    <row r="117" s="8" customFormat="1" ht="16.8" customHeight="1">
      <c r="A117" s="146"/>
      <c r="B117" s="147"/>
      <c r="C117" s="297" t="s">
        <v>177</v>
      </c>
      <c r="D117" s="298" t="s">
        <v>178</v>
      </c>
      <c r="E117" s="298" t="s">
        <v>1</v>
      </c>
      <c r="F117" s="299">
        <v>43.405999999999999</v>
      </c>
      <c r="G117" s="146"/>
      <c r="H117" s="147"/>
    </row>
    <row r="118" s="2" customFormat="1" ht="16.8" customHeight="1">
      <c r="A118" s="38"/>
      <c r="B118" s="44"/>
      <c r="C118" s="300" t="s">
        <v>1</v>
      </c>
      <c r="D118" s="300" t="s">
        <v>1592</v>
      </c>
      <c r="E118" s="17" t="s">
        <v>1</v>
      </c>
      <c r="F118" s="301">
        <v>43.405999999999999</v>
      </c>
      <c r="G118" s="38"/>
      <c r="H118" s="44"/>
    </row>
    <row r="119" s="2" customFormat="1" ht="16.8" customHeight="1">
      <c r="A119" s="38"/>
      <c r="B119" s="44"/>
      <c r="C119" s="302" t="s">
        <v>1564</v>
      </c>
      <c r="D119" s="38"/>
      <c r="E119" s="38"/>
      <c r="F119" s="38"/>
      <c r="G119" s="38"/>
      <c r="H119" s="44"/>
    </row>
    <row r="120" s="2" customFormat="1" ht="16.8" customHeight="1">
      <c r="A120" s="38"/>
      <c r="B120" s="44"/>
      <c r="C120" s="300" t="s">
        <v>912</v>
      </c>
      <c r="D120" s="300" t="s">
        <v>913</v>
      </c>
      <c r="E120" s="17" t="s">
        <v>339</v>
      </c>
      <c r="F120" s="301">
        <v>43.405999999999999</v>
      </c>
      <c r="G120" s="38"/>
      <c r="H120" s="44"/>
    </row>
    <row r="121" s="8" customFormat="1" ht="16.8" customHeight="1">
      <c r="A121" s="146"/>
      <c r="B121" s="147"/>
      <c r="C121" s="297" t="s">
        <v>180</v>
      </c>
      <c r="D121" s="298" t="s">
        <v>181</v>
      </c>
      <c r="E121" s="298" t="s">
        <v>1</v>
      </c>
      <c r="F121" s="299">
        <v>86.811999999999998</v>
      </c>
      <c r="G121" s="146"/>
      <c r="H121" s="147"/>
    </row>
    <row r="122" s="2" customFormat="1" ht="16.8" customHeight="1">
      <c r="A122" s="38"/>
      <c r="B122" s="44"/>
      <c r="C122" s="300" t="s">
        <v>1</v>
      </c>
      <c r="D122" s="300" t="s">
        <v>182</v>
      </c>
      <c r="E122" s="17" t="s">
        <v>1</v>
      </c>
      <c r="F122" s="301">
        <v>86.811999999999998</v>
      </c>
      <c r="G122" s="38"/>
      <c r="H122" s="44"/>
    </row>
    <row r="123" s="2" customFormat="1" ht="16.8" customHeight="1">
      <c r="A123" s="38"/>
      <c r="B123" s="44"/>
      <c r="C123" s="302" t="s">
        <v>1564</v>
      </c>
      <c r="D123" s="38"/>
      <c r="E123" s="38"/>
      <c r="F123" s="38"/>
      <c r="G123" s="38"/>
      <c r="H123" s="44"/>
    </row>
    <row r="124" s="2" customFormat="1" ht="16.8" customHeight="1">
      <c r="A124" s="38"/>
      <c r="B124" s="44"/>
      <c r="C124" s="300" t="s">
        <v>935</v>
      </c>
      <c r="D124" s="300" t="s">
        <v>936</v>
      </c>
      <c r="E124" s="17" t="s">
        <v>352</v>
      </c>
      <c r="F124" s="301">
        <v>86.811999999999998</v>
      </c>
      <c r="G124" s="38"/>
      <c r="H124" s="44"/>
    </row>
    <row r="125" s="8" customFormat="1" ht="16.8" customHeight="1">
      <c r="A125" s="146"/>
      <c r="B125" s="147"/>
      <c r="C125" s="297" t="s">
        <v>183</v>
      </c>
      <c r="D125" s="298" t="s">
        <v>184</v>
      </c>
      <c r="E125" s="298" t="s">
        <v>1</v>
      </c>
      <c r="F125" s="299">
        <v>663.86000000000001</v>
      </c>
      <c r="G125" s="146"/>
      <c r="H125" s="147"/>
    </row>
    <row r="126" s="2" customFormat="1" ht="16.8" customHeight="1">
      <c r="A126" s="38"/>
      <c r="B126" s="44"/>
      <c r="C126" s="300" t="s">
        <v>1</v>
      </c>
      <c r="D126" s="300" t="s">
        <v>1593</v>
      </c>
      <c r="E126" s="17" t="s">
        <v>1</v>
      </c>
      <c r="F126" s="301">
        <v>0</v>
      </c>
      <c r="G126" s="38"/>
      <c r="H126" s="44"/>
    </row>
    <row r="127" s="2" customFormat="1" ht="16.8" customHeight="1">
      <c r="A127" s="38"/>
      <c r="B127" s="44"/>
      <c r="C127" s="300" t="s">
        <v>1</v>
      </c>
      <c r="D127" s="300" t="s">
        <v>1594</v>
      </c>
      <c r="E127" s="17" t="s">
        <v>1</v>
      </c>
      <c r="F127" s="301">
        <v>347.89999999999998</v>
      </c>
      <c r="G127" s="38"/>
      <c r="H127" s="44"/>
    </row>
    <row r="128" s="2" customFormat="1" ht="16.8" customHeight="1">
      <c r="A128" s="38"/>
      <c r="B128" s="44"/>
      <c r="C128" s="300" t="s">
        <v>1</v>
      </c>
      <c r="D128" s="300" t="s">
        <v>1595</v>
      </c>
      <c r="E128" s="17" t="s">
        <v>1</v>
      </c>
      <c r="F128" s="301">
        <v>-39.475000000000001</v>
      </c>
      <c r="G128" s="38"/>
      <c r="H128" s="44"/>
    </row>
    <row r="129" s="2" customFormat="1" ht="16.8" customHeight="1">
      <c r="A129" s="38"/>
      <c r="B129" s="44"/>
      <c r="C129" s="300" t="s">
        <v>1</v>
      </c>
      <c r="D129" s="300" t="s">
        <v>590</v>
      </c>
      <c r="E129" s="17" t="s">
        <v>1</v>
      </c>
      <c r="F129" s="301">
        <v>0</v>
      </c>
      <c r="G129" s="38"/>
      <c r="H129" s="44"/>
    </row>
    <row r="130" s="2" customFormat="1" ht="16.8" customHeight="1">
      <c r="A130" s="38"/>
      <c r="B130" s="44"/>
      <c r="C130" s="300" t="s">
        <v>1</v>
      </c>
      <c r="D130" s="300" t="s">
        <v>1596</v>
      </c>
      <c r="E130" s="17" t="s">
        <v>1</v>
      </c>
      <c r="F130" s="301">
        <v>406.58499999999998</v>
      </c>
      <c r="G130" s="38"/>
      <c r="H130" s="44"/>
    </row>
    <row r="131" s="2" customFormat="1" ht="16.8" customHeight="1">
      <c r="A131" s="38"/>
      <c r="B131" s="44"/>
      <c r="C131" s="300" t="s">
        <v>1</v>
      </c>
      <c r="D131" s="300" t="s">
        <v>1597</v>
      </c>
      <c r="E131" s="17" t="s">
        <v>1</v>
      </c>
      <c r="F131" s="301">
        <v>-51.149999999999999</v>
      </c>
      <c r="G131" s="38"/>
      <c r="H131" s="44"/>
    </row>
    <row r="132" s="2" customFormat="1" ht="16.8" customHeight="1">
      <c r="A132" s="38"/>
      <c r="B132" s="44"/>
      <c r="C132" s="302" t="s">
        <v>1564</v>
      </c>
      <c r="D132" s="38"/>
      <c r="E132" s="38"/>
      <c r="F132" s="38"/>
      <c r="G132" s="38"/>
      <c r="H132" s="44"/>
    </row>
    <row r="133" s="2" customFormat="1">
      <c r="A133" s="38"/>
      <c r="B133" s="44"/>
      <c r="C133" s="300" t="s">
        <v>541</v>
      </c>
      <c r="D133" s="300" t="s">
        <v>542</v>
      </c>
      <c r="E133" s="17" t="s">
        <v>339</v>
      </c>
      <c r="F133" s="301">
        <v>663.86000000000001</v>
      </c>
      <c r="G133" s="38"/>
      <c r="H133" s="44"/>
    </row>
    <row r="134" s="8" customFormat="1" ht="16.8" customHeight="1">
      <c r="A134" s="146"/>
      <c r="B134" s="147"/>
      <c r="C134" s="297" t="s">
        <v>186</v>
      </c>
      <c r="D134" s="298" t="s">
        <v>187</v>
      </c>
      <c r="E134" s="298" t="s">
        <v>1</v>
      </c>
      <c r="F134" s="299">
        <v>5.25</v>
      </c>
      <c r="G134" s="146"/>
      <c r="H134" s="147"/>
    </row>
    <row r="135" s="2" customFormat="1" ht="16.8" customHeight="1">
      <c r="A135" s="38"/>
      <c r="B135" s="44"/>
      <c r="C135" s="300" t="s">
        <v>1</v>
      </c>
      <c r="D135" s="300" t="s">
        <v>1598</v>
      </c>
      <c r="E135" s="17" t="s">
        <v>1</v>
      </c>
      <c r="F135" s="301">
        <v>5.25</v>
      </c>
      <c r="G135" s="38"/>
      <c r="H135" s="44"/>
    </row>
    <row r="136" s="2" customFormat="1" ht="16.8" customHeight="1">
      <c r="A136" s="38"/>
      <c r="B136" s="44"/>
      <c r="C136" s="302" t="s">
        <v>1564</v>
      </c>
      <c r="D136" s="38"/>
      <c r="E136" s="38"/>
      <c r="F136" s="38"/>
      <c r="G136" s="38"/>
      <c r="H136" s="44"/>
    </row>
    <row r="137" s="2" customFormat="1">
      <c r="A137" s="38"/>
      <c r="B137" s="44"/>
      <c r="C137" s="300" t="s">
        <v>551</v>
      </c>
      <c r="D137" s="300" t="s">
        <v>552</v>
      </c>
      <c r="E137" s="17" t="s">
        <v>339</v>
      </c>
      <c r="F137" s="301">
        <v>5.25</v>
      </c>
      <c r="G137" s="38"/>
      <c r="H137" s="44"/>
    </row>
    <row r="138" s="8" customFormat="1" ht="16.8" customHeight="1">
      <c r="A138" s="146"/>
      <c r="B138" s="147"/>
      <c r="C138" s="297" t="s">
        <v>189</v>
      </c>
      <c r="D138" s="298" t="s">
        <v>190</v>
      </c>
      <c r="E138" s="298" t="s">
        <v>1</v>
      </c>
      <c r="F138" s="299">
        <v>6</v>
      </c>
      <c r="G138" s="146"/>
      <c r="H138" s="147"/>
    </row>
    <row r="139" s="2" customFormat="1" ht="16.8" customHeight="1">
      <c r="A139" s="38"/>
      <c r="B139" s="44"/>
      <c r="C139" s="300" t="s">
        <v>1</v>
      </c>
      <c r="D139" s="300" t="s">
        <v>1599</v>
      </c>
      <c r="E139" s="17" t="s">
        <v>1</v>
      </c>
      <c r="F139" s="301">
        <v>6</v>
      </c>
      <c r="G139" s="38"/>
      <c r="H139" s="44"/>
    </row>
    <row r="140" s="2" customFormat="1" ht="16.8" customHeight="1">
      <c r="A140" s="38"/>
      <c r="B140" s="44"/>
      <c r="C140" s="302" t="s">
        <v>1564</v>
      </c>
      <c r="D140" s="38"/>
      <c r="E140" s="38"/>
      <c r="F140" s="38"/>
      <c r="G140" s="38"/>
      <c r="H140" s="44"/>
    </row>
    <row r="141" s="2" customFormat="1" ht="16.8" customHeight="1">
      <c r="A141" s="38"/>
      <c r="B141" s="44"/>
      <c r="C141" s="300" t="s">
        <v>565</v>
      </c>
      <c r="D141" s="300" t="s">
        <v>566</v>
      </c>
      <c r="E141" s="17" t="s">
        <v>458</v>
      </c>
      <c r="F141" s="301">
        <v>6</v>
      </c>
      <c r="G141" s="38"/>
      <c r="H141" s="44"/>
    </row>
    <row r="142" s="8" customFormat="1" ht="16.8" customHeight="1">
      <c r="A142" s="146"/>
      <c r="B142" s="147"/>
      <c r="C142" s="297" t="s">
        <v>192</v>
      </c>
      <c r="D142" s="298" t="s">
        <v>193</v>
      </c>
      <c r="E142" s="298" t="s">
        <v>1</v>
      </c>
      <c r="F142" s="299">
        <v>7</v>
      </c>
      <c r="G142" s="146"/>
      <c r="H142" s="147"/>
    </row>
    <row r="143" s="2" customFormat="1" ht="16.8" customHeight="1">
      <c r="A143" s="38"/>
      <c r="B143" s="44"/>
      <c r="C143" s="300" t="s">
        <v>1</v>
      </c>
      <c r="D143" s="300" t="s">
        <v>1600</v>
      </c>
      <c r="E143" s="17" t="s">
        <v>1</v>
      </c>
      <c r="F143" s="301">
        <v>7</v>
      </c>
      <c r="G143" s="38"/>
      <c r="H143" s="44"/>
    </row>
    <row r="144" s="2" customFormat="1" ht="16.8" customHeight="1">
      <c r="A144" s="38"/>
      <c r="B144" s="44"/>
      <c r="C144" s="302" t="s">
        <v>1564</v>
      </c>
      <c r="D144" s="38"/>
      <c r="E144" s="38"/>
      <c r="F144" s="38"/>
      <c r="G144" s="38"/>
      <c r="H144" s="44"/>
    </row>
    <row r="145" s="2" customFormat="1" ht="16.8" customHeight="1">
      <c r="A145" s="38"/>
      <c r="B145" s="44"/>
      <c r="C145" s="300" t="s">
        <v>570</v>
      </c>
      <c r="D145" s="300" t="s">
        <v>571</v>
      </c>
      <c r="E145" s="17" t="s">
        <v>458</v>
      </c>
      <c r="F145" s="301">
        <v>7</v>
      </c>
      <c r="G145" s="38"/>
      <c r="H145" s="44"/>
    </row>
    <row r="146" s="8" customFormat="1" ht="16.8" customHeight="1">
      <c r="A146" s="146"/>
      <c r="B146" s="147"/>
      <c r="C146" s="297" t="s">
        <v>195</v>
      </c>
      <c r="D146" s="298" t="s">
        <v>196</v>
      </c>
      <c r="E146" s="298" t="s">
        <v>1</v>
      </c>
      <c r="F146" s="299">
        <v>3</v>
      </c>
      <c r="G146" s="146"/>
      <c r="H146" s="147"/>
    </row>
    <row r="147" s="2" customFormat="1" ht="16.8" customHeight="1">
      <c r="A147" s="38"/>
      <c r="B147" s="44"/>
      <c r="C147" s="300" t="s">
        <v>1</v>
      </c>
      <c r="D147" s="300" t="s">
        <v>1601</v>
      </c>
      <c r="E147" s="17" t="s">
        <v>1</v>
      </c>
      <c r="F147" s="301">
        <v>3</v>
      </c>
      <c r="G147" s="38"/>
      <c r="H147" s="44"/>
    </row>
    <row r="148" s="2" customFormat="1" ht="16.8" customHeight="1">
      <c r="A148" s="38"/>
      <c r="B148" s="44"/>
      <c r="C148" s="302" t="s">
        <v>1564</v>
      </c>
      <c r="D148" s="38"/>
      <c r="E148" s="38"/>
      <c r="F148" s="38"/>
      <c r="G148" s="38"/>
      <c r="H148" s="44"/>
    </row>
    <row r="149" s="2" customFormat="1" ht="16.8" customHeight="1">
      <c r="A149" s="38"/>
      <c r="B149" s="44"/>
      <c r="C149" s="300" t="s">
        <v>575</v>
      </c>
      <c r="D149" s="300" t="s">
        <v>576</v>
      </c>
      <c r="E149" s="17" t="s">
        <v>458</v>
      </c>
      <c r="F149" s="301">
        <v>3</v>
      </c>
      <c r="G149" s="38"/>
      <c r="H149" s="44"/>
    </row>
    <row r="150" s="8" customFormat="1" ht="16.8" customHeight="1">
      <c r="A150" s="146"/>
      <c r="B150" s="147"/>
      <c r="C150" s="297" t="s">
        <v>197</v>
      </c>
      <c r="D150" s="298" t="s">
        <v>198</v>
      </c>
      <c r="E150" s="298" t="s">
        <v>1</v>
      </c>
      <c r="F150" s="299">
        <v>57</v>
      </c>
      <c r="G150" s="146"/>
      <c r="H150" s="147"/>
    </row>
    <row r="151" s="2" customFormat="1" ht="16.8" customHeight="1">
      <c r="A151" s="38"/>
      <c r="B151" s="44"/>
      <c r="C151" s="300" t="s">
        <v>1</v>
      </c>
      <c r="D151" s="300" t="s">
        <v>1602</v>
      </c>
      <c r="E151" s="17" t="s">
        <v>1</v>
      </c>
      <c r="F151" s="301">
        <v>57</v>
      </c>
      <c r="G151" s="38"/>
      <c r="H151" s="44"/>
    </row>
    <row r="152" s="2" customFormat="1" ht="16.8" customHeight="1">
      <c r="A152" s="38"/>
      <c r="B152" s="44"/>
      <c r="C152" s="302" t="s">
        <v>1564</v>
      </c>
      <c r="D152" s="38"/>
      <c r="E152" s="38"/>
      <c r="F152" s="38"/>
      <c r="G152" s="38"/>
      <c r="H152" s="44"/>
    </row>
    <row r="153" s="2" customFormat="1" ht="16.8" customHeight="1">
      <c r="A153" s="38"/>
      <c r="B153" s="44"/>
      <c r="C153" s="300" t="s">
        <v>580</v>
      </c>
      <c r="D153" s="300" t="s">
        <v>581</v>
      </c>
      <c r="E153" s="17" t="s">
        <v>458</v>
      </c>
      <c r="F153" s="301">
        <v>57</v>
      </c>
      <c r="G153" s="38"/>
      <c r="H153" s="44"/>
    </row>
    <row r="154" s="8" customFormat="1" ht="16.8" customHeight="1">
      <c r="A154" s="146"/>
      <c r="B154" s="147"/>
      <c r="C154" s="297" t="s">
        <v>200</v>
      </c>
      <c r="D154" s="298" t="s">
        <v>201</v>
      </c>
      <c r="E154" s="298" t="s">
        <v>1</v>
      </c>
      <c r="F154" s="299">
        <v>53.165999999999997</v>
      </c>
      <c r="G154" s="146"/>
      <c r="H154" s="147"/>
    </row>
    <row r="155" s="2" customFormat="1" ht="16.8" customHeight="1">
      <c r="A155" s="38"/>
      <c r="B155" s="44"/>
      <c r="C155" s="300" t="s">
        <v>1</v>
      </c>
      <c r="D155" s="300" t="s">
        <v>1603</v>
      </c>
      <c r="E155" s="17" t="s">
        <v>1</v>
      </c>
      <c r="F155" s="301">
        <v>56.600000000000001</v>
      </c>
      <c r="G155" s="38"/>
      <c r="H155" s="44"/>
    </row>
    <row r="156" s="2" customFormat="1" ht="16.8" customHeight="1">
      <c r="A156" s="38"/>
      <c r="B156" s="44"/>
      <c r="C156" s="300" t="s">
        <v>1</v>
      </c>
      <c r="D156" s="300" t="s">
        <v>1604</v>
      </c>
      <c r="E156" s="17" t="s">
        <v>1</v>
      </c>
      <c r="F156" s="301">
        <v>-3.4340000000000002</v>
      </c>
      <c r="G156" s="38"/>
      <c r="H156" s="44"/>
    </row>
    <row r="157" s="2" customFormat="1" ht="16.8" customHeight="1">
      <c r="A157" s="38"/>
      <c r="B157" s="44"/>
      <c r="C157" s="302" t="s">
        <v>1564</v>
      </c>
      <c r="D157" s="38"/>
      <c r="E157" s="38"/>
      <c r="F157" s="38"/>
      <c r="G157" s="38"/>
      <c r="H157" s="44"/>
    </row>
    <row r="158" s="2" customFormat="1" ht="16.8" customHeight="1">
      <c r="A158" s="38"/>
      <c r="B158" s="44"/>
      <c r="C158" s="300" t="s">
        <v>593</v>
      </c>
      <c r="D158" s="300" t="s">
        <v>594</v>
      </c>
      <c r="E158" s="17" t="s">
        <v>339</v>
      </c>
      <c r="F158" s="301">
        <v>53.165999999999997</v>
      </c>
      <c r="G158" s="38"/>
      <c r="H158" s="44"/>
    </row>
    <row r="159" s="8" customFormat="1" ht="16.8" customHeight="1">
      <c r="A159" s="146"/>
      <c r="B159" s="147"/>
      <c r="C159" s="297" t="s">
        <v>203</v>
      </c>
      <c r="D159" s="298" t="s">
        <v>204</v>
      </c>
      <c r="E159" s="298" t="s">
        <v>1</v>
      </c>
      <c r="F159" s="299">
        <v>27</v>
      </c>
      <c r="G159" s="146"/>
      <c r="H159" s="147"/>
    </row>
    <row r="160" s="2" customFormat="1" ht="16.8" customHeight="1">
      <c r="A160" s="38"/>
      <c r="B160" s="44"/>
      <c r="C160" s="300" t="s">
        <v>1</v>
      </c>
      <c r="D160" s="300" t="s">
        <v>1605</v>
      </c>
      <c r="E160" s="17" t="s">
        <v>1</v>
      </c>
      <c r="F160" s="301">
        <v>27</v>
      </c>
      <c r="G160" s="38"/>
      <c r="H160" s="44"/>
    </row>
    <row r="161" s="2" customFormat="1" ht="16.8" customHeight="1">
      <c r="A161" s="38"/>
      <c r="B161" s="44"/>
      <c r="C161" s="302" t="s">
        <v>1564</v>
      </c>
      <c r="D161" s="38"/>
      <c r="E161" s="38"/>
      <c r="F161" s="38"/>
      <c r="G161" s="38"/>
      <c r="H161" s="44"/>
    </row>
    <row r="162" s="2" customFormat="1" ht="16.8" customHeight="1">
      <c r="A162" s="38"/>
      <c r="B162" s="44"/>
      <c r="C162" s="300" t="s">
        <v>600</v>
      </c>
      <c r="D162" s="300" t="s">
        <v>601</v>
      </c>
      <c r="E162" s="17" t="s">
        <v>458</v>
      </c>
      <c r="F162" s="301">
        <v>27</v>
      </c>
      <c r="G162" s="38"/>
      <c r="H162" s="44"/>
    </row>
    <row r="163" s="8" customFormat="1" ht="16.8" customHeight="1">
      <c r="A163" s="146"/>
      <c r="B163" s="147"/>
      <c r="C163" s="297" t="s">
        <v>206</v>
      </c>
      <c r="D163" s="298" t="s">
        <v>207</v>
      </c>
      <c r="E163" s="298" t="s">
        <v>1</v>
      </c>
      <c r="F163" s="299">
        <v>63.444000000000003</v>
      </c>
      <c r="G163" s="146"/>
      <c r="H163" s="147"/>
    </row>
    <row r="164" s="2" customFormat="1" ht="16.8" customHeight="1">
      <c r="A164" s="38"/>
      <c r="B164" s="44"/>
      <c r="C164" s="300" t="s">
        <v>1</v>
      </c>
      <c r="D164" s="300" t="s">
        <v>1606</v>
      </c>
      <c r="E164" s="17" t="s">
        <v>1</v>
      </c>
      <c r="F164" s="301">
        <v>31.164000000000001</v>
      </c>
      <c r="G164" s="38"/>
      <c r="H164" s="44"/>
    </row>
    <row r="165" s="2" customFormat="1" ht="16.8" customHeight="1">
      <c r="A165" s="38"/>
      <c r="B165" s="44"/>
      <c r="C165" s="300" t="s">
        <v>1</v>
      </c>
      <c r="D165" s="300" t="s">
        <v>1607</v>
      </c>
      <c r="E165" s="17" t="s">
        <v>1</v>
      </c>
      <c r="F165" s="301">
        <v>6.5999999999999996</v>
      </c>
      <c r="G165" s="38"/>
      <c r="H165" s="44"/>
    </row>
    <row r="166" s="2" customFormat="1" ht="16.8" customHeight="1">
      <c r="A166" s="38"/>
      <c r="B166" s="44"/>
      <c r="C166" s="300" t="s">
        <v>1</v>
      </c>
      <c r="D166" s="300" t="s">
        <v>1608</v>
      </c>
      <c r="E166" s="17" t="s">
        <v>1</v>
      </c>
      <c r="F166" s="301">
        <v>25.68</v>
      </c>
      <c r="G166" s="38"/>
      <c r="H166" s="44"/>
    </row>
    <row r="167" s="2" customFormat="1" ht="16.8" customHeight="1">
      <c r="A167" s="38"/>
      <c r="B167" s="44"/>
      <c r="C167" s="302" t="s">
        <v>1564</v>
      </c>
      <c r="D167" s="38"/>
      <c r="E167" s="38"/>
      <c r="F167" s="38"/>
      <c r="G167" s="38"/>
      <c r="H167" s="44"/>
    </row>
    <row r="168" s="2" customFormat="1" ht="16.8" customHeight="1">
      <c r="A168" s="38"/>
      <c r="B168" s="44"/>
      <c r="C168" s="300" t="s">
        <v>628</v>
      </c>
      <c r="D168" s="300" t="s">
        <v>629</v>
      </c>
      <c r="E168" s="17" t="s">
        <v>362</v>
      </c>
      <c r="F168" s="301">
        <v>63.444000000000003</v>
      </c>
      <c r="G168" s="38"/>
      <c r="H168" s="44"/>
    </row>
    <row r="169" s="8" customFormat="1" ht="16.8" customHeight="1">
      <c r="A169" s="146"/>
      <c r="B169" s="147"/>
      <c r="C169" s="297" t="s">
        <v>209</v>
      </c>
      <c r="D169" s="298" t="s">
        <v>210</v>
      </c>
      <c r="E169" s="298" t="s">
        <v>1</v>
      </c>
      <c r="F169" s="299">
        <v>720.25</v>
      </c>
      <c r="G169" s="146"/>
      <c r="H169" s="147"/>
    </row>
    <row r="170" s="2" customFormat="1" ht="16.8" customHeight="1">
      <c r="A170" s="38"/>
      <c r="B170" s="44"/>
      <c r="C170" s="300" t="s">
        <v>1</v>
      </c>
      <c r="D170" s="300" t="s">
        <v>1609</v>
      </c>
      <c r="E170" s="17" t="s">
        <v>1</v>
      </c>
      <c r="F170" s="301">
        <v>0</v>
      </c>
      <c r="G170" s="38"/>
      <c r="H170" s="44"/>
    </row>
    <row r="171" s="2" customFormat="1" ht="16.8" customHeight="1">
      <c r="A171" s="38"/>
      <c r="B171" s="44"/>
      <c r="C171" s="300" t="s">
        <v>1</v>
      </c>
      <c r="D171" s="300" t="s">
        <v>1610</v>
      </c>
      <c r="E171" s="17" t="s">
        <v>1</v>
      </c>
      <c r="F171" s="301">
        <v>319.62</v>
      </c>
      <c r="G171" s="38"/>
      <c r="H171" s="44"/>
    </row>
    <row r="172" s="2" customFormat="1" ht="16.8" customHeight="1">
      <c r="A172" s="38"/>
      <c r="B172" s="44"/>
      <c r="C172" s="300" t="s">
        <v>1</v>
      </c>
      <c r="D172" s="300" t="s">
        <v>1611</v>
      </c>
      <c r="E172" s="17" t="s">
        <v>1</v>
      </c>
      <c r="F172" s="301">
        <v>-38.174999999999997</v>
      </c>
      <c r="G172" s="38"/>
      <c r="H172" s="44"/>
    </row>
    <row r="173" s="2" customFormat="1" ht="16.8" customHeight="1">
      <c r="A173" s="38"/>
      <c r="B173" s="44"/>
      <c r="C173" s="300" t="s">
        <v>1</v>
      </c>
      <c r="D173" s="300" t="s">
        <v>1612</v>
      </c>
      <c r="E173" s="17" t="s">
        <v>1</v>
      </c>
      <c r="F173" s="301">
        <v>0</v>
      </c>
      <c r="G173" s="38"/>
      <c r="H173" s="44"/>
    </row>
    <row r="174" s="2" customFormat="1" ht="16.8" customHeight="1">
      <c r="A174" s="38"/>
      <c r="B174" s="44"/>
      <c r="C174" s="300" t="s">
        <v>1</v>
      </c>
      <c r="D174" s="300" t="s">
        <v>1613</v>
      </c>
      <c r="E174" s="17" t="s">
        <v>1</v>
      </c>
      <c r="F174" s="301">
        <v>316.97000000000003</v>
      </c>
      <c r="G174" s="38"/>
      <c r="H174" s="44"/>
    </row>
    <row r="175" s="2" customFormat="1" ht="16.8" customHeight="1">
      <c r="A175" s="38"/>
      <c r="B175" s="44"/>
      <c r="C175" s="300" t="s">
        <v>1</v>
      </c>
      <c r="D175" s="300" t="s">
        <v>1614</v>
      </c>
      <c r="E175" s="17" t="s">
        <v>1</v>
      </c>
      <c r="F175" s="301">
        <v>-37.5</v>
      </c>
      <c r="G175" s="38"/>
      <c r="H175" s="44"/>
    </row>
    <row r="176" s="2" customFormat="1" ht="16.8" customHeight="1">
      <c r="A176" s="38"/>
      <c r="B176" s="44"/>
      <c r="C176" s="300" t="s">
        <v>1</v>
      </c>
      <c r="D176" s="300" t="s">
        <v>1615</v>
      </c>
      <c r="E176" s="17" t="s">
        <v>1</v>
      </c>
      <c r="F176" s="301">
        <v>0</v>
      </c>
      <c r="G176" s="38"/>
      <c r="H176" s="44"/>
    </row>
    <row r="177" s="2" customFormat="1" ht="16.8" customHeight="1">
      <c r="A177" s="38"/>
      <c r="B177" s="44"/>
      <c r="C177" s="300" t="s">
        <v>1</v>
      </c>
      <c r="D177" s="300" t="s">
        <v>1616</v>
      </c>
      <c r="E177" s="17" t="s">
        <v>1</v>
      </c>
      <c r="F177" s="301">
        <v>51.880000000000003</v>
      </c>
      <c r="G177" s="38"/>
      <c r="H177" s="44"/>
    </row>
    <row r="178" s="2" customFormat="1" ht="16.8" customHeight="1">
      <c r="A178" s="38"/>
      <c r="B178" s="44"/>
      <c r="C178" s="300" t="s">
        <v>1</v>
      </c>
      <c r="D178" s="300" t="s">
        <v>1617</v>
      </c>
      <c r="E178" s="17" t="s">
        <v>1</v>
      </c>
      <c r="F178" s="301">
        <v>0</v>
      </c>
      <c r="G178" s="38"/>
      <c r="H178" s="44"/>
    </row>
    <row r="179" s="2" customFormat="1" ht="16.8" customHeight="1">
      <c r="A179" s="38"/>
      <c r="B179" s="44"/>
      <c r="C179" s="300" t="s">
        <v>1</v>
      </c>
      <c r="D179" s="300" t="s">
        <v>1618</v>
      </c>
      <c r="E179" s="17" t="s">
        <v>1</v>
      </c>
      <c r="F179" s="301">
        <v>109.93000000000001</v>
      </c>
      <c r="G179" s="38"/>
      <c r="H179" s="44"/>
    </row>
    <row r="180" s="2" customFormat="1" ht="16.8" customHeight="1">
      <c r="A180" s="38"/>
      <c r="B180" s="44"/>
      <c r="C180" s="300" t="s">
        <v>1</v>
      </c>
      <c r="D180" s="300" t="s">
        <v>1619</v>
      </c>
      <c r="E180" s="17" t="s">
        <v>1</v>
      </c>
      <c r="F180" s="301">
        <v>-2.4750000000000001</v>
      </c>
      <c r="G180" s="38"/>
      <c r="H180" s="44"/>
    </row>
    <row r="181" s="2" customFormat="1" ht="16.8" customHeight="1">
      <c r="A181" s="38"/>
      <c r="B181" s="44"/>
      <c r="C181" s="302" t="s">
        <v>1564</v>
      </c>
      <c r="D181" s="38"/>
      <c r="E181" s="38"/>
      <c r="F181" s="38"/>
      <c r="G181" s="38"/>
      <c r="H181" s="44"/>
    </row>
    <row r="182" s="2" customFormat="1" ht="16.8" customHeight="1">
      <c r="A182" s="38"/>
      <c r="B182" s="44"/>
      <c r="C182" s="300" t="s">
        <v>692</v>
      </c>
      <c r="D182" s="300" t="s">
        <v>693</v>
      </c>
      <c r="E182" s="17" t="s">
        <v>339</v>
      </c>
      <c r="F182" s="301">
        <v>720.25</v>
      </c>
      <c r="G182" s="38"/>
      <c r="H182" s="44"/>
    </row>
    <row r="183" s="2" customFormat="1">
      <c r="A183" s="38"/>
      <c r="B183" s="44"/>
      <c r="C183" s="300" t="s">
        <v>707</v>
      </c>
      <c r="D183" s="300" t="s">
        <v>708</v>
      </c>
      <c r="E183" s="17" t="s">
        <v>339</v>
      </c>
      <c r="F183" s="301">
        <v>720.25</v>
      </c>
      <c r="G183" s="38"/>
      <c r="H183" s="44"/>
    </row>
    <row r="184" s="2" customFormat="1" ht="16.8" customHeight="1">
      <c r="A184" s="38"/>
      <c r="B184" s="44"/>
      <c r="C184" s="300" t="s">
        <v>759</v>
      </c>
      <c r="D184" s="300" t="s">
        <v>760</v>
      </c>
      <c r="E184" s="17" t="s">
        <v>339</v>
      </c>
      <c r="F184" s="301">
        <v>720.25</v>
      </c>
      <c r="G184" s="38"/>
      <c r="H184" s="44"/>
    </row>
    <row r="185" s="8" customFormat="1" ht="16.8" customHeight="1">
      <c r="A185" s="146"/>
      <c r="B185" s="147"/>
      <c r="C185" s="297" t="s">
        <v>212</v>
      </c>
      <c r="D185" s="298" t="s">
        <v>213</v>
      </c>
      <c r="E185" s="298" t="s">
        <v>1</v>
      </c>
      <c r="F185" s="299">
        <v>63.039000000000001</v>
      </c>
      <c r="G185" s="146"/>
      <c r="H185" s="147"/>
    </row>
    <row r="186" s="2" customFormat="1" ht="16.8" customHeight="1">
      <c r="A186" s="38"/>
      <c r="B186" s="44"/>
      <c r="C186" s="300" t="s">
        <v>1</v>
      </c>
      <c r="D186" s="300" t="s">
        <v>1620</v>
      </c>
      <c r="E186" s="17" t="s">
        <v>1</v>
      </c>
      <c r="F186" s="301">
        <v>63.039000000000001</v>
      </c>
      <c r="G186" s="38"/>
      <c r="H186" s="44"/>
    </row>
    <row r="187" s="2" customFormat="1" ht="16.8" customHeight="1">
      <c r="A187" s="38"/>
      <c r="B187" s="44"/>
      <c r="C187" s="302" t="s">
        <v>1564</v>
      </c>
      <c r="D187" s="38"/>
      <c r="E187" s="38"/>
      <c r="F187" s="38"/>
      <c r="G187" s="38"/>
      <c r="H187" s="44"/>
    </row>
    <row r="188" s="2" customFormat="1">
      <c r="A188" s="38"/>
      <c r="B188" s="44"/>
      <c r="C188" s="300" t="s">
        <v>716</v>
      </c>
      <c r="D188" s="300" t="s">
        <v>717</v>
      </c>
      <c r="E188" s="17" t="s">
        <v>339</v>
      </c>
      <c r="F188" s="301">
        <v>63.039000000000001</v>
      </c>
      <c r="G188" s="38"/>
      <c r="H188" s="44"/>
    </row>
    <row r="189" s="8" customFormat="1" ht="16.8" customHeight="1">
      <c r="A189" s="146"/>
      <c r="B189" s="147"/>
      <c r="C189" s="297" t="s">
        <v>215</v>
      </c>
      <c r="D189" s="298" t="s">
        <v>216</v>
      </c>
      <c r="E189" s="298" t="s">
        <v>1</v>
      </c>
      <c r="F189" s="299">
        <v>27.579999999999998</v>
      </c>
      <c r="G189" s="146"/>
      <c r="H189" s="147"/>
    </row>
    <row r="190" s="2" customFormat="1" ht="16.8" customHeight="1">
      <c r="A190" s="38"/>
      <c r="B190" s="44"/>
      <c r="C190" s="300" t="s">
        <v>1</v>
      </c>
      <c r="D190" s="300" t="s">
        <v>1621</v>
      </c>
      <c r="E190" s="17" t="s">
        <v>1</v>
      </c>
      <c r="F190" s="301">
        <v>27.579999999999998</v>
      </c>
      <c r="G190" s="38"/>
      <c r="H190" s="44"/>
    </row>
    <row r="191" s="2" customFormat="1" ht="16.8" customHeight="1">
      <c r="A191" s="38"/>
      <c r="B191" s="44"/>
      <c r="C191" s="302" t="s">
        <v>1564</v>
      </c>
      <c r="D191" s="38"/>
      <c r="E191" s="38"/>
      <c r="F191" s="38"/>
      <c r="G191" s="38"/>
      <c r="H191" s="44"/>
    </row>
    <row r="192" s="2" customFormat="1" ht="16.8" customHeight="1">
      <c r="A192" s="38"/>
      <c r="B192" s="44"/>
      <c r="C192" s="300" t="s">
        <v>687</v>
      </c>
      <c r="D192" s="300" t="s">
        <v>688</v>
      </c>
      <c r="E192" s="17" t="s">
        <v>339</v>
      </c>
      <c r="F192" s="301">
        <v>27.579999999999998</v>
      </c>
      <c r="G192" s="38"/>
      <c r="H192" s="44"/>
    </row>
    <row r="193" s="2" customFormat="1" ht="16.8" customHeight="1">
      <c r="A193" s="38"/>
      <c r="B193" s="44"/>
      <c r="C193" s="300" t="s">
        <v>755</v>
      </c>
      <c r="D193" s="300" t="s">
        <v>756</v>
      </c>
      <c r="E193" s="17" t="s">
        <v>339</v>
      </c>
      <c r="F193" s="301">
        <v>27.579999999999998</v>
      </c>
      <c r="G193" s="38"/>
      <c r="H193" s="44"/>
    </row>
    <row r="194" s="8" customFormat="1" ht="16.8" customHeight="1">
      <c r="A194" s="146"/>
      <c r="B194" s="147"/>
      <c r="C194" s="297" t="s">
        <v>218</v>
      </c>
      <c r="D194" s="298" t="s">
        <v>219</v>
      </c>
      <c r="E194" s="298" t="s">
        <v>1</v>
      </c>
      <c r="F194" s="299">
        <v>46.338999999999999</v>
      </c>
      <c r="G194" s="146"/>
      <c r="H194" s="147"/>
    </row>
    <row r="195" s="2" customFormat="1" ht="16.8" customHeight="1">
      <c r="A195" s="38"/>
      <c r="B195" s="44"/>
      <c r="C195" s="300" t="s">
        <v>1</v>
      </c>
      <c r="D195" s="300" t="s">
        <v>220</v>
      </c>
      <c r="E195" s="17" t="s">
        <v>1</v>
      </c>
      <c r="F195" s="301">
        <v>46.338999999999999</v>
      </c>
      <c r="G195" s="38"/>
      <c r="H195" s="44"/>
    </row>
    <row r="196" s="2" customFormat="1" ht="16.8" customHeight="1">
      <c r="A196" s="38"/>
      <c r="B196" s="44"/>
      <c r="C196" s="302" t="s">
        <v>1564</v>
      </c>
      <c r="D196" s="38"/>
      <c r="E196" s="38"/>
      <c r="F196" s="38"/>
      <c r="G196" s="38"/>
      <c r="H196" s="44"/>
    </row>
    <row r="197" s="2" customFormat="1" ht="16.8" customHeight="1">
      <c r="A197" s="38"/>
      <c r="B197" s="44"/>
      <c r="C197" s="300" t="s">
        <v>786</v>
      </c>
      <c r="D197" s="300" t="s">
        <v>787</v>
      </c>
      <c r="E197" s="17" t="s">
        <v>352</v>
      </c>
      <c r="F197" s="301">
        <v>46.338999999999999</v>
      </c>
      <c r="G197" s="38"/>
      <c r="H197" s="44"/>
    </row>
    <row r="198" s="8" customFormat="1" ht="16.8" customHeight="1">
      <c r="A198" s="146"/>
      <c r="B198" s="147"/>
      <c r="C198" s="297" t="s">
        <v>221</v>
      </c>
      <c r="D198" s="298" t="s">
        <v>222</v>
      </c>
      <c r="E198" s="298" t="s">
        <v>1</v>
      </c>
      <c r="F198" s="299">
        <v>37.670000000000002</v>
      </c>
      <c r="G198" s="146"/>
      <c r="H198" s="147"/>
    </row>
    <row r="199" s="2" customFormat="1" ht="16.8" customHeight="1">
      <c r="A199" s="38"/>
      <c r="B199" s="44"/>
      <c r="C199" s="300" t="s">
        <v>1</v>
      </c>
      <c r="D199" s="300" t="s">
        <v>1622</v>
      </c>
      <c r="E199" s="17" t="s">
        <v>1</v>
      </c>
      <c r="F199" s="301">
        <v>37.670000000000002</v>
      </c>
      <c r="G199" s="38"/>
      <c r="H199" s="44"/>
    </row>
    <row r="200" s="2" customFormat="1" ht="16.8" customHeight="1">
      <c r="A200" s="38"/>
      <c r="B200" s="44"/>
      <c r="C200" s="302" t="s">
        <v>1564</v>
      </c>
      <c r="D200" s="38"/>
      <c r="E200" s="38"/>
      <c r="F200" s="38"/>
      <c r="G200" s="38"/>
      <c r="H200" s="44"/>
    </row>
    <row r="201" s="2" customFormat="1" ht="16.8" customHeight="1">
      <c r="A201" s="38"/>
      <c r="B201" s="44"/>
      <c r="C201" s="300" t="s">
        <v>781</v>
      </c>
      <c r="D201" s="300" t="s">
        <v>782</v>
      </c>
      <c r="E201" s="17" t="s">
        <v>339</v>
      </c>
      <c r="F201" s="301">
        <v>37.670000000000002</v>
      </c>
      <c r="G201" s="38"/>
      <c r="H201" s="44"/>
    </row>
    <row r="202" s="8" customFormat="1" ht="16.8" customHeight="1">
      <c r="A202" s="146"/>
      <c r="B202" s="147"/>
      <c r="C202" s="297" t="s">
        <v>224</v>
      </c>
      <c r="D202" s="298" t="s">
        <v>225</v>
      </c>
      <c r="E202" s="298" t="s">
        <v>1</v>
      </c>
      <c r="F202" s="299">
        <v>67.219999999999999</v>
      </c>
      <c r="G202" s="146"/>
      <c r="H202" s="147"/>
    </row>
    <row r="203" s="2" customFormat="1" ht="16.8" customHeight="1">
      <c r="A203" s="38"/>
      <c r="B203" s="44"/>
      <c r="C203" s="300" t="s">
        <v>1</v>
      </c>
      <c r="D203" s="300" t="s">
        <v>1623</v>
      </c>
      <c r="E203" s="17" t="s">
        <v>1</v>
      </c>
      <c r="F203" s="301">
        <v>67.219999999999999</v>
      </c>
      <c r="G203" s="38"/>
      <c r="H203" s="44"/>
    </row>
    <row r="204" s="2" customFormat="1" ht="16.8" customHeight="1">
      <c r="A204" s="38"/>
      <c r="B204" s="44"/>
      <c r="C204" s="302" t="s">
        <v>1564</v>
      </c>
      <c r="D204" s="38"/>
      <c r="E204" s="38"/>
      <c r="F204" s="38"/>
      <c r="G204" s="38"/>
      <c r="H204" s="44"/>
    </row>
    <row r="205" s="2" customFormat="1">
      <c r="A205" s="38"/>
      <c r="B205" s="44"/>
      <c r="C205" s="300" t="s">
        <v>876</v>
      </c>
      <c r="D205" s="300" t="s">
        <v>877</v>
      </c>
      <c r="E205" s="17" t="s">
        <v>339</v>
      </c>
      <c r="F205" s="301">
        <v>67.219999999999999</v>
      </c>
      <c r="G205" s="38"/>
      <c r="H205" s="44"/>
    </row>
    <row r="206" s="8" customFormat="1" ht="16.8" customHeight="1">
      <c r="A206" s="146"/>
      <c r="B206" s="147"/>
      <c r="C206" s="297" t="s">
        <v>227</v>
      </c>
      <c r="D206" s="298" t="s">
        <v>228</v>
      </c>
      <c r="E206" s="298" t="s">
        <v>1</v>
      </c>
      <c r="F206" s="299">
        <v>403.5</v>
      </c>
      <c r="G206" s="146"/>
      <c r="H206" s="147"/>
    </row>
    <row r="207" s="2" customFormat="1" ht="16.8" customHeight="1">
      <c r="A207" s="38"/>
      <c r="B207" s="44"/>
      <c r="C207" s="300" t="s">
        <v>1</v>
      </c>
      <c r="D207" s="300" t="s">
        <v>1624</v>
      </c>
      <c r="E207" s="17" t="s">
        <v>1</v>
      </c>
      <c r="F207" s="301">
        <v>403.5</v>
      </c>
      <c r="G207" s="38"/>
      <c r="H207" s="44"/>
    </row>
    <row r="208" s="2" customFormat="1" ht="16.8" customHeight="1">
      <c r="A208" s="38"/>
      <c r="B208" s="44"/>
      <c r="C208" s="302" t="s">
        <v>1564</v>
      </c>
      <c r="D208" s="38"/>
      <c r="E208" s="38"/>
      <c r="F208" s="38"/>
      <c r="G208" s="38"/>
      <c r="H208" s="44"/>
    </row>
    <row r="209" s="2" customFormat="1" ht="16.8" customHeight="1">
      <c r="A209" s="38"/>
      <c r="B209" s="44"/>
      <c r="C209" s="300" t="s">
        <v>956</v>
      </c>
      <c r="D209" s="300" t="s">
        <v>957</v>
      </c>
      <c r="E209" s="17" t="s">
        <v>339</v>
      </c>
      <c r="F209" s="301">
        <v>403.5</v>
      </c>
      <c r="G209" s="38"/>
      <c r="H209" s="44"/>
    </row>
    <row r="210" s="2" customFormat="1">
      <c r="A210" s="38"/>
      <c r="B210" s="44"/>
      <c r="C210" s="300" t="s">
        <v>981</v>
      </c>
      <c r="D210" s="300" t="s">
        <v>982</v>
      </c>
      <c r="E210" s="17" t="s">
        <v>339</v>
      </c>
      <c r="F210" s="301">
        <v>403.5</v>
      </c>
      <c r="G210" s="38"/>
      <c r="H210" s="44"/>
    </row>
    <row r="211" s="2" customFormat="1" ht="16.8" customHeight="1">
      <c r="A211" s="38"/>
      <c r="B211" s="44"/>
      <c r="C211" s="300" t="s">
        <v>997</v>
      </c>
      <c r="D211" s="300" t="s">
        <v>998</v>
      </c>
      <c r="E211" s="17" t="s">
        <v>339</v>
      </c>
      <c r="F211" s="301">
        <v>403.5</v>
      </c>
      <c r="G211" s="38"/>
      <c r="H211" s="44"/>
    </row>
    <row r="212" s="8" customFormat="1" ht="16.8" customHeight="1">
      <c r="A212" s="146"/>
      <c r="B212" s="147"/>
      <c r="C212" s="297" t="s">
        <v>230</v>
      </c>
      <c r="D212" s="298" t="s">
        <v>231</v>
      </c>
      <c r="E212" s="298" t="s">
        <v>1</v>
      </c>
      <c r="F212" s="299">
        <v>308.38</v>
      </c>
      <c r="G212" s="146"/>
      <c r="H212" s="147"/>
    </row>
    <row r="213" s="2" customFormat="1" ht="16.8" customHeight="1">
      <c r="A213" s="38"/>
      <c r="B213" s="44"/>
      <c r="C213" s="300" t="s">
        <v>1</v>
      </c>
      <c r="D213" s="300" t="s">
        <v>1625</v>
      </c>
      <c r="E213" s="17" t="s">
        <v>1</v>
      </c>
      <c r="F213" s="301">
        <v>308.38</v>
      </c>
      <c r="G213" s="38"/>
      <c r="H213" s="44"/>
    </row>
    <row r="214" s="2" customFormat="1" ht="16.8" customHeight="1">
      <c r="A214" s="38"/>
      <c r="B214" s="44"/>
      <c r="C214" s="302" t="s">
        <v>1564</v>
      </c>
      <c r="D214" s="38"/>
      <c r="E214" s="38"/>
      <c r="F214" s="38"/>
      <c r="G214" s="38"/>
      <c r="H214" s="44"/>
    </row>
    <row r="215" s="2" customFormat="1" ht="16.8" customHeight="1">
      <c r="A215" s="38"/>
      <c r="B215" s="44"/>
      <c r="C215" s="300" t="s">
        <v>1010</v>
      </c>
      <c r="D215" s="300" t="s">
        <v>1011</v>
      </c>
      <c r="E215" s="17" t="s">
        <v>339</v>
      </c>
      <c r="F215" s="301">
        <v>308.38</v>
      </c>
      <c r="G215" s="38"/>
      <c r="H215" s="44"/>
    </row>
    <row r="216" s="8" customFormat="1" ht="16.8" customHeight="1">
      <c r="A216" s="146"/>
      <c r="B216" s="147"/>
      <c r="C216" s="297" t="s">
        <v>233</v>
      </c>
      <c r="D216" s="298" t="s">
        <v>234</v>
      </c>
      <c r="E216" s="298" t="s">
        <v>1</v>
      </c>
      <c r="F216" s="299">
        <v>20.25</v>
      </c>
      <c r="G216" s="146"/>
      <c r="H216" s="147"/>
    </row>
    <row r="217" s="2" customFormat="1" ht="16.8" customHeight="1">
      <c r="A217" s="38"/>
      <c r="B217" s="44"/>
      <c r="C217" s="300" t="s">
        <v>1</v>
      </c>
      <c r="D217" s="300" t="s">
        <v>1626</v>
      </c>
      <c r="E217" s="17" t="s">
        <v>1</v>
      </c>
      <c r="F217" s="301">
        <v>20.25</v>
      </c>
      <c r="G217" s="38"/>
      <c r="H217" s="44"/>
    </row>
    <row r="218" s="2" customFormat="1" ht="16.8" customHeight="1">
      <c r="A218" s="38"/>
      <c r="B218" s="44"/>
      <c r="C218" s="302" t="s">
        <v>1564</v>
      </c>
      <c r="D218" s="38"/>
      <c r="E218" s="38"/>
      <c r="F218" s="38"/>
      <c r="G218" s="38"/>
      <c r="H218" s="44"/>
    </row>
    <row r="219" s="2" customFormat="1" ht="16.8" customHeight="1">
      <c r="A219" s="38"/>
      <c r="B219" s="44"/>
      <c r="C219" s="300" t="s">
        <v>1010</v>
      </c>
      <c r="D219" s="300" t="s">
        <v>1011</v>
      </c>
      <c r="E219" s="17" t="s">
        <v>339</v>
      </c>
      <c r="F219" s="301">
        <v>20.25</v>
      </c>
      <c r="G219" s="38"/>
      <c r="H219" s="44"/>
    </row>
    <row r="220" s="8" customFormat="1" ht="16.8" customHeight="1">
      <c r="A220" s="146"/>
      <c r="B220" s="147"/>
      <c r="C220" s="297" t="s">
        <v>236</v>
      </c>
      <c r="D220" s="298" t="s">
        <v>237</v>
      </c>
      <c r="E220" s="298" t="s">
        <v>1</v>
      </c>
      <c r="F220" s="299">
        <v>330.70999999999998</v>
      </c>
      <c r="G220" s="146"/>
      <c r="H220" s="147"/>
    </row>
    <row r="221" s="2" customFormat="1" ht="16.8" customHeight="1">
      <c r="A221" s="38"/>
      <c r="B221" s="44"/>
      <c r="C221" s="300" t="s">
        <v>1</v>
      </c>
      <c r="D221" s="300" t="s">
        <v>1627</v>
      </c>
      <c r="E221" s="17" t="s">
        <v>1</v>
      </c>
      <c r="F221" s="301">
        <v>330.70999999999998</v>
      </c>
      <c r="G221" s="38"/>
      <c r="H221" s="44"/>
    </row>
    <row r="222" s="2" customFormat="1" ht="16.8" customHeight="1">
      <c r="A222" s="38"/>
      <c r="B222" s="44"/>
      <c r="C222" s="302" t="s">
        <v>1564</v>
      </c>
      <c r="D222" s="38"/>
      <c r="E222" s="38"/>
      <c r="F222" s="38"/>
      <c r="G222" s="38"/>
      <c r="H222" s="44"/>
    </row>
    <row r="223" s="2" customFormat="1" ht="16.8" customHeight="1">
      <c r="A223" s="38"/>
      <c r="B223" s="44"/>
      <c r="C223" s="300" t="s">
        <v>1010</v>
      </c>
      <c r="D223" s="300" t="s">
        <v>1011</v>
      </c>
      <c r="E223" s="17" t="s">
        <v>339</v>
      </c>
      <c r="F223" s="301">
        <v>330.70999999999998</v>
      </c>
      <c r="G223" s="38"/>
      <c r="H223" s="44"/>
    </row>
    <row r="224" s="8" customFormat="1" ht="16.8" customHeight="1">
      <c r="A224" s="146"/>
      <c r="B224" s="147"/>
      <c r="C224" s="297" t="s">
        <v>239</v>
      </c>
      <c r="D224" s="298" t="s">
        <v>240</v>
      </c>
      <c r="E224" s="298" t="s">
        <v>1</v>
      </c>
      <c r="F224" s="299">
        <v>414.80000000000001</v>
      </c>
      <c r="G224" s="146"/>
      <c r="H224" s="147"/>
    </row>
    <row r="225" s="2" customFormat="1" ht="16.8" customHeight="1">
      <c r="A225" s="38"/>
      <c r="B225" s="44"/>
      <c r="C225" s="300" t="s">
        <v>1</v>
      </c>
      <c r="D225" s="300" t="s">
        <v>1628</v>
      </c>
      <c r="E225" s="17" t="s">
        <v>1</v>
      </c>
      <c r="F225" s="301">
        <v>414.80000000000001</v>
      </c>
      <c r="G225" s="38"/>
      <c r="H225" s="44"/>
    </row>
    <row r="226" s="2" customFormat="1" ht="16.8" customHeight="1">
      <c r="A226" s="38"/>
      <c r="B226" s="44"/>
      <c r="C226" s="302" t="s">
        <v>1564</v>
      </c>
      <c r="D226" s="38"/>
      <c r="E226" s="38"/>
      <c r="F226" s="38"/>
      <c r="G226" s="38"/>
      <c r="H226" s="44"/>
    </row>
    <row r="227" s="2" customFormat="1" ht="16.8" customHeight="1">
      <c r="A227" s="38"/>
      <c r="B227" s="44"/>
      <c r="C227" s="300" t="s">
        <v>1119</v>
      </c>
      <c r="D227" s="300" t="s">
        <v>1120</v>
      </c>
      <c r="E227" s="17" t="s">
        <v>352</v>
      </c>
      <c r="F227" s="301">
        <v>414.80000000000001</v>
      </c>
      <c r="G227" s="38"/>
      <c r="H227" s="44"/>
    </row>
    <row r="228" s="8" customFormat="1" ht="16.8" customHeight="1">
      <c r="A228" s="146"/>
      <c r="B228" s="147"/>
      <c r="C228" s="297" t="s">
        <v>242</v>
      </c>
      <c r="D228" s="298" t="s">
        <v>243</v>
      </c>
      <c r="E228" s="298" t="s">
        <v>1</v>
      </c>
      <c r="F228" s="299">
        <v>405.04000000000002</v>
      </c>
      <c r="G228" s="146"/>
      <c r="H228" s="147"/>
    </row>
    <row r="229" s="2" customFormat="1" ht="16.8" customHeight="1">
      <c r="A229" s="38"/>
      <c r="B229" s="44"/>
      <c r="C229" s="300" t="s">
        <v>1</v>
      </c>
      <c r="D229" s="300" t="s">
        <v>1629</v>
      </c>
      <c r="E229" s="17" t="s">
        <v>1</v>
      </c>
      <c r="F229" s="301">
        <v>405.04000000000002</v>
      </c>
      <c r="G229" s="38"/>
      <c r="H229" s="44"/>
    </row>
    <row r="230" s="2" customFormat="1" ht="16.8" customHeight="1">
      <c r="A230" s="38"/>
      <c r="B230" s="44"/>
      <c r="C230" s="302" t="s">
        <v>1564</v>
      </c>
      <c r="D230" s="38"/>
      <c r="E230" s="38"/>
      <c r="F230" s="38"/>
      <c r="G230" s="38"/>
      <c r="H230" s="44"/>
    </row>
    <row r="231" s="2" customFormat="1">
      <c r="A231" s="38"/>
      <c r="B231" s="44"/>
      <c r="C231" s="300" t="s">
        <v>1059</v>
      </c>
      <c r="D231" s="300" t="s">
        <v>1060</v>
      </c>
      <c r="E231" s="17" t="s">
        <v>339</v>
      </c>
      <c r="F231" s="301">
        <v>405.04000000000002</v>
      </c>
      <c r="G231" s="38"/>
      <c r="H231" s="44"/>
    </row>
    <row r="232" s="8" customFormat="1" ht="16.8" customHeight="1">
      <c r="A232" s="146"/>
      <c r="B232" s="147"/>
      <c r="C232" s="297" t="s">
        <v>245</v>
      </c>
      <c r="D232" s="298" t="s">
        <v>246</v>
      </c>
      <c r="E232" s="298" t="s">
        <v>1</v>
      </c>
      <c r="F232" s="299">
        <v>40.241</v>
      </c>
      <c r="G232" s="146"/>
      <c r="H232" s="147"/>
    </row>
    <row r="233" s="2" customFormat="1" ht="16.8" customHeight="1">
      <c r="A233" s="38"/>
      <c r="B233" s="44"/>
      <c r="C233" s="300" t="s">
        <v>1</v>
      </c>
      <c r="D233" s="300" t="s">
        <v>1630</v>
      </c>
      <c r="E233" s="17" t="s">
        <v>1</v>
      </c>
      <c r="F233" s="301">
        <v>40.241</v>
      </c>
      <c r="G233" s="38"/>
      <c r="H233" s="44"/>
    </row>
    <row r="234" s="2" customFormat="1" ht="16.8" customHeight="1">
      <c r="A234" s="38"/>
      <c r="B234" s="44"/>
      <c r="C234" s="302" t="s">
        <v>1564</v>
      </c>
      <c r="D234" s="38"/>
      <c r="E234" s="38"/>
      <c r="F234" s="38"/>
      <c r="G234" s="38"/>
      <c r="H234" s="44"/>
    </row>
    <row r="235" s="2" customFormat="1" ht="16.8" customHeight="1">
      <c r="A235" s="38"/>
      <c r="B235" s="44"/>
      <c r="C235" s="300" t="s">
        <v>1081</v>
      </c>
      <c r="D235" s="300" t="s">
        <v>1082</v>
      </c>
      <c r="E235" s="17" t="s">
        <v>339</v>
      </c>
      <c r="F235" s="301">
        <v>40.241</v>
      </c>
      <c r="G235" s="38"/>
      <c r="H235" s="44"/>
    </row>
    <row r="236" s="8" customFormat="1" ht="16.8" customHeight="1">
      <c r="A236" s="146"/>
      <c r="B236" s="147"/>
      <c r="C236" s="297" t="s">
        <v>248</v>
      </c>
      <c r="D236" s="298" t="s">
        <v>249</v>
      </c>
      <c r="E236" s="298" t="s">
        <v>1</v>
      </c>
      <c r="F236" s="299">
        <v>330.70999999999998</v>
      </c>
      <c r="G236" s="146"/>
      <c r="H236" s="147"/>
    </row>
    <row r="237" s="2" customFormat="1" ht="16.8" customHeight="1">
      <c r="A237" s="38"/>
      <c r="B237" s="44"/>
      <c r="C237" s="300" t="s">
        <v>1</v>
      </c>
      <c r="D237" s="300" t="s">
        <v>1627</v>
      </c>
      <c r="E237" s="17" t="s">
        <v>1</v>
      </c>
      <c r="F237" s="301">
        <v>330.70999999999998</v>
      </c>
      <c r="G237" s="38"/>
      <c r="H237" s="44"/>
    </row>
    <row r="238" s="2" customFormat="1" ht="16.8" customHeight="1">
      <c r="A238" s="38"/>
      <c r="B238" s="44"/>
      <c r="C238" s="302" t="s">
        <v>1564</v>
      </c>
      <c r="D238" s="38"/>
      <c r="E238" s="38"/>
      <c r="F238" s="38"/>
      <c r="G238" s="38"/>
      <c r="H238" s="44"/>
    </row>
    <row r="239" s="2" customFormat="1" ht="16.8" customHeight="1">
      <c r="A239" s="38"/>
      <c r="B239" s="44"/>
      <c r="C239" s="300" t="s">
        <v>1097</v>
      </c>
      <c r="D239" s="300" t="s">
        <v>1098</v>
      </c>
      <c r="E239" s="17" t="s">
        <v>339</v>
      </c>
      <c r="F239" s="301">
        <v>330.70999999999998</v>
      </c>
      <c r="G239" s="38"/>
      <c r="H239" s="44"/>
    </row>
    <row r="240" s="2" customFormat="1" ht="16.8" customHeight="1">
      <c r="A240" s="38"/>
      <c r="B240" s="44"/>
      <c r="C240" s="300" t="s">
        <v>1101</v>
      </c>
      <c r="D240" s="300" t="s">
        <v>1102</v>
      </c>
      <c r="E240" s="17" t="s">
        <v>339</v>
      </c>
      <c r="F240" s="301">
        <v>330.70999999999998</v>
      </c>
      <c r="G240" s="38"/>
      <c r="H240" s="44"/>
    </row>
    <row r="241" s="8" customFormat="1" ht="16.8" customHeight="1">
      <c r="A241" s="146"/>
      <c r="B241" s="147"/>
      <c r="C241" s="297" t="s">
        <v>250</v>
      </c>
      <c r="D241" s="298" t="s">
        <v>251</v>
      </c>
      <c r="E241" s="298" t="s">
        <v>1</v>
      </c>
      <c r="F241" s="299">
        <v>661.41999999999996</v>
      </c>
      <c r="G241" s="146"/>
      <c r="H241" s="147"/>
    </row>
    <row r="242" s="2" customFormat="1" ht="16.8" customHeight="1">
      <c r="A242" s="38"/>
      <c r="B242" s="44"/>
      <c r="C242" s="300" t="s">
        <v>1</v>
      </c>
      <c r="D242" s="300" t="s">
        <v>1631</v>
      </c>
      <c r="E242" s="17" t="s">
        <v>1</v>
      </c>
      <c r="F242" s="301">
        <v>661.41999999999996</v>
      </c>
      <c r="G242" s="38"/>
      <c r="H242" s="44"/>
    </row>
    <row r="243" s="2" customFormat="1" ht="16.8" customHeight="1">
      <c r="A243" s="38"/>
      <c r="B243" s="44"/>
      <c r="C243" s="302" t="s">
        <v>1564</v>
      </c>
      <c r="D243" s="38"/>
      <c r="E243" s="38"/>
      <c r="F243" s="38"/>
      <c r="G243" s="38"/>
      <c r="H243" s="44"/>
    </row>
    <row r="244" s="2" customFormat="1" ht="16.8" customHeight="1">
      <c r="A244" s="38"/>
      <c r="B244" s="44"/>
      <c r="C244" s="300" t="s">
        <v>1110</v>
      </c>
      <c r="D244" s="300" t="s">
        <v>1111</v>
      </c>
      <c r="E244" s="17" t="s">
        <v>339</v>
      </c>
      <c r="F244" s="301">
        <v>661.41999999999996</v>
      </c>
      <c r="G244" s="38"/>
      <c r="H244" s="44"/>
    </row>
    <row r="245" s="8" customFormat="1" ht="16.8" customHeight="1">
      <c r="A245" s="146"/>
      <c r="B245" s="147"/>
      <c r="C245" s="297" t="s">
        <v>253</v>
      </c>
      <c r="D245" s="298" t="s">
        <v>254</v>
      </c>
      <c r="E245" s="298" t="s">
        <v>1</v>
      </c>
      <c r="F245" s="299">
        <v>8.7710000000000008</v>
      </c>
      <c r="G245" s="146"/>
      <c r="H245" s="147"/>
    </row>
    <row r="246" s="2" customFormat="1" ht="16.8" customHeight="1">
      <c r="A246" s="38"/>
      <c r="B246" s="44"/>
      <c r="C246" s="300" t="s">
        <v>1</v>
      </c>
      <c r="D246" s="300" t="s">
        <v>255</v>
      </c>
      <c r="E246" s="17" t="s">
        <v>1</v>
      </c>
      <c r="F246" s="301">
        <v>8.7710000000000008</v>
      </c>
      <c r="G246" s="38"/>
      <c r="H246" s="44"/>
    </row>
    <row r="247" s="2" customFormat="1" ht="16.8" customHeight="1">
      <c r="A247" s="38"/>
      <c r="B247" s="44"/>
      <c r="C247" s="302" t="s">
        <v>1564</v>
      </c>
      <c r="D247" s="38"/>
      <c r="E247" s="38"/>
      <c r="F247" s="38"/>
      <c r="G247" s="38"/>
      <c r="H247" s="44"/>
    </row>
    <row r="248" s="2" customFormat="1">
      <c r="A248" s="38"/>
      <c r="B248" s="44"/>
      <c r="C248" s="300" t="s">
        <v>976</v>
      </c>
      <c r="D248" s="300" t="s">
        <v>977</v>
      </c>
      <c r="E248" s="17" t="s">
        <v>352</v>
      </c>
      <c r="F248" s="301">
        <v>8.7710000000000008</v>
      </c>
      <c r="G248" s="38"/>
      <c r="H248" s="44"/>
    </row>
    <row r="249" s="8" customFormat="1" ht="16.8" customHeight="1">
      <c r="A249" s="146"/>
      <c r="B249" s="147"/>
      <c r="C249" s="297" t="s">
        <v>256</v>
      </c>
      <c r="D249" s="298" t="s">
        <v>257</v>
      </c>
      <c r="E249" s="298" t="s">
        <v>1</v>
      </c>
      <c r="F249" s="299">
        <v>0.5</v>
      </c>
      <c r="G249" s="146"/>
      <c r="H249" s="147"/>
    </row>
    <row r="250" s="2" customFormat="1" ht="16.8" customHeight="1">
      <c r="A250" s="38"/>
      <c r="B250" s="44"/>
      <c r="C250" s="300" t="s">
        <v>1</v>
      </c>
      <c r="D250" s="300" t="s">
        <v>1632</v>
      </c>
      <c r="E250" s="17" t="s">
        <v>1</v>
      </c>
      <c r="F250" s="301">
        <v>0.5</v>
      </c>
      <c r="G250" s="38"/>
      <c r="H250" s="44"/>
    </row>
    <row r="251" s="2" customFormat="1" ht="16.8" customHeight="1">
      <c r="A251" s="38"/>
      <c r="B251" s="44"/>
      <c r="C251" s="302" t="s">
        <v>1564</v>
      </c>
      <c r="D251" s="38"/>
      <c r="E251" s="38"/>
      <c r="F251" s="38"/>
      <c r="G251" s="38"/>
      <c r="H251" s="44"/>
    </row>
    <row r="252" s="2" customFormat="1" ht="16.8" customHeight="1">
      <c r="A252" s="38"/>
      <c r="B252" s="44"/>
      <c r="C252" s="300" t="s">
        <v>1251</v>
      </c>
      <c r="D252" s="300" t="s">
        <v>1252</v>
      </c>
      <c r="E252" s="17" t="s">
        <v>339</v>
      </c>
      <c r="F252" s="301">
        <v>0.55000000000000004</v>
      </c>
      <c r="G252" s="38"/>
      <c r="H252" s="44"/>
    </row>
    <row r="253" s="8" customFormat="1" ht="16.8" customHeight="1">
      <c r="A253" s="146"/>
      <c r="B253" s="147"/>
      <c r="C253" s="297" t="s">
        <v>259</v>
      </c>
      <c r="D253" s="298" t="s">
        <v>260</v>
      </c>
      <c r="E253" s="298" t="s">
        <v>1</v>
      </c>
      <c r="F253" s="299">
        <v>3</v>
      </c>
      <c r="G253" s="146"/>
      <c r="H253" s="147"/>
    </row>
    <row r="254" s="2" customFormat="1" ht="16.8" customHeight="1">
      <c r="A254" s="38"/>
      <c r="B254" s="44"/>
      <c r="C254" s="300" t="s">
        <v>1</v>
      </c>
      <c r="D254" s="300" t="s">
        <v>1601</v>
      </c>
      <c r="E254" s="17" t="s">
        <v>1</v>
      </c>
      <c r="F254" s="301">
        <v>3</v>
      </c>
      <c r="G254" s="38"/>
      <c r="H254" s="44"/>
    </row>
    <row r="255" s="2" customFormat="1" ht="16.8" customHeight="1">
      <c r="A255" s="38"/>
      <c r="B255" s="44"/>
      <c r="C255" s="302" t="s">
        <v>1564</v>
      </c>
      <c r="D255" s="38"/>
      <c r="E255" s="38"/>
      <c r="F255" s="38"/>
      <c r="G255" s="38"/>
      <c r="H255" s="44"/>
    </row>
    <row r="256" s="2" customFormat="1" ht="16.8" customHeight="1">
      <c r="A256" s="38"/>
      <c r="B256" s="44"/>
      <c r="C256" s="300" t="s">
        <v>1238</v>
      </c>
      <c r="D256" s="300" t="s">
        <v>1239</v>
      </c>
      <c r="E256" s="17" t="s">
        <v>352</v>
      </c>
      <c r="F256" s="301">
        <v>3</v>
      </c>
      <c r="G256" s="38"/>
      <c r="H256" s="44"/>
    </row>
    <row r="257" s="8" customFormat="1" ht="16.8" customHeight="1">
      <c r="A257" s="146"/>
      <c r="B257" s="147"/>
      <c r="C257" s="297" t="s">
        <v>261</v>
      </c>
      <c r="D257" s="298" t="s">
        <v>262</v>
      </c>
      <c r="E257" s="298" t="s">
        <v>1</v>
      </c>
      <c r="F257" s="299">
        <v>330.70999999999998</v>
      </c>
      <c r="G257" s="146"/>
      <c r="H257" s="147"/>
    </row>
    <row r="258" s="2" customFormat="1" ht="16.8" customHeight="1">
      <c r="A258" s="38"/>
      <c r="B258" s="44"/>
      <c r="C258" s="300" t="s">
        <v>1</v>
      </c>
      <c r="D258" s="300" t="s">
        <v>1627</v>
      </c>
      <c r="E258" s="17" t="s">
        <v>1</v>
      </c>
      <c r="F258" s="301">
        <v>330.70999999999998</v>
      </c>
      <c r="G258" s="38"/>
      <c r="H258" s="44"/>
    </row>
    <row r="259" s="2" customFormat="1" ht="16.8" customHeight="1">
      <c r="A259" s="38"/>
      <c r="B259" s="44"/>
      <c r="C259" s="302" t="s">
        <v>1564</v>
      </c>
      <c r="D259" s="38"/>
      <c r="E259" s="38"/>
      <c r="F259" s="38"/>
      <c r="G259" s="38"/>
      <c r="H259" s="44"/>
    </row>
    <row r="260" s="2" customFormat="1">
      <c r="A260" s="38"/>
      <c r="B260" s="44"/>
      <c r="C260" s="300" t="s">
        <v>1350</v>
      </c>
      <c r="D260" s="300" t="s">
        <v>1351</v>
      </c>
      <c r="E260" s="17" t="s">
        <v>339</v>
      </c>
      <c r="F260" s="301">
        <v>330.70999999999998</v>
      </c>
      <c r="G260" s="38"/>
      <c r="H260" s="44"/>
    </row>
    <row r="261" s="2" customFormat="1">
      <c r="A261" s="38"/>
      <c r="B261" s="44"/>
      <c r="C261" s="300" t="s">
        <v>1354</v>
      </c>
      <c r="D261" s="300" t="s">
        <v>1355</v>
      </c>
      <c r="E261" s="17" t="s">
        <v>339</v>
      </c>
      <c r="F261" s="301">
        <v>330.70999999999998</v>
      </c>
      <c r="G261" s="38"/>
      <c r="H261" s="44"/>
    </row>
    <row r="262" s="8" customFormat="1" ht="16.8" customHeight="1">
      <c r="A262" s="146"/>
      <c r="B262" s="147"/>
      <c r="C262" s="297" t="s">
        <v>263</v>
      </c>
      <c r="D262" s="298" t="s">
        <v>264</v>
      </c>
      <c r="E262" s="298" t="s">
        <v>1</v>
      </c>
      <c r="F262" s="299">
        <v>330.70999999999998</v>
      </c>
      <c r="G262" s="146"/>
      <c r="H262" s="147"/>
    </row>
    <row r="263" s="2" customFormat="1" ht="16.8" customHeight="1">
      <c r="A263" s="38"/>
      <c r="B263" s="44"/>
      <c r="C263" s="300" t="s">
        <v>1</v>
      </c>
      <c r="D263" s="300" t="s">
        <v>1627</v>
      </c>
      <c r="E263" s="17" t="s">
        <v>1</v>
      </c>
      <c r="F263" s="301">
        <v>330.70999999999998</v>
      </c>
      <c r="G263" s="38"/>
      <c r="H263" s="44"/>
    </row>
    <row r="264" s="2" customFormat="1" ht="16.8" customHeight="1">
      <c r="A264" s="38"/>
      <c r="B264" s="44"/>
      <c r="C264" s="302" t="s">
        <v>1564</v>
      </c>
      <c r="D264" s="38"/>
      <c r="E264" s="38"/>
      <c r="F264" s="38"/>
      <c r="G264" s="38"/>
      <c r="H264" s="44"/>
    </row>
    <row r="265" s="2" customFormat="1" ht="16.8" customHeight="1">
      <c r="A265" s="38"/>
      <c r="B265" s="44"/>
      <c r="C265" s="300" t="s">
        <v>1342</v>
      </c>
      <c r="D265" s="300" t="s">
        <v>1343</v>
      </c>
      <c r="E265" s="17" t="s">
        <v>339</v>
      </c>
      <c r="F265" s="301">
        <v>330.70999999999998</v>
      </c>
      <c r="G265" s="38"/>
      <c r="H265" s="44"/>
    </row>
    <row r="266" s="8" customFormat="1" ht="16.8" customHeight="1">
      <c r="A266" s="146"/>
      <c r="B266" s="147"/>
      <c r="C266" s="297" t="s">
        <v>265</v>
      </c>
      <c r="D266" s="298" t="s">
        <v>266</v>
      </c>
      <c r="E266" s="298" t="s">
        <v>1</v>
      </c>
      <c r="F266" s="299">
        <v>659.34000000000003</v>
      </c>
      <c r="G266" s="146"/>
      <c r="H266" s="147"/>
    </row>
    <row r="267" s="2" customFormat="1" ht="16.8" customHeight="1">
      <c r="A267" s="38"/>
      <c r="B267" s="44"/>
      <c r="C267" s="300" t="s">
        <v>1</v>
      </c>
      <c r="D267" s="300" t="s">
        <v>1633</v>
      </c>
      <c r="E267" s="17" t="s">
        <v>1</v>
      </c>
      <c r="F267" s="301">
        <v>659.34000000000003</v>
      </c>
      <c r="G267" s="38"/>
      <c r="H267" s="44"/>
    </row>
    <row r="268" s="2" customFormat="1" ht="16.8" customHeight="1">
      <c r="A268" s="38"/>
      <c r="B268" s="44"/>
      <c r="C268" s="302" t="s">
        <v>1564</v>
      </c>
      <c r="D268" s="38"/>
      <c r="E268" s="38"/>
      <c r="F268" s="38"/>
      <c r="G268" s="38"/>
      <c r="H268" s="44"/>
    </row>
    <row r="269" s="2" customFormat="1" ht="16.8" customHeight="1">
      <c r="A269" s="38"/>
      <c r="B269" s="44"/>
      <c r="C269" s="300" t="s">
        <v>769</v>
      </c>
      <c r="D269" s="300" t="s">
        <v>770</v>
      </c>
      <c r="E269" s="17" t="s">
        <v>339</v>
      </c>
      <c r="F269" s="301">
        <v>659.34000000000003</v>
      </c>
      <c r="G269" s="38"/>
      <c r="H269" s="44"/>
    </row>
    <row r="270" s="8" customFormat="1" ht="16.8" customHeight="1">
      <c r="A270" s="146"/>
      <c r="B270" s="147"/>
      <c r="C270" s="297" t="s">
        <v>268</v>
      </c>
      <c r="D270" s="298" t="s">
        <v>269</v>
      </c>
      <c r="E270" s="298" t="s">
        <v>1</v>
      </c>
      <c r="F270" s="299">
        <v>2693.9499999999998</v>
      </c>
      <c r="G270" s="146"/>
      <c r="H270" s="147"/>
    </row>
    <row r="271" s="2" customFormat="1" ht="16.8" customHeight="1">
      <c r="A271" s="38"/>
      <c r="B271" s="44"/>
      <c r="C271" s="300" t="s">
        <v>1</v>
      </c>
      <c r="D271" s="300" t="s">
        <v>1634</v>
      </c>
      <c r="E271" s="17" t="s">
        <v>1</v>
      </c>
      <c r="F271" s="301">
        <v>1850.28</v>
      </c>
      <c r="G271" s="38"/>
      <c r="H271" s="44"/>
    </row>
    <row r="272" s="2" customFormat="1" ht="16.8" customHeight="1">
      <c r="A272" s="38"/>
      <c r="B272" s="44"/>
      <c r="C272" s="300" t="s">
        <v>1</v>
      </c>
      <c r="D272" s="300" t="s">
        <v>1635</v>
      </c>
      <c r="E272" s="17" t="s">
        <v>1</v>
      </c>
      <c r="F272" s="301">
        <v>182.25</v>
      </c>
      <c r="G272" s="38"/>
      <c r="H272" s="44"/>
    </row>
    <row r="273" s="2" customFormat="1" ht="16.8" customHeight="1">
      <c r="A273" s="38"/>
      <c r="B273" s="44"/>
      <c r="C273" s="300" t="s">
        <v>1</v>
      </c>
      <c r="D273" s="300" t="s">
        <v>1631</v>
      </c>
      <c r="E273" s="17" t="s">
        <v>1</v>
      </c>
      <c r="F273" s="301">
        <v>661.41999999999996</v>
      </c>
      <c r="G273" s="38"/>
      <c r="H273" s="44"/>
    </row>
    <row r="274" s="2" customFormat="1" ht="16.8" customHeight="1">
      <c r="A274" s="38"/>
      <c r="B274" s="44"/>
      <c r="C274" s="302" t="s">
        <v>1564</v>
      </c>
      <c r="D274" s="38"/>
      <c r="E274" s="38"/>
      <c r="F274" s="38"/>
      <c r="G274" s="38"/>
      <c r="H274" s="44"/>
    </row>
    <row r="275" s="2" customFormat="1" ht="16.8" customHeight="1">
      <c r="A275" s="38"/>
      <c r="B275" s="44"/>
      <c r="C275" s="300" t="s">
        <v>774</v>
      </c>
      <c r="D275" s="300" t="s">
        <v>775</v>
      </c>
      <c r="E275" s="17" t="s">
        <v>339</v>
      </c>
      <c r="F275" s="301">
        <v>2693.9499999999998</v>
      </c>
      <c r="G275" s="38"/>
      <c r="H275" s="44"/>
    </row>
    <row r="276" s="8" customFormat="1" ht="16.8" customHeight="1">
      <c r="A276" s="146"/>
      <c r="B276" s="147"/>
      <c r="C276" s="297" t="s">
        <v>271</v>
      </c>
      <c r="D276" s="298" t="s">
        <v>272</v>
      </c>
      <c r="E276" s="298" t="s">
        <v>1</v>
      </c>
      <c r="F276" s="299">
        <v>639.09000000000003</v>
      </c>
      <c r="G276" s="146"/>
      <c r="H276" s="147"/>
    </row>
    <row r="277" s="2" customFormat="1" ht="16.8" customHeight="1">
      <c r="A277" s="38"/>
      <c r="B277" s="44"/>
      <c r="C277" s="300" t="s">
        <v>1</v>
      </c>
      <c r="D277" s="300" t="s">
        <v>1636</v>
      </c>
      <c r="E277" s="17" t="s">
        <v>1</v>
      </c>
      <c r="F277" s="301">
        <v>639.09000000000003</v>
      </c>
      <c r="G277" s="38"/>
      <c r="H277" s="44"/>
    </row>
    <row r="278" s="2" customFormat="1" ht="16.8" customHeight="1">
      <c r="A278" s="38"/>
      <c r="B278" s="44"/>
      <c r="C278" s="302" t="s">
        <v>1564</v>
      </c>
      <c r="D278" s="38"/>
      <c r="E278" s="38"/>
      <c r="F278" s="38"/>
      <c r="G278" s="38"/>
      <c r="H278" s="44"/>
    </row>
    <row r="279" s="2" customFormat="1">
      <c r="A279" s="38"/>
      <c r="B279" s="44"/>
      <c r="C279" s="300" t="s">
        <v>1311</v>
      </c>
      <c r="D279" s="300" t="s">
        <v>1312</v>
      </c>
      <c r="E279" s="17" t="s">
        <v>339</v>
      </c>
      <c r="F279" s="301">
        <v>639.09000000000003</v>
      </c>
      <c r="G279" s="38"/>
      <c r="H279" s="44"/>
    </row>
    <row r="280" s="8" customFormat="1" ht="16.8" customHeight="1">
      <c r="A280" s="146"/>
      <c r="B280" s="147"/>
      <c r="C280" s="297" t="s">
        <v>274</v>
      </c>
      <c r="D280" s="298" t="s">
        <v>275</v>
      </c>
      <c r="E280" s="298" t="s">
        <v>1</v>
      </c>
      <c r="F280" s="299">
        <v>639.09000000000003</v>
      </c>
      <c r="G280" s="146"/>
      <c r="H280" s="147"/>
    </row>
    <row r="281" s="2" customFormat="1" ht="16.8" customHeight="1">
      <c r="A281" s="38"/>
      <c r="B281" s="44"/>
      <c r="C281" s="300" t="s">
        <v>1</v>
      </c>
      <c r="D281" s="300" t="s">
        <v>1637</v>
      </c>
      <c r="E281" s="17" t="s">
        <v>1</v>
      </c>
      <c r="F281" s="301">
        <v>639.09000000000003</v>
      </c>
      <c r="G281" s="38"/>
      <c r="H281" s="44"/>
    </row>
    <row r="282" s="2" customFormat="1" ht="16.8" customHeight="1">
      <c r="A282" s="38"/>
      <c r="B282" s="44"/>
      <c r="C282" s="302" t="s">
        <v>1564</v>
      </c>
      <c r="D282" s="38"/>
      <c r="E282" s="38"/>
      <c r="F282" s="38"/>
      <c r="G282" s="38"/>
      <c r="H282" s="44"/>
    </row>
    <row r="283" s="2" customFormat="1" ht="16.8" customHeight="1">
      <c r="A283" s="38"/>
      <c r="B283" s="44"/>
      <c r="C283" s="300" t="s">
        <v>1316</v>
      </c>
      <c r="D283" s="300" t="s">
        <v>1317</v>
      </c>
      <c r="E283" s="17" t="s">
        <v>339</v>
      </c>
      <c r="F283" s="301">
        <v>639.09000000000003</v>
      </c>
      <c r="G283" s="38"/>
      <c r="H283" s="44"/>
    </row>
    <row r="284" s="8" customFormat="1" ht="16.8" customHeight="1">
      <c r="A284" s="146"/>
      <c r="B284" s="147"/>
      <c r="C284" s="297" t="s">
        <v>276</v>
      </c>
      <c r="D284" s="298" t="s">
        <v>277</v>
      </c>
      <c r="E284" s="298" t="s">
        <v>1</v>
      </c>
      <c r="F284" s="299">
        <v>20.25</v>
      </c>
      <c r="G284" s="146"/>
      <c r="H284" s="147"/>
    </row>
    <row r="285" s="2" customFormat="1" ht="16.8" customHeight="1">
      <c r="A285" s="38"/>
      <c r="B285" s="44"/>
      <c r="C285" s="300" t="s">
        <v>1</v>
      </c>
      <c r="D285" s="300" t="s">
        <v>1626</v>
      </c>
      <c r="E285" s="17" t="s">
        <v>1</v>
      </c>
      <c r="F285" s="301">
        <v>20.25</v>
      </c>
      <c r="G285" s="38"/>
      <c r="H285" s="44"/>
    </row>
    <row r="286" s="2" customFormat="1" ht="16.8" customHeight="1">
      <c r="A286" s="38"/>
      <c r="B286" s="44"/>
      <c r="C286" s="302" t="s">
        <v>1564</v>
      </c>
      <c r="D286" s="38"/>
      <c r="E286" s="38"/>
      <c r="F286" s="38"/>
      <c r="G286" s="38"/>
      <c r="H286" s="44"/>
    </row>
    <row r="287" s="2" customFormat="1" ht="16.8" customHeight="1">
      <c r="A287" s="38"/>
      <c r="B287" s="44"/>
      <c r="C287" s="300" t="s">
        <v>1328</v>
      </c>
      <c r="D287" s="300" t="s">
        <v>1329</v>
      </c>
      <c r="E287" s="17" t="s">
        <v>339</v>
      </c>
      <c r="F287" s="301">
        <v>20.25</v>
      </c>
      <c r="G287" s="38"/>
      <c r="H287" s="44"/>
    </row>
    <row r="288" s="2" customFormat="1" ht="16.8" customHeight="1">
      <c r="A288" s="38"/>
      <c r="B288" s="44"/>
      <c r="C288" s="300" t="s">
        <v>1332</v>
      </c>
      <c r="D288" s="300" t="s">
        <v>1333</v>
      </c>
      <c r="E288" s="17" t="s">
        <v>339</v>
      </c>
      <c r="F288" s="301">
        <v>20.25</v>
      </c>
      <c r="G288" s="38"/>
      <c r="H288" s="44"/>
    </row>
    <row r="289" s="2" customFormat="1" ht="16.8" customHeight="1">
      <c r="A289" s="38"/>
      <c r="B289" s="44"/>
      <c r="C289" s="300" t="s">
        <v>1336</v>
      </c>
      <c r="D289" s="300" t="s">
        <v>1337</v>
      </c>
      <c r="E289" s="17" t="s">
        <v>339</v>
      </c>
      <c r="F289" s="301">
        <v>20.25</v>
      </c>
      <c r="G289" s="38"/>
      <c r="H289" s="44"/>
    </row>
    <row r="290" s="8" customFormat="1" ht="16.8" customHeight="1">
      <c r="A290" s="146"/>
      <c r="B290" s="147"/>
      <c r="C290" s="297" t="s">
        <v>278</v>
      </c>
      <c r="D290" s="298" t="s">
        <v>279</v>
      </c>
      <c r="E290" s="298" t="s">
        <v>1</v>
      </c>
      <c r="F290" s="299">
        <v>59.789999999999999</v>
      </c>
      <c r="G290" s="146"/>
      <c r="H290" s="147"/>
    </row>
    <row r="291" s="2" customFormat="1" ht="16.8" customHeight="1">
      <c r="A291" s="38"/>
      <c r="B291" s="44"/>
      <c r="C291" s="300" t="s">
        <v>1</v>
      </c>
      <c r="D291" s="300" t="s">
        <v>1638</v>
      </c>
      <c r="E291" s="17" t="s">
        <v>1</v>
      </c>
      <c r="F291" s="301">
        <v>59.789999999999999</v>
      </c>
      <c r="G291" s="38"/>
      <c r="H291" s="44"/>
    </row>
    <row r="292" s="2" customFormat="1" ht="16.8" customHeight="1">
      <c r="A292" s="38"/>
      <c r="B292" s="44"/>
      <c r="C292" s="302" t="s">
        <v>1564</v>
      </c>
      <c r="D292" s="38"/>
      <c r="E292" s="38"/>
      <c r="F292" s="38"/>
      <c r="G292" s="38"/>
      <c r="H292" s="44"/>
    </row>
    <row r="293" s="2" customFormat="1" ht="16.8" customHeight="1">
      <c r="A293" s="38"/>
      <c r="B293" s="44"/>
      <c r="C293" s="300" t="s">
        <v>667</v>
      </c>
      <c r="D293" s="300" t="s">
        <v>668</v>
      </c>
      <c r="E293" s="17" t="s">
        <v>339</v>
      </c>
      <c r="F293" s="301">
        <v>59.789999999999999</v>
      </c>
      <c r="G293" s="38"/>
      <c r="H293" s="44"/>
    </row>
    <row r="294" s="8" customFormat="1" ht="16.8" customHeight="1">
      <c r="A294" s="146"/>
      <c r="B294" s="147"/>
      <c r="C294" s="297" t="s">
        <v>281</v>
      </c>
      <c r="D294" s="298" t="s">
        <v>282</v>
      </c>
      <c r="E294" s="298" t="s">
        <v>1</v>
      </c>
      <c r="F294" s="299">
        <v>73.599000000000004</v>
      </c>
      <c r="G294" s="146"/>
      <c r="H294" s="147"/>
    </row>
    <row r="295" s="2" customFormat="1" ht="16.8" customHeight="1">
      <c r="A295" s="38"/>
      <c r="B295" s="44"/>
      <c r="C295" s="300" t="s">
        <v>1</v>
      </c>
      <c r="D295" s="300" t="s">
        <v>283</v>
      </c>
      <c r="E295" s="17" t="s">
        <v>1</v>
      </c>
      <c r="F295" s="301">
        <v>73.599000000000004</v>
      </c>
      <c r="G295" s="38"/>
      <c r="H295" s="44"/>
    </row>
    <row r="296" s="2" customFormat="1" ht="16.8" customHeight="1">
      <c r="A296" s="38"/>
      <c r="B296" s="44"/>
      <c r="C296" s="302" t="s">
        <v>1564</v>
      </c>
      <c r="D296" s="38"/>
      <c r="E296" s="38"/>
      <c r="F296" s="38"/>
      <c r="G296" s="38"/>
      <c r="H296" s="44"/>
    </row>
    <row r="297" s="2" customFormat="1">
      <c r="A297" s="38"/>
      <c r="B297" s="44"/>
      <c r="C297" s="300" t="s">
        <v>827</v>
      </c>
      <c r="D297" s="300" t="s">
        <v>828</v>
      </c>
      <c r="E297" s="17" t="s">
        <v>352</v>
      </c>
      <c r="F297" s="301">
        <v>73.599000000000004</v>
      </c>
      <c r="G297" s="38"/>
      <c r="H297" s="44"/>
    </row>
    <row r="298" s="8" customFormat="1" ht="16.8" customHeight="1">
      <c r="A298" s="146"/>
      <c r="B298" s="147"/>
      <c r="C298" s="297" t="s">
        <v>284</v>
      </c>
      <c r="D298" s="298" t="s">
        <v>285</v>
      </c>
      <c r="E298" s="298" t="s">
        <v>1</v>
      </c>
      <c r="F298" s="299">
        <v>42.561</v>
      </c>
      <c r="G298" s="146"/>
      <c r="H298" s="147"/>
    </row>
    <row r="299" s="2" customFormat="1" ht="16.8" customHeight="1">
      <c r="A299" s="38"/>
      <c r="B299" s="44"/>
      <c r="C299" s="300" t="s">
        <v>1</v>
      </c>
      <c r="D299" s="300" t="s">
        <v>286</v>
      </c>
      <c r="E299" s="17" t="s">
        <v>1</v>
      </c>
      <c r="F299" s="301">
        <v>42.561</v>
      </c>
      <c r="G299" s="38"/>
      <c r="H299" s="44"/>
    </row>
    <row r="300" s="2" customFormat="1" ht="16.8" customHeight="1">
      <c r="A300" s="38"/>
      <c r="B300" s="44"/>
      <c r="C300" s="302" t="s">
        <v>1564</v>
      </c>
      <c r="D300" s="38"/>
      <c r="E300" s="38"/>
      <c r="F300" s="38"/>
      <c r="G300" s="38"/>
      <c r="H300" s="44"/>
    </row>
    <row r="301" s="2" customFormat="1" ht="16.8" customHeight="1">
      <c r="A301" s="38"/>
      <c r="B301" s="44"/>
      <c r="C301" s="300" t="s">
        <v>800</v>
      </c>
      <c r="D301" s="300" t="s">
        <v>801</v>
      </c>
      <c r="E301" s="17" t="s">
        <v>352</v>
      </c>
      <c r="F301" s="301">
        <v>42.561</v>
      </c>
      <c r="G301" s="38"/>
      <c r="H301" s="44"/>
    </row>
    <row r="302" s="8" customFormat="1" ht="16.8" customHeight="1">
      <c r="A302" s="146"/>
      <c r="B302" s="147"/>
      <c r="C302" s="297" t="s">
        <v>287</v>
      </c>
      <c r="D302" s="298" t="s">
        <v>288</v>
      </c>
      <c r="E302" s="298" t="s">
        <v>1</v>
      </c>
      <c r="F302" s="299">
        <v>327.279</v>
      </c>
      <c r="G302" s="146"/>
      <c r="H302" s="147"/>
    </row>
    <row r="303" s="2" customFormat="1" ht="16.8" customHeight="1">
      <c r="A303" s="38"/>
      <c r="B303" s="44"/>
      <c r="C303" s="300" t="s">
        <v>1</v>
      </c>
      <c r="D303" s="300" t="s">
        <v>1639</v>
      </c>
      <c r="E303" s="17" t="s">
        <v>1</v>
      </c>
      <c r="F303" s="301">
        <v>264.80399999999997</v>
      </c>
      <c r="G303" s="38"/>
      <c r="H303" s="44"/>
    </row>
    <row r="304" s="2" customFormat="1" ht="16.8" customHeight="1">
      <c r="A304" s="38"/>
      <c r="B304" s="44"/>
      <c r="C304" s="300" t="s">
        <v>1</v>
      </c>
      <c r="D304" s="300" t="s">
        <v>1640</v>
      </c>
      <c r="E304" s="17" t="s">
        <v>1</v>
      </c>
      <c r="F304" s="301">
        <v>-33.850000000000001</v>
      </c>
      <c r="G304" s="38"/>
      <c r="H304" s="44"/>
    </row>
    <row r="305" s="2" customFormat="1" ht="16.8" customHeight="1">
      <c r="A305" s="38"/>
      <c r="B305" s="44"/>
      <c r="C305" s="300" t="s">
        <v>1</v>
      </c>
      <c r="D305" s="300" t="s">
        <v>1641</v>
      </c>
      <c r="E305" s="17" t="s">
        <v>1</v>
      </c>
      <c r="F305" s="301">
        <v>98.799999999999997</v>
      </c>
      <c r="G305" s="38"/>
      <c r="H305" s="44"/>
    </row>
    <row r="306" s="2" customFormat="1" ht="16.8" customHeight="1">
      <c r="A306" s="38"/>
      <c r="B306" s="44"/>
      <c r="C306" s="300" t="s">
        <v>1</v>
      </c>
      <c r="D306" s="300" t="s">
        <v>1619</v>
      </c>
      <c r="E306" s="17" t="s">
        <v>1</v>
      </c>
      <c r="F306" s="301">
        <v>-2.4750000000000001</v>
      </c>
      <c r="G306" s="38"/>
      <c r="H306" s="44"/>
    </row>
    <row r="307" s="2" customFormat="1" ht="16.8" customHeight="1">
      <c r="A307" s="38"/>
      <c r="B307" s="44"/>
      <c r="C307" s="302" t="s">
        <v>1564</v>
      </c>
      <c r="D307" s="38"/>
      <c r="E307" s="38"/>
      <c r="F307" s="38"/>
      <c r="G307" s="38"/>
      <c r="H307" s="44"/>
    </row>
    <row r="308" s="2" customFormat="1">
      <c r="A308" s="38"/>
      <c r="B308" s="44"/>
      <c r="C308" s="300" t="s">
        <v>1074</v>
      </c>
      <c r="D308" s="300" t="s">
        <v>1075</v>
      </c>
      <c r="E308" s="17" t="s">
        <v>339</v>
      </c>
      <c r="F308" s="301">
        <v>327.279</v>
      </c>
      <c r="G308" s="38"/>
      <c r="H308" s="44"/>
    </row>
    <row r="309" s="8" customFormat="1" ht="16.8" customHeight="1">
      <c r="A309" s="146"/>
      <c r="B309" s="147"/>
      <c r="C309" s="297" t="s">
        <v>290</v>
      </c>
      <c r="D309" s="298" t="s">
        <v>291</v>
      </c>
      <c r="E309" s="298" t="s">
        <v>1</v>
      </c>
      <c r="F309" s="299">
        <v>659.34000000000003</v>
      </c>
      <c r="G309" s="146"/>
      <c r="H309" s="147"/>
    </row>
    <row r="310" s="2" customFormat="1" ht="16.8" customHeight="1">
      <c r="A310" s="38"/>
      <c r="B310" s="44"/>
      <c r="C310" s="300" t="s">
        <v>1</v>
      </c>
      <c r="D310" s="300" t="s">
        <v>1633</v>
      </c>
      <c r="E310" s="17" t="s">
        <v>1</v>
      </c>
      <c r="F310" s="301">
        <v>659.34000000000003</v>
      </c>
      <c r="G310" s="38"/>
      <c r="H310" s="44"/>
    </row>
    <row r="311" s="2" customFormat="1" ht="16.8" customHeight="1">
      <c r="A311" s="38"/>
      <c r="B311" s="44"/>
      <c r="C311" s="302" t="s">
        <v>1564</v>
      </c>
      <c r="D311" s="38"/>
      <c r="E311" s="38"/>
      <c r="F311" s="38"/>
      <c r="G311" s="38"/>
      <c r="H311" s="44"/>
    </row>
    <row r="312" s="2" customFormat="1">
      <c r="A312" s="38"/>
      <c r="B312" s="44"/>
      <c r="C312" s="300" t="s">
        <v>862</v>
      </c>
      <c r="D312" s="300" t="s">
        <v>863</v>
      </c>
      <c r="E312" s="17" t="s">
        <v>339</v>
      </c>
      <c r="F312" s="301">
        <v>659.34000000000003</v>
      </c>
      <c r="G312" s="38"/>
      <c r="H312" s="44"/>
    </row>
    <row r="313" s="2" customFormat="1" ht="26.4" customHeight="1">
      <c r="A313" s="38"/>
      <c r="B313" s="44"/>
      <c r="C313" s="296" t="s">
        <v>92</v>
      </c>
      <c r="D313" s="296" t="s">
        <v>93</v>
      </c>
      <c r="E313" s="38"/>
      <c r="F313" s="38"/>
      <c r="G313" s="38"/>
      <c r="H313" s="44"/>
    </row>
    <row r="314" s="8" customFormat="1" ht="16.8" customHeight="1">
      <c r="A314" s="146"/>
      <c r="B314" s="147"/>
      <c r="C314" s="297" t="s">
        <v>98</v>
      </c>
      <c r="D314" s="298" t="s">
        <v>1394</v>
      </c>
      <c r="E314" s="298" t="s">
        <v>1</v>
      </c>
      <c r="F314" s="299">
        <v>13.859999999999999</v>
      </c>
      <c r="G314" s="146"/>
      <c r="H314" s="147"/>
    </row>
    <row r="315" s="2" customFormat="1" ht="16.8" customHeight="1">
      <c r="A315" s="38"/>
      <c r="B315" s="44"/>
      <c r="C315" s="300" t="s">
        <v>1</v>
      </c>
      <c r="D315" s="300" t="s">
        <v>1642</v>
      </c>
      <c r="E315" s="17" t="s">
        <v>1</v>
      </c>
      <c r="F315" s="301">
        <v>13.859999999999999</v>
      </c>
      <c r="G315" s="38"/>
      <c r="H315" s="44"/>
    </row>
    <row r="316" s="2" customFormat="1" ht="16.8" customHeight="1">
      <c r="A316" s="38"/>
      <c r="B316" s="44"/>
      <c r="C316" s="302" t="s">
        <v>1564</v>
      </c>
      <c r="D316" s="38"/>
      <c r="E316" s="38"/>
      <c r="F316" s="38"/>
      <c r="G316" s="38"/>
      <c r="H316" s="44"/>
    </row>
    <row r="317" s="2" customFormat="1" ht="16.8" customHeight="1">
      <c r="A317" s="38"/>
      <c r="B317" s="44"/>
      <c r="C317" s="300" t="s">
        <v>346</v>
      </c>
      <c r="D317" s="300" t="s">
        <v>347</v>
      </c>
      <c r="E317" s="17" t="s">
        <v>339</v>
      </c>
      <c r="F317" s="301">
        <v>13.859999999999999</v>
      </c>
      <c r="G317" s="38"/>
      <c r="H317" s="44"/>
    </row>
    <row r="318" s="2" customFormat="1" ht="16.8" customHeight="1">
      <c r="A318" s="38"/>
      <c r="B318" s="44"/>
      <c r="C318" s="300" t="s">
        <v>667</v>
      </c>
      <c r="D318" s="300" t="s">
        <v>668</v>
      </c>
      <c r="E318" s="17" t="s">
        <v>339</v>
      </c>
      <c r="F318" s="301">
        <v>13.859999999999999</v>
      </c>
      <c r="G318" s="38"/>
      <c r="H318" s="44"/>
    </row>
    <row r="319" s="2" customFormat="1" ht="16.8" customHeight="1">
      <c r="A319" s="38"/>
      <c r="B319" s="44"/>
      <c r="C319" s="300" t="s">
        <v>886</v>
      </c>
      <c r="D319" s="300" t="s">
        <v>887</v>
      </c>
      <c r="E319" s="17" t="s">
        <v>339</v>
      </c>
      <c r="F319" s="301">
        <v>13.859999999999999</v>
      </c>
      <c r="G319" s="38"/>
      <c r="H319" s="44"/>
    </row>
    <row r="320" s="8" customFormat="1" ht="16.8" customHeight="1">
      <c r="A320" s="146"/>
      <c r="B320" s="147"/>
      <c r="C320" s="297" t="s">
        <v>102</v>
      </c>
      <c r="D320" s="298" t="s">
        <v>1396</v>
      </c>
      <c r="E320" s="298" t="s">
        <v>1</v>
      </c>
      <c r="F320" s="299">
        <v>34.798000000000002</v>
      </c>
      <c r="G320" s="146"/>
      <c r="H320" s="147"/>
    </row>
    <row r="321" s="2" customFormat="1" ht="16.8" customHeight="1">
      <c r="A321" s="38"/>
      <c r="B321" s="44"/>
      <c r="C321" s="300" t="s">
        <v>1</v>
      </c>
      <c r="D321" s="300" t="s">
        <v>1643</v>
      </c>
      <c r="E321" s="17" t="s">
        <v>1</v>
      </c>
      <c r="F321" s="301">
        <v>34.798000000000002</v>
      </c>
      <c r="G321" s="38"/>
      <c r="H321" s="44"/>
    </row>
    <row r="322" s="2" customFormat="1" ht="16.8" customHeight="1">
      <c r="A322" s="38"/>
      <c r="B322" s="44"/>
      <c r="C322" s="302" t="s">
        <v>1564</v>
      </c>
      <c r="D322" s="38"/>
      <c r="E322" s="38"/>
      <c r="F322" s="38"/>
      <c r="G322" s="38"/>
      <c r="H322" s="44"/>
    </row>
    <row r="323" s="2" customFormat="1" ht="16.8" customHeight="1">
      <c r="A323" s="38"/>
      <c r="B323" s="44"/>
      <c r="C323" s="300" t="s">
        <v>355</v>
      </c>
      <c r="D323" s="300" t="s">
        <v>356</v>
      </c>
      <c r="E323" s="17" t="s">
        <v>339</v>
      </c>
      <c r="F323" s="301">
        <v>34.798000000000002</v>
      </c>
      <c r="G323" s="38"/>
      <c r="H323" s="44"/>
    </row>
    <row r="324" s="2" customFormat="1">
      <c r="A324" s="38"/>
      <c r="B324" s="44"/>
      <c r="C324" s="300" t="s">
        <v>409</v>
      </c>
      <c r="D324" s="300" t="s">
        <v>410</v>
      </c>
      <c r="E324" s="17" t="s">
        <v>339</v>
      </c>
      <c r="F324" s="301">
        <v>34.798000000000002</v>
      </c>
      <c r="G324" s="38"/>
      <c r="H324" s="44"/>
    </row>
    <row r="325" s="2" customFormat="1" ht="7.44" customHeight="1">
      <c r="A325" s="38"/>
      <c r="B325" s="172"/>
      <c r="C325" s="173"/>
      <c r="D325" s="173"/>
      <c r="E325" s="173"/>
      <c r="F325" s="173"/>
      <c r="G325" s="173"/>
      <c r="H325" s="44"/>
    </row>
    <row r="326" s="2" customFormat="1">
      <c r="A326" s="38"/>
      <c r="B326" s="38"/>
      <c r="C326" s="38"/>
      <c r="D326" s="38"/>
      <c r="E326" s="38"/>
      <c r="F326" s="38"/>
      <c r="G326" s="38"/>
      <c r="H326" s="38"/>
    </row>
  </sheetData>
  <sheetProtection sheet="1" formatColumns="0" formatRows="0" objects="1" scenarios="1" spinCount="100000" saltValue="MHatLKGWP11rWrMZKitOhkQbu30k3OrxIIM+0IPMJJGAPOaC13fsUcEg1eEFxz57/yY912IcdJdwqEfqOI01tg==" hashValue="yfoOlURTmT1vm9pArpd8D+CNQCb1Bp1bZUxe9HQtS62v+w15m/XlEugQPa3SYPi9eUJ9KGambcoUXTSocy0/+A==" algorithmName="SHA-512" password="CC35"/>
  <mergeCells count="2">
    <mergeCell ref="D5:F5"/>
    <mergeCell ref="D6:F6"/>
  </mergeCells>
  <hyperlinks>
    <hyperlink ref="C11" r:id="rId1" display="VV0001"/>
    <hyperlink ref="C15" r:id="rId2" display="VV0002"/>
    <hyperlink ref="C19" r:id="rId3" display="VV0003"/>
    <hyperlink ref="C23" r:id="rId4" display="VV0004"/>
    <hyperlink ref="C27" r:id="rId5" display="VV0005"/>
    <hyperlink ref="C31" r:id="rId6" display="VV0006"/>
    <hyperlink ref="C35" r:id="rId7" display="VV0007"/>
    <hyperlink ref="C39" r:id="rId8" display="VV0008"/>
    <hyperlink ref="C43" r:id="rId9" display="VV0009"/>
    <hyperlink ref="C44" r:id="rId10" display="VV0010"/>
    <hyperlink ref="C48" r:id="rId11" display="VV0011"/>
    <hyperlink ref="C52" r:id="rId12" display="VV0012"/>
    <hyperlink ref="C56" r:id="rId13" display="VV0013"/>
    <hyperlink ref="C61" r:id="rId14" display="VV0014"/>
    <hyperlink ref="C65" r:id="rId15" display="VV0015"/>
    <hyperlink ref="C69" r:id="rId16" display="VV0016"/>
    <hyperlink ref="C73" r:id="rId17" display="VV0017"/>
    <hyperlink ref="C77" r:id="rId18" display="VV0018"/>
    <hyperlink ref="C81" r:id="rId19" display="VV0019"/>
    <hyperlink ref="C85" r:id="rId20" display="VV0020"/>
    <hyperlink ref="C86" r:id="rId21" display="VV0021"/>
    <hyperlink ref="C90" r:id="rId22" display="VV0022"/>
    <hyperlink ref="C95" r:id="rId23" display="VV0023"/>
    <hyperlink ref="C99" r:id="rId24" display="VV0024"/>
    <hyperlink ref="C103" r:id="rId25" display="VV0025"/>
    <hyperlink ref="C104" r:id="rId26" display="VV0026"/>
    <hyperlink ref="C105" r:id="rId27" display="VV0027"/>
    <hyperlink ref="C109" r:id="rId28" display="VV0028"/>
    <hyperlink ref="C113" r:id="rId29" display="VV0029"/>
    <hyperlink ref="C117" r:id="rId30" display="VV0030"/>
    <hyperlink ref="C121" r:id="rId31" display="VV0031"/>
    <hyperlink ref="C125" r:id="rId32" display="VV0032"/>
    <hyperlink ref="C134" r:id="rId33" display="VV0033"/>
    <hyperlink ref="C138" r:id="rId34" display="VV0034"/>
    <hyperlink ref="C142" r:id="rId35" display="VV0035"/>
    <hyperlink ref="C146" r:id="rId36" display="VV0036"/>
    <hyperlink ref="C150" r:id="rId37" display="VV0037"/>
    <hyperlink ref="C154" r:id="rId38" display="VV0038"/>
    <hyperlink ref="C159" r:id="rId39" display="VV0039"/>
    <hyperlink ref="C163" r:id="rId40" display="VV0040"/>
    <hyperlink ref="C169" r:id="rId41" display="VV0041"/>
    <hyperlink ref="C185" r:id="rId42" display="VV0042"/>
    <hyperlink ref="C189" r:id="rId43" display="VV0043"/>
    <hyperlink ref="C194" r:id="rId44" display="VV0044"/>
    <hyperlink ref="C198" r:id="rId45" display="VV0045"/>
    <hyperlink ref="C202" r:id="rId46" display="VV0046"/>
    <hyperlink ref="C206" r:id="rId47" display="VV0047"/>
    <hyperlink ref="C212" r:id="rId48" display="VV0048"/>
    <hyperlink ref="C216" r:id="rId49" display="VV0049"/>
    <hyperlink ref="C220" r:id="rId50" display="VV0050"/>
    <hyperlink ref="C224" r:id="rId51" display="VV0051"/>
    <hyperlink ref="C228" r:id="rId52" display="VV0052"/>
    <hyperlink ref="C232" r:id="rId53" display="VV0053"/>
    <hyperlink ref="C236" r:id="rId54" display="VV0054"/>
    <hyperlink ref="C241" r:id="rId55" display="VV0055"/>
    <hyperlink ref="C245" r:id="rId56" display="VV0056"/>
    <hyperlink ref="C249" r:id="rId57" display="VV0057"/>
    <hyperlink ref="C253" r:id="rId58" display="VV0058"/>
    <hyperlink ref="C257" r:id="rId59" display="VV0059"/>
    <hyperlink ref="C262" r:id="rId60" display="VV0060"/>
    <hyperlink ref="C266" r:id="rId61" display="VV0061"/>
    <hyperlink ref="C270" r:id="rId62" display="VV0062"/>
    <hyperlink ref="C276" r:id="rId63" display="VV0063"/>
    <hyperlink ref="C280" r:id="rId64" display="VV0064"/>
    <hyperlink ref="C284" r:id="rId65" display="VV0065"/>
    <hyperlink ref="C290" r:id="rId66" display="VV0066"/>
    <hyperlink ref="C294" r:id="rId67" display="VV0067"/>
    <hyperlink ref="C298" r:id="rId68" display="VV0068"/>
    <hyperlink ref="C302" r:id="rId69" display="VV0069"/>
    <hyperlink ref="C309" r:id="rId70" display="VV0070"/>
    <hyperlink ref="C314" r:id="rId71" display="VV0001"/>
    <hyperlink ref="C320" r:id="rId72" display="VV0002"/>
  </hyperlinks>
  <pageSetup paperSize="9" orientation="portrait" blackAndWhite="1" fitToHeight="0"/>
  <headerFooter>
    <oddFooter>&amp;CStrana &amp;P z &amp;N</oddFooter>
  </headerFooter>
  <drawing r:id="rId7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Lesák Pavel</dc:creator>
  <cp:lastModifiedBy>Lesák Pavel</cp:lastModifiedBy>
  <dcterms:created xsi:type="dcterms:W3CDTF">2025-05-15T10:57:35Z</dcterms:created>
  <dcterms:modified xsi:type="dcterms:W3CDTF">2025-05-15T10:57:45Z</dcterms:modified>
</cp:coreProperties>
</file>