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neckova.anna\Desktop\Smuteční síň - smlouva\Výkaz Výměr\"/>
    </mc:Choice>
  </mc:AlternateContent>
  <xr:revisionPtr revIDLastSave="0" documentId="13_ncr:1_{699FA9E9-C354-4ACB-9DCF-F4652F496150}" xr6:coauthVersionLast="47" xr6:coauthVersionMax="47" xr10:uidLastSave="{00000000-0000-0000-0000-000000000000}"/>
  <bookViews>
    <workbookView xWindow="-120" yWindow="-120" windowWidth="29040" windowHeight="15840" firstSheet="1" activeTab="1" xr2:uid="{B568B691-1E98-4A54-8DE0-62BF65FC902A}"/>
  </bookViews>
  <sheets>
    <sheet name="Pokyny pro vyplnění" sheetId="9" r:id="rId1"/>
    <sheet name="STAVBA" sheetId="1" r:id="rId2"/>
    <sheet name="2318043 D 1.1 Pol" sheetId="3" r:id="rId3"/>
    <sheet name="2318043 D.1.4.1 Pol" sheetId="5" r:id="rId4"/>
    <sheet name="2318043 D.1.4.2 Pol" sheetId="7" r:id="rId5"/>
    <sheet name="2318043 D.1.4.3 Pol" sheetId="8" r:id="rId6"/>
    <sheet name="2318043 D.1.4.4 Pol" sheetId="4" r:id="rId7"/>
    <sheet name="2318043 VRN Pol" sheetId="2" r:id="rId8"/>
  </sheets>
  <definedNames>
    <definedName name="CenaCelkem">STAVBA!$G$30</definedName>
    <definedName name="CenaCelkemVypocet" localSheetId="1">STAVBA!#REF!</definedName>
    <definedName name="DPHSni">STAVBA!$G$25</definedName>
    <definedName name="DPHZakl">STAVBA!$G$27</definedName>
    <definedName name="Mena">STAVBA!$J$30</definedName>
    <definedName name="SazbaDPH1" localSheetId="1">STAVBA!$E$24</definedName>
    <definedName name="SazbaDPH2" localSheetId="1">STAVBA!$E$26</definedName>
    <definedName name="ZakladDPHSni">STAVBA!$G$24</definedName>
    <definedName name="ZakladDPHSniVypocet" localSheetId="1">STAVBA!#REF!</definedName>
    <definedName name="ZakladDPHZakl">STAVBA!$G$26</definedName>
    <definedName name="ZakladDPHZaklVypocet" localSheetId="1">STAVBA!#REF!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3" l="1"/>
  <c r="Q9" i="8"/>
  <c r="O9" i="8"/>
  <c r="O8" i="8" s="1"/>
  <c r="K9" i="8"/>
  <c r="K8" i="8" s="1"/>
  <c r="I9" i="8"/>
  <c r="I8" i="8" s="1"/>
  <c r="G9" i="8"/>
  <c r="M9" i="8" s="1"/>
  <c r="M8" i="8" s="1"/>
  <c r="Q8" i="8"/>
  <c r="G8" i="8"/>
  <c r="G12" i="8" s="1"/>
  <c r="H19" i="1" s="1"/>
  <c r="Q9" i="7"/>
  <c r="O9" i="7"/>
  <c r="K9" i="7"/>
  <c r="K8" i="7" s="1"/>
  <c r="I9" i="7"/>
  <c r="I8" i="7" s="1"/>
  <c r="G9" i="7"/>
  <c r="M9" i="7" s="1"/>
  <c r="M8" i="7" s="1"/>
  <c r="Q8" i="7"/>
  <c r="O8" i="7"/>
  <c r="G8" i="7"/>
  <c r="G12" i="7" s="1"/>
  <c r="H18" i="1" s="1"/>
  <c r="Q9" i="5"/>
  <c r="O9" i="5"/>
  <c r="O8" i="5" s="1"/>
  <c r="K9" i="5"/>
  <c r="K8" i="5" s="1"/>
  <c r="I9" i="5"/>
  <c r="I8" i="5" s="1"/>
  <c r="G9" i="5"/>
  <c r="M9" i="5" s="1"/>
  <c r="M8" i="5" s="1"/>
  <c r="Q8" i="5"/>
  <c r="G8" i="5"/>
  <c r="G12" i="5" s="1"/>
  <c r="H17" i="1" s="1"/>
  <c r="G8" i="2"/>
  <c r="Q11" i="2"/>
  <c r="O11" i="2"/>
  <c r="K11" i="2"/>
  <c r="I11" i="2"/>
  <c r="G11" i="2"/>
  <c r="M11" i="2" s="1"/>
  <c r="Q10" i="2"/>
  <c r="O10" i="2"/>
  <c r="K10" i="2"/>
  <c r="I10" i="2"/>
  <c r="G10" i="2"/>
  <c r="M10" i="2" s="1"/>
  <c r="Q9" i="2"/>
  <c r="O9" i="2"/>
  <c r="K9" i="2"/>
  <c r="I9" i="2"/>
  <c r="G9" i="2"/>
  <c r="M9" i="2" s="1"/>
  <c r="Q9" i="4"/>
  <c r="O9" i="4"/>
  <c r="K9" i="4"/>
  <c r="K8" i="4" s="1"/>
  <c r="I9" i="4"/>
  <c r="I8" i="4" s="1"/>
  <c r="G9" i="4"/>
  <c r="M9" i="4" s="1"/>
  <c r="M8" i="4" s="1"/>
  <c r="Q8" i="4"/>
  <c r="O8" i="4"/>
  <c r="G8" i="4"/>
  <c r="G12" i="4" s="1"/>
  <c r="H20" i="1" s="1"/>
  <c r="H16" i="1" l="1"/>
  <c r="Q9" i="3"/>
  <c r="O9" i="3"/>
  <c r="O8" i="3" s="1"/>
  <c r="K9" i="3"/>
  <c r="I9" i="3"/>
  <c r="I8" i="3" s="1"/>
  <c r="M9" i="3"/>
  <c r="M8" i="3" s="1"/>
  <c r="Q8" i="3"/>
  <c r="K8" i="3"/>
  <c r="Q8" i="2"/>
  <c r="O8" i="2"/>
  <c r="K8" i="2"/>
  <c r="I8" i="2"/>
  <c r="M8" i="2"/>
  <c r="F28" i="1"/>
  <c r="D27" i="1"/>
  <c r="D25" i="1"/>
  <c r="G13" i="2" l="1"/>
  <c r="H21" i="1" s="1"/>
  <c r="H22" i="1" s="1"/>
  <c r="F26" i="1" s="1"/>
  <c r="G8" i="3"/>
  <c r="G12" i="3" s="1"/>
  <c r="F29" i="1" l="1"/>
  <c r="F27" i="1"/>
  <c r="F3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C11" authorId="0" shapeId="0" xr:uid="{A06697A1-6624-41ED-8272-53FDA3B0AF01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H11" authorId="0" shapeId="0" xr:uid="{A48FB8C5-7411-4385-AFD6-F9EB2DC98B13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C12" authorId="0" shapeId="0" xr:uid="{D216F896-9D63-4D09-B9BF-B525974CE421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H12" authorId="0" shapeId="0" xr:uid="{F7B5EEC0-F08E-4D80-8B0E-4CF541E8DE57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BD625F04-B910-44DF-B69C-11D90C828059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1" shapeId="0" xr:uid="{70EA7681-7985-4DE9-9720-9CFF57999D71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uzivatel 1</author>
  </authors>
  <commentList>
    <comment ref="S6" authorId="0" shapeId="0" xr:uid="{4F49D6A0-7395-4629-BA5C-20938A621D6A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888CAAE9-8A83-477A-A901-7BFD184849C2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uzivatel 1</author>
  </authors>
  <commentList>
    <comment ref="S6" authorId="0" shapeId="0" xr:uid="{D8EF3DF7-5DAB-434E-9D8F-2080710B7642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FD4DF0EC-1783-4AF4-874B-39A92E8DFB55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uzivatel 1</author>
  </authors>
  <commentList>
    <comment ref="S6" authorId="0" shapeId="0" xr:uid="{F5E70D7E-A67B-4194-A467-6ED436B743E9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2A8961FC-C0E4-41CC-B8B1-F1C1E0E7C28C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uzivatel 1</author>
  </authors>
  <commentList>
    <comment ref="S6" authorId="0" shapeId="0" xr:uid="{4F7B9C72-BC72-405B-88AC-1A62CD92147E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27CE5966-1619-4A77-960F-913BE1AF13FB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uzivatel 1</author>
  </authors>
  <commentList>
    <comment ref="S6" authorId="0" shapeId="0" xr:uid="{7133CAC1-D693-4D79-894C-4C93E0EA68C1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BE1F8DD0-8B4E-4B4E-829A-ADB256927A49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uzivatel 1</author>
  </authors>
  <commentList>
    <comment ref="S6" authorId="0" shapeId="0" xr:uid="{85000EF4-4A66-4FDA-8015-9C277F6FD4C7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A335808D-FB70-4AD6-83A7-09CA3C0AA546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<sst xmlns="http://schemas.openxmlformats.org/spreadsheetml/2006/main" count="308" uniqueCount="92">
  <si>
    <t>Soupis stavebních prací, dodávek a služeb</t>
  </si>
  <si>
    <t>Stavba:</t>
  </si>
  <si>
    <t>Zadavatel</t>
  </si>
  <si>
    <t>IČO:</t>
  </si>
  <si>
    <t>DIČ:</t>
  </si>
  <si>
    <t>Projektant:</t>
  </si>
  <si>
    <t>Zhotovitel:</t>
  </si>
  <si>
    <t>Vypracoval:</t>
  </si>
  <si>
    <t>Rozpis ceny</t>
  </si>
  <si>
    <t>Celkem</t>
  </si>
  <si>
    <t>Rekapitulace daní</t>
  </si>
  <si>
    <t>Základ pro sníženou DPH</t>
  </si>
  <si>
    <t>%</t>
  </si>
  <si>
    <t xml:space="preserve">Snížená DPH </t>
  </si>
  <si>
    <t>Základ pro základní DPH</t>
  </si>
  <si>
    <t xml:space="preserve">Základní DPH </t>
  </si>
  <si>
    <t>Zaokrouhlení</t>
  </si>
  <si>
    <t>Cena celkem bez DPH</t>
  </si>
  <si>
    <t>Cena celkem s DPH</t>
  </si>
  <si>
    <t>CZK</t>
  </si>
  <si>
    <t>v</t>
  </si>
  <si>
    <t>dne</t>
  </si>
  <si>
    <t>Za zhotovitele</t>
  </si>
  <si>
    <t>Za objednatele</t>
  </si>
  <si>
    <t>D.1.1</t>
  </si>
  <si>
    <t>STAVEBNÍ ČÁST</t>
  </si>
  <si>
    <t>D.1.4.1</t>
  </si>
  <si>
    <t>VZDUCHOTECHNIKA</t>
  </si>
  <si>
    <t>D.1.4.2</t>
  </si>
  <si>
    <t>VYTÁPĚNÍ</t>
  </si>
  <si>
    <t>D.1.4.3</t>
  </si>
  <si>
    <t>ELEKTROINSTALACE</t>
  </si>
  <si>
    <t>Popis rozpočtu: D.1.1 - STAVEBNÍ ČÁST</t>
  </si>
  <si>
    <t>Popis rozpočtu: D.1.4.1 - VZDUCHOTECHNIKA</t>
  </si>
  <si>
    <t>Popis rozpočtu: D.1.4.2 - VYTÁPĚNÍ</t>
  </si>
  <si>
    <t>Popis rozpočtu: D.1.4.3 - ELEKTROINSTALACE</t>
  </si>
  <si>
    <t>1</t>
  </si>
  <si>
    <t>2</t>
  </si>
  <si>
    <t>3</t>
  </si>
  <si>
    <t>M24</t>
  </si>
  <si>
    <t>Montáže vzduchotechnických zařízení</t>
  </si>
  <si>
    <t>VN</t>
  </si>
  <si>
    <t>2318043</t>
  </si>
  <si>
    <t>Aktualizace rozpočtu dokumentace Smuteční síň na městském hřbitově v Hodoníně - větrání, vytápění a chlazení</t>
  </si>
  <si>
    <t>Položkový soupis prací a dodávek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</si>
  <si>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</si>
  <si>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</si>
  <si>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</si>
  <si>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</si>
  <si>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</si>
  <si>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</si>
  <si>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</si>
  <si>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</si>
  <si>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</si>
  <si>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Dodávka</t>
  </si>
  <si>
    <t>Dodávka celk.</t>
  </si>
  <si>
    <t>Montáž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</si>
  <si>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</si>
  <si>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</si>
  <si>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</si>
  <si>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</si>
  <si>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</si>
  <si>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</si>
  <si>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</si>
  <si>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</si>
  <si>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</si>
  <si>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</si>
  <si>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Díl:</t>
  </si>
  <si>
    <t>soubor</t>
  </si>
  <si>
    <t>Vlastní</t>
  </si>
  <si>
    <t>Indiv</t>
  </si>
  <si>
    <t>DOPLNIT CENU ZE SOUPISU VZDUCHOTECHNIKA : 1</t>
  </si>
  <si>
    <t>DOPLNIT CENU ZE SOUPISU STAVEBNÍ ČÁST : 1</t>
  </si>
  <si>
    <t>ZDRAVOTECHNIKA</t>
  </si>
  <si>
    <t>VEDLEJŠÍ ROZPOČTOVÉ NÁKLADY</t>
  </si>
  <si>
    <t>010001VRN</t>
  </si>
  <si>
    <t>010002VRN</t>
  </si>
  <si>
    <t>010003VRN</t>
  </si>
  <si>
    <t>Koordinační činnost</t>
  </si>
  <si>
    <t>Zařízení staveniště</t>
  </si>
  <si>
    <t>Bezpečnostní a hygienická opatření na staveništi</t>
  </si>
  <si>
    <t>VEDLEJŠÍ NÁKLADY</t>
  </si>
  <si>
    <t>Popis stavby: 2318043 - Aktualizace rozpočtu dokumentace Smuteční síň na městském hřbitově v Hodoníně - větrání, vytápění a chlazení</t>
  </si>
  <si>
    <t>Popis objektu: 2318043 - Aktualizace rozpočtu dokumentace Smuteční síň na městském hřbitově v Hodoníně - větrání, vytápění a chlazení</t>
  </si>
  <si>
    <t>Popis rozpočtu: VRN - VEDLEJŠÍ ROZPOČTOVÉ NÁKLADY</t>
  </si>
  <si>
    <t>Popis rozpočtu: D.1.4.4 - ZDRAVOTECHNIKA</t>
  </si>
  <si>
    <t>DOPLNIT CENU ZE SOUPISU VYTÁPĚNÍ : 1</t>
  </si>
  <si>
    <t>DOPLNIT CENU ZE SOUPISU ELEKTROINSTALACE : 1</t>
  </si>
  <si>
    <t>D.1.4.4</t>
  </si>
  <si>
    <t>DOPLNIT CENU ZE SOUPISU ZDRAVOTECHNIKA : 1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</si>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</sst>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#,##0.00000"/>
  </numFmts>
  <fonts count="14" x14ac:knownFonts="1">
    <font>
      <sz val="11"/>
      <color theme="1"/>
      <name val="Calibri"/>
      <family val="2"/>
      <charset val="238"/>
      <scheme val="minor"/>
    </font>
    <font>
      <b/>
      <sz val="14"/>
      <name val="Arial CE"/>
      <family val="2"/>
      <charset val="238"/>
    </font>
    <font>
      <sz val="12"/>
      <name val="Arial CE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3"/>
      <name val="Arial CE"/>
      <charset val="238"/>
    </font>
    <font>
      <sz val="9"/>
      <name val="Arial CE"/>
      <family val="2"/>
      <charset val="238"/>
    </font>
    <font>
      <sz val="9"/>
      <color indexed="81"/>
      <name val="Tahoma"/>
      <family val="2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6">
    <xf numFmtId="0" fontId="0" fillId="0" borderId="0" xfId="0"/>
    <xf numFmtId="0" fontId="2" fillId="2" borderId="4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3" fillId="2" borderId="0" xfId="0" applyNumberFormat="1" applyFont="1" applyFill="1" applyAlignment="1">
      <alignment horizontal="left" vertical="center" wrapText="1"/>
    </xf>
    <xf numFmtId="0" fontId="0" fillId="2" borderId="4" xfId="0" applyFill="1" applyBorder="1" applyAlignment="1">
      <alignment horizontal="left" vertical="center" indent="1"/>
    </xf>
    <xf numFmtId="0" fontId="4" fillId="2" borderId="0" xfId="0" applyFont="1" applyFill="1" applyAlignment="1">
      <alignment horizontal="left" vertical="center" wrapText="1"/>
    </xf>
    <xf numFmtId="0" fontId="0" fillId="2" borderId="8" xfId="0" applyFill="1" applyBorder="1" applyAlignment="1">
      <alignment horizontal="left" vertical="center" indent="1"/>
    </xf>
    <xf numFmtId="0" fontId="0" fillId="2" borderId="9" xfId="0" applyFill="1" applyBorder="1" applyAlignment="1">
      <alignment wrapText="1"/>
    </xf>
    <xf numFmtId="0" fontId="4" fillId="2" borderId="9" xfId="0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4" fillId="3" borderId="0" xfId="0" applyFont="1" applyFill="1" applyAlignment="1" applyProtection="1">
      <alignment horizontal="left" vertical="center"/>
      <protection locked="0"/>
    </xf>
    <xf numFmtId="0" fontId="4" fillId="3" borderId="9" xfId="0" applyFont="1" applyFill="1" applyBorder="1" applyAlignment="1" applyProtection="1">
      <alignment horizontal="left" vertical="center" wrapText="1"/>
      <protection locked="0"/>
    </xf>
    <xf numFmtId="49" fontId="0" fillId="0" borderId="16" xfId="0" applyNumberFormat="1" applyBorder="1" applyAlignment="1">
      <alignment horizontal="left" vertical="center"/>
    </xf>
    <xf numFmtId="49" fontId="0" fillId="0" borderId="10" xfId="0" applyNumberFormat="1" applyBorder="1" applyAlignment="1">
      <alignment horizontal="left" vertical="center"/>
    </xf>
    <xf numFmtId="49" fontId="0" fillId="0" borderId="7" xfId="0" applyNumberFormat="1" applyBorder="1" applyAlignment="1">
      <alignment horizontal="left" vertical="center"/>
    </xf>
    <xf numFmtId="0" fontId="7" fillId="2" borderId="18" xfId="0" applyFont="1" applyFill="1" applyBorder="1" applyAlignment="1">
      <alignment horizontal="left" vertical="center" indent="1"/>
    </xf>
    <xf numFmtId="0" fontId="8" fillId="2" borderId="19" xfId="0" applyFont="1" applyFill="1" applyBorder="1" applyAlignment="1">
      <alignment horizontal="left" vertical="center" wrapText="1"/>
    </xf>
    <xf numFmtId="0" fontId="0" fillId="2" borderId="19" xfId="0" applyFill="1" applyBorder="1" applyAlignment="1">
      <alignment horizontal="left" vertical="center" wrapText="1"/>
    </xf>
    <xf numFmtId="4" fontId="7" fillId="2" borderId="19" xfId="0" applyNumberFormat="1" applyFont="1" applyFill="1" applyBorder="1" applyAlignment="1">
      <alignment horizontal="left" vertical="center"/>
    </xf>
    <xf numFmtId="49" fontId="0" fillId="2" borderId="20" xfId="0" applyNumberFormat="1" applyFill="1" applyBorder="1" applyAlignment="1">
      <alignment horizontal="left" vertical="center"/>
    </xf>
    <xf numFmtId="0" fontId="0" fillId="2" borderId="19" xfId="0" applyFill="1" applyBorder="1" applyAlignment="1">
      <alignment wrapText="1"/>
    </xf>
    <xf numFmtId="0" fontId="0" fillId="2" borderId="19" xfId="0" applyFill="1" applyBorder="1"/>
    <xf numFmtId="49" fontId="4" fillId="2" borderId="20" xfId="0" applyNumberFormat="1" applyFont="1" applyFill="1" applyBorder="1" applyAlignment="1">
      <alignment horizontal="left" vertical="center"/>
    </xf>
    <xf numFmtId="0" fontId="4" fillId="0" borderId="0" xfId="0" applyFont="1"/>
    <xf numFmtId="0" fontId="0" fillId="0" borderId="0" xfId="0" applyAlignment="1">
      <alignment horizontal="center"/>
    </xf>
    <xf numFmtId="0" fontId="0" fillId="5" borderId="4" xfId="0" applyFill="1" applyBorder="1" applyAlignment="1">
      <alignment horizontal="left" vertical="center" indent="1"/>
    </xf>
    <xf numFmtId="0" fontId="0" fillId="5" borderId="0" xfId="0" applyFill="1" applyAlignment="1">
      <alignment wrapText="1"/>
    </xf>
    <xf numFmtId="0" fontId="4" fillId="5" borderId="4" xfId="0" applyFont="1" applyFill="1" applyBorder="1" applyAlignment="1">
      <alignment horizontal="left" vertical="center" indent="1"/>
    </xf>
    <xf numFmtId="0" fontId="4" fillId="5" borderId="0" xfId="0" applyFont="1" applyFill="1" applyAlignment="1">
      <alignment vertical="center" wrapText="1"/>
    </xf>
    <xf numFmtId="0" fontId="4" fillId="5" borderId="0" xfId="0" applyFont="1" applyFill="1" applyAlignment="1">
      <alignment horizontal="left" vertical="center" wrapText="1"/>
    </xf>
    <xf numFmtId="0" fontId="4" fillId="5" borderId="8" xfId="0" applyFont="1" applyFill="1" applyBorder="1" applyAlignment="1">
      <alignment horizontal="left" vertical="center" indent="1"/>
    </xf>
    <xf numFmtId="0" fontId="4" fillId="5" borderId="9" xfId="0" applyFont="1" applyFill="1" applyBorder="1" applyAlignment="1">
      <alignment horizontal="right" vertical="center" wrapText="1"/>
    </xf>
    <xf numFmtId="0" fontId="4" fillId="5" borderId="9" xfId="0" applyFont="1" applyFill="1" applyBorder="1" applyAlignment="1">
      <alignment horizontal="left" vertical="center" wrapText="1"/>
    </xf>
    <xf numFmtId="0" fontId="0" fillId="5" borderId="9" xfId="0" applyFill="1" applyBorder="1" applyAlignment="1">
      <alignment vertical="center" wrapText="1"/>
    </xf>
    <xf numFmtId="0" fontId="0" fillId="5" borderId="0" xfId="0" applyFill="1" applyAlignment="1">
      <alignment horizontal="right" vertical="center"/>
    </xf>
    <xf numFmtId="0" fontId="4" fillId="5" borderId="0" xfId="0" applyFont="1" applyFill="1" applyAlignment="1">
      <alignment horizontal="left" vertical="center"/>
    </xf>
    <xf numFmtId="0" fontId="0" fillId="5" borderId="7" xfId="0" applyFill="1" applyBorder="1"/>
    <xf numFmtId="0" fontId="0" fillId="5" borderId="9" xfId="0" applyFill="1" applyBorder="1" applyAlignment="1">
      <alignment vertical="center"/>
    </xf>
    <xf numFmtId="0" fontId="4" fillId="5" borderId="9" xfId="0" applyFont="1" applyFill="1" applyBorder="1" applyAlignment="1">
      <alignment vertical="center"/>
    </xf>
    <xf numFmtId="0" fontId="0" fillId="5" borderId="10" xfId="0" applyFill="1" applyBorder="1"/>
    <xf numFmtId="0" fontId="0" fillId="5" borderId="0" xfId="0" applyFill="1"/>
    <xf numFmtId="0" fontId="0" fillId="5" borderId="4" xfId="0" applyFill="1" applyBorder="1"/>
    <xf numFmtId="0" fontId="0" fillId="5" borderId="8" xfId="0" applyFill="1" applyBorder="1" applyAlignment="1">
      <alignment horizontal="left" indent="1"/>
    </xf>
    <xf numFmtId="0" fontId="0" fillId="5" borderId="9" xfId="0" applyFill="1" applyBorder="1"/>
    <xf numFmtId="0" fontId="0" fillId="5" borderId="9" xfId="0" applyFill="1" applyBorder="1" applyAlignment="1">
      <alignment horizontal="right"/>
    </xf>
    <xf numFmtId="0" fontId="0" fillId="5" borderId="9" xfId="0" applyFill="1" applyBorder="1" applyAlignment="1">
      <alignment horizontal="right" vertical="center"/>
    </xf>
    <xf numFmtId="0" fontId="0" fillId="5" borderId="11" xfId="0" applyFill="1" applyBorder="1" applyAlignment="1">
      <alignment horizontal="left" vertical="top" indent="1"/>
    </xf>
    <xf numFmtId="0" fontId="0" fillId="5" borderId="5" xfId="0" applyFill="1" applyBorder="1" applyAlignment="1">
      <alignment vertical="top" wrapText="1"/>
    </xf>
    <xf numFmtId="0" fontId="4" fillId="5" borderId="5" xfId="0" applyFont="1" applyFill="1" applyBorder="1" applyAlignment="1">
      <alignment horizontal="left" vertical="top" wrapText="1"/>
    </xf>
    <xf numFmtId="0" fontId="4" fillId="5" borderId="5" xfId="0" applyFont="1" applyFill="1" applyBorder="1" applyAlignment="1">
      <alignment vertical="center" wrapText="1"/>
    </xf>
    <xf numFmtId="0" fontId="4" fillId="5" borderId="5" xfId="0" applyFont="1" applyFill="1" applyBorder="1" applyAlignment="1">
      <alignment vertical="center"/>
    </xf>
    <xf numFmtId="0" fontId="0" fillId="5" borderId="5" xfId="0" applyFill="1" applyBorder="1" applyAlignment="1">
      <alignment horizontal="right" vertical="center"/>
    </xf>
    <xf numFmtId="0" fontId="0" fillId="5" borderId="6" xfId="0" applyFill="1" applyBorder="1"/>
    <xf numFmtId="0" fontId="0" fillId="5" borderId="9" xfId="0" applyFill="1" applyBorder="1" applyAlignment="1">
      <alignment horizontal="left" wrapText="1"/>
    </xf>
    <xf numFmtId="0" fontId="0" fillId="5" borderId="9" xfId="0" applyFill="1" applyBorder="1" applyAlignment="1">
      <alignment wrapText="1"/>
    </xf>
    <xf numFmtId="0" fontId="0" fillId="5" borderId="12" xfId="0" applyFill="1" applyBorder="1" applyAlignment="1">
      <alignment horizontal="left" vertical="center" indent="1"/>
    </xf>
    <xf numFmtId="0" fontId="0" fillId="5" borderId="13" xfId="0" applyFill="1" applyBorder="1" applyAlignment="1">
      <alignment horizontal="left" vertical="center" wrapText="1"/>
    </xf>
    <xf numFmtId="0" fontId="0" fillId="5" borderId="13" xfId="0" applyFill="1" applyBorder="1" applyAlignment="1">
      <alignment wrapText="1"/>
    </xf>
    <xf numFmtId="0" fontId="4" fillId="5" borderId="12" xfId="0" applyFont="1" applyFill="1" applyBorder="1" applyAlignment="1">
      <alignment horizontal="left" vertical="center" indent="1"/>
    </xf>
    <xf numFmtId="0" fontId="4" fillId="5" borderId="13" xfId="0" applyFont="1" applyFill="1" applyBorder="1" applyAlignment="1">
      <alignment horizontal="left" vertical="center" wrapText="1"/>
    </xf>
    <xf numFmtId="0" fontId="4" fillId="5" borderId="13" xfId="0" applyFont="1" applyFill="1" applyBorder="1" applyAlignment="1">
      <alignment wrapText="1"/>
    </xf>
    <xf numFmtId="0" fontId="0" fillId="5" borderId="12" xfId="0" applyFill="1" applyBorder="1" applyAlignment="1">
      <alignment horizontal="left" indent="1"/>
    </xf>
    <xf numFmtId="1" fontId="4" fillId="5" borderId="13" xfId="0" applyNumberFormat="1" applyFont="1" applyFill="1" applyBorder="1" applyAlignment="1">
      <alignment horizontal="right" vertical="center" wrapText="1"/>
    </xf>
    <xf numFmtId="0" fontId="0" fillId="5" borderId="13" xfId="0" applyFill="1" applyBorder="1" applyAlignment="1">
      <alignment horizontal="left" vertical="center" indent="1"/>
    </xf>
    <xf numFmtId="0" fontId="4" fillId="5" borderId="13" xfId="0" applyFont="1" applyFill="1" applyBorder="1" applyAlignment="1">
      <alignment vertical="center"/>
    </xf>
    <xf numFmtId="49" fontId="0" fillId="5" borderId="16" xfId="0" applyNumberFormat="1" applyFill="1" applyBorder="1" applyAlignment="1">
      <alignment horizontal="left" vertical="center"/>
    </xf>
    <xf numFmtId="1" fontId="4" fillId="5" borderId="14" xfId="0" applyNumberFormat="1" applyFont="1" applyFill="1" applyBorder="1" applyAlignment="1">
      <alignment horizontal="right" vertical="center" wrapText="1"/>
    </xf>
    <xf numFmtId="0" fontId="0" fillId="5" borderId="8" xfId="0" applyFill="1" applyBorder="1" applyAlignment="1">
      <alignment horizontal="left" vertical="center" indent="1"/>
    </xf>
    <xf numFmtId="0" fontId="0" fillId="5" borderId="9" xfId="0" applyFill="1" applyBorder="1" applyAlignment="1">
      <alignment horizontal="left" vertical="center" wrapText="1"/>
    </xf>
    <xf numFmtId="1" fontId="4" fillId="5" borderId="17" xfId="0" applyNumberFormat="1" applyFont="1" applyFill="1" applyBorder="1" applyAlignment="1">
      <alignment horizontal="right" vertical="center" wrapText="1"/>
    </xf>
    <xf numFmtId="0" fontId="0" fillId="5" borderId="9" xfId="0" applyFill="1" applyBorder="1" applyAlignment="1">
      <alignment horizontal="left" vertical="center" indent="1"/>
    </xf>
    <xf numFmtId="0" fontId="0" fillId="5" borderId="0" xfId="0" applyFill="1" applyAlignment="1">
      <alignment horizontal="left" vertical="center" wrapText="1"/>
    </xf>
    <xf numFmtId="1" fontId="0" fillId="5" borderId="0" xfId="0" applyNumberFormat="1" applyFill="1" applyAlignment="1">
      <alignment horizontal="left" vertical="center" wrapText="1"/>
    </xf>
    <xf numFmtId="4" fontId="0" fillId="5" borderId="0" xfId="0" applyNumberFormat="1" applyFill="1" applyAlignment="1">
      <alignment horizontal="left" vertical="center"/>
    </xf>
    <xf numFmtId="0" fontId="0" fillId="0" borderId="24" xfId="0" applyBorder="1" applyAlignment="1">
      <alignment vertical="center"/>
    </xf>
    <xf numFmtId="49" fontId="0" fillId="0" borderId="13" xfId="0" applyNumberFormat="1" applyBorder="1" applyAlignment="1">
      <alignment vertical="center"/>
    </xf>
    <xf numFmtId="0" fontId="0" fillId="2" borderId="24" xfId="0" applyFill="1" applyBorder="1" applyAlignment="1">
      <alignment vertical="center"/>
    </xf>
    <xf numFmtId="49" fontId="0" fillId="2" borderId="13" xfId="0" applyNumberFormat="1" applyFill="1" applyBorder="1" applyAlignment="1">
      <alignment vertical="center"/>
    </xf>
    <xf numFmtId="49" fontId="0" fillId="0" borderId="0" xfId="0" applyNumberFormat="1"/>
    <xf numFmtId="0" fontId="0" fillId="4" borderId="24" xfId="0" applyFill="1" applyBorder="1"/>
    <xf numFmtId="49" fontId="0" fillId="4" borderId="24" xfId="0" applyNumberFormat="1" applyFill="1" applyBorder="1"/>
    <xf numFmtId="0" fontId="0" fillId="4" borderId="24" xfId="0" applyFill="1" applyBorder="1" applyAlignment="1">
      <alignment horizontal="center"/>
    </xf>
    <xf numFmtId="0" fontId="0" fillId="4" borderId="14" xfId="0" applyFill="1" applyBorder="1"/>
    <xf numFmtId="0" fontId="0" fillId="4" borderId="24" xfId="0" applyFill="1" applyBorder="1" applyAlignment="1">
      <alignment wrapText="1"/>
    </xf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0" fontId="0" fillId="0" borderId="0" xfId="0" applyAlignment="1">
      <alignment horizontal="center" vertical="top"/>
    </xf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4" fillId="2" borderId="25" xfId="0" applyFont="1" applyFill="1" applyBorder="1" applyAlignment="1">
      <alignment vertical="top"/>
    </xf>
    <xf numFmtId="49" fontId="4" fillId="2" borderId="5" xfId="0" applyNumberFormat="1" applyFont="1" applyFill="1" applyBorder="1" applyAlignment="1">
      <alignment vertical="top"/>
    </xf>
    <xf numFmtId="49" fontId="4" fillId="2" borderId="5" xfId="0" applyNumberFormat="1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top" shrinkToFit="1"/>
    </xf>
    <xf numFmtId="164" fontId="4" fillId="2" borderId="5" xfId="0" applyNumberFormat="1" applyFont="1" applyFill="1" applyBorder="1" applyAlignment="1">
      <alignment vertical="top" shrinkToFit="1"/>
    </xf>
    <xf numFmtId="4" fontId="4" fillId="2" borderId="5" xfId="0" applyNumberFormat="1" applyFont="1" applyFill="1" applyBorder="1" applyAlignment="1">
      <alignment vertical="top" shrinkToFit="1"/>
    </xf>
    <xf numFmtId="4" fontId="4" fillId="2" borderId="26" xfId="0" applyNumberFormat="1" applyFont="1" applyFill="1" applyBorder="1" applyAlignment="1">
      <alignment vertical="top" shrinkToFit="1"/>
    </xf>
    <xf numFmtId="0" fontId="12" fillId="0" borderId="27" xfId="0" applyFont="1" applyBorder="1" applyAlignment="1">
      <alignment vertical="top"/>
    </xf>
    <xf numFmtId="49" fontId="12" fillId="0" borderId="28" xfId="0" applyNumberFormat="1" applyFont="1" applyBorder="1" applyAlignment="1">
      <alignment vertical="top"/>
    </xf>
    <xf numFmtId="49" fontId="12" fillId="0" borderId="28" xfId="0" applyNumberFormat="1" applyFont="1" applyBorder="1" applyAlignment="1">
      <alignment horizontal="left" vertical="top" wrapText="1"/>
    </xf>
    <xf numFmtId="0" fontId="12" fillId="0" borderId="28" xfId="0" applyFont="1" applyBorder="1" applyAlignment="1">
      <alignment horizontal="center" vertical="top" shrinkToFit="1"/>
    </xf>
    <xf numFmtId="164" fontId="12" fillId="0" borderId="28" xfId="0" applyNumberFormat="1" applyFont="1" applyBorder="1" applyAlignment="1">
      <alignment vertical="top" shrinkToFit="1"/>
    </xf>
    <xf numFmtId="4" fontId="12" fillId="3" borderId="28" xfId="0" applyNumberFormat="1" applyFont="1" applyFill="1" applyBorder="1" applyAlignment="1" applyProtection="1">
      <alignment vertical="top" shrinkToFit="1"/>
      <protection locked="0"/>
    </xf>
    <xf numFmtId="4" fontId="12" fillId="0" borderId="28" xfId="0" applyNumberFormat="1" applyFont="1" applyBorder="1" applyAlignment="1">
      <alignment vertical="top" shrinkToFit="1"/>
    </xf>
    <xf numFmtId="4" fontId="12" fillId="0" borderId="29" xfId="0" applyNumberFormat="1" applyFont="1" applyBorder="1" applyAlignment="1">
      <alignment vertical="top" shrinkToFit="1"/>
    </xf>
    <xf numFmtId="0" fontId="12" fillId="0" borderId="0" xfId="0" applyFont="1" applyAlignment="1">
      <alignment vertical="top"/>
    </xf>
    <xf numFmtId="49" fontId="12" fillId="0" borderId="0" xfId="0" applyNumberFormat="1" applyFont="1" applyAlignment="1">
      <alignment vertical="top"/>
    </xf>
    <xf numFmtId="164" fontId="13" fillId="0" borderId="0" xfId="0" quotePrefix="1" applyNumberFormat="1" applyFont="1" applyAlignment="1">
      <alignment horizontal="left" vertical="top" wrapText="1"/>
    </xf>
    <xf numFmtId="164" fontId="13" fillId="0" borderId="0" xfId="0" applyNumberFormat="1" applyFont="1" applyAlignment="1">
      <alignment horizontal="center" vertical="top" wrapText="1" shrinkToFit="1"/>
    </xf>
    <xf numFmtId="164" fontId="13" fillId="0" borderId="0" xfId="0" applyNumberFormat="1" applyFont="1" applyAlignment="1">
      <alignment vertical="top" wrapText="1" shrinkToFit="1"/>
    </xf>
    <xf numFmtId="4" fontId="12" fillId="0" borderId="0" xfId="0" applyNumberFormat="1" applyFont="1" applyAlignment="1">
      <alignment vertical="top" shrinkToFit="1"/>
    </xf>
    <xf numFmtId="164" fontId="12" fillId="0" borderId="0" xfId="0" applyNumberFormat="1" applyFont="1" applyAlignment="1">
      <alignment vertical="top" shrinkToFit="1"/>
    </xf>
    <xf numFmtId="49" fontId="0" fillId="0" borderId="0" xfId="0" applyNumberFormat="1" applyAlignment="1">
      <alignment horizontal="left" vertical="top" wrapText="1"/>
    </xf>
    <xf numFmtId="0" fontId="4" fillId="2" borderId="14" xfId="0" applyFont="1" applyFill="1" applyBorder="1" applyAlignment="1">
      <alignment vertical="top"/>
    </xf>
    <xf numFmtId="49" fontId="4" fillId="2" borderId="13" xfId="0" applyNumberFormat="1" applyFont="1" applyFill="1" applyBorder="1" applyAlignment="1">
      <alignment vertical="top"/>
    </xf>
    <xf numFmtId="49" fontId="4" fillId="2" borderId="13" xfId="0" applyNumberFormat="1" applyFont="1" applyFill="1" applyBorder="1" applyAlignment="1">
      <alignment horizontal="left" vertical="top" wrapText="1"/>
    </xf>
    <xf numFmtId="0" fontId="4" fillId="2" borderId="13" xfId="0" applyFont="1" applyFill="1" applyBorder="1" applyAlignment="1">
      <alignment horizontal="center" vertical="top"/>
    </xf>
    <xf numFmtId="0" fontId="4" fillId="2" borderId="13" xfId="0" applyFont="1" applyFill="1" applyBorder="1" applyAlignment="1">
      <alignment vertical="top"/>
    </xf>
    <xf numFmtId="4" fontId="4" fillId="2" borderId="15" xfId="0" applyNumberFormat="1" applyFont="1" applyFill="1" applyBorder="1" applyAlignment="1">
      <alignment vertical="top" shrinkToFit="1"/>
    </xf>
    <xf numFmtId="4" fontId="5" fillId="5" borderId="14" xfId="0" applyNumberFormat="1" applyFont="1" applyFill="1" applyBorder="1" applyAlignment="1">
      <alignment horizontal="right" vertical="center" indent="1"/>
    </xf>
    <xf numFmtId="4" fontId="5" fillId="5" borderId="15" xfId="0" applyNumberFormat="1" applyFont="1" applyFill="1" applyBorder="1" applyAlignment="1">
      <alignment horizontal="right" vertical="center" indent="1"/>
    </xf>
    <xf numFmtId="0" fontId="12" fillId="0" borderId="27" xfId="0" applyFont="1" applyBorder="1" applyAlignment="1">
      <alignment horizontal="right" vertical="top"/>
    </xf>
    <xf numFmtId="0" fontId="0" fillId="5" borderId="7" xfId="0" applyFill="1" applyBorder="1" applyAlignment="1">
      <alignment horizontal="right"/>
    </xf>
    <xf numFmtId="0" fontId="0" fillId="5" borderId="4" xfId="0" applyFill="1" applyBorder="1" applyAlignment="1">
      <alignment horizontal="right"/>
    </xf>
    <xf numFmtId="0" fontId="0" fillId="5" borderId="0" xfId="0" applyFill="1" applyAlignment="1">
      <alignment horizontal="center" vertical="center" wrapText="1"/>
    </xf>
    <xf numFmtId="0" fontId="4" fillId="5" borderId="9" xfId="0" applyFont="1" applyFill="1" applyBorder="1" applyAlignment="1">
      <alignment vertical="top" wrapText="1"/>
    </xf>
    <xf numFmtId="0" fontId="0" fillId="5" borderId="0" xfId="0" applyFill="1" applyAlignment="1">
      <alignment horizontal="center" vertical="center"/>
    </xf>
    <xf numFmtId="0" fontId="4" fillId="5" borderId="9" xfId="0" applyFont="1" applyFill="1" applyBorder="1" applyAlignment="1">
      <alignment vertical="top"/>
    </xf>
    <xf numFmtId="14" fontId="4" fillId="5" borderId="9" xfId="0" applyNumberFormat="1" applyFont="1" applyFill="1" applyBorder="1" applyAlignment="1">
      <alignment horizontal="center" vertical="top"/>
    </xf>
    <xf numFmtId="0" fontId="4" fillId="5" borderId="4" xfId="0" applyFont="1" applyFill="1" applyBorder="1"/>
    <xf numFmtId="0" fontId="4" fillId="5" borderId="0" xfId="0" applyFont="1" applyFill="1" applyAlignment="1">
      <alignment wrapText="1"/>
    </xf>
    <xf numFmtId="0" fontId="4" fillId="5" borderId="0" xfId="0" applyFont="1" applyFill="1"/>
    <xf numFmtId="0" fontId="4" fillId="5" borderId="7" xfId="0" applyFont="1" applyFill="1" applyBorder="1" applyAlignment="1">
      <alignment horizontal="right"/>
    </xf>
    <xf numFmtId="0" fontId="0" fillId="5" borderId="0" xfId="0" applyFill="1" applyAlignment="1">
      <alignment horizontal="center"/>
    </xf>
    <xf numFmtId="0" fontId="0" fillId="5" borderId="21" xfId="0" applyFill="1" applyBorder="1"/>
    <xf numFmtId="0" fontId="0" fillId="5" borderId="22" xfId="0" applyFill="1" applyBorder="1" applyAlignment="1">
      <alignment wrapText="1"/>
    </xf>
    <xf numFmtId="0" fontId="0" fillId="5" borderId="22" xfId="0" applyFill="1" applyBorder="1"/>
    <xf numFmtId="0" fontId="0" fillId="5" borderId="23" xfId="0" applyFill="1" applyBorder="1" applyAlignment="1">
      <alignment horizontal="right"/>
    </xf>
    <xf numFmtId="0" fontId="10" fillId="6" borderId="0" xfId="0" applyFont="1" applyFill="1" applyAlignment="1">
      <alignment horizontal="left" wrapText="1"/>
    </xf>
    <xf numFmtId="0" fontId="4" fillId="5" borderId="0" xfId="0" applyFont="1" applyFill="1" applyAlignment="1">
      <alignment horizontal="left" vertical="center" wrapText="1"/>
    </xf>
    <xf numFmtId="0" fontId="0" fillId="5" borderId="0" xfId="0" applyFill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49" fontId="3" fillId="2" borderId="5" xfId="0" applyNumberFormat="1" applyFont="1" applyFill="1" applyBorder="1" applyAlignment="1">
      <alignment horizontal="left" vertical="center" wrapText="1"/>
    </xf>
    <xf numFmtId="49" fontId="3" fillId="2" borderId="6" xfId="0" applyNumberFormat="1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7" xfId="0" applyFill="1" applyBorder="1" applyAlignment="1">
      <alignment wrapText="1"/>
    </xf>
    <xf numFmtId="0" fontId="4" fillId="2" borderId="9" xfId="0" applyFont="1" applyFill="1" applyBorder="1" applyAlignment="1">
      <alignment horizontal="left" vertical="center" wrapText="1"/>
    </xf>
    <xf numFmtId="0" fontId="4" fillId="2" borderId="10" xfId="0" applyFont="1" applyFill="1" applyBorder="1" applyAlignment="1">
      <alignment horizontal="left" vertical="center" wrapText="1"/>
    </xf>
    <xf numFmtId="0" fontId="4" fillId="5" borderId="5" xfId="0" applyFont="1" applyFill="1" applyBorder="1" applyAlignment="1">
      <alignment horizontal="left" vertical="center" wrapText="1"/>
    </xf>
    <xf numFmtId="0" fontId="0" fillId="5" borderId="5" xfId="0" applyFill="1" applyBorder="1" applyAlignment="1">
      <alignment vertical="center" wrapText="1"/>
    </xf>
    <xf numFmtId="0" fontId="4" fillId="5" borderId="9" xfId="0" applyFont="1" applyFill="1" applyBorder="1" applyAlignment="1">
      <alignment vertical="center" wrapText="1"/>
    </xf>
    <xf numFmtId="0" fontId="0" fillId="5" borderId="9" xfId="0" applyFill="1" applyBorder="1" applyAlignment="1">
      <alignment vertical="center" wrapText="1"/>
    </xf>
    <xf numFmtId="0" fontId="4" fillId="3" borderId="5" xfId="0" applyFont="1" applyFill="1" applyBorder="1" applyAlignment="1" applyProtection="1">
      <alignment horizontal="left" vertical="center"/>
      <protection locked="0"/>
    </xf>
    <xf numFmtId="0" fontId="4" fillId="3" borderId="0" xfId="0" applyFont="1" applyFill="1" applyAlignment="1" applyProtection="1">
      <alignment horizontal="left" vertical="center"/>
      <protection locked="0"/>
    </xf>
    <xf numFmtId="0" fontId="4" fillId="3" borderId="9" xfId="0" applyFont="1" applyFill="1" applyBorder="1" applyAlignment="1" applyProtection="1">
      <alignment horizontal="left" vertical="center"/>
      <protection locked="0"/>
    </xf>
    <xf numFmtId="0" fontId="0" fillId="3" borderId="9" xfId="0" applyFill="1" applyBorder="1" applyAlignment="1" applyProtection="1">
      <alignment horizontal="left" vertical="center"/>
      <protection locked="0"/>
    </xf>
    <xf numFmtId="1" fontId="0" fillId="5" borderId="9" xfId="0" applyNumberFormat="1" applyFill="1" applyBorder="1" applyAlignment="1">
      <alignment horizontal="right" indent="1"/>
    </xf>
    <xf numFmtId="0" fontId="0" fillId="5" borderId="9" xfId="0" applyFill="1" applyBorder="1" applyAlignment="1">
      <alignment horizontal="right" indent="1"/>
    </xf>
    <xf numFmtId="0" fontId="0" fillId="5" borderId="10" xfId="0" applyFill="1" applyBorder="1" applyAlignment="1">
      <alignment horizontal="right" indent="1"/>
    </xf>
    <xf numFmtId="4" fontId="5" fillId="0" borderId="14" xfId="0" applyNumberFormat="1" applyFont="1" applyBorder="1" applyAlignment="1">
      <alignment horizontal="right" vertical="center" indent="1"/>
    </xf>
    <xf numFmtId="4" fontId="5" fillId="0" borderId="15" xfId="0" applyNumberFormat="1" applyFont="1" applyBorder="1" applyAlignment="1">
      <alignment horizontal="right" vertical="center" indent="1"/>
    </xf>
    <xf numFmtId="4" fontId="5" fillId="0" borderId="16" xfId="0" applyNumberFormat="1" applyFont="1" applyBorder="1" applyAlignment="1">
      <alignment horizontal="right" vertical="center" indent="1"/>
    </xf>
    <xf numFmtId="4" fontId="6" fillId="0" borderId="14" xfId="0" applyNumberFormat="1" applyFont="1" applyBorder="1" applyAlignment="1">
      <alignment horizontal="right" vertical="center" indent="1"/>
    </xf>
    <xf numFmtId="4" fontId="6" fillId="0" borderId="15" xfId="0" applyNumberFormat="1" applyFont="1" applyBorder="1" applyAlignment="1">
      <alignment horizontal="right" vertical="center" indent="1"/>
    </xf>
    <xf numFmtId="4" fontId="6" fillId="0" borderId="16" xfId="0" applyNumberFormat="1" applyFont="1" applyBorder="1" applyAlignment="1">
      <alignment horizontal="right" vertical="center" indent="1"/>
    </xf>
    <xf numFmtId="0" fontId="0" fillId="5" borderId="5" xfId="0" applyFill="1" applyBorder="1" applyAlignment="1">
      <alignment horizontal="center" wrapText="1"/>
    </xf>
    <xf numFmtId="4" fontId="6" fillId="0" borderId="14" xfId="0" applyNumberFormat="1" applyFont="1" applyBorder="1" applyAlignment="1">
      <alignment horizontal="right" vertical="center"/>
    </xf>
    <xf numFmtId="4" fontId="6" fillId="0" borderId="13" xfId="0" applyNumberFormat="1" applyFont="1" applyBorder="1" applyAlignment="1">
      <alignment horizontal="right" vertical="center"/>
    </xf>
    <xf numFmtId="4" fontId="6" fillId="0" borderId="17" xfId="0" applyNumberFormat="1" applyFont="1" applyBorder="1" applyAlignment="1">
      <alignment horizontal="right" vertical="center"/>
    </xf>
    <xf numFmtId="4" fontId="6" fillId="0" borderId="9" xfId="0" applyNumberFormat="1" applyFont="1" applyBorder="1" applyAlignment="1">
      <alignment horizontal="right" vertical="center"/>
    </xf>
    <xf numFmtId="4" fontId="6" fillId="0" borderId="5" xfId="0" applyNumberFormat="1" applyFont="1" applyBorder="1" applyAlignment="1">
      <alignment horizontal="right" vertical="center"/>
    </xf>
    <xf numFmtId="4" fontId="9" fillId="2" borderId="19" xfId="0" applyNumberFormat="1" applyFont="1" applyFill="1" applyBorder="1" applyAlignment="1">
      <alignment horizontal="right" vertical="center"/>
    </xf>
    <xf numFmtId="2" fontId="9" fillId="2" borderId="19" xfId="0" applyNumberFormat="1" applyFont="1" applyFill="1" applyBorder="1" applyAlignment="1">
      <alignment horizontal="right" vertical="center"/>
    </xf>
    <xf numFmtId="0" fontId="4" fillId="5" borderId="9" xfId="0" applyFont="1" applyFill="1" applyBorder="1" applyAlignment="1">
      <alignment horizontal="center" vertical="center" wrapText="1"/>
    </xf>
    <xf numFmtId="0" fontId="0" fillId="5" borderId="9" xfId="0" applyFill="1" applyBorder="1" applyAlignment="1">
      <alignment horizontal="center" vertical="center" wrapText="1"/>
    </xf>
    <xf numFmtId="0" fontId="4" fillId="5" borderId="9" xfId="0" applyFont="1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49" fontId="0" fillId="0" borderId="13" xfId="0" applyNumberForma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49" fontId="0" fillId="2" borderId="13" xfId="0" applyNumberFormat="1" applyFill="1" applyBorder="1" applyAlignment="1">
      <alignment vertical="center"/>
    </xf>
    <xf numFmtId="0" fontId="0" fillId="2" borderId="13" xfId="0" applyFill="1" applyBorder="1" applyAlignment="1">
      <alignment vertical="center"/>
    </xf>
    <xf numFmtId="0" fontId="0" fillId="2" borderId="15" xfId="0" applyFill="1" applyBorder="1" applyAlignment="1">
      <alignment vertical="center"/>
    </xf>
  </cellXfs>
  <cellStyles count="1">
    <cellStyle name="Normální" xfId="0" builtinId="0"/>
  </cellStyles>
  <dxfs count="0"/>
  <tableStyles count="1" defaultTableStyle="TableStyleMedium2" defaultPivotStyle="PivotStyleLight16">
    <tableStyle name="Invisible" pivot="0" table="0" count="0" xr9:uid="{725D0F52-82CF-48A5-81F4-248D5C491AB7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6BF849-1658-4EF9-942F-BB01B034ED3C}">
  <sheetPr>
    <pageSetUpPr fitToPage="1"/>
  </sheetPr>
  <dimension ref="A1:G2"/>
  <sheetViews>
    <sheetView workbookViewId="0">
      <selection activeCell="K12" sqref="K12"/>
    </sheetView>
  </sheetViews>
  <sheetFormatPr defaultRowHeight="15" x14ac:dyDescent="0.25"/>
  <sheetData>
    <row r="1" spans="1:7" x14ac:dyDescent="0.25">
      <c r="A1" s="23" t="s">
        <v>90</v>
      </c>
    </row>
    <row r="2" spans="1:7" ht="54.75" customHeight="1" x14ac:dyDescent="0.25">
      <c r="A2" s="137" t="s">
        <v>91</v>
      </c>
      <c r="B2" s="137"/>
      <c r="C2" s="137"/>
      <c r="D2" s="137"/>
      <c r="E2" s="137"/>
      <c r="F2" s="137"/>
      <c r="G2" s="137"/>
    </row>
  </sheetData>
  <mergeCells count="1">
    <mergeCell ref="A2:G2"/>
  </mergeCells>
  <pageMargins left="0.7" right="0.7" top="0.78740157499999996" bottom="0.78740157499999996" header="0.3" footer="0.3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443387-155B-466B-B3BD-8A91FFD24C08}">
  <sheetPr>
    <pageSetUpPr fitToPage="1"/>
  </sheetPr>
  <dimension ref="A1:I48"/>
  <sheetViews>
    <sheetView tabSelected="1" topLeftCell="A13" workbookViewId="0">
      <selection activeCell="H20" sqref="H20:I20"/>
    </sheetView>
  </sheetViews>
  <sheetFormatPr defaultRowHeight="15" x14ac:dyDescent="0.25"/>
  <cols>
    <col min="1" max="1" width="11.42578125" customWidth="1"/>
    <col min="2" max="2" width="6.85546875" customWidth="1"/>
    <col min="3" max="3" width="12.85546875" customWidth="1"/>
    <col min="5" max="8" width="12.85546875" customWidth="1"/>
    <col min="9" max="9" width="7.140625" customWidth="1"/>
  </cols>
  <sheetData>
    <row r="1" spans="1:9" ht="18" x14ac:dyDescent="0.25">
      <c r="A1" s="140" t="s">
        <v>0</v>
      </c>
      <c r="B1" s="141"/>
      <c r="C1" s="141"/>
      <c r="D1" s="141"/>
      <c r="E1" s="141"/>
      <c r="F1" s="141"/>
      <c r="G1" s="141"/>
      <c r="H1" s="141"/>
      <c r="I1" s="142"/>
    </row>
    <row r="2" spans="1:9" ht="30" customHeight="1" x14ac:dyDescent="0.25">
      <c r="A2" s="1" t="s">
        <v>1</v>
      </c>
      <c r="B2" s="2"/>
      <c r="C2" s="3" t="s">
        <v>42</v>
      </c>
      <c r="D2" s="143" t="s">
        <v>43</v>
      </c>
      <c r="E2" s="143"/>
      <c r="F2" s="143"/>
      <c r="G2" s="143"/>
      <c r="H2" s="143"/>
      <c r="I2" s="144"/>
    </row>
    <row r="3" spans="1:9" x14ac:dyDescent="0.25">
      <c r="A3" s="4"/>
      <c r="B3" s="2"/>
      <c r="C3" s="5"/>
      <c r="D3" s="145"/>
      <c r="E3" s="146"/>
      <c r="F3" s="146"/>
      <c r="G3" s="146"/>
      <c r="H3" s="146"/>
      <c r="I3" s="147"/>
    </row>
    <row r="4" spans="1:9" x14ac:dyDescent="0.25">
      <c r="A4" s="6"/>
      <c r="B4" s="7"/>
      <c r="C4" s="8"/>
      <c r="D4" s="148"/>
      <c r="E4" s="148"/>
      <c r="F4" s="148"/>
      <c r="G4" s="148"/>
      <c r="H4" s="148"/>
      <c r="I4" s="149"/>
    </row>
    <row r="5" spans="1:9" x14ac:dyDescent="0.25">
      <c r="A5" s="25" t="s">
        <v>2</v>
      </c>
      <c r="B5" s="26"/>
      <c r="C5" s="150"/>
      <c r="D5" s="151"/>
      <c r="E5" s="151"/>
      <c r="F5" s="151"/>
      <c r="G5" s="34" t="s">
        <v>3</v>
      </c>
      <c r="H5" s="35"/>
      <c r="I5" s="36"/>
    </row>
    <row r="6" spans="1:9" x14ac:dyDescent="0.25">
      <c r="A6" s="27"/>
      <c r="B6" s="28"/>
      <c r="C6" s="138"/>
      <c r="D6" s="139"/>
      <c r="E6" s="139"/>
      <c r="F6" s="139"/>
      <c r="G6" s="34" t="s">
        <v>4</v>
      </c>
      <c r="H6" s="35"/>
      <c r="I6" s="36"/>
    </row>
    <row r="7" spans="1:9" x14ac:dyDescent="0.25">
      <c r="A7" s="30"/>
      <c r="B7" s="31"/>
      <c r="C7" s="32"/>
      <c r="D7" s="152"/>
      <c r="E7" s="153"/>
      <c r="F7" s="153"/>
      <c r="G7" s="37"/>
      <c r="H7" s="38"/>
      <c r="I7" s="39"/>
    </row>
    <row r="8" spans="1:9" x14ac:dyDescent="0.25">
      <c r="A8" s="25" t="s">
        <v>5</v>
      </c>
      <c r="B8" s="26"/>
      <c r="C8" s="29"/>
      <c r="D8" s="26"/>
      <c r="E8" s="40"/>
      <c r="F8" s="40"/>
      <c r="G8" s="34" t="s">
        <v>3</v>
      </c>
      <c r="H8" s="35"/>
      <c r="I8" s="36"/>
    </row>
    <row r="9" spans="1:9" x14ac:dyDescent="0.25">
      <c r="A9" s="41"/>
      <c r="B9" s="26"/>
      <c r="C9" s="29"/>
      <c r="D9" s="26"/>
      <c r="E9" s="40"/>
      <c r="F9" s="40"/>
      <c r="G9" s="34" t="s">
        <v>4</v>
      </c>
      <c r="H9" s="35"/>
      <c r="I9" s="36"/>
    </row>
    <row r="10" spans="1:9" x14ac:dyDescent="0.25">
      <c r="A10" s="42"/>
      <c r="B10" s="31"/>
      <c r="C10" s="32"/>
      <c r="D10" s="33"/>
      <c r="E10" s="37"/>
      <c r="F10" s="43"/>
      <c r="G10" s="43"/>
      <c r="H10" s="44"/>
      <c r="I10" s="39"/>
    </row>
    <row r="11" spans="1:9" x14ac:dyDescent="0.25">
      <c r="A11" s="25" t="s">
        <v>6</v>
      </c>
      <c r="B11" s="26"/>
      <c r="C11" s="154"/>
      <c r="D11" s="154"/>
      <c r="E11" s="154"/>
      <c r="F11" s="154"/>
      <c r="G11" s="34" t="s">
        <v>3</v>
      </c>
      <c r="H11" s="10"/>
      <c r="I11" s="36"/>
    </row>
    <row r="12" spans="1:9" x14ac:dyDescent="0.25">
      <c r="A12" s="27"/>
      <c r="B12" s="28"/>
      <c r="C12" s="155"/>
      <c r="D12" s="155"/>
      <c r="E12" s="155"/>
      <c r="F12" s="155"/>
      <c r="G12" s="34" t="s">
        <v>4</v>
      </c>
      <c r="H12" s="10"/>
      <c r="I12" s="36"/>
    </row>
    <row r="13" spans="1:9" x14ac:dyDescent="0.25">
      <c r="A13" s="30"/>
      <c r="B13" s="31"/>
      <c r="C13" s="11"/>
      <c r="D13" s="156"/>
      <c r="E13" s="157"/>
      <c r="F13" s="157"/>
      <c r="G13" s="45"/>
      <c r="H13" s="38"/>
      <c r="I13" s="39"/>
    </row>
    <row r="14" spans="1:9" ht="22.5" customHeight="1" x14ac:dyDescent="0.25">
      <c r="A14" s="46" t="s">
        <v>7</v>
      </c>
      <c r="B14" s="47"/>
      <c r="C14" s="48"/>
      <c r="D14" s="49"/>
      <c r="E14" s="50"/>
      <c r="F14" s="50"/>
      <c r="G14" s="51"/>
      <c r="H14" s="50"/>
      <c r="I14" s="52"/>
    </row>
    <row r="15" spans="1:9" ht="30" customHeight="1" x14ac:dyDescent="0.25">
      <c r="A15" s="42" t="s">
        <v>8</v>
      </c>
      <c r="B15" s="53"/>
      <c r="C15" s="54"/>
      <c r="D15" s="158"/>
      <c r="E15" s="158"/>
      <c r="F15" s="159"/>
      <c r="G15" s="159"/>
      <c r="H15" s="159" t="s">
        <v>9</v>
      </c>
      <c r="I15" s="160"/>
    </row>
    <row r="16" spans="1:9" ht="22.5" customHeight="1" x14ac:dyDescent="0.25">
      <c r="A16" s="55" t="s">
        <v>25</v>
      </c>
      <c r="B16" s="56"/>
      <c r="C16" s="57"/>
      <c r="D16" s="161"/>
      <c r="E16" s="162"/>
      <c r="F16" s="161"/>
      <c r="G16" s="162"/>
      <c r="H16" s="161">
        <f>'2318043 D 1.1 Pol'!G9</f>
        <v>0</v>
      </c>
      <c r="I16" s="163"/>
    </row>
    <row r="17" spans="1:9" ht="22.5" customHeight="1" x14ac:dyDescent="0.25">
      <c r="A17" s="55" t="s">
        <v>27</v>
      </c>
      <c r="B17" s="56"/>
      <c r="C17" s="57"/>
      <c r="D17" s="161"/>
      <c r="E17" s="162"/>
      <c r="F17" s="161"/>
      <c r="G17" s="162"/>
      <c r="H17" s="161">
        <f>'2318043 D.1.4.1 Pol'!G12</f>
        <v>0</v>
      </c>
      <c r="I17" s="163"/>
    </row>
    <row r="18" spans="1:9" ht="22.5" customHeight="1" x14ac:dyDescent="0.25">
      <c r="A18" s="55" t="s">
        <v>29</v>
      </c>
      <c r="B18" s="56"/>
      <c r="C18" s="57"/>
      <c r="D18" s="161"/>
      <c r="E18" s="162"/>
      <c r="F18" s="161"/>
      <c r="G18" s="162"/>
      <c r="H18" s="161">
        <f>'2318043 D.1.4.2 Pol'!G12</f>
        <v>0</v>
      </c>
      <c r="I18" s="163"/>
    </row>
    <row r="19" spans="1:9" ht="22.5" customHeight="1" x14ac:dyDescent="0.25">
      <c r="A19" s="55" t="s">
        <v>31</v>
      </c>
      <c r="B19" s="56"/>
      <c r="C19" s="57"/>
      <c r="D19" s="161"/>
      <c r="E19" s="162"/>
      <c r="F19" s="118"/>
      <c r="G19" s="119"/>
      <c r="H19" s="161">
        <f>'2318043 D.1.4.3 Pol'!G12</f>
        <v>0</v>
      </c>
      <c r="I19" s="163"/>
    </row>
    <row r="20" spans="1:9" ht="22.5" customHeight="1" x14ac:dyDescent="0.25">
      <c r="A20" s="55" t="s">
        <v>73</v>
      </c>
      <c r="B20" s="56"/>
      <c r="C20" s="57"/>
      <c r="D20" s="118"/>
      <c r="E20" s="119"/>
      <c r="F20" s="118"/>
      <c r="G20" s="119"/>
      <c r="H20" s="161">
        <f>'2318043 D.1.4.4 Pol'!G12</f>
        <v>0</v>
      </c>
      <c r="I20" s="163"/>
    </row>
    <row r="21" spans="1:9" ht="22.5" customHeight="1" x14ac:dyDescent="0.25">
      <c r="A21" s="55" t="s">
        <v>74</v>
      </c>
      <c r="B21" s="56"/>
      <c r="C21" s="57"/>
      <c r="D21" s="161"/>
      <c r="E21" s="162"/>
      <c r="F21" s="161"/>
      <c r="G21" s="162"/>
      <c r="H21" s="161">
        <f>'2318043 VRN Pol'!G13</f>
        <v>0</v>
      </c>
      <c r="I21" s="163"/>
    </row>
    <row r="22" spans="1:9" ht="22.5" customHeight="1" x14ac:dyDescent="0.25">
      <c r="A22" s="58" t="s">
        <v>9</v>
      </c>
      <c r="B22" s="59"/>
      <c r="C22" s="60"/>
      <c r="D22" s="164"/>
      <c r="E22" s="165"/>
      <c r="F22" s="164"/>
      <c r="G22" s="165"/>
      <c r="H22" s="164">
        <f>SUM(H16:I21)</f>
        <v>0</v>
      </c>
      <c r="I22" s="166"/>
    </row>
    <row r="23" spans="1:9" ht="30" customHeight="1" x14ac:dyDescent="0.25">
      <c r="A23" s="61" t="s">
        <v>10</v>
      </c>
      <c r="B23" s="56"/>
      <c r="C23" s="57"/>
      <c r="D23" s="62"/>
      <c r="E23" s="63"/>
      <c r="F23" s="64"/>
      <c r="G23" s="64"/>
      <c r="H23" s="64"/>
      <c r="I23" s="65"/>
    </row>
    <row r="24" spans="1:9" ht="22.5" customHeight="1" x14ac:dyDescent="0.25">
      <c r="A24" s="55" t="s">
        <v>11</v>
      </c>
      <c r="B24" s="56"/>
      <c r="C24" s="57"/>
      <c r="D24" s="66">
        <v>15</v>
      </c>
      <c r="E24" s="63" t="s">
        <v>12</v>
      </c>
      <c r="F24" s="168">
        <v>0</v>
      </c>
      <c r="G24" s="169"/>
      <c r="H24" s="169"/>
      <c r="I24" s="12" t="s">
        <v>19</v>
      </c>
    </row>
    <row r="25" spans="1:9" ht="22.5" customHeight="1" x14ac:dyDescent="0.25">
      <c r="A25" s="55" t="s">
        <v>13</v>
      </c>
      <c r="B25" s="56"/>
      <c r="C25" s="57"/>
      <c r="D25" s="66" t="str">
        <f>SazbaDPH1</f>
        <v>%</v>
      </c>
      <c r="E25" s="63" t="s">
        <v>12</v>
      </c>
      <c r="F25" s="168">
        <v>0</v>
      </c>
      <c r="G25" s="169"/>
      <c r="H25" s="169"/>
      <c r="I25" s="12" t="s">
        <v>19</v>
      </c>
    </row>
    <row r="26" spans="1:9" ht="22.5" customHeight="1" x14ac:dyDescent="0.25">
      <c r="A26" s="55" t="s">
        <v>14</v>
      </c>
      <c r="B26" s="56"/>
      <c r="C26" s="57"/>
      <c r="D26" s="66">
        <v>21</v>
      </c>
      <c r="E26" s="63" t="s">
        <v>12</v>
      </c>
      <c r="F26" s="168">
        <f>H22</f>
        <v>0</v>
      </c>
      <c r="G26" s="169"/>
      <c r="H26" s="169"/>
      <c r="I26" s="12" t="s">
        <v>19</v>
      </c>
    </row>
    <row r="27" spans="1:9" ht="22.5" customHeight="1" x14ac:dyDescent="0.25">
      <c r="A27" s="67" t="s">
        <v>15</v>
      </c>
      <c r="B27" s="68"/>
      <c r="C27" s="54"/>
      <c r="D27" s="69" t="str">
        <f>SazbaDPH2</f>
        <v>%</v>
      </c>
      <c r="E27" s="70" t="s">
        <v>12</v>
      </c>
      <c r="F27" s="170">
        <f>F26*21%</f>
        <v>0</v>
      </c>
      <c r="G27" s="171"/>
      <c r="H27" s="171"/>
      <c r="I27" s="13" t="s">
        <v>19</v>
      </c>
    </row>
    <row r="28" spans="1:9" ht="22.5" customHeight="1" thickBot="1" x14ac:dyDescent="0.3">
      <c r="A28" s="25" t="s">
        <v>16</v>
      </c>
      <c r="B28" s="71"/>
      <c r="C28" s="72"/>
      <c r="D28" s="71"/>
      <c r="E28" s="73"/>
      <c r="F28" s="172">
        <f>CenaCelkem-(ZakladDPHSni+DPHSni+ZakladDPHZakl+DPHZakl)</f>
        <v>0</v>
      </c>
      <c r="G28" s="172"/>
      <c r="H28" s="172"/>
      <c r="I28" s="14" t="s">
        <v>19</v>
      </c>
    </row>
    <row r="29" spans="1:9" ht="30" customHeight="1" thickBot="1" x14ac:dyDescent="0.3">
      <c r="A29" s="15" t="s">
        <v>17</v>
      </c>
      <c r="B29" s="16"/>
      <c r="C29" s="16"/>
      <c r="D29" s="17"/>
      <c r="E29" s="18"/>
      <c r="F29" s="173">
        <f>F26</f>
        <v>0</v>
      </c>
      <c r="G29" s="174"/>
      <c r="H29" s="174"/>
      <c r="I29" s="19" t="s">
        <v>19</v>
      </c>
    </row>
    <row r="30" spans="1:9" ht="30" customHeight="1" thickBot="1" x14ac:dyDescent="0.3">
      <c r="A30" s="15" t="s">
        <v>18</v>
      </c>
      <c r="B30" s="20"/>
      <c r="C30" s="20"/>
      <c r="D30" s="20"/>
      <c r="E30" s="21"/>
      <c r="F30" s="173">
        <f>F26+F27</f>
        <v>0</v>
      </c>
      <c r="G30" s="173"/>
      <c r="H30" s="173"/>
      <c r="I30" s="22" t="s">
        <v>19</v>
      </c>
    </row>
    <row r="31" spans="1:9" x14ac:dyDescent="0.25">
      <c r="A31" s="41"/>
      <c r="B31" s="26"/>
      <c r="C31" s="26"/>
      <c r="D31" s="26"/>
      <c r="E31" s="40"/>
      <c r="F31" s="40"/>
      <c r="G31" s="40"/>
      <c r="H31" s="40"/>
      <c r="I31" s="121"/>
    </row>
    <row r="32" spans="1:9" x14ac:dyDescent="0.25">
      <c r="A32" s="41"/>
      <c r="B32" s="26"/>
      <c r="C32" s="26"/>
      <c r="D32" s="26"/>
      <c r="E32" s="40"/>
      <c r="F32" s="40"/>
      <c r="G32" s="40"/>
      <c r="H32" s="40"/>
      <c r="I32" s="121"/>
    </row>
    <row r="33" spans="1:9" x14ac:dyDescent="0.25">
      <c r="A33" s="122"/>
      <c r="B33" s="123" t="s">
        <v>20</v>
      </c>
      <c r="C33" s="124"/>
      <c r="D33" s="124"/>
      <c r="E33" s="125" t="s">
        <v>21</v>
      </c>
      <c r="F33" s="126"/>
      <c r="G33" s="127"/>
      <c r="H33" s="126"/>
      <c r="I33" s="121"/>
    </row>
    <row r="34" spans="1:9" ht="52.5" customHeight="1" x14ac:dyDescent="0.25">
      <c r="A34" s="41"/>
      <c r="B34" s="26"/>
      <c r="C34" s="26"/>
      <c r="D34" s="26"/>
      <c r="E34" s="40"/>
      <c r="F34" s="40"/>
      <c r="G34" s="40"/>
      <c r="H34" s="40"/>
      <c r="I34" s="121"/>
    </row>
    <row r="35" spans="1:9" x14ac:dyDescent="0.25">
      <c r="A35" s="128"/>
      <c r="B35" s="129"/>
      <c r="C35" s="175"/>
      <c r="D35" s="176"/>
      <c r="E35" s="130"/>
      <c r="F35" s="177"/>
      <c r="G35" s="178"/>
      <c r="H35" s="178"/>
      <c r="I35" s="131"/>
    </row>
    <row r="36" spans="1:9" x14ac:dyDescent="0.25">
      <c r="A36" s="41"/>
      <c r="B36" s="26"/>
      <c r="C36" s="167" t="s">
        <v>22</v>
      </c>
      <c r="D36" s="167"/>
      <c r="E36" s="40"/>
      <c r="F36" s="40"/>
      <c r="G36" s="132" t="s">
        <v>23</v>
      </c>
      <c r="H36" s="40"/>
      <c r="I36" s="121"/>
    </row>
    <row r="37" spans="1:9" ht="15.75" thickBot="1" x14ac:dyDescent="0.3">
      <c r="A37" s="133"/>
      <c r="B37" s="134"/>
      <c r="C37" s="134"/>
      <c r="D37" s="134"/>
      <c r="E37" s="135"/>
      <c r="F37" s="135"/>
      <c r="G37" s="135"/>
      <c r="H37" s="135"/>
      <c r="I37" s="136"/>
    </row>
    <row r="38" spans="1:9" x14ac:dyDescent="0.25">
      <c r="B38" s="9"/>
      <c r="C38" s="9"/>
      <c r="D38" s="9"/>
    </row>
    <row r="39" spans="1:9" x14ac:dyDescent="0.25">
      <c r="A39" t="s">
        <v>82</v>
      </c>
      <c r="B39" s="9"/>
      <c r="C39" s="9"/>
      <c r="D39" s="9"/>
    </row>
    <row r="40" spans="1:9" x14ac:dyDescent="0.25">
      <c r="A40" t="s">
        <v>83</v>
      </c>
      <c r="B40" s="9"/>
      <c r="C40" s="9"/>
      <c r="D40" s="9"/>
    </row>
    <row r="41" spans="1:9" x14ac:dyDescent="0.25">
      <c r="A41" t="s">
        <v>32</v>
      </c>
      <c r="B41" s="9"/>
      <c r="C41" s="9"/>
      <c r="D41" s="9"/>
    </row>
    <row r="42" spans="1:9" x14ac:dyDescent="0.25">
      <c r="A42" t="s">
        <v>33</v>
      </c>
      <c r="B42" s="9"/>
      <c r="C42" s="9"/>
      <c r="D42" s="9"/>
    </row>
    <row r="43" spans="1:9" x14ac:dyDescent="0.25">
      <c r="A43" t="s">
        <v>34</v>
      </c>
      <c r="B43" s="9"/>
      <c r="C43" s="9"/>
      <c r="D43" s="9"/>
    </row>
    <row r="44" spans="1:9" x14ac:dyDescent="0.25">
      <c r="A44" t="s">
        <v>35</v>
      </c>
      <c r="B44" s="9"/>
      <c r="C44" s="9"/>
      <c r="D44" s="9"/>
    </row>
    <row r="45" spans="1:9" x14ac:dyDescent="0.25">
      <c r="A45" t="s">
        <v>85</v>
      </c>
      <c r="B45" s="9"/>
      <c r="C45" s="9"/>
      <c r="D45" s="9"/>
    </row>
    <row r="46" spans="1:9" x14ac:dyDescent="0.25">
      <c r="A46" t="s">
        <v>84</v>
      </c>
      <c r="B46" s="9"/>
      <c r="C46" s="9"/>
      <c r="D46" s="9"/>
    </row>
    <row r="47" spans="1:9" x14ac:dyDescent="0.25">
      <c r="B47" s="9"/>
      <c r="C47" s="9"/>
      <c r="D47" s="9"/>
    </row>
    <row r="48" spans="1:9" x14ac:dyDescent="0.25">
      <c r="B48" s="9"/>
      <c r="C48" s="9"/>
      <c r="D48" s="9"/>
    </row>
  </sheetData>
  <sheetProtection algorithmName="SHA-512" hashValue="th/yMqLpPow3J5jZCApqSj/xsi4ny2BaBmzeKIUBf/QjNCKZKJeEGPEgRIAyfVoU9jH9S5d2qP4kIw1GvJLDsA==" saltValue="Y1jwgSfV0T1QVN+n5VLuCA==" spinCount="100000" sheet="1" objects="1" scenarios="1"/>
  <mergeCells count="41">
    <mergeCell ref="D22:E22"/>
    <mergeCell ref="F22:G22"/>
    <mergeCell ref="H22:I22"/>
    <mergeCell ref="C36:D36"/>
    <mergeCell ref="F24:H24"/>
    <mergeCell ref="F25:H25"/>
    <mergeCell ref="F26:H26"/>
    <mergeCell ref="F27:H27"/>
    <mergeCell ref="F28:H28"/>
    <mergeCell ref="F29:H29"/>
    <mergeCell ref="F30:H30"/>
    <mergeCell ref="C35:D35"/>
    <mergeCell ref="F35:H35"/>
    <mergeCell ref="D18:E18"/>
    <mergeCell ref="F18:G18"/>
    <mergeCell ref="H18:I18"/>
    <mergeCell ref="D21:E21"/>
    <mergeCell ref="F21:G21"/>
    <mergeCell ref="H21:I21"/>
    <mergeCell ref="D19:E19"/>
    <mergeCell ref="H19:I19"/>
    <mergeCell ref="H20:I20"/>
    <mergeCell ref="H15:I15"/>
    <mergeCell ref="D16:E16"/>
    <mergeCell ref="F16:G16"/>
    <mergeCell ref="H16:I16"/>
    <mergeCell ref="D17:E17"/>
    <mergeCell ref="F17:G17"/>
    <mergeCell ref="H17:I17"/>
    <mergeCell ref="D7:F7"/>
    <mergeCell ref="C11:F11"/>
    <mergeCell ref="C12:F12"/>
    <mergeCell ref="D13:F13"/>
    <mergeCell ref="D15:E15"/>
    <mergeCell ref="F15:G15"/>
    <mergeCell ref="C6:F6"/>
    <mergeCell ref="A1:I1"/>
    <mergeCell ref="D2:I2"/>
    <mergeCell ref="D3:I3"/>
    <mergeCell ref="D4:I4"/>
    <mergeCell ref="C5:F5"/>
  </mergeCells>
  <pageMargins left="0.7" right="0.7" top="0.78740157499999996" bottom="0.78740157499999996" header="0.3" footer="0.3"/>
  <pageSetup paperSize="9" scale="74" fitToHeight="0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D98584-947D-499B-92E8-8BEA5A241D6E}">
  <sheetPr>
    <pageSetUpPr fitToPage="1"/>
  </sheetPr>
  <dimension ref="A1:T12"/>
  <sheetViews>
    <sheetView workbookViewId="0">
      <selection activeCell="F9" sqref="F9"/>
    </sheetView>
  </sheetViews>
  <sheetFormatPr defaultRowHeight="15" x14ac:dyDescent="0.25"/>
  <cols>
    <col min="1" max="1" width="3.5703125" customWidth="1"/>
    <col min="2" max="2" width="12.140625" customWidth="1"/>
    <col min="3" max="3" width="64.140625" customWidth="1"/>
    <col min="4" max="4" width="4.7109375" customWidth="1"/>
    <col min="6" max="6" width="10.42578125" customWidth="1"/>
    <col min="7" max="7" width="12.140625" customWidth="1"/>
    <col min="8" max="17" width="0" hidden="1" customWidth="1"/>
  </cols>
  <sheetData>
    <row r="1" spans="1:20" ht="15.75" x14ac:dyDescent="0.25">
      <c r="A1" s="179" t="s">
        <v>44</v>
      </c>
      <c r="B1" s="179"/>
      <c r="C1" s="179"/>
      <c r="D1" s="179"/>
      <c r="E1" s="179"/>
      <c r="F1" s="179"/>
      <c r="G1" s="179"/>
    </row>
    <row r="2" spans="1:20" x14ac:dyDescent="0.25">
      <c r="A2" s="74" t="s">
        <v>45</v>
      </c>
      <c r="B2" s="75" t="s">
        <v>42</v>
      </c>
      <c r="C2" s="180" t="s">
        <v>43</v>
      </c>
      <c r="D2" s="181"/>
      <c r="E2" s="181"/>
      <c r="F2" s="181"/>
      <c r="G2" s="182"/>
    </row>
    <row r="3" spans="1:20" x14ac:dyDescent="0.25">
      <c r="A3" s="74" t="s">
        <v>46</v>
      </c>
      <c r="B3" s="75" t="s">
        <v>42</v>
      </c>
      <c r="C3" s="180" t="s">
        <v>43</v>
      </c>
      <c r="D3" s="181"/>
      <c r="E3" s="181"/>
      <c r="F3" s="181"/>
      <c r="G3" s="182"/>
    </row>
    <row r="4" spans="1:20" x14ac:dyDescent="0.25">
      <c r="A4" s="76" t="s">
        <v>47</v>
      </c>
      <c r="B4" s="77" t="s">
        <v>24</v>
      </c>
      <c r="C4" s="183" t="s">
        <v>25</v>
      </c>
      <c r="D4" s="184"/>
      <c r="E4" s="184"/>
      <c r="F4" s="184"/>
      <c r="G4" s="185"/>
    </row>
    <row r="5" spans="1:20" x14ac:dyDescent="0.25">
      <c r="B5" s="78"/>
      <c r="C5" s="78"/>
      <c r="D5" s="24"/>
    </row>
    <row r="6" spans="1:20" ht="60" x14ac:dyDescent="0.25">
      <c r="A6" s="79" t="s">
        <v>48</v>
      </c>
      <c r="B6" s="80" t="s">
        <v>49</v>
      </c>
      <c r="C6" s="80" t="s">
        <v>50</v>
      </c>
      <c r="D6" s="81" t="s">
        <v>51</v>
      </c>
      <c r="E6" s="79" t="s">
        <v>52</v>
      </c>
      <c r="F6" s="82" t="s">
        <v>53</v>
      </c>
      <c r="G6" s="79" t="s">
        <v>9</v>
      </c>
      <c r="H6" s="83" t="s">
        <v>54</v>
      </c>
      <c r="I6" s="83" t="s">
        <v>55</v>
      </c>
      <c r="J6" s="83" t="s">
        <v>56</v>
      </c>
      <c r="K6" s="83" t="s">
        <v>57</v>
      </c>
      <c r="L6" s="83" t="s">
        <v>58</v>
      </c>
      <c r="M6" s="83" t="s">
        <v>59</v>
      </c>
      <c r="N6" s="83" t="s">
        <v>60</v>
      </c>
      <c r="O6" s="83" t="s">
        <v>61</v>
      </c>
      <c r="P6" s="83" t="s">
        <v>62</v>
      </c>
      <c r="Q6" s="83" t="s">
        <v>63</v>
      </c>
      <c r="R6" s="83" t="s">
        <v>64</v>
      </c>
      <c r="S6" s="83" t="s">
        <v>65</v>
      </c>
      <c r="T6" s="83" t="s">
        <v>66</v>
      </c>
    </row>
    <row r="7" spans="1:20" x14ac:dyDescent="0.25">
      <c r="A7" s="84"/>
      <c r="B7" s="85"/>
      <c r="C7" s="85"/>
      <c r="D7" s="86"/>
      <c r="E7" s="87"/>
      <c r="F7" s="88"/>
      <c r="G7" s="88"/>
      <c r="H7" s="88"/>
      <c r="I7" s="88"/>
      <c r="J7" s="88"/>
      <c r="K7" s="88"/>
      <c r="L7" s="88"/>
      <c r="M7" s="88"/>
      <c r="N7" s="87"/>
      <c r="O7" s="87"/>
      <c r="P7" s="87"/>
      <c r="Q7" s="87"/>
      <c r="R7" s="88"/>
      <c r="S7" s="88"/>
      <c r="T7" s="88"/>
    </row>
    <row r="8" spans="1:20" x14ac:dyDescent="0.25">
      <c r="A8" s="89" t="s">
        <v>67</v>
      </c>
      <c r="B8" s="90" t="s">
        <v>39</v>
      </c>
      <c r="C8" s="91" t="s">
        <v>40</v>
      </c>
      <c r="D8" s="92"/>
      <c r="E8" s="93"/>
      <c r="F8" s="94"/>
      <c r="G8" s="94">
        <f>SUMIF(AG9:AG10,"&lt;&gt;NOR",G9:G10)</f>
        <v>0</v>
      </c>
      <c r="H8" s="94"/>
      <c r="I8" s="94">
        <f>SUM(I9:I10)</f>
        <v>0</v>
      </c>
      <c r="J8" s="94"/>
      <c r="K8" s="94">
        <f>SUM(K9:K10)</f>
        <v>9094638</v>
      </c>
      <c r="L8" s="94"/>
      <c r="M8" s="94">
        <f>SUM(M9:M10)</f>
        <v>0</v>
      </c>
      <c r="N8" s="93"/>
      <c r="O8" s="93">
        <f>SUM(O9:O10)</f>
        <v>0</v>
      </c>
      <c r="P8" s="93"/>
      <c r="Q8" s="93">
        <f>SUM(Q9:Q10)</f>
        <v>0</v>
      </c>
      <c r="R8" s="94"/>
      <c r="S8" s="94"/>
      <c r="T8" s="95"/>
    </row>
    <row r="9" spans="1:20" x14ac:dyDescent="0.25">
      <c r="A9" s="96">
        <v>1</v>
      </c>
      <c r="B9" s="97" t="s">
        <v>39</v>
      </c>
      <c r="C9" s="98" t="s">
        <v>25</v>
      </c>
      <c r="D9" s="99" t="s">
        <v>68</v>
      </c>
      <c r="E9" s="100">
        <v>1</v>
      </c>
      <c r="F9" s="101"/>
      <c r="G9" s="102">
        <f>ROUND(E9*F9,2)</f>
        <v>0</v>
      </c>
      <c r="H9" s="101">
        <v>0</v>
      </c>
      <c r="I9" s="102">
        <f>ROUND(E9*H9,2)</f>
        <v>0</v>
      </c>
      <c r="J9" s="101">
        <v>9094638</v>
      </c>
      <c r="K9" s="102">
        <f>ROUND(E9*J9,2)</f>
        <v>9094638</v>
      </c>
      <c r="L9" s="102">
        <v>21</v>
      </c>
      <c r="M9" s="102">
        <f>G9*(1+L9/100)</f>
        <v>0</v>
      </c>
      <c r="N9" s="100">
        <v>0</v>
      </c>
      <c r="O9" s="100">
        <f>ROUND(E9*N9,2)</f>
        <v>0</v>
      </c>
      <c r="P9" s="100">
        <v>0</v>
      </c>
      <c r="Q9" s="100">
        <f>ROUND(E9*P9,2)</f>
        <v>0</v>
      </c>
      <c r="R9" s="102"/>
      <c r="S9" s="102" t="s">
        <v>69</v>
      </c>
      <c r="T9" s="103" t="s">
        <v>70</v>
      </c>
    </row>
    <row r="10" spans="1:20" x14ac:dyDescent="0.25">
      <c r="A10" s="104"/>
      <c r="B10" s="105"/>
      <c r="C10" s="106" t="s">
        <v>72</v>
      </c>
      <c r="D10" s="107"/>
      <c r="E10" s="108">
        <v>1</v>
      </c>
      <c r="F10" s="109"/>
      <c r="G10" s="109"/>
      <c r="H10" s="109"/>
      <c r="I10" s="109"/>
      <c r="J10" s="109"/>
      <c r="K10" s="109"/>
      <c r="L10" s="109"/>
      <c r="M10" s="109"/>
      <c r="N10" s="110"/>
      <c r="O10" s="110"/>
      <c r="P10" s="110"/>
      <c r="Q10" s="110"/>
      <c r="R10" s="109"/>
      <c r="S10" s="109"/>
      <c r="T10" s="109"/>
    </row>
    <row r="11" spans="1:20" x14ac:dyDescent="0.25">
      <c r="A11" s="84"/>
      <c r="B11" s="85"/>
      <c r="C11" s="111"/>
      <c r="D11" s="86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</row>
    <row r="12" spans="1:20" x14ac:dyDescent="0.25">
      <c r="A12" s="112"/>
      <c r="B12" s="113" t="s">
        <v>9</v>
      </c>
      <c r="C12" s="114"/>
      <c r="D12" s="115"/>
      <c r="E12" s="116"/>
      <c r="F12" s="116"/>
      <c r="G12" s="117">
        <f>G8</f>
        <v>0</v>
      </c>
      <c r="H12" s="84"/>
      <c r="I12" s="84"/>
      <c r="J12" s="84"/>
      <c r="K12" s="84"/>
      <c r="L12" s="84"/>
      <c r="M12" s="84"/>
      <c r="N12" s="84"/>
      <c r="O12" s="84"/>
      <c r="P12" s="84"/>
      <c r="Q12" s="84"/>
      <c r="R12" s="84"/>
      <c r="S12" s="84"/>
      <c r="T12" s="84"/>
    </row>
  </sheetData>
  <sheetProtection algorithmName="SHA-512" hashValue="a2SYIyfEl9YDgekSi3g8Rjm+uVpt8bptQ2BBe6G3EHh0HoYyRrahzeNTNrv/CDnNy+/PNT5wbwD6Tafqk+F40g==" saltValue="aSQeUITZVMchMMlBnkPN+w==" spinCount="100000" sheet="1" objects="1" scenarios="1"/>
  <mergeCells count="4">
    <mergeCell ref="A1:G1"/>
    <mergeCell ref="C2:G2"/>
    <mergeCell ref="C3:G3"/>
    <mergeCell ref="C4:G4"/>
  </mergeCells>
  <pageMargins left="0.7" right="0.7" top="0.78740157499999996" bottom="0.78740157499999996" header="0.3" footer="0.3"/>
  <pageSetup paperSize="9" scale="91" fitToHeight="0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AC1BBE-B610-4CF4-8E03-222FFD4AB124}">
  <sheetPr>
    <pageSetUpPr fitToPage="1"/>
  </sheetPr>
  <dimension ref="A1:T12"/>
  <sheetViews>
    <sheetView workbookViewId="0">
      <selection activeCell="F9" sqref="F9"/>
    </sheetView>
  </sheetViews>
  <sheetFormatPr defaultRowHeight="15" x14ac:dyDescent="0.25"/>
  <cols>
    <col min="1" max="1" width="3.5703125" customWidth="1"/>
    <col min="2" max="2" width="12.140625" customWidth="1"/>
    <col min="3" max="3" width="64.140625" customWidth="1"/>
    <col min="4" max="4" width="4.7109375" customWidth="1"/>
    <col min="6" max="6" width="10.42578125" customWidth="1"/>
    <col min="7" max="7" width="12.140625" customWidth="1"/>
    <col min="8" max="17" width="0" hidden="1" customWidth="1"/>
  </cols>
  <sheetData>
    <row r="1" spans="1:20" ht="15.75" x14ac:dyDescent="0.25">
      <c r="A1" s="179" t="s">
        <v>44</v>
      </c>
      <c r="B1" s="179"/>
      <c r="C1" s="179"/>
      <c r="D1" s="179"/>
      <c r="E1" s="179"/>
      <c r="F1" s="179"/>
      <c r="G1" s="179"/>
    </row>
    <row r="2" spans="1:20" x14ac:dyDescent="0.25">
      <c r="A2" s="74" t="s">
        <v>45</v>
      </c>
      <c r="B2" s="75" t="s">
        <v>42</v>
      </c>
      <c r="C2" s="180" t="s">
        <v>43</v>
      </c>
      <c r="D2" s="181"/>
      <c r="E2" s="181"/>
      <c r="F2" s="181"/>
      <c r="G2" s="182"/>
    </row>
    <row r="3" spans="1:20" x14ac:dyDescent="0.25">
      <c r="A3" s="74" t="s">
        <v>46</v>
      </c>
      <c r="B3" s="75" t="s">
        <v>42</v>
      </c>
      <c r="C3" s="180" t="s">
        <v>43</v>
      </c>
      <c r="D3" s="181"/>
      <c r="E3" s="181"/>
      <c r="F3" s="181"/>
      <c r="G3" s="182"/>
    </row>
    <row r="4" spans="1:20" x14ac:dyDescent="0.25">
      <c r="A4" s="76" t="s">
        <v>47</v>
      </c>
      <c r="B4" s="77" t="s">
        <v>26</v>
      </c>
      <c r="C4" s="183" t="s">
        <v>27</v>
      </c>
      <c r="D4" s="184"/>
      <c r="E4" s="184"/>
      <c r="F4" s="184"/>
      <c r="G4" s="185"/>
    </row>
    <row r="5" spans="1:20" x14ac:dyDescent="0.25">
      <c r="B5" s="78"/>
      <c r="C5" s="78"/>
      <c r="D5" s="24"/>
    </row>
    <row r="6" spans="1:20" ht="60" x14ac:dyDescent="0.25">
      <c r="A6" s="79" t="s">
        <v>48</v>
      </c>
      <c r="B6" s="80" t="s">
        <v>49</v>
      </c>
      <c r="C6" s="80" t="s">
        <v>50</v>
      </c>
      <c r="D6" s="81" t="s">
        <v>51</v>
      </c>
      <c r="E6" s="79" t="s">
        <v>52</v>
      </c>
      <c r="F6" s="82" t="s">
        <v>53</v>
      </c>
      <c r="G6" s="79" t="s">
        <v>9</v>
      </c>
      <c r="H6" s="83" t="s">
        <v>54</v>
      </c>
      <c r="I6" s="83" t="s">
        <v>55</v>
      </c>
      <c r="J6" s="83" t="s">
        <v>56</v>
      </c>
      <c r="K6" s="83" t="s">
        <v>57</v>
      </c>
      <c r="L6" s="83" t="s">
        <v>58</v>
      </c>
      <c r="M6" s="83" t="s">
        <v>59</v>
      </c>
      <c r="N6" s="83" t="s">
        <v>60</v>
      </c>
      <c r="O6" s="83" t="s">
        <v>61</v>
      </c>
      <c r="P6" s="83" t="s">
        <v>62</v>
      </c>
      <c r="Q6" s="83" t="s">
        <v>63</v>
      </c>
      <c r="R6" s="83" t="s">
        <v>64</v>
      </c>
      <c r="S6" s="83" t="s">
        <v>65</v>
      </c>
      <c r="T6" s="83" t="s">
        <v>66</v>
      </c>
    </row>
    <row r="7" spans="1:20" x14ac:dyDescent="0.25">
      <c r="A7" s="84"/>
      <c r="B7" s="85"/>
      <c r="C7" s="85"/>
      <c r="D7" s="86"/>
      <c r="E7" s="87"/>
      <c r="F7" s="88"/>
      <c r="G7" s="88"/>
      <c r="H7" s="88"/>
      <c r="I7" s="88"/>
      <c r="J7" s="88"/>
      <c r="K7" s="88"/>
      <c r="L7" s="88"/>
      <c r="M7" s="88"/>
      <c r="N7" s="87"/>
      <c r="O7" s="87"/>
      <c r="P7" s="87"/>
      <c r="Q7" s="87"/>
      <c r="R7" s="88"/>
      <c r="S7" s="88"/>
      <c r="T7" s="88"/>
    </row>
    <row r="8" spans="1:20" x14ac:dyDescent="0.25">
      <c r="A8" s="89" t="s">
        <v>67</v>
      </c>
      <c r="B8" s="90" t="s">
        <v>39</v>
      </c>
      <c r="C8" s="91" t="s">
        <v>40</v>
      </c>
      <c r="D8" s="92"/>
      <c r="E8" s="93"/>
      <c r="F8" s="94"/>
      <c r="G8" s="94">
        <f>SUMIF(AG9:AG10,"&lt;&gt;NOR",G9:G10)</f>
        <v>0</v>
      </c>
      <c r="H8" s="94"/>
      <c r="I8" s="94">
        <f>SUM(I9:I10)</f>
        <v>0</v>
      </c>
      <c r="J8" s="94"/>
      <c r="K8" s="94">
        <f>SUM(K9:K10)</f>
        <v>9094638</v>
      </c>
      <c r="L8" s="94"/>
      <c r="M8" s="94">
        <f>SUM(M9:M10)</f>
        <v>0</v>
      </c>
      <c r="N8" s="93"/>
      <c r="O8" s="93">
        <f>SUM(O9:O10)</f>
        <v>0</v>
      </c>
      <c r="P8" s="93"/>
      <c r="Q8" s="93">
        <f>SUM(Q9:Q10)</f>
        <v>0</v>
      </c>
      <c r="R8" s="94"/>
      <c r="S8" s="94"/>
      <c r="T8" s="95"/>
    </row>
    <row r="9" spans="1:20" x14ac:dyDescent="0.25">
      <c r="A9" s="96">
        <v>1</v>
      </c>
      <c r="B9" s="97" t="s">
        <v>39</v>
      </c>
      <c r="C9" s="98" t="s">
        <v>27</v>
      </c>
      <c r="D9" s="99" t="s">
        <v>68</v>
      </c>
      <c r="E9" s="100">
        <v>1</v>
      </c>
      <c r="F9" s="101"/>
      <c r="G9" s="102">
        <f>ROUND(E9*F9,2)</f>
        <v>0</v>
      </c>
      <c r="H9" s="101">
        <v>0</v>
      </c>
      <c r="I9" s="102">
        <f>ROUND(E9*H9,2)</f>
        <v>0</v>
      </c>
      <c r="J9" s="101">
        <v>9094638</v>
      </c>
      <c r="K9" s="102">
        <f>ROUND(E9*J9,2)</f>
        <v>9094638</v>
      </c>
      <c r="L9" s="102">
        <v>21</v>
      </c>
      <c r="M9" s="102">
        <f>G9*(1+L9/100)</f>
        <v>0</v>
      </c>
      <c r="N9" s="100">
        <v>0</v>
      </c>
      <c r="O9" s="100">
        <f>ROUND(E9*N9,2)</f>
        <v>0</v>
      </c>
      <c r="P9" s="100">
        <v>0</v>
      </c>
      <c r="Q9" s="100">
        <f>ROUND(E9*P9,2)</f>
        <v>0</v>
      </c>
      <c r="R9" s="102"/>
      <c r="S9" s="102" t="s">
        <v>69</v>
      </c>
      <c r="T9" s="103" t="s">
        <v>70</v>
      </c>
    </row>
    <row r="10" spans="1:20" x14ac:dyDescent="0.25">
      <c r="A10" s="104"/>
      <c r="B10" s="105"/>
      <c r="C10" s="106" t="s">
        <v>71</v>
      </c>
      <c r="D10" s="107"/>
      <c r="E10" s="108">
        <v>1</v>
      </c>
      <c r="F10" s="109"/>
      <c r="G10" s="109"/>
      <c r="H10" s="109"/>
      <c r="I10" s="109"/>
      <c r="J10" s="109"/>
      <c r="K10" s="109"/>
      <c r="L10" s="109"/>
      <c r="M10" s="109"/>
      <c r="N10" s="110"/>
      <c r="O10" s="110"/>
      <c r="P10" s="110"/>
      <c r="Q10" s="110"/>
      <c r="R10" s="109"/>
      <c r="S10" s="109"/>
      <c r="T10" s="109"/>
    </row>
    <row r="11" spans="1:20" x14ac:dyDescent="0.25">
      <c r="A11" s="84"/>
      <c r="B11" s="85"/>
      <c r="C11" s="111"/>
      <c r="D11" s="86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</row>
    <row r="12" spans="1:20" x14ac:dyDescent="0.25">
      <c r="A12" s="112"/>
      <c r="B12" s="113" t="s">
        <v>9</v>
      </c>
      <c r="C12" s="114"/>
      <c r="D12" s="115"/>
      <c r="E12" s="116"/>
      <c r="F12" s="116"/>
      <c r="G12" s="117">
        <f>G8</f>
        <v>0</v>
      </c>
      <c r="H12" s="84"/>
      <c r="I12" s="84"/>
      <c r="J12" s="84"/>
      <c r="K12" s="84"/>
      <c r="L12" s="84"/>
      <c r="M12" s="84"/>
      <c r="N12" s="84"/>
      <c r="O12" s="84"/>
      <c r="P12" s="84"/>
      <c r="Q12" s="84"/>
      <c r="R12" s="84"/>
      <c r="S12" s="84"/>
      <c r="T12" s="84"/>
    </row>
  </sheetData>
  <sheetProtection algorithmName="SHA-512" hashValue="iPygrOJ+nA0jwxqesQ60wsHi7YqJavRF3D7+MYKcBTkGF6rqU5c2mZ4c/GkOgnnID/DeQJVXBUNF7Hsm6SI6jw==" saltValue="EvIPH1kpZLZn0tvzAhofqw==" spinCount="100000" sheet="1" objects="1" scenarios="1"/>
  <mergeCells count="4">
    <mergeCell ref="A1:G1"/>
    <mergeCell ref="C2:G2"/>
    <mergeCell ref="C3:G3"/>
    <mergeCell ref="C4:G4"/>
  </mergeCells>
  <pageMargins left="0.7" right="0.7" top="0.78740157499999996" bottom="0.78740157499999996" header="0.3" footer="0.3"/>
  <pageSetup paperSize="9" scale="91" fitToHeight="0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2EB0CC-CECA-4311-94E2-587F84B4179A}">
  <sheetPr>
    <pageSetUpPr fitToPage="1"/>
  </sheetPr>
  <dimension ref="A1:T12"/>
  <sheetViews>
    <sheetView workbookViewId="0">
      <selection activeCell="F9" sqref="F9"/>
    </sheetView>
  </sheetViews>
  <sheetFormatPr defaultRowHeight="15" x14ac:dyDescent="0.25"/>
  <cols>
    <col min="1" max="1" width="3.5703125" customWidth="1"/>
    <col min="2" max="2" width="12.140625" customWidth="1"/>
    <col min="3" max="3" width="64.140625" customWidth="1"/>
    <col min="4" max="4" width="4.7109375" customWidth="1"/>
    <col min="6" max="6" width="10.42578125" customWidth="1"/>
    <col min="7" max="7" width="12.140625" customWidth="1"/>
    <col min="8" max="17" width="0" hidden="1" customWidth="1"/>
  </cols>
  <sheetData>
    <row r="1" spans="1:20" ht="15.75" x14ac:dyDescent="0.25">
      <c r="A1" s="179" t="s">
        <v>44</v>
      </c>
      <c r="B1" s="179"/>
      <c r="C1" s="179"/>
      <c r="D1" s="179"/>
      <c r="E1" s="179"/>
      <c r="F1" s="179"/>
      <c r="G1" s="179"/>
    </row>
    <row r="2" spans="1:20" x14ac:dyDescent="0.25">
      <c r="A2" s="74" t="s">
        <v>45</v>
      </c>
      <c r="B2" s="75" t="s">
        <v>42</v>
      </c>
      <c r="C2" s="180" t="s">
        <v>43</v>
      </c>
      <c r="D2" s="181"/>
      <c r="E2" s="181"/>
      <c r="F2" s="181"/>
      <c r="G2" s="182"/>
    </row>
    <row r="3" spans="1:20" x14ac:dyDescent="0.25">
      <c r="A3" s="74" t="s">
        <v>46</v>
      </c>
      <c r="B3" s="75" t="s">
        <v>42</v>
      </c>
      <c r="C3" s="180" t="s">
        <v>43</v>
      </c>
      <c r="D3" s="181"/>
      <c r="E3" s="181"/>
      <c r="F3" s="181"/>
      <c r="G3" s="182"/>
    </row>
    <row r="4" spans="1:20" x14ac:dyDescent="0.25">
      <c r="A4" s="76" t="s">
        <v>47</v>
      </c>
      <c r="B4" s="77" t="s">
        <v>28</v>
      </c>
      <c r="C4" s="183" t="s">
        <v>29</v>
      </c>
      <c r="D4" s="184"/>
      <c r="E4" s="184"/>
      <c r="F4" s="184"/>
      <c r="G4" s="185"/>
    </row>
    <row r="5" spans="1:20" x14ac:dyDescent="0.25">
      <c r="B5" s="78"/>
      <c r="C5" s="78"/>
      <c r="D5" s="24"/>
    </row>
    <row r="6" spans="1:20" ht="60" x14ac:dyDescent="0.25">
      <c r="A6" s="79" t="s">
        <v>48</v>
      </c>
      <c r="B6" s="80" t="s">
        <v>49</v>
      </c>
      <c r="C6" s="80" t="s">
        <v>50</v>
      </c>
      <c r="D6" s="81" t="s">
        <v>51</v>
      </c>
      <c r="E6" s="79" t="s">
        <v>52</v>
      </c>
      <c r="F6" s="82" t="s">
        <v>53</v>
      </c>
      <c r="G6" s="79" t="s">
        <v>9</v>
      </c>
      <c r="H6" s="83" t="s">
        <v>54</v>
      </c>
      <c r="I6" s="83" t="s">
        <v>55</v>
      </c>
      <c r="J6" s="83" t="s">
        <v>56</v>
      </c>
      <c r="K6" s="83" t="s">
        <v>57</v>
      </c>
      <c r="L6" s="83" t="s">
        <v>58</v>
      </c>
      <c r="M6" s="83" t="s">
        <v>59</v>
      </c>
      <c r="N6" s="83" t="s">
        <v>60</v>
      </c>
      <c r="O6" s="83" t="s">
        <v>61</v>
      </c>
      <c r="P6" s="83" t="s">
        <v>62</v>
      </c>
      <c r="Q6" s="83" t="s">
        <v>63</v>
      </c>
      <c r="R6" s="83" t="s">
        <v>64</v>
      </c>
      <c r="S6" s="83" t="s">
        <v>65</v>
      </c>
      <c r="T6" s="83" t="s">
        <v>66</v>
      </c>
    </row>
    <row r="7" spans="1:20" x14ac:dyDescent="0.25">
      <c r="A7" s="84"/>
      <c r="B7" s="85"/>
      <c r="C7" s="85"/>
      <c r="D7" s="86"/>
      <c r="E7" s="87"/>
      <c r="F7" s="88"/>
      <c r="G7" s="88"/>
      <c r="H7" s="88"/>
      <c r="I7" s="88"/>
      <c r="J7" s="88"/>
      <c r="K7" s="88"/>
      <c r="L7" s="88"/>
      <c r="M7" s="88"/>
      <c r="N7" s="87"/>
      <c r="O7" s="87"/>
      <c r="P7" s="87"/>
      <c r="Q7" s="87"/>
      <c r="R7" s="88"/>
      <c r="S7" s="88"/>
      <c r="T7" s="88"/>
    </row>
    <row r="8" spans="1:20" x14ac:dyDescent="0.25">
      <c r="A8" s="89" t="s">
        <v>67</v>
      </c>
      <c r="B8" s="90" t="s">
        <v>39</v>
      </c>
      <c r="C8" s="91" t="s">
        <v>40</v>
      </c>
      <c r="D8" s="92"/>
      <c r="E8" s="93"/>
      <c r="F8" s="94"/>
      <c r="G8" s="94">
        <f>SUMIF(AG9:AG10,"&lt;&gt;NOR",G9:G10)</f>
        <v>0</v>
      </c>
      <c r="H8" s="94"/>
      <c r="I8" s="94">
        <f>SUM(I9:I10)</f>
        <v>0</v>
      </c>
      <c r="J8" s="94"/>
      <c r="K8" s="94">
        <f>SUM(K9:K10)</f>
        <v>9094638</v>
      </c>
      <c r="L8" s="94"/>
      <c r="M8" s="94">
        <f>SUM(M9:M10)</f>
        <v>0</v>
      </c>
      <c r="N8" s="93"/>
      <c r="O8" s="93">
        <f>SUM(O9:O10)</f>
        <v>0</v>
      </c>
      <c r="P8" s="93"/>
      <c r="Q8" s="93">
        <f>SUM(Q9:Q10)</f>
        <v>0</v>
      </c>
      <c r="R8" s="94"/>
      <c r="S8" s="94"/>
      <c r="T8" s="95"/>
    </row>
    <row r="9" spans="1:20" x14ac:dyDescent="0.25">
      <c r="A9" s="96">
        <v>1</v>
      </c>
      <c r="B9" s="97" t="s">
        <v>39</v>
      </c>
      <c r="C9" s="98" t="s">
        <v>29</v>
      </c>
      <c r="D9" s="99" t="s">
        <v>68</v>
      </c>
      <c r="E9" s="100">
        <v>1</v>
      </c>
      <c r="F9" s="101"/>
      <c r="G9" s="102">
        <f>ROUND(E9*F9,2)</f>
        <v>0</v>
      </c>
      <c r="H9" s="101">
        <v>0</v>
      </c>
      <c r="I9" s="102">
        <f>ROUND(E9*H9,2)</f>
        <v>0</v>
      </c>
      <c r="J9" s="101">
        <v>9094638</v>
      </c>
      <c r="K9" s="102">
        <f>ROUND(E9*J9,2)</f>
        <v>9094638</v>
      </c>
      <c r="L9" s="102">
        <v>21</v>
      </c>
      <c r="M9" s="102">
        <f>G9*(1+L9/100)</f>
        <v>0</v>
      </c>
      <c r="N9" s="100">
        <v>0</v>
      </c>
      <c r="O9" s="100">
        <f>ROUND(E9*N9,2)</f>
        <v>0</v>
      </c>
      <c r="P9" s="100">
        <v>0</v>
      </c>
      <c r="Q9" s="100">
        <f>ROUND(E9*P9,2)</f>
        <v>0</v>
      </c>
      <c r="R9" s="102"/>
      <c r="S9" s="102" t="s">
        <v>69</v>
      </c>
      <c r="T9" s="103" t="s">
        <v>70</v>
      </c>
    </row>
    <row r="10" spans="1:20" x14ac:dyDescent="0.25">
      <c r="A10" s="104"/>
      <c r="B10" s="105"/>
      <c r="C10" s="106" t="s">
        <v>86</v>
      </c>
      <c r="D10" s="107"/>
      <c r="E10" s="108">
        <v>1</v>
      </c>
      <c r="F10" s="109"/>
      <c r="G10" s="109"/>
      <c r="H10" s="109"/>
      <c r="I10" s="109"/>
      <c r="J10" s="109"/>
      <c r="K10" s="109"/>
      <c r="L10" s="109"/>
      <c r="M10" s="109"/>
      <c r="N10" s="110"/>
      <c r="O10" s="110"/>
      <c r="P10" s="110"/>
      <c r="Q10" s="110"/>
      <c r="R10" s="109"/>
      <c r="S10" s="109"/>
      <c r="T10" s="109"/>
    </row>
    <row r="11" spans="1:20" x14ac:dyDescent="0.25">
      <c r="A11" s="84"/>
      <c r="B11" s="85"/>
      <c r="C11" s="111"/>
      <c r="D11" s="86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</row>
    <row r="12" spans="1:20" x14ac:dyDescent="0.25">
      <c r="A12" s="112"/>
      <c r="B12" s="113" t="s">
        <v>9</v>
      </c>
      <c r="C12" s="114"/>
      <c r="D12" s="115"/>
      <c r="E12" s="116"/>
      <c r="F12" s="116"/>
      <c r="G12" s="117">
        <f>G8</f>
        <v>0</v>
      </c>
      <c r="H12" s="84"/>
      <c r="I12" s="84"/>
      <c r="J12" s="84"/>
      <c r="K12" s="84"/>
      <c r="L12" s="84"/>
      <c r="M12" s="84"/>
      <c r="N12" s="84"/>
      <c r="O12" s="84"/>
      <c r="P12" s="84"/>
      <c r="Q12" s="84"/>
      <c r="R12" s="84"/>
      <c r="S12" s="84"/>
      <c r="T12" s="84"/>
    </row>
  </sheetData>
  <sheetProtection algorithmName="SHA-512" hashValue="wOAeQvkOn0/LLzHnLAzsh2xpjYpht145JcTrjOqPxfHlAfFbhE80XLpowEOpw1Za42IdsvCBlBWht0TZzffsAw==" saltValue="GfDEsoC4MoHfBBRhQpFpTQ==" spinCount="100000" sheet="1" objects="1" scenarios="1"/>
  <mergeCells count="4">
    <mergeCell ref="A1:G1"/>
    <mergeCell ref="C2:G2"/>
    <mergeCell ref="C3:G3"/>
    <mergeCell ref="C4:G4"/>
  </mergeCells>
  <pageMargins left="0.7" right="0.7" top="0.78740157499999996" bottom="0.78740157499999996" header="0.3" footer="0.3"/>
  <pageSetup paperSize="9" scale="91" fitToHeight="0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E6EC40-07A0-46C9-A072-02F84E6BA6D7}">
  <sheetPr>
    <pageSetUpPr fitToPage="1"/>
  </sheetPr>
  <dimension ref="A1:T12"/>
  <sheetViews>
    <sheetView workbookViewId="0">
      <selection activeCell="F16" sqref="F16"/>
    </sheetView>
  </sheetViews>
  <sheetFormatPr defaultRowHeight="15" x14ac:dyDescent="0.25"/>
  <cols>
    <col min="1" max="1" width="3.5703125" customWidth="1"/>
    <col min="2" max="2" width="12.140625" customWidth="1"/>
    <col min="3" max="3" width="64.140625" customWidth="1"/>
    <col min="4" max="4" width="4.7109375" customWidth="1"/>
    <col min="6" max="6" width="10.42578125" customWidth="1"/>
    <col min="7" max="7" width="12.140625" customWidth="1"/>
    <col min="8" max="17" width="0" hidden="1" customWidth="1"/>
  </cols>
  <sheetData>
    <row r="1" spans="1:20" ht="15.75" x14ac:dyDescent="0.25">
      <c r="A1" s="179" t="s">
        <v>44</v>
      </c>
      <c r="B1" s="179"/>
      <c r="C1" s="179"/>
      <c r="D1" s="179"/>
      <c r="E1" s="179"/>
      <c r="F1" s="179"/>
      <c r="G1" s="179"/>
    </row>
    <row r="2" spans="1:20" x14ac:dyDescent="0.25">
      <c r="A2" s="74" t="s">
        <v>45</v>
      </c>
      <c r="B2" s="75" t="s">
        <v>42</v>
      </c>
      <c r="C2" s="180" t="s">
        <v>43</v>
      </c>
      <c r="D2" s="181"/>
      <c r="E2" s="181"/>
      <c r="F2" s="181"/>
      <c r="G2" s="182"/>
    </row>
    <row r="3" spans="1:20" x14ac:dyDescent="0.25">
      <c r="A3" s="74" t="s">
        <v>46</v>
      </c>
      <c r="B3" s="75" t="s">
        <v>42</v>
      </c>
      <c r="C3" s="180" t="s">
        <v>43</v>
      </c>
      <c r="D3" s="181"/>
      <c r="E3" s="181"/>
      <c r="F3" s="181"/>
      <c r="G3" s="182"/>
    </row>
    <row r="4" spans="1:20" x14ac:dyDescent="0.25">
      <c r="A4" s="76" t="s">
        <v>47</v>
      </c>
      <c r="B4" s="77" t="s">
        <v>30</v>
      </c>
      <c r="C4" s="183" t="s">
        <v>31</v>
      </c>
      <c r="D4" s="184"/>
      <c r="E4" s="184"/>
      <c r="F4" s="184"/>
      <c r="G4" s="185"/>
    </row>
    <row r="5" spans="1:20" x14ac:dyDescent="0.25">
      <c r="B5" s="78"/>
      <c r="C5" s="78"/>
      <c r="D5" s="24"/>
    </row>
    <row r="6" spans="1:20" ht="60" x14ac:dyDescent="0.25">
      <c r="A6" s="79" t="s">
        <v>48</v>
      </c>
      <c r="B6" s="80" t="s">
        <v>49</v>
      </c>
      <c r="C6" s="80" t="s">
        <v>50</v>
      </c>
      <c r="D6" s="81" t="s">
        <v>51</v>
      </c>
      <c r="E6" s="79" t="s">
        <v>52</v>
      </c>
      <c r="F6" s="82" t="s">
        <v>53</v>
      </c>
      <c r="G6" s="79" t="s">
        <v>9</v>
      </c>
      <c r="H6" s="83" t="s">
        <v>54</v>
      </c>
      <c r="I6" s="83" t="s">
        <v>55</v>
      </c>
      <c r="J6" s="83" t="s">
        <v>56</v>
      </c>
      <c r="K6" s="83" t="s">
        <v>57</v>
      </c>
      <c r="L6" s="83" t="s">
        <v>58</v>
      </c>
      <c r="M6" s="83" t="s">
        <v>59</v>
      </c>
      <c r="N6" s="83" t="s">
        <v>60</v>
      </c>
      <c r="O6" s="83" t="s">
        <v>61</v>
      </c>
      <c r="P6" s="83" t="s">
        <v>62</v>
      </c>
      <c r="Q6" s="83" t="s">
        <v>63</v>
      </c>
      <c r="R6" s="83" t="s">
        <v>64</v>
      </c>
      <c r="S6" s="83" t="s">
        <v>65</v>
      </c>
      <c r="T6" s="83" t="s">
        <v>66</v>
      </c>
    </row>
    <row r="7" spans="1:20" x14ac:dyDescent="0.25">
      <c r="A7" s="84"/>
      <c r="B7" s="85"/>
      <c r="C7" s="85"/>
      <c r="D7" s="86"/>
      <c r="E7" s="87"/>
      <c r="F7" s="88"/>
      <c r="G7" s="88"/>
      <c r="H7" s="88"/>
      <c r="I7" s="88"/>
      <c r="J7" s="88"/>
      <c r="K7" s="88"/>
      <c r="L7" s="88"/>
      <c r="M7" s="88"/>
      <c r="N7" s="87"/>
      <c r="O7" s="87"/>
      <c r="P7" s="87"/>
      <c r="Q7" s="87"/>
      <c r="R7" s="88"/>
      <c r="S7" s="88"/>
      <c r="T7" s="88"/>
    </row>
    <row r="8" spans="1:20" x14ac:dyDescent="0.25">
      <c r="A8" s="89" t="s">
        <v>67</v>
      </c>
      <c r="B8" s="90" t="s">
        <v>39</v>
      </c>
      <c r="C8" s="91" t="s">
        <v>40</v>
      </c>
      <c r="D8" s="92"/>
      <c r="E8" s="93"/>
      <c r="F8" s="94"/>
      <c r="G8" s="94">
        <f>SUMIF(AG9:AG10,"&lt;&gt;NOR",G9:G10)</f>
        <v>0</v>
      </c>
      <c r="H8" s="94"/>
      <c r="I8" s="94">
        <f>SUM(I9:I10)</f>
        <v>0</v>
      </c>
      <c r="J8" s="94"/>
      <c r="K8" s="94">
        <f>SUM(K9:K10)</f>
        <v>9094638</v>
      </c>
      <c r="L8" s="94"/>
      <c r="M8" s="94">
        <f>SUM(M9:M10)</f>
        <v>0</v>
      </c>
      <c r="N8" s="93"/>
      <c r="O8" s="93">
        <f>SUM(O9:O10)</f>
        <v>0</v>
      </c>
      <c r="P8" s="93"/>
      <c r="Q8" s="93">
        <f>SUM(Q9:Q10)</f>
        <v>0</v>
      </c>
      <c r="R8" s="94"/>
      <c r="S8" s="94"/>
      <c r="T8" s="95"/>
    </row>
    <row r="9" spans="1:20" x14ac:dyDescent="0.25">
      <c r="A9" s="96">
        <v>1</v>
      </c>
      <c r="B9" s="97" t="s">
        <v>39</v>
      </c>
      <c r="C9" s="98" t="s">
        <v>31</v>
      </c>
      <c r="D9" s="99" t="s">
        <v>68</v>
      </c>
      <c r="E9" s="100">
        <v>1</v>
      </c>
      <c r="F9" s="101"/>
      <c r="G9" s="102">
        <f>ROUND(E9*F9,2)</f>
        <v>0</v>
      </c>
      <c r="H9" s="101">
        <v>0</v>
      </c>
      <c r="I9" s="102">
        <f>ROUND(E9*H9,2)</f>
        <v>0</v>
      </c>
      <c r="J9" s="101">
        <v>9094638</v>
      </c>
      <c r="K9" s="102">
        <f>ROUND(E9*J9,2)</f>
        <v>9094638</v>
      </c>
      <c r="L9" s="102">
        <v>21</v>
      </c>
      <c r="M9" s="102">
        <f>G9*(1+L9/100)</f>
        <v>0</v>
      </c>
      <c r="N9" s="100">
        <v>0</v>
      </c>
      <c r="O9" s="100">
        <f>ROUND(E9*N9,2)</f>
        <v>0</v>
      </c>
      <c r="P9" s="100">
        <v>0</v>
      </c>
      <c r="Q9" s="100">
        <f>ROUND(E9*P9,2)</f>
        <v>0</v>
      </c>
      <c r="R9" s="102"/>
      <c r="S9" s="102" t="s">
        <v>69</v>
      </c>
      <c r="T9" s="103" t="s">
        <v>70</v>
      </c>
    </row>
    <row r="10" spans="1:20" x14ac:dyDescent="0.25">
      <c r="A10" s="104"/>
      <c r="B10" s="105"/>
      <c r="C10" s="106" t="s">
        <v>87</v>
      </c>
      <c r="D10" s="107"/>
      <c r="E10" s="108">
        <v>1</v>
      </c>
      <c r="F10" s="109"/>
      <c r="G10" s="109"/>
      <c r="H10" s="109"/>
      <c r="I10" s="109"/>
      <c r="J10" s="109"/>
      <c r="K10" s="109"/>
      <c r="L10" s="109"/>
      <c r="M10" s="109"/>
      <c r="N10" s="110"/>
      <c r="O10" s="110"/>
      <c r="P10" s="110"/>
      <c r="Q10" s="110"/>
      <c r="R10" s="109"/>
      <c r="S10" s="109"/>
      <c r="T10" s="109"/>
    </row>
    <row r="11" spans="1:20" x14ac:dyDescent="0.25">
      <c r="A11" s="84"/>
      <c r="B11" s="85"/>
      <c r="C11" s="111"/>
      <c r="D11" s="86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</row>
    <row r="12" spans="1:20" x14ac:dyDescent="0.25">
      <c r="A12" s="112"/>
      <c r="B12" s="113" t="s">
        <v>9</v>
      </c>
      <c r="C12" s="114"/>
      <c r="D12" s="115"/>
      <c r="E12" s="116"/>
      <c r="F12" s="116"/>
      <c r="G12" s="117">
        <f>G8</f>
        <v>0</v>
      </c>
      <c r="H12" s="84"/>
      <c r="I12" s="84"/>
      <c r="J12" s="84"/>
      <c r="K12" s="84"/>
      <c r="L12" s="84"/>
      <c r="M12" s="84"/>
      <c r="N12" s="84"/>
      <c r="O12" s="84"/>
      <c r="P12" s="84"/>
      <c r="Q12" s="84"/>
      <c r="R12" s="84"/>
      <c r="S12" s="84"/>
      <c r="T12" s="84"/>
    </row>
  </sheetData>
  <sheetProtection algorithmName="SHA-512" hashValue="zGnzMvVl4Z7kLnmxepvwa/hMnl21CWUvuuoXSRXVdEN+Z0ODezp/jjXeReW4Hyc4WKtIJl10NIiexRjaJyNsiA==" saltValue="9Sv7trDKz04jX75kmCHL+A==" spinCount="100000" sheet="1" objects="1" scenarios="1"/>
  <mergeCells count="4">
    <mergeCell ref="A1:G1"/>
    <mergeCell ref="C2:G2"/>
    <mergeCell ref="C3:G3"/>
    <mergeCell ref="C4:G4"/>
  </mergeCells>
  <pageMargins left="0.7" right="0.7" top="0.78740157499999996" bottom="0.78740157499999996" header="0.3" footer="0.3"/>
  <pageSetup paperSize="9" scale="91" fitToHeight="0" orientation="landscape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C89815-2826-4B4A-B47E-77FBDFF532AD}">
  <sheetPr>
    <pageSetUpPr fitToPage="1"/>
  </sheetPr>
  <dimension ref="A1:T12"/>
  <sheetViews>
    <sheetView workbookViewId="0">
      <selection activeCell="F9" sqref="F9"/>
    </sheetView>
  </sheetViews>
  <sheetFormatPr defaultRowHeight="15" x14ac:dyDescent="0.25"/>
  <cols>
    <col min="1" max="1" width="3.5703125" customWidth="1"/>
    <col min="2" max="2" width="12.140625" customWidth="1"/>
    <col min="3" max="3" width="64.140625" customWidth="1"/>
    <col min="4" max="4" width="4.7109375" customWidth="1"/>
    <col min="6" max="6" width="10.42578125" customWidth="1"/>
    <col min="7" max="7" width="12.140625" customWidth="1"/>
    <col min="8" max="17" width="0" hidden="1" customWidth="1"/>
  </cols>
  <sheetData>
    <row r="1" spans="1:20" ht="15.75" x14ac:dyDescent="0.25">
      <c r="A1" s="179" t="s">
        <v>44</v>
      </c>
      <c r="B1" s="179"/>
      <c r="C1" s="179"/>
      <c r="D1" s="179"/>
      <c r="E1" s="179"/>
      <c r="F1" s="179"/>
      <c r="G1" s="179"/>
    </row>
    <row r="2" spans="1:20" x14ac:dyDescent="0.25">
      <c r="A2" s="74" t="s">
        <v>45</v>
      </c>
      <c r="B2" s="75" t="s">
        <v>42</v>
      </c>
      <c r="C2" s="180" t="s">
        <v>43</v>
      </c>
      <c r="D2" s="181"/>
      <c r="E2" s="181"/>
      <c r="F2" s="181"/>
      <c r="G2" s="182"/>
    </row>
    <row r="3" spans="1:20" x14ac:dyDescent="0.25">
      <c r="A3" s="74" t="s">
        <v>46</v>
      </c>
      <c r="B3" s="75" t="s">
        <v>42</v>
      </c>
      <c r="C3" s="180" t="s">
        <v>43</v>
      </c>
      <c r="D3" s="181"/>
      <c r="E3" s="181"/>
      <c r="F3" s="181"/>
      <c r="G3" s="182"/>
    </row>
    <row r="4" spans="1:20" x14ac:dyDescent="0.25">
      <c r="A4" s="76" t="s">
        <v>47</v>
      </c>
      <c r="B4" s="77" t="s">
        <v>88</v>
      </c>
      <c r="C4" s="183" t="s">
        <v>73</v>
      </c>
      <c r="D4" s="184"/>
      <c r="E4" s="184"/>
      <c r="F4" s="184"/>
      <c r="G4" s="185"/>
    </row>
    <row r="5" spans="1:20" x14ac:dyDescent="0.25">
      <c r="B5" s="78"/>
      <c r="C5" s="78"/>
      <c r="D5" s="24"/>
    </row>
    <row r="6" spans="1:20" ht="60" x14ac:dyDescent="0.25">
      <c r="A6" s="79" t="s">
        <v>48</v>
      </c>
      <c r="B6" s="80" t="s">
        <v>49</v>
      </c>
      <c r="C6" s="80" t="s">
        <v>50</v>
      </c>
      <c r="D6" s="81" t="s">
        <v>51</v>
      </c>
      <c r="E6" s="79" t="s">
        <v>52</v>
      </c>
      <c r="F6" s="82" t="s">
        <v>53</v>
      </c>
      <c r="G6" s="79" t="s">
        <v>9</v>
      </c>
      <c r="H6" s="83" t="s">
        <v>54</v>
      </c>
      <c r="I6" s="83" t="s">
        <v>55</v>
      </c>
      <c r="J6" s="83" t="s">
        <v>56</v>
      </c>
      <c r="K6" s="83" t="s">
        <v>57</v>
      </c>
      <c r="L6" s="83" t="s">
        <v>58</v>
      </c>
      <c r="M6" s="83" t="s">
        <v>59</v>
      </c>
      <c r="N6" s="83" t="s">
        <v>60</v>
      </c>
      <c r="O6" s="83" t="s">
        <v>61</v>
      </c>
      <c r="P6" s="83" t="s">
        <v>62</v>
      </c>
      <c r="Q6" s="83" t="s">
        <v>63</v>
      </c>
      <c r="R6" s="83" t="s">
        <v>64</v>
      </c>
      <c r="S6" s="83" t="s">
        <v>65</v>
      </c>
      <c r="T6" s="83" t="s">
        <v>66</v>
      </c>
    </row>
    <row r="7" spans="1:20" x14ac:dyDescent="0.25">
      <c r="A7" s="84"/>
      <c r="B7" s="85"/>
      <c r="C7" s="85"/>
      <c r="D7" s="86"/>
      <c r="E7" s="87"/>
      <c r="F7" s="88"/>
      <c r="G7" s="88"/>
      <c r="H7" s="88"/>
      <c r="I7" s="88"/>
      <c r="J7" s="88"/>
      <c r="K7" s="88"/>
      <c r="L7" s="88"/>
      <c r="M7" s="88"/>
      <c r="N7" s="87"/>
      <c r="O7" s="87"/>
      <c r="P7" s="87"/>
      <c r="Q7" s="87"/>
      <c r="R7" s="88"/>
      <c r="S7" s="88"/>
      <c r="T7" s="88"/>
    </row>
    <row r="8" spans="1:20" x14ac:dyDescent="0.25">
      <c r="A8" s="89" t="s">
        <v>67</v>
      </c>
      <c r="B8" s="90" t="s">
        <v>39</v>
      </c>
      <c r="C8" s="91" t="s">
        <v>40</v>
      </c>
      <c r="D8" s="92"/>
      <c r="E8" s="93"/>
      <c r="F8" s="94"/>
      <c r="G8" s="94">
        <f>SUMIF(AG9:AG10,"&lt;&gt;NOR",G9:G10)</f>
        <v>0</v>
      </c>
      <c r="H8" s="94"/>
      <c r="I8" s="94">
        <f>SUM(I9:I10)</f>
        <v>0</v>
      </c>
      <c r="J8" s="94"/>
      <c r="K8" s="94">
        <f>SUM(K9:K10)</f>
        <v>9094638</v>
      </c>
      <c r="L8" s="94"/>
      <c r="M8" s="94">
        <f>SUM(M9:M10)</f>
        <v>0</v>
      </c>
      <c r="N8" s="93"/>
      <c r="O8" s="93">
        <f>SUM(O9:O10)</f>
        <v>0</v>
      </c>
      <c r="P8" s="93"/>
      <c r="Q8" s="93">
        <f>SUM(Q9:Q10)</f>
        <v>0</v>
      </c>
      <c r="R8" s="94"/>
      <c r="S8" s="94"/>
      <c r="T8" s="95"/>
    </row>
    <row r="9" spans="1:20" x14ac:dyDescent="0.25">
      <c r="A9" s="96">
        <v>1</v>
      </c>
      <c r="B9" s="97" t="s">
        <v>39</v>
      </c>
      <c r="C9" s="98" t="s">
        <v>73</v>
      </c>
      <c r="D9" s="99" t="s">
        <v>68</v>
      </c>
      <c r="E9" s="100">
        <v>1</v>
      </c>
      <c r="F9" s="101"/>
      <c r="G9" s="102">
        <f>ROUND(E9*F9,2)</f>
        <v>0</v>
      </c>
      <c r="H9" s="101">
        <v>0</v>
      </c>
      <c r="I9" s="102">
        <f>ROUND(E9*H9,2)</f>
        <v>0</v>
      </c>
      <c r="J9" s="101">
        <v>9094638</v>
      </c>
      <c r="K9" s="102">
        <f>ROUND(E9*J9,2)</f>
        <v>9094638</v>
      </c>
      <c r="L9" s="102">
        <v>21</v>
      </c>
      <c r="M9" s="102">
        <f>G9*(1+L9/100)</f>
        <v>0</v>
      </c>
      <c r="N9" s="100">
        <v>0</v>
      </c>
      <c r="O9" s="100">
        <f>ROUND(E9*N9,2)</f>
        <v>0</v>
      </c>
      <c r="P9" s="100">
        <v>0</v>
      </c>
      <c r="Q9" s="100">
        <f>ROUND(E9*P9,2)</f>
        <v>0</v>
      </c>
      <c r="R9" s="102"/>
      <c r="S9" s="102" t="s">
        <v>69</v>
      </c>
      <c r="T9" s="103" t="s">
        <v>70</v>
      </c>
    </row>
    <row r="10" spans="1:20" x14ac:dyDescent="0.25">
      <c r="A10" s="104"/>
      <c r="B10" s="105"/>
      <c r="C10" s="106" t="s">
        <v>89</v>
      </c>
      <c r="D10" s="107"/>
      <c r="E10" s="108">
        <v>1</v>
      </c>
      <c r="F10" s="109"/>
      <c r="G10" s="109"/>
      <c r="H10" s="109"/>
      <c r="I10" s="109"/>
      <c r="J10" s="109"/>
      <c r="K10" s="109"/>
      <c r="L10" s="109"/>
      <c r="M10" s="109"/>
      <c r="N10" s="110"/>
      <c r="O10" s="110"/>
      <c r="P10" s="110"/>
      <c r="Q10" s="110"/>
      <c r="R10" s="109"/>
      <c r="S10" s="109"/>
      <c r="T10" s="109"/>
    </row>
    <row r="11" spans="1:20" x14ac:dyDescent="0.25">
      <c r="A11" s="84"/>
      <c r="B11" s="85"/>
      <c r="C11" s="111"/>
      <c r="D11" s="86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</row>
    <row r="12" spans="1:20" x14ac:dyDescent="0.25">
      <c r="A12" s="112"/>
      <c r="B12" s="113" t="s">
        <v>9</v>
      </c>
      <c r="C12" s="114"/>
      <c r="D12" s="115"/>
      <c r="E12" s="116"/>
      <c r="F12" s="116"/>
      <c r="G12" s="117">
        <f>G8</f>
        <v>0</v>
      </c>
      <c r="H12" s="84"/>
      <c r="I12" s="84"/>
      <c r="J12" s="84"/>
      <c r="K12" s="84"/>
      <c r="L12" s="84"/>
      <c r="M12" s="84"/>
      <c r="N12" s="84"/>
      <c r="O12" s="84"/>
      <c r="P12" s="84"/>
      <c r="Q12" s="84"/>
      <c r="R12" s="84"/>
      <c r="S12" s="84"/>
      <c r="T12" s="84"/>
    </row>
  </sheetData>
  <sheetProtection algorithmName="SHA-512" hashValue="4TEhZCI/4aBSvVzocQMjE1DsxSCEMH7N+yMCJmAf5IL1W+M5zzKmOaO0sx1sKsxHpHyk224VBhVS4uAlvcrJmw==" saltValue="E+jPrTx8Cra5+OUpgvYMAg==" spinCount="100000" sheet="1" objects="1" scenarios="1"/>
  <mergeCells count="4">
    <mergeCell ref="A1:G1"/>
    <mergeCell ref="C2:G2"/>
    <mergeCell ref="C3:G3"/>
    <mergeCell ref="C4:G4"/>
  </mergeCells>
  <pageMargins left="0.7" right="0.7" top="0.78740157499999996" bottom="0.78740157499999996" header="0.3" footer="0.3"/>
  <pageSetup paperSize="9" scale="91" fitToHeight="0" orientation="landscape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E46C14-FB54-4C18-A259-DE9B4E0169AB}">
  <sheetPr>
    <pageSetUpPr fitToPage="1"/>
  </sheetPr>
  <dimension ref="A1:T13"/>
  <sheetViews>
    <sheetView workbookViewId="0">
      <selection activeCell="F21" sqref="F21"/>
    </sheetView>
  </sheetViews>
  <sheetFormatPr defaultRowHeight="15" x14ac:dyDescent="0.25"/>
  <cols>
    <col min="1" max="1" width="3.5703125" customWidth="1"/>
    <col min="2" max="2" width="12.140625" customWidth="1"/>
    <col min="3" max="3" width="64.140625" customWidth="1"/>
    <col min="4" max="4" width="4.7109375" customWidth="1"/>
    <col min="6" max="6" width="10.42578125" customWidth="1"/>
    <col min="7" max="7" width="12.140625" customWidth="1"/>
    <col min="8" max="17" width="0" hidden="1" customWidth="1"/>
  </cols>
  <sheetData>
    <row r="1" spans="1:20" ht="15.75" x14ac:dyDescent="0.25">
      <c r="A1" s="179" t="s">
        <v>44</v>
      </c>
      <c r="B1" s="179"/>
      <c r="C1" s="179"/>
      <c r="D1" s="179"/>
      <c r="E1" s="179"/>
      <c r="F1" s="179"/>
      <c r="G1" s="179"/>
    </row>
    <row r="2" spans="1:20" x14ac:dyDescent="0.25">
      <c r="A2" s="74" t="s">
        <v>45</v>
      </c>
      <c r="B2" s="75" t="s">
        <v>42</v>
      </c>
      <c r="C2" s="180" t="s">
        <v>43</v>
      </c>
      <c r="D2" s="181"/>
      <c r="E2" s="181"/>
      <c r="F2" s="181"/>
      <c r="G2" s="182"/>
    </row>
    <row r="3" spans="1:20" x14ac:dyDescent="0.25">
      <c r="A3" s="74" t="s">
        <v>46</v>
      </c>
      <c r="B3" s="75" t="s">
        <v>42</v>
      </c>
      <c r="C3" s="180" t="s">
        <v>43</v>
      </c>
      <c r="D3" s="181"/>
      <c r="E3" s="181"/>
      <c r="F3" s="181"/>
      <c r="G3" s="182"/>
    </row>
    <row r="4" spans="1:20" x14ac:dyDescent="0.25">
      <c r="A4" s="76" t="s">
        <v>47</v>
      </c>
      <c r="B4" s="77" t="s">
        <v>26</v>
      </c>
      <c r="C4" s="183" t="s">
        <v>74</v>
      </c>
      <c r="D4" s="184"/>
      <c r="E4" s="184"/>
      <c r="F4" s="184"/>
      <c r="G4" s="185"/>
    </row>
    <row r="5" spans="1:20" x14ac:dyDescent="0.25">
      <c r="B5" s="78"/>
      <c r="C5" s="78"/>
      <c r="D5" s="24"/>
    </row>
    <row r="6" spans="1:20" ht="60" x14ac:dyDescent="0.25">
      <c r="A6" s="79" t="s">
        <v>48</v>
      </c>
      <c r="B6" s="80" t="s">
        <v>49</v>
      </c>
      <c r="C6" s="80" t="s">
        <v>50</v>
      </c>
      <c r="D6" s="81" t="s">
        <v>51</v>
      </c>
      <c r="E6" s="79" t="s">
        <v>52</v>
      </c>
      <c r="F6" s="82" t="s">
        <v>53</v>
      </c>
      <c r="G6" s="79" t="s">
        <v>9</v>
      </c>
      <c r="H6" s="83" t="s">
        <v>54</v>
      </c>
      <c r="I6" s="83" t="s">
        <v>55</v>
      </c>
      <c r="J6" s="83" t="s">
        <v>56</v>
      </c>
      <c r="K6" s="83" t="s">
        <v>57</v>
      </c>
      <c r="L6" s="83" t="s">
        <v>58</v>
      </c>
      <c r="M6" s="83" t="s">
        <v>59</v>
      </c>
      <c r="N6" s="83" t="s">
        <v>60</v>
      </c>
      <c r="O6" s="83" t="s">
        <v>61</v>
      </c>
      <c r="P6" s="83" t="s">
        <v>62</v>
      </c>
      <c r="Q6" s="83" t="s">
        <v>63</v>
      </c>
      <c r="R6" s="83" t="s">
        <v>64</v>
      </c>
      <c r="S6" s="83" t="s">
        <v>65</v>
      </c>
      <c r="T6" s="83" t="s">
        <v>66</v>
      </c>
    </row>
    <row r="7" spans="1:20" x14ac:dyDescent="0.25">
      <c r="A7" s="84"/>
      <c r="B7" s="85"/>
      <c r="C7" s="85"/>
      <c r="D7" s="86"/>
      <c r="E7" s="87"/>
      <c r="F7" s="88"/>
      <c r="G7" s="88"/>
      <c r="H7" s="88"/>
      <c r="I7" s="88"/>
      <c r="J7" s="88"/>
      <c r="K7" s="88"/>
      <c r="L7" s="88"/>
      <c r="M7" s="88"/>
      <c r="N7" s="87"/>
      <c r="O7" s="87"/>
      <c r="P7" s="87"/>
      <c r="Q7" s="87"/>
      <c r="R7" s="88"/>
      <c r="S7" s="88"/>
      <c r="T7" s="88"/>
    </row>
    <row r="8" spans="1:20" x14ac:dyDescent="0.25">
      <c r="A8" s="89" t="s">
        <v>67</v>
      </c>
      <c r="B8" s="90" t="s">
        <v>41</v>
      </c>
      <c r="C8" s="91" t="s">
        <v>81</v>
      </c>
      <c r="D8" s="92"/>
      <c r="E8" s="93"/>
      <c r="F8" s="94"/>
      <c r="G8" s="94">
        <f>SUMIF(AG9:AG12,"&lt;&gt;NOR",G9:G12)</f>
        <v>0</v>
      </c>
      <c r="H8" s="94"/>
      <c r="I8" s="94">
        <f>SUM(I9:I12)</f>
        <v>0</v>
      </c>
      <c r="J8" s="94"/>
      <c r="K8" s="94">
        <f>SUM(K9:K12)</f>
        <v>27283914</v>
      </c>
      <c r="L8" s="94"/>
      <c r="M8" s="94">
        <f>SUM(M9:M12)</f>
        <v>0</v>
      </c>
      <c r="N8" s="93"/>
      <c r="O8" s="93">
        <f>SUM(O9:O12)</f>
        <v>0</v>
      </c>
      <c r="P8" s="93"/>
      <c r="Q8" s="93">
        <f>SUM(Q9:Q12)</f>
        <v>0</v>
      </c>
      <c r="R8" s="94"/>
      <c r="S8" s="94"/>
      <c r="T8" s="95"/>
    </row>
    <row r="9" spans="1:20" x14ac:dyDescent="0.25">
      <c r="A9" s="120" t="s">
        <v>36</v>
      </c>
      <c r="B9" s="97" t="s">
        <v>75</v>
      </c>
      <c r="C9" s="98" t="s">
        <v>78</v>
      </c>
      <c r="D9" s="99" t="s">
        <v>68</v>
      </c>
      <c r="E9" s="100">
        <v>1</v>
      </c>
      <c r="F9" s="101"/>
      <c r="G9" s="102">
        <f t="shared" ref="G9:G11" si="0">ROUND(E9*F9,2)</f>
        <v>0</v>
      </c>
      <c r="H9" s="101">
        <v>0</v>
      </c>
      <c r="I9" s="102">
        <f t="shared" ref="I9:I11" si="1">ROUND(E9*H9,2)</f>
        <v>0</v>
      </c>
      <c r="J9" s="101">
        <v>9094638</v>
      </c>
      <c r="K9" s="102">
        <f t="shared" ref="K9:K11" si="2">ROUND(E9*J9,2)</f>
        <v>9094638</v>
      </c>
      <c r="L9" s="102">
        <v>21</v>
      </c>
      <c r="M9" s="102">
        <f t="shared" ref="M9:M11" si="3">G9*(1+L9/100)</f>
        <v>0</v>
      </c>
      <c r="N9" s="100">
        <v>0</v>
      </c>
      <c r="O9" s="100">
        <f t="shared" ref="O9:O11" si="4">ROUND(E9*N9,2)</f>
        <v>0</v>
      </c>
      <c r="P9" s="100">
        <v>0</v>
      </c>
      <c r="Q9" s="100">
        <f t="shared" ref="Q9:Q11" si="5">ROUND(E9*P9,2)</f>
        <v>0</v>
      </c>
      <c r="R9" s="102"/>
      <c r="S9" s="102" t="s">
        <v>69</v>
      </c>
      <c r="T9" s="103" t="s">
        <v>70</v>
      </c>
    </row>
    <row r="10" spans="1:20" x14ac:dyDescent="0.25">
      <c r="A10" s="120" t="s">
        <v>37</v>
      </c>
      <c r="B10" s="97" t="s">
        <v>76</v>
      </c>
      <c r="C10" s="98" t="s">
        <v>79</v>
      </c>
      <c r="D10" s="99" t="s">
        <v>68</v>
      </c>
      <c r="E10" s="100">
        <v>1</v>
      </c>
      <c r="F10" s="101"/>
      <c r="G10" s="102">
        <f t="shared" si="0"/>
        <v>0</v>
      </c>
      <c r="H10" s="101">
        <v>0</v>
      </c>
      <c r="I10" s="102">
        <f t="shared" si="1"/>
        <v>0</v>
      </c>
      <c r="J10" s="101">
        <v>9094638</v>
      </c>
      <c r="K10" s="102">
        <f t="shared" si="2"/>
        <v>9094638</v>
      </c>
      <c r="L10" s="102">
        <v>21</v>
      </c>
      <c r="M10" s="102">
        <f t="shared" si="3"/>
        <v>0</v>
      </c>
      <c r="N10" s="100">
        <v>0</v>
      </c>
      <c r="O10" s="100">
        <f t="shared" si="4"/>
        <v>0</v>
      </c>
      <c r="P10" s="100">
        <v>0</v>
      </c>
      <c r="Q10" s="100">
        <f t="shared" si="5"/>
        <v>0</v>
      </c>
      <c r="R10" s="102"/>
      <c r="S10" s="102" t="s">
        <v>69</v>
      </c>
      <c r="T10" s="103" t="s">
        <v>70</v>
      </c>
    </row>
    <row r="11" spans="1:20" x14ac:dyDescent="0.25">
      <c r="A11" s="120" t="s">
        <v>38</v>
      </c>
      <c r="B11" s="97" t="s">
        <v>77</v>
      </c>
      <c r="C11" s="98" t="s">
        <v>80</v>
      </c>
      <c r="D11" s="99" t="s">
        <v>68</v>
      </c>
      <c r="E11" s="100">
        <v>1</v>
      </c>
      <c r="F11" s="101"/>
      <c r="G11" s="102">
        <f t="shared" si="0"/>
        <v>0</v>
      </c>
      <c r="H11" s="101">
        <v>0</v>
      </c>
      <c r="I11" s="102">
        <f t="shared" si="1"/>
        <v>0</v>
      </c>
      <c r="J11" s="101">
        <v>9094638</v>
      </c>
      <c r="K11" s="102">
        <f t="shared" si="2"/>
        <v>9094638</v>
      </c>
      <c r="L11" s="102">
        <v>21</v>
      </c>
      <c r="M11" s="102">
        <f t="shared" si="3"/>
        <v>0</v>
      </c>
      <c r="N11" s="100">
        <v>0</v>
      </c>
      <c r="O11" s="100">
        <f t="shared" si="4"/>
        <v>0</v>
      </c>
      <c r="P11" s="100">
        <v>0</v>
      </c>
      <c r="Q11" s="100">
        <f t="shared" si="5"/>
        <v>0</v>
      </c>
      <c r="R11" s="102"/>
      <c r="S11" s="102" t="s">
        <v>69</v>
      </c>
      <c r="T11" s="103" t="s">
        <v>70</v>
      </c>
    </row>
    <row r="12" spans="1:20" x14ac:dyDescent="0.25">
      <c r="A12" s="104"/>
      <c r="B12" s="105"/>
      <c r="C12" s="106"/>
      <c r="D12" s="107"/>
      <c r="E12" s="108"/>
      <c r="F12" s="109"/>
      <c r="G12" s="109"/>
      <c r="H12" s="109"/>
      <c r="I12" s="109"/>
      <c r="J12" s="109"/>
      <c r="K12" s="109"/>
      <c r="L12" s="109"/>
      <c r="M12" s="109"/>
      <c r="N12" s="110"/>
      <c r="O12" s="110"/>
      <c r="P12" s="110"/>
      <c r="Q12" s="110"/>
      <c r="R12" s="109"/>
      <c r="S12" s="109"/>
      <c r="T12" s="109"/>
    </row>
    <row r="13" spans="1:20" x14ac:dyDescent="0.25">
      <c r="A13" s="112"/>
      <c r="B13" s="113" t="s">
        <v>9</v>
      </c>
      <c r="C13" s="114"/>
      <c r="D13" s="115"/>
      <c r="E13" s="116"/>
      <c r="F13" s="116"/>
      <c r="G13" s="117">
        <f>G8</f>
        <v>0</v>
      </c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84"/>
      <c r="T13" s="84"/>
    </row>
  </sheetData>
  <sheetProtection algorithmName="SHA-512" hashValue="3JxXFBJ/QWagR7y32EXrQcEFDiPmw9Ni3QPIUcjvoofnCxvlQaKUh+GA60etkzFJsCbMEv/EY7/6wU2Yw919Fg==" saltValue="VhYaf1xrtjMouWp6XEYCdg==" spinCount="100000" sheet="1" objects="1" scenarios="1"/>
  <mergeCells count="4">
    <mergeCell ref="A1:G1"/>
    <mergeCell ref="C2:G2"/>
    <mergeCell ref="C3:G3"/>
    <mergeCell ref="C4:G4"/>
  </mergeCells>
  <pageMargins left="0.7" right="0.7" top="0.78740157499999996" bottom="0.78740157499999996" header="0.3" footer="0.3"/>
  <pageSetup paperSize="9" scale="91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8</vt:i4>
      </vt:variant>
    </vt:vector>
  </HeadingPairs>
  <TitlesOfParts>
    <vt:vector size="16" baseType="lpstr">
      <vt:lpstr>Pokyny pro vyplnění</vt:lpstr>
      <vt:lpstr>STAVBA</vt:lpstr>
      <vt:lpstr>2318043 D 1.1 Pol</vt:lpstr>
      <vt:lpstr>2318043 D.1.4.1 Pol</vt:lpstr>
      <vt:lpstr>2318043 D.1.4.2 Pol</vt:lpstr>
      <vt:lpstr>2318043 D.1.4.3 Pol</vt:lpstr>
      <vt:lpstr>2318043 D.1.4.4 Pol</vt:lpstr>
      <vt:lpstr>2318043 VRN Pol</vt:lpstr>
      <vt:lpstr>CenaCelkem</vt:lpstr>
      <vt:lpstr>DPHSni</vt:lpstr>
      <vt:lpstr>DPHZakl</vt:lpstr>
      <vt:lpstr>Mena</vt:lpstr>
      <vt:lpstr>STAVBA!SazbaDPH1</vt:lpstr>
      <vt:lpstr>STAVBA!SazbaDPH2</vt:lpstr>
      <vt:lpstr>ZakladDPHSni</vt:lpstr>
      <vt:lpstr>ZakladDPHZakl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Bíza</dc:creator>
  <cp:lastModifiedBy>Anna Janečková</cp:lastModifiedBy>
  <cp:lastPrinted>2023-12-18T09:17:16Z</cp:lastPrinted>
  <dcterms:created xsi:type="dcterms:W3CDTF">2023-12-15T12:30:37Z</dcterms:created>
  <dcterms:modified xsi:type="dcterms:W3CDTF">2025-06-30T05:28:02Z</dcterms:modified>
</cp:coreProperties>
</file>