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estice_notas\_smlouvy_25\Ostatní\Modernizace systému bezdrátové komunikace tramvají\OVZ\final OVZ (po kontrole dotace)\"/>
    </mc:Choice>
  </mc:AlternateContent>
  <xr:revisionPtr revIDLastSave="0" documentId="13_ncr:1_{CCC3E0A0-AC3F-4AC4-9199-878A05816565}" xr6:coauthVersionLast="47" xr6:coauthVersionMax="47" xr10:uidLastSave="{00000000-0000-0000-0000-000000000000}"/>
  <bookViews>
    <workbookView xWindow="-120" yWindow="-120" windowWidth="29040" windowHeight="15720" xr2:uid="{10E372CB-C305-41A0-849C-B80EFE9F69DB}"/>
  </bookViews>
  <sheets>
    <sheet name="REKAPITULACE" sheetId="5" r:id="rId1"/>
    <sheet name="ČÁST A)" sheetId="1" r:id="rId2"/>
    <sheet name="ČÁST B)" sheetId="3" r:id="rId3"/>
    <sheet name="ČÁST C)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" i="4" l="1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F108" i="4"/>
  <c r="G107" i="4"/>
  <c r="F107" i="4"/>
  <c r="G106" i="4"/>
  <c r="F106" i="4"/>
  <c r="G105" i="4"/>
  <c r="F105" i="4"/>
  <c r="G104" i="4"/>
  <c r="F104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26" i="4"/>
  <c r="G27" i="4"/>
  <c r="G28" i="4"/>
  <c r="G29" i="4"/>
  <c r="G30" i="4"/>
  <c r="G31" i="4"/>
  <c r="F10" i="4"/>
  <c r="J31" i="4"/>
  <c r="I31" i="4"/>
  <c r="F31" i="4"/>
  <c r="J30" i="4"/>
  <c r="I30" i="4"/>
  <c r="F30" i="4"/>
  <c r="J29" i="4"/>
  <c r="I29" i="4"/>
  <c r="F29" i="4"/>
  <c r="J28" i="4"/>
  <c r="I28" i="4"/>
  <c r="F28" i="4"/>
  <c r="J27" i="4"/>
  <c r="I27" i="4"/>
  <c r="F27" i="4"/>
  <c r="J26" i="4"/>
  <c r="I26" i="4"/>
  <c r="F26" i="4"/>
  <c r="J25" i="4"/>
  <c r="I25" i="4"/>
  <c r="G25" i="4"/>
  <c r="F25" i="4"/>
  <c r="J24" i="4"/>
  <c r="I24" i="4"/>
  <c r="G24" i="4"/>
  <c r="F24" i="4"/>
  <c r="J23" i="4"/>
  <c r="I23" i="4"/>
  <c r="G23" i="4"/>
  <c r="F23" i="4"/>
  <c r="J22" i="4"/>
  <c r="I22" i="4"/>
  <c r="G22" i="4"/>
  <c r="F22" i="4"/>
  <c r="J21" i="4"/>
  <c r="I21" i="4"/>
  <c r="G21" i="4"/>
  <c r="F21" i="4"/>
  <c r="J20" i="4"/>
  <c r="I20" i="4"/>
  <c r="G20" i="4"/>
  <c r="F20" i="4"/>
  <c r="J19" i="4"/>
  <c r="I19" i="4"/>
  <c r="G19" i="4"/>
  <c r="F19" i="4"/>
  <c r="J18" i="4"/>
  <c r="I18" i="4"/>
  <c r="G18" i="4"/>
  <c r="F18" i="4"/>
  <c r="J17" i="4"/>
  <c r="I17" i="4"/>
  <c r="G17" i="4"/>
  <c r="F17" i="4"/>
  <c r="J16" i="4"/>
  <c r="I16" i="4"/>
  <c r="G16" i="4"/>
  <c r="F16" i="4"/>
  <c r="J15" i="4"/>
  <c r="I15" i="4"/>
  <c r="G15" i="4"/>
  <c r="F15" i="4"/>
  <c r="J14" i="4"/>
  <c r="I14" i="4"/>
  <c r="G14" i="4"/>
  <c r="F14" i="4"/>
  <c r="J13" i="4"/>
  <c r="I13" i="4"/>
  <c r="G13" i="4"/>
  <c r="F13" i="4"/>
  <c r="J12" i="4"/>
  <c r="I12" i="4"/>
  <c r="G12" i="4"/>
  <c r="F12" i="4"/>
  <c r="J11" i="4"/>
  <c r="I11" i="4"/>
  <c r="G11" i="4"/>
  <c r="F11" i="4"/>
  <c r="J10" i="4"/>
  <c r="I10" i="4"/>
  <c r="G10" i="4"/>
  <c r="D3" i="3"/>
  <c r="C13" i="5" s="1"/>
  <c r="C14" i="5" s="1"/>
  <c r="D18" i="1"/>
  <c r="D6" i="1"/>
  <c r="D11" i="1"/>
  <c r="D15" i="1"/>
  <c r="F34" i="4" l="1"/>
  <c r="G34" i="4"/>
  <c r="J34" i="4"/>
  <c r="I34" i="4"/>
  <c r="G61" i="4" l="1"/>
  <c r="I35" i="4"/>
  <c r="C4" i="4" s="1"/>
  <c r="F35" i="4"/>
  <c r="C3" i="4" s="1"/>
  <c r="D4" i="1"/>
  <c r="D5" i="1"/>
  <c r="D8" i="1"/>
  <c r="D9" i="1"/>
  <c r="D10" i="1"/>
  <c r="D13" i="1"/>
  <c r="D14" i="1"/>
  <c r="D16" i="1"/>
  <c r="D17" i="1"/>
  <c r="D19" i="1"/>
  <c r="D21" i="1"/>
  <c r="D22" i="1"/>
  <c r="E3" i="4" l="1"/>
  <c r="C17" i="5"/>
  <c r="E4" i="4"/>
  <c r="C18" i="5"/>
  <c r="G79" i="4"/>
  <c r="F61" i="4"/>
  <c r="C7" i="5"/>
  <c r="C5" i="5"/>
  <c r="C8" i="5"/>
  <c r="C6" i="5"/>
  <c r="D23" i="1"/>
  <c r="G99" i="4" l="1"/>
  <c r="G118" i="4" s="1"/>
  <c r="F62" i="4"/>
  <c r="C9" i="5"/>
  <c r="G139" i="4" l="1"/>
  <c r="G159" i="4" s="1"/>
  <c r="G179" i="4" s="1"/>
  <c r="F79" i="4"/>
  <c r="F80" i="4" l="1"/>
  <c r="F99" i="4" s="1"/>
  <c r="F100" i="4" s="1"/>
  <c r="F118" i="4" l="1"/>
  <c r="F119" i="4" s="1"/>
  <c r="F139" i="4" l="1"/>
  <c r="F140" i="4" s="1"/>
  <c r="F159" i="4" l="1"/>
  <c r="F160" i="4" s="1"/>
  <c r="F179" i="4" l="1"/>
  <c r="F180" i="4" s="1"/>
  <c r="F183" i="4" s="1"/>
  <c r="C19" i="5" l="1"/>
  <c r="C20" i="5" s="1"/>
  <c r="C22" i="5" s="1"/>
  <c r="E5" i="4"/>
  <c r="F18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Fiala Robert</author>
  </authors>
  <commentList>
    <comment ref="E16" authorId="0" shapeId="0" xr:uid="{6675C6DF-B9A8-4103-8764-E4004658A02E}">
      <text>
        <r>
          <rPr>
            <b/>
            <sz val="9"/>
            <color indexed="81"/>
            <rFont val="Tahoma"/>
            <family val="2"/>
            <charset val="238"/>
          </rPr>
          <t>Fiala Robert:</t>
        </r>
        <r>
          <rPr>
            <sz val="9"/>
            <color indexed="81"/>
            <rFont val="Tahoma"/>
            <family val="2"/>
            <charset val="238"/>
          </rPr>
          <t xml:space="preserve">
kabeláž 3x
1x návěst
2x čidla
</t>
        </r>
      </text>
    </comment>
    <comment ref="H16" authorId="0" shapeId="0" xr:uid="{A5F899F7-60EC-4A31-853F-9D8AAB2F2685}">
      <text>
        <r>
          <rPr>
            <b/>
            <sz val="9"/>
            <color indexed="81"/>
            <rFont val="Tahoma"/>
            <family val="2"/>
            <charset val="238"/>
          </rPr>
          <t>Fiala Robert:</t>
        </r>
        <r>
          <rPr>
            <sz val="9"/>
            <color indexed="81"/>
            <rFont val="Tahoma"/>
            <family val="2"/>
            <charset val="238"/>
          </rPr>
          <t xml:space="preserve">
kabeláž 5x 
2x návěst
3x čidla
</t>
        </r>
      </text>
    </comment>
    <comment ref="H19" authorId="0" shapeId="0" xr:uid="{7892534A-C63E-4553-8661-47CD93867AB6}">
      <text>
        <r>
          <rPr>
            <b/>
            <sz val="9"/>
            <color indexed="81"/>
            <rFont val="Tahoma"/>
            <family val="2"/>
            <charset val="238"/>
          </rPr>
          <t>Fiala Robert:</t>
        </r>
        <r>
          <rPr>
            <sz val="9"/>
            <color indexed="81"/>
            <rFont val="Tahoma"/>
            <family val="2"/>
            <charset val="238"/>
          </rPr>
          <t xml:space="preserve">
2x přestavník</t>
        </r>
      </text>
    </comment>
    <comment ref="H20" authorId="0" shapeId="0" xr:uid="{1C1C5F0E-39FB-4C19-8D8D-1557FDB8D389}">
      <text>
        <r>
          <rPr>
            <b/>
            <sz val="9"/>
            <color indexed="81"/>
            <rFont val="Tahoma"/>
            <family val="2"/>
            <charset val="238"/>
          </rPr>
          <t>Fiala Robert:</t>
        </r>
        <r>
          <rPr>
            <sz val="9"/>
            <color indexed="81"/>
            <rFont val="Tahoma"/>
            <family val="2"/>
            <charset val="238"/>
          </rPr>
          <t xml:space="preserve">
2x stavěcí tyč
</t>
        </r>
      </text>
    </comment>
    <comment ref="H21" authorId="0" shapeId="0" xr:uid="{49E1B25E-D6CB-4411-80B6-3922B2CA4BD0}">
      <text>
        <r>
          <rPr>
            <b/>
            <sz val="9"/>
            <color indexed="81"/>
            <rFont val="Tahoma"/>
            <family val="2"/>
            <charset val="238"/>
          </rPr>
          <t>Fiala Robert:</t>
        </r>
        <r>
          <rPr>
            <sz val="9"/>
            <color indexed="81"/>
            <rFont val="Tahoma"/>
            <family val="2"/>
            <charset val="238"/>
          </rPr>
          <t xml:space="preserve">
2x snímače</t>
        </r>
      </text>
    </comment>
    <comment ref="E22" authorId="0" shapeId="0" xr:uid="{91511133-D151-4936-B7F1-5FB33D953A76}">
      <text>
        <r>
          <rPr>
            <b/>
            <sz val="9"/>
            <color indexed="81"/>
            <rFont val="Tahoma"/>
            <family val="2"/>
            <charset val="238"/>
          </rPr>
          <t>Fiala Robert:</t>
        </r>
        <r>
          <rPr>
            <sz val="9"/>
            <color indexed="81"/>
            <rFont val="Tahoma"/>
            <family val="2"/>
            <charset val="238"/>
          </rPr>
          <t xml:space="preserve">
2x topná tyč</t>
        </r>
      </text>
    </comment>
    <comment ref="H22" authorId="0" shapeId="0" xr:uid="{060EA9F2-1E17-49EA-8C5A-567B4A20F862}">
      <text>
        <r>
          <rPr>
            <b/>
            <sz val="9"/>
            <color indexed="81"/>
            <rFont val="Tahoma"/>
            <family val="2"/>
            <charset val="238"/>
          </rPr>
          <t>Fiala Robert:</t>
        </r>
        <r>
          <rPr>
            <sz val="9"/>
            <color indexed="81"/>
            <rFont val="Tahoma"/>
            <family val="2"/>
            <charset val="238"/>
          </rPr>
          <t xml:space="preserve">
4x topné tyče
</t>
        </r>
      </text>
    </comment>
  </commentList>
</comments>
</file>

<file path=xl/sharedStrings.xml><?xml version="1.0" encoding="utf-8"?>
<sst xmlns="http://schemas.openxmlformats.org/spreadsheetml/2006/main" count="401" uniqueCount="96">
  <si>
    <t>Indukční cívka BSV pro pod vůz včetně kabeláže pro příjem AM a FM signálu z výhybky</t>
  </si>
  <si>
    <t>Tramvaje – běžné vozy</t>
  </si>
  <si>
    <t>Tramvaje – historické vozy</t>
  </si>
  <si>
    <t>SW</t>
  </si>
  <si>
    <t>Doplnění zápisů o provedeném nastavení do servisní aplikace v notebooku</t>
  </si>
  <si>
    <r>
      <t xml:space="preserve">3-tlačítkový ovladač </t>
    </r>
    <r>
      <rPr>
        <sz val="12"/>
        <rFont val="Calibri"/>
        <family val="2"/>
        <charset val="238"/>
      </rPr>
      <t>s připojovacím kabelem</t>
    </r>
  </si>
  <si>
    <t>celkem</t>
  </si>
  <si>
    <t>Modul BSV s  AM, FM modulací a Ethernet vstupem</t>
  </si>
  <si>
    <t>Modul BSV jen s FM modulací</t>
  </si>
  <si>
    <r>
      <t xml:space="preserve">Cívka BSV </t>
    </r>
    <r>
      <rPr>
        <sz val="12"/>
        <rFont val="Calibri"/>
        <family val="2"/>
        <charset val="238"/>
      </rPr>
      <t>včetně kabelu o délce 6m</t>
    </r>
  </si>
  <si>
    <t>tester do vozovny na příjezdové koleji – vozovna Medlánky a Pisárky. Přijímací cívka mezi kolejemi, přijímač AM a FM modulace, kabeláže – zobrazovací jednotka (LED displej zobrazující kvalitu příjmu, počet paketů, číslo vozu a způsob modulace)</t>
  </si>
  <si>
    <t>přenosný tester</t>
  </si>
  <si>
    <t>Doplnění servisního okna pro jednotkou BSV do SW řídícího počítače Ovladače kolejových výhybek (kvalifikovaný odhad)</t>
  </si>
  <si>
    <t>Nastavovací SW BSV PU určený pro kontrolu přes PC (notebook) a propojením přes sběrnici ethernet (kvalifikovaný odhad)</t>
  </si>
  <si>
    <t>Instalace do tramvají</t>
  </si>
  <si>
    <t xml:space="preserve">Instalace </t>
  </si>
  <si>
    <t>cena/ks Kč bez DPH</t>
  </si>
  <si>
    <t>cena celkem bez DPH</t>
  </si>
  <si>
    <t>počet ks</t>
  </si>
  <si>
    <t>A) Změna způsobu přenosu informací z vozidel na výhybky</t>
  </si>
  <si>
    <t>Instalace testeru</t>
  </si>
  <si>
    <t>Modernizace a dálkový dohled systému ovládání tramvajových výhybek - položkový rozpočet</t>
  </si>
  <si>
    <t>B) Dálkový dohled ovládání výhybek</t>
  </si>
  <si>
    <t>C) Modernizace ovladačů kolejových výhybek</t>
  </si>
  <si>
    <t>ovladače vytápění včetně instalace</t>
  </si>
  <si>
    <t>ovladače dvojvýhybek včetně instalace</t>
  </si>
  <si>
    <t>ovladače jednovýhybek včetně instalace</t>
  </si>
  <si>
    <t>položka</t>
  </si>
  <si>
    <t>Výhybky</t>
  </si>
  <si>
    <t>dálkový dohled</t>
  </si>
  <si>
    <t>Dálkový dohled</t>
  </si>
  <si>
    <t>Ovladače jednovýhybek včetně instalace</t>
  </si>
  <si>
    <t>Ovladače dvojvýhybek včetně instalace</t>
  </si>
  <si>
    <t>Ovladače vytápění včetně instalace</t>
  </si>
  <si>
    <t>Popis  materiálu</t>
  </si>
  <si>
    <t>Měr. jed.</t>
  </si>
  <si>
    <t>Cena jednotk. materiál</t>
  </si>
  <si>
    <t>Cena jednotk. montáž</t>
  </si>
  <si>
    <t>cena materiál</t>
  </si>
  <si>
    <t>cena montáž</t>
  </si>
  <si>
    <t>Skříň STRS-01 pro ovl. výhybky vč. soklu a výbavy BSV</t>
  </si>
  <si>
    <t>ks</t>
  </si>
  <si>
    <t>Ultrazvukové čidlo</t>
  </si>
  <si>
    <t>Infračidlo</t>
  </si>
  <si>
    <t>Signalizační návěstidlo</t>
  </si>
  <si>
    <t xml:space="preserve">Oživení technologie </t>
  </si>
  <si>
    <t>hod.</t>
  </si>
  <si>
    <t>m</t>
  </si>
  <si>
    <t>Kabel RADOX 9GKW-AX 3600V 1x4 M</t>
  </si>
  <si>
    <t>Kabel CYKY 0,6/1kV 3x2,5mm2</t>
  </si>
  <si>
    <t>Kabel CYKY 7x1,5 mm2</t>
  </si>
  <si>
    <t>KabelCYKY 0,6/1kV 2 x 1,5 mm2</t>
  </si>
  <si>
    <t>Hadice FMP40SCH-INS vč.uchyc.a přísluš.</t>
  </si>
  <si>
    <t>Trubka KO-PR 50 Kopoflex</t>
  </si>
  <si>
    <t>Montáž rozvaděče v místě vč.zapojení kabeláže</t>
  </si>
  <si>
    <t>Zapojení kabeláže zemní skříně</t>
  </si>
  <si>
    <t>Zapojení topné tyče vč. mont materiálu</t>
  </si>
  <si>
    <t>Montáž připojení trolejového pólu</t>
  </si>
  <si>
    <t>Montáž připojení kolejového  pólu</t>
  </si>
  <si>
    <t>Revize</t>
  </si>
  <si>
    <t>materiál</t>
  </si>
  <si>
    <t>montáž</t>
  </si>
  <si>
    <t>cena celkem</t>
  </si>
  <si>
    <t>vzdálenost zemního připojení</t>
  </si>
  <si>
    <t>40 m</t>
  </si>
  <si>
    <t>vzdálenost horního vedení</t>
  </si>
  <si>
    <t>60 m</t>
  </si>
  <si>
    <t>jednovýhybka</t>
  </si>
  <si>
    <t>dvouvýhybka</t>
  </si>
  <si>
    <t>vytápění</t>
  </si>
  <si>
    <t>20 m</t>
  </si>
  <si>
    <t>vzdálenost  vedení přijímače</t>
  </si>
  <si>
    <t>80 m</t>
  </si>
  <si>
    <t xml:space="preserve">Proudová svorka </t>
  </si>
  <si>
    <t xml:space="preserve">AM/FM přijímač </t>
  </si>
  <si>
    <t>Skříň STRS-01 pro ovl. vytápění výhybek vč. soklu pro 2ks topnic</t>
  </si>
  <si>
    <t>Skříň STRS-01 pro ovl. vytápění výhybek vč. soklu  pro 6ks topnic</t>
  </si>
  <si>
    <t>Skříň STRS-01 pro ovl. vytápění výhybek vč. soklu  pro 8ks topnic</t>
  </si>
  <si>
    <t>Popis materiálu</t>
  </si>
  <si>
    <t>T2 - Táborská</t>
  </si>
  <si>
    <t>T12 - Mifkova</t>
  </si>
  <si>
    <r>
      <t>Kabel CMSM 5 X 0,5 mm</t>
    </r>
    <r>
      <rPr>
        <vertAlign val="superscript"/>
        <sz val="8"/>
        <rFont val="Calibri"/>
        <family val="2"/>
        <charset val="238"/>
        <scheme val="minor"/>
      </rPr>
      <t>2</t>
    </r>
  </si>
  <si>
    <r>
      <t>Kabel CMFM 7 x 1,5mm</t>
    </r>
    <r>
      <rPr>
        <vertAlign val="superscript"/>
        <sz val="8"/>
        <rFont val="Calibri"/>
        <family val="2"/>
        <charset val="238"/>
        <scheme val="minor"/>
      </rPr>
      <t>2</t>
    </r>
  </si>
  <si>
    <r>
      <t>Kabel CYKY 4 x1,5 mm</t>
    </r>
    <r>
      <rPr>
        <vertAlign val="superscript"/>
        <sz val="8"/>
        <rFont val="Calibri"/>
        <family val="2"/>
        <charset val="238"/>
        <scheme val="minor"/>
      </rPr>
      <t>2</t>
    </r>
  </si>
  <si>
    <r>
      <t>Kabel CYA 10 mm</t>
    </r>
    <r>
      <rPr>
        <vertAlign val="superscript"/>
        <sz val="8"/>
        <rFont val="Calibri"/>
        <family val="2"/>
        <charset val="238"/>
        <scheme val="minor"/>
      </rPr>
      <t>2</t>
    </r>
  </si>
  <si>
    <t>součet</t>
  </si>
  <si>
    <t>ovladače jednovýhybek včetně instalace a ovladače dvojvýhybek včetně instalace</t>
  </si>
  <si>
    <t xml:space="preserve">cena celkem </t>
  </si>
  <si>
    <t>T9 - Komín smyčka</t>
  </si>
  <si>
    <t>T10 - Komín smyčka</t>
  </si>
  <si>
    <t>T11 - Václavská</t>
  </si>
  <si>
    <t>T14 - Technologický park</t>
  </si>
  <si>
    <t>T15 - Technologický park</t>
  </si>
  <si>
    <t>- rozpočet jednotlivých ks je uveden samostatně</t>
  </si>
  <si>
    <t>Úprava SW v ovladači kolejových výhybek (48 ks) minimálně v rozsahu: Příjem povelu pro stavění (vlevo, vpravo, střed, neutrální kód), Příjem povelu pro stavění (vlevo, vpravo, střed, neutrální kód), Rozšíření logu průjezdu o číslo vozu a požadavek</t>
  </si>
  <si>
    <t>Revize,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</si>
</sst>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Kč&quot;"/>
    <numFmt numFmtId="165" formatCode="_-* #,##0.00\ _K_č_-;\-* #,##0.00\ _K_č_-;_-* &quot;-&quot;??\ _K_č_-;_-@_-"/>
    <numFmt numFmtId="166" formatCode="#,##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47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 indent="1"/>
    </xf>
    <xf numFmtId="0" fontId="6" fillId="0" borderId="0" xfId="0" applyFont="1"/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2" fillId="0" borderId="0" xfId="0" applyFont="1" applyAlignment="1">
      <alignment horizontal="justify" vertical="center" wrapText="1"/>
    </xf>
    <xf numFmtId="3" fontId="2" fillId="0" borderId="0" xfId="0" applyNumberFormat="1" applyFont="1" applyAlignment="1">
      <alignment horizontal="right" wrapText="1"/>
    </xf>
    <xf numFmtId="0" fontId="2" fillId="0" borderId="2" xfId="0" applyFont="1" applyBorder="1" applyAlignment="1">
      <alignment horizontal="right" vertical="center" wrapText="1" indent="1"/>
    </xf>
    <xf numFmtId="3" fontId="4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wrapText="1"/>
    </xf>
    <xf numFmtId="164" fontId="1" fillId="0" borderId="0" xfId="0" applyNumberFormat="1" applyFont="1"/>
    <xf numFmtId="164" fontId="9" fillId="0" borderId="0" xfId="0" applyNumberFormat="1" applyFont="1" applyAlignment="1">
      <alignment horizontal="right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166" fontId="12" fillId="3" borderId="10" xfId="0" applyNumberFormat="1" applyFont="1" applyFill="1" applyBorder="1" applyAlignment="1">
      <alignment horizontal="right" vertical="center"/>
    </xf>
    <xf numFmtId="166" fontId="12" fillId="3" borderId="13" xfId="0" applyNumberFormat="1" applyFont="1" applyFill="1" applyBorder="1" applyAlignment="1">
      <alignment horizontal="right" vertical="center"/>
    </xf>
    <xf numFmtId="0" fontId="12" fillId="0" borderId="14" xfId="0" applyFont="1" applyBorder="1"/>
    <xf numFmtId="43" fontId="12" fillId="0" borderId="15" xfId="1" applyFont="1" applyBorder="1"/>
    <xf numFmtId="43" fontId="12" fillId="0" borderId="16" xfId="1" applyFont="1" applyBorder="1"/>
    <xf numFmtId="0" fontId="12" fillId="0" borderId="1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/>
    </xf>
    <xf numFmtId="166" fontId="12" fillId="0" borderId="18" xfId="0" applyNumberFormat="1" applyFont="1" applyBorder="1" applyAlignment="1">
      <alignment horizontal="right" vertical="center"/>
    </xf>
    <xf numFmtId="43" fontId="12" fillId="0" borderId="15" xfId="1" applyFont="1" applyFill="1" applyBorder="1"/>
    <xf numFmtId="43" fontId="12" fillId="0" borderId="16" xfId="1" applyFont="1" applyFill="1" applyBorder="1"/>
    <xf numFmtId="166" fontId="12" fillId="3" borderId="1" xfId="0" applyNumberFormat="1" applyFont="1" applyFill="1" applyBorder="1" applyAlignment="1">
      <alignment horizontal="right" vertical="center"/>
    </xf>
    <xf numFmtId="166" fontId="12" fillId="3" borderId="18" xfId="0" applyNumberFormat="1" applyFont="1" applyFill="1" applyBorder="1" applyAlignment="1">
      <alignment horizontal="right" vertical="center"/>
    </xf>
    <xf numFmtId="49" fontId="12" fillId="0" borderId="17" xfId="0" applyNumberFormat="1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6" fontId="12" fillId="3" borderId="1" xfId="0" applyNumberFormat="1" applyFont="1" applyFill="1" applyBorder="1" applyAlignment="1">
      <alignment vertical="center"/>
    </xf>
    <xf numFmtId="166" fontId="12" fillId="3" borderId="18" xfId="0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166" fontId="12" fillId="3" borderId="21" xfId="0" applyNumberFormat="1" applyFont="1" applyFill="1" applyBorder="1" applyAlignment="1">
      <alignment vertical="center"/>
    </xf>
    <xf numFmtId="166" fontId="12" fillId="3" borderId="22" xfId="0" applyNumberFormat="1" applyFont="1" applyFill="1" applyBorder="1" applyAlignment="1">
      <alignment vertical="center"/>
    </xf>
    <xf numFmtId="0" fontId="12" fillId="0" borderId="23" xfId="0" applyFont="1" applyBorder="1"/>
    <xf numFmtId="43" fontId="12" fillId="0" borderId="21" xfId="1" applyFont="1" applyBorder="1"/>
    <xf numFmtId="43" fontId="12" fillId="0" borderId="24" xfId="1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6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43" fontId="12" fillId="0" borderId="31" xfId="1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32" xfId="0" applyFont="1" applyBorder="1"/>
    <xf numFmtId="43" fontId="12" fillId="0" borderId="33" xfId="1" applyFont="1" applyBorder="1"/>
    <xf numFmtId="43" fontId="12" fillId="0" borderId="27" xfId="1" applyFont="1" applyBorder="1"/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166" fontId="12" fillId="0" borderId="0" xfId="0" applyNumberFormat="1" applyFont="1" applyAlignment="1">
      <alignment vertical="center"/>
    </xf>
    <xf numFmtId="43" fontId="12" fillId="0" borderId="0" xfId="1" applyFont="1" applyBorder="1" applyAlignment="1">
      <alignment horizontal="center"/>
    </xf>
    <xf numFmtId="0" fontId="16" fillId="0" borderId="0" xfId="0" applyFont="1"/>
    <xf numFmtId="3" fontId="2" fillId="0" borderId="0" xfId="0" applyNumberFormat="1" applyFont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17" fillId="0" borderId="0" xfId="0" applyFont="1"/>
    <xf numFmtId="0" fontId="0" fillId="4" borderId="28" xfId="0" applyFill="1" applyBorder="1"/>
    <xf numFmtId="165" fontId="0" fillId="4" borderId="0" xfId="0" applyNumberFormat="1" applyFill="1"/>
    <xf numFmtId="0" fontId="0" fillId="4" borderId="16" xfId="0" applyFill="1" applyBorder="1"/>
    <xf numFmtId="165" fontId="0" fillId="4" borderId="16" xfId="0" applyNumberFormat="1" applyFill="1" applyBorder="1"/>
    <xf numFmtId="165" fontId="0" fillId="5" borderId="37" xfId="0" applyNumberFormat="1" applyFill="1" applyBorder="1"/>
    <xf numFmtId="165" fontId="0" fillId="5" borderId="38" xfId="0" applyNumberFormat="1" applyFill="1" applyBorder="1"/>
    <xf numFmtId="0" fontId="12" fillId="5" borderId="0" xfId="0" applyFont="1" applyFill="1"/>
    <xf numFmtId="0" fontId="16" fillId="5" borderId="0" xfId="0" applyFont="1" applyFill="1"/>
    <xf numFmtId="0" fontId="0" fillId="5" borderId="0" xfId="0" applyFill="1"/>
    <xf numFmtId="0" fontId="1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wrapText="1"/>
    </xf>
    <xf numFmtId="0" fontId="9" fillId="0" borderId="18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wrapText="1"/>
    </xf>
    <xf numFmtId="0" fontId="1" fillId="0" borderId="18" xfId="0" applyFont="1" applyBorder="1"/>
    <xf numFmtId="0" fontId="2" fillId="6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0" fillId="4" borderId="17" xfId="0" applyFill="1" applyBorder="1"/>
    <xf numFmtId="3" fontId="2" fillId="4" borderId="40" xfId="0" applyNumberFormat="1" applyFont="1" applyFill="1" applyBorder="1" applyAlignment="1">
      <alignment horizontal="right" wrapText="1"/>
    </xf>
    <xf numFmtId="0" fontId="2" fillId="5" borderId="20" xfId="0" applyFont="1" applyFill="1" applyBorder="1" applyAlignment="1">
      <alignment horizontal="justify" vertical="center" wrapText="1"/>
    </xf>
    <xf numFmtId="3" fontId="2" fillId="5" borderId="41" xfId="0" applyNumberFormat="1" applyFont="1" applyFill="1" applyBorder="1" applyAlignment="1">
      <alignment horizontal="right" vertical="center" wrapText="1"/>
    </xf>
    <xf numFmtId="3" fontId="2" fillId="5" borderId="42" xfId="0" applyNumberFormat="1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wrapText="1"/>
    </xf>
    <xf numFmtId="0" fontId="2" fillId="0" borderId="17" xfId="0" applyFont="1" applyBorder="1"/>
    <xf numFmtId="3" fontId="2" fillId="0" borderId="40" xfId="0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9" fillId="0" borderId="34" xfId="0" applyFont="1" applyBorder="1" applyAlignment="1">
      <alignment horizontal="right" vertical="center" wrapText="1" indent="1"/>
    </xf>
    <xf numFmtId="3" fontId="1" fillId="0" borderId="36" xfId="0" applyNumberFormat="1" applyFont="1" applyBorder="1"/>
    <xf numFmtId="0" fontId="18" fillId="5" borderId="34" xfId="0" applyFont="1" applyFill="1" applyBorder="1"/>
    <xf numFmtId="0" fontId="18" fillId="4" borderId="28" xfId="0" applyFont="1" applyFill="1" applyBorder="1"/>
    <xf numFmtId="0" fontId="2" fillId="0" borderId="1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164" fontId="14" fillId="5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2" fillId="4" borderId="18" xfId="0" applyNumberFormat="1" applyFont="1" applyFill="1" applyBorder="1" applyAlignment="1">
      <alignment horizontal="center" wrapText="1"/>
    </xf>
    <xf numFmtId="3" fontId="2" fillId="4" borderId="45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/>
    </xf>
    <xf numFmtId="49" fontId="2" fillId="5" borderId="43" xfId="0" applyNumberFormat="1" applyFont="1" applyFill="1" applyBorder="1" applyAlignment="1">
      <alignment horizontal="center" vertical="center" wrapText="1"/>
    </xf>
    <xf numFmtId="49" fontId="2" fillId="5" borderId="44" xfId="0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/>
    </xf>
    <xf numFmtId="164" fontId="18" fillId="5" borderId="35" xfId="0" applyNumberFormat="1" applyFont="1" applyFill="1" applyBorder="1" applyAlignment="1">
      <alignment horizontal="center"/>
    </xf>
    <xf numFmtId="0" fontId="18" fillId="5" borderId="36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9" fillId="4" borderId="0" xfId="0" applyNumberFormat="1" applyFont="1" applyFill="1" applyAlignment="1">
      <alignment horizontal="center" vertical="center"/>
    </xf>
    <xf numFmtId="164" fontId="19" fillId="4" borderId="0" xfId="0" applyNumberFormat="1" applyFont="1" applyFill="1" applyAlignment="1">
      <alignment horizontal="center"/>
    </xf>
    <xf numFmtId="164" fontId="19" fillId="4" borderId="16" xfId="0" applyNumberFormat="1" applyFont="1" applyFill="1" applyBorder="1" applyAlignment="1">
      <alignment horizontal="center"/>
    </xf>
    <xf numFmtId="164" fontId="14" fillId="5" borderId="0" xfId="0" applyNumberFormat="1" applyFont="1" applyFill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5332-2E3B-4036-9D88-167C83B7A04C}">
  <sheetPr>
    <pageSetUpPr fitToPage="1"/>
  </sheetPr>
  <dimension ref="A1:C22"/>
  <sheetViews>
    <sheetView showGridLines="0" tabSelected="1" view="pageLayout" zoomScaleNormal="100" workbookViewId="0">
      <selection activeCell="A4" sqref="A4:B4"/>
    </sheetView>
  </sheetViews>
  <sheetFormatPr defaultRowHeight="15" x14ac:dyDescent="0.25"/>
  <cols>
    <col min="1" max="1" width="78" bestFit="1" customWidth="1"/>
    <col min="2" max="2" width="14.28515625" bestFit="1" customWidth="1"/>
    <col min="3" max="3" width="30.85546875" customWidth="1"/>
  </cols>
  <sheetData>
    <row r="1" spans="1:3" s="10" customFormat="1" ht="21" x14ac:dyDescent="0.35">
      <c r="A1" s="7" t="s">
        <v>21</v>
      </c>
    </row>
    <row r="2" spans="1:3" ht="21" x14ac:dyDescent="0.35">
      <c r="A2" s="7"/>
    </row>
    <row r="3" spans="1:3" ht="21" x14ac:dyDescent="0.35">
      <c r="A3" s="10" t="s">
        <v>19</v>
      </c>
    </row>
    <row r="4" spans="1:3" ht="24.95" customHeight="1" x14ac:dyDescent="0.25">
      <c r="A4" s="121" t="s">
        <v>27</v>
      </c>
      <c r="B4" s="122"/>
      <c r="C4" s="89" t="s">
        <v>17</v>
      </c>
    </row>
    <row r="5" spans="1:3" x14ac:dyDescent="0.25">
      <c r="A5" s="123" t="s">
        <v>1</v>
      </c>
      <c r="B5" s="124"/>
      <c r="C5" s="15">
        <f>SUM('ČÁST A)'!D4:D6)</f>
        <v>0</v>
      </c>
    </row>
    <row r="6" spans="1:3" x14ac:dyDescent="0.25">
      <c r="A6" s="123" t="s">
        <v>2</v>
      </c>
      <c r="B6" s="124"/>
      <c r="C6" s="15">
        <f>SUM('ČÁST A)'!D8:D11)</f>
        <v>0</v>
      </c>
    </row>
    <row r="7" spans="1:3" x14ac:dyDescent="0.25">
      <c r="A7" s="123" t="s">
        <v>28</v>
      </c>
      <c r="B7" s="124"/>
      <c r="C7" s="15">
        <f>SUM('ČÁST A)'!D13:D19)</f>
        <v>0</v>
      </c>
    </row>
    <row r="8" spans="1:3" x14ac:dyDescent="0.25">
      <c r="A8" s="125" t="s">
        <v>3</v>
      </c>
      <c r="B8" s="126"/>
      <c r="C8" s="15">
        <f>SUM('ČÁST A)'!D21:D22)</f>
        <v>0</v>
      </c>
    </row>
    <row r="9" spans="1:3" x14ac:dyDescent="0.25">
      <c r="A9" s="13"/>
      <c r="B9" s="13"/>
      <c r="C9" s="16">
        <f>SUM(C5:C8)</f>
        <v>0</v>
      </c>
    </row>
    <row r="11" spans="1:3" ht="21" x14ac:dyDescent="0.35">
      <c r="A11" s="10" t="s">
        <v>22</v>
      </c>
    </row>
    <row r="12" spans="1:3" ht="24.95" customHeight="1" x14ac:dyDescent="0.25">
      <c r="A12" s="84" t="s">
        <v>27</v>
      </c>
      <c r="B12" s="85"/>
      <c r="C12" s="89" t="s">
        <v>17</v>
      </c>
    </row>
    <row r="13" spans="1:3" x14ac:dyDescent="0.25">
      <c r="A13" s="86" t="s">
        <v>30</v>
      </c>
      <c r="B13" s="87"/>
      <c r="C13" s="15">
        <f>'ČÁST B)'!D3</f>
        <v>0</v>
      </c>
    </row>
    <row r="14" spans="1:3" x14ac:dyDescent="0.25">
      <c r="A14" s="11"/>
      <c r="B14" s="12"/>
      <c r="C14" s="17">
        <f>SUM(C13)</f>
        <v>0</v>
      </c>
    </row>
    <row r="15" spans="1:3" ht="21" x14ac:dyDescent="0.35">
      <c r="A15" s="10" t="s">
        <v>23</v>
      </c>
    </row>
    <row r="16" spans="1:3" ht="24.95" customHeight="1" x14ac:dyDescent="0.25">
      <c r="A16" s="84" t="s">
        <v>27</v>
      </c>
      <c r="B16" s="85"/>
      <c r="C16" s="89" t="s">
        <v>17</v>
      </c>
    </row>
    <row r="17" spans="1:3" x14ac:dyDescent="0.25">
      <c r="A17" s="88" t="s">
        <v>31</v>
      </c>
      <c r="B17" s="87"/>
      <c r="C17" s="15">
        <f>'ČÁST C)'!C3</f>
        <v>0</v>
      </c>
    </row>
    <row r="18" spans="1:3" x14ac:dyDescent="0.25">
      <c r="A18" s="88" t="s">
        <v>32</v>
      </c>
      <c r="B18" s="87"/>
      <c r="C18" s="15">
        <f>'ČÁST C)'!C4</f>
        <v>0</v>
      </c>
    </row>
    <row r="19" spans="1:3" x14ac:dyDescent="0.25">
      <c r="A19" s="86" t="s">
        <v>33</v>
      </c>
      <c r="B19" s="87"/>
      <c r="C19" s="15">
        <f>'ČÁST C)'!D5</f>
        <v>0</v>
      </c>
    </row>
    <row r="20" spans="1:3" x14ac:dyDescent="0.25">
      <c r="C20" s="16">
        <f>SUM(C17:C19)</f>
        <v>0</v>
      </c>
    </row>
    <row r="22" spans="1:3" ht="21" x14ac:dyDescent="0.35">
      <c r="B22" s="90" t="s">
        <v>6</v>
      </c>
      <c r="C22" s="91">
        <f>C9+C14+C20</f>
        <v>0</v>
      </c>
    </row>
  </sheetData>
  <mergeCells count="5">
    <mergeCell ref="A4:B4"/>
    <mergeCell ref="A5:B5"/>
    <mergeCell ref="A6:B6"/>
    <mergeCell ref="A7:B7"/>
    <mergeCell ref="A8:B8"/>
  </mergeCells>
  <pageMargins left="0.7" right="0.7" top="0.78740157499999996" bottom="0.78740157499999996" header="0.3" footer="0.3"/>
  <pageSetup paperSize="9" orientation="landscape" r:id="rId1"/>
  <headerFooter>
    <oddHeader>&amp;LPříloha č. 1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A890-89CA-4008-AE8A-ADD8E0C3E09F}">
  <sheetPr>
    <pageSetUpPr fitToPage="1"/>
  </sheetPr>
  <dimension ref="A1:F23"/>
  <sheetViews>
    <sheetView showGridLines="0" view="pageLayout" topLeftCell="A7" zoomScaleNormal="100" workbookViewId="0">
      <selection activeCell="D23" sqref="D23"/>
    </sheetView>
  </sheetViews>
  <sheetFormatPr defaultRowHeight="15" x14ac:dyDescent="0.25"/>
  <cols>
    <col min="1" max="1" width="78" bestFit="1" customWidth="1"/>
    <col min="3" max="3" width="18.85546875" customWidth="1"/>
    <col min="4" max="4" width="20.5703125" customWidth="1"/>
  </cols>
  <sheetData>
    <row r="1" spans="1:6" ht="21.75" thickBot="1" x14ac:dyDescent="0.4">
      <c r="A1" s="7" t="s">
        <v>19</v>
      </c>
    </row>
    <row r="2" spans="1:6" ht="24.6" customHeight="1" x14ac:dyDescent="0.25">
      <c r="A2" s="100" t="s">
        <v>27</v>
      </c>
      <c r="B2" s="101" t="s">
        <v>18</v>
      </c>
      <c r="C2" s="101" t="s">
        <v>16</v>
      </c>
      <c r="D2" s="102" t="s">
        <v>17</v>
      </c>
    </row>
    <row r="3" spans="1:6" x14ac:dyDescent="0.25">
      <c r="A3" s="103" t="s">
        <v>1</v>
      </c>
      <c r="B3" s="115"/>
      <c r="C3" s="9"/>
      <c r="D3" s="104"/>
    </row>
    <row r="4" spans="1:6" x14ac:dyDescent="0.25">
      <c r="A4" s="105" t="s">
        <v>7</v>
      </c>
      <c r="B4" s="4">
        <v>187</v>
      </c>
      <c r="C4" s="2"/>
      <c r="D4" s="106">
        <f>B4*C4</f>
        <v>0</v>
      </c>
    </row>
    <row r="5" spans="1:6" x14ac:dyDescent="0.25">
      <c r="A5" s="105" t="s">
        <v>0</v>
      </c>
      <c r="B5" s="4">
        <v>40</v>
      </c>
      <c r="C5" s="2"/>
      <c r="D5" s="106">
        <f t="shared" ref="D5:D22" si="0">B5*C5</f>
        <v>0</v>
      </c>
    </row>
    <row r="6" spans="1:6" x14ac:dyDescent="0.25">
      <c r="A6" s="105" t="s">
        <v>14</v>
      </c>
      <c r="B6" s="4">
        <v>187</v>
      </c>
      <c r="C6" s="2"/>
      <c r="D6" s="106">
        <f t="shared" si="0"/>
        <v>0</v>
      </c>
    </row>
    <row r="7" spans="1:6" x14ac:dyDescent="0.25">
      <c r="A7" s="103" t="s">
        <v>2</v>
      </c>
      <c r="B7" s="4"/>
      <c r="C7" s="2"/>
      <c r="D7" s="106"/>
    </row>
    <row r="8" spans="1:6" x14ac:dyDescent="0.25">
      <c r="A8" s="107" t="s">
        <v>8</v>
      </c>
      <c r="B8" s="3">
        <v>6</v>
      </c>
      <c r="C8" s="2"/>
      <c r="D8" s="106">
        <f t="shared" si="0"/>
        <v>0</v>
      </c>
    </row>
    <row r="9" spans="1:6" ht="15.75" x14ac:dyDescent="0.25">
      <c r="A9" s="107" t="s">
        <v>9</v>
      </c>
      <c r="B9" s="3">
        <v>6</v>
      </c>
      <c r="C9" s="2"/>
      <c r="D9" s="106">
        <f t="shared" si="0"/>
        <v>0</v>
      </c>
    </row>
    <row r="10" spans="1:6" ht="15.75" x14ac:dyDescent="0.25">
      <c r="A10" s="107" t="s">
        <v>5</v>
      </c>
      <c r="B10" s="3">
        <v>6</v>
      </c>
      <c r="C10" s="2"/>
      <c r="D10" s="106">
        <f t="shared" si="0"/>
        <v>0</v>
      </c>
    </row>
    <row r="11" spans="1:6" x14ac:dyDescent="0.25">
      <c r="A11" s="105" t="s">
        <v>14</v>
      </c>
      <c r="B11" s="3">
        <v>4</v>
      </c>
      <c r="C11" s="2"/>
      <c r="D11" s="106">
        <f t="shared" si="0"/>
        <v>0</v>
      </c>
      <c r="F11" s="8"/>
    </row>
    <row r="12" spans="1:6" x14ac:dyDescent="0.25">
      <c r="A12" s="103" t="s">
        <v>28</v>
      </c>
      <c r="B12" s="14"/>
      <c r="C12" s="2"/>
      <c r="D12" s="106"/>
      <c r="F12" s="8"/>
    </row>
    <row r="13" spans="1:6" ht="45" x14ac:dyDescent="0.25">
      <c r="A13" s="107" t="s">
        <v>94</v>
      </c>
      <c r="B13" s="116">
        <v>1</v>
      </c>
      <c r="C13" s="2"/>
      <c r="D13" s="106">
        <f t="shared" si="0"/>
        <v>0</v>
      </c>
    </row>
    <row r="14" spans="1:6" x14ac:dyDescent="0.25">
      <c r="A14" s="107" t="s">
        <v>74</v>
      </c>
      <c r="B14" s="3">
        <v>115</v>
      </c>
      <c r="C14" s="2"/>
      <c r="D14" s="106">
        <f t="shared" si="0"/>
        <v>0</v>
      </c>
    </row>
    <row r="15" spans="1:6" x14ac:dyDescent="0.25">
      <c r="A15" s="107" t="s">
        <v>15</v>
      </c>
      <c r="B15" s="3">
        <v>115</v>
      </c>
      <c r="C15" s="2"/>
      <c r="D15" s="106">
        <f t="shared" si="0"/>
        <v>0</v>
      </c>
    </row>
    <row r="16" spans="1:6" x14ac:dyDescent="0.25">
      <c r="A16" s="107" t="s">
        <v>11</v>
      </c>
      <c r="B16" s="3">
        <v>2</v>
      </c>
      <c r="C16" s="2"/>
      <c r="D16" s="106">
        <f t="shared" si="0"/>
        <v>0</v>
      </c>
    </row>
    <row r="17" spans="1:4" ht="45" x14ac:dyDescent="0.25">
      <c r="A17" s="107" t="s">
        <v>10</v>
      </c>
      <c r="B17" s="3">
        <v>2</v>
      </c>
      <c r="C17" s="2"/>
      <c r="D17" s="106">
        <f t="shared" si="0"/>
        <v>0</v>
      </c>
    </row>
    <row r="18" spans="1:4" x14ac:dyDescent="0.25">
      <c r="A18" s="107" t="s">
        <v>20</v>
      </c>
      <c r="B18" s="3">
        <v>2</v>
      </c>
      <c r="C18" s="2"/>
      <c r="D18" s="106">
        <f t="shared" si="0"/>
        <v>0</v>
      </c>
    </row>
    <row r="19" spans="1:4" ht="30" x14ac:dyDescent="0.25">
      <c r="A19" s="107" t="s">
        <v>13</v>
      </c>
      <c r="B19" s="3">
        <v>1</v>
      </c>
      <c r="C19" s="2"/>
      <c r="D19" s="106">
        <f t="shared" si="0"/>
        <v>0</v>
      </c>
    </row>
    <row r="20" spans="1:4" x14ac:dyDescent="0.25">
      <c r="A20" s="108" t="s">
        <v>3</v>
      </c>
      <c r="B20" s="4"/>
      <c r="C20" s="2"/>
      <c r="D20" s="106"/>
    </row>
    <row r="21" spans="1:4" ht="30" x14ac:dyDescent="0.25">
      <c r="A21" s="109" t="s">
        <v>12</v>
      </c>
      <c r="B21" s="4">
        <v>1</v>
      </c>
      <c r="C21" s="2"/>
      <c r="D21" s="106">
        <f t="shared" si="0"/>
        <v>0</v>
      </c>
    </row>
    <row r="22" spans="1:4" ht="16.5" thickBot="1" x14ac:dyDescent="0.3">
      <c r="A22" s="110" t="s">
        <v>4</v>
      </c>
      <c r="B22" s="5">
        <v>1</v>
      </c>
      <c r="C22" s="2"/>
      <c r="D22" s="106">
        <f t="shared" si="0"/>
        <v>0</v>
      </c>
    </row>
    <row r="23" spans="1:4" ht="15.75" thickBot="1" x14ac:dyDescent="0.3">
      <c r="A23" s="6"/>
      <c r="C23" s="111" t="s">
        <v>6</v>
      </c>
      <c r="D23" s="112">
        <f>SUM(D3:D22)</f>
        <v>0</v>
      </c>
    </row>
  </sheetData>
  <pageMargins left="0.7" right="0.7" top="0.78740157499999996" bottom="0.78740157499999996" header="0.3" footer="0.3"/>
  <pageSetup paperSize="9" orientation="landscape" r:id="rId1"/>
  <headerFooter>
    <oddHeader>&amp;LPříloha č. 1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1CBA2-CD74-42E7-8905-3A1E9A2DDC8A}">
  <dimension ref="A1:D3"/>
  <sheetViews>
    <sheetView view="pageLayout" zoomScaleNormal="100" workbookViewId="0">
      <selection activeCell="C4" sqref="C4"/>
    </sheetView>
  </sheetViews>
  <sheetFormatPr defaultRowHeight="15" x14ac:dyDescent="0.25"/>
  <cols>
    <col min="1" max="1" width="78" bestFit="1" customWidth="1"/>
    <col min="3" max="3" width="18.28515625" customWidth="1"/>
    <col min="4" max="4" width="19.5703125" customWidth="1"/>
  </cols>
  <sheetData>
    <row r="1" spans="1:4" ht="21" x14ac:dyDescent="0.35">
      <c r="A1" s="7" t="s">
        <v>22</v>
      </c>
    </row>
    <row r="2" spans="1:4" ht="24.6" customHeight="1" x14ac:dyDescent="0.25">
      <c r="A2" s="83" t="s">
        <v>27</v>
      </c>
      <c r="B2" s="92" t="s">
        <v>18</v>
      </c>
      <c r="C2" s="92" t="s">
        <v>16</v>
      </c>
      <c r="D2" s="93" t="s">
        <v>17</v>
      </c>
    </row>
    <row r="3" spans="1:4" x14ac:dyDescent="0.25">
      <c r="A3" s="1" t="s">
        <v>29</v>
      </c>
      <c r="B3" s="4">
        <v>1</v>
      </c>
      <c r="C3" s="2"/>
      <c r="D3" s="2">
        <f t="shared" ref="D3" si="0">B3*C3</f>
        <v>0</v>
      </c>
    </row>
  </sheetData>
  <pageMargins left="0.7" right="0.7" top="0.78740157499999996" bottom="0.78740157499999996" header="0.3" footer="0.3"/>
  <pageSetup paperSize="9" orientation="landscape" r:id="rId1"/>
  <headerFooter>
    <oddHeader>&amp;LPříloha č. 1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1214-678D-4EBF-9DCF-EB5ABB0C9F78}">
  <sheetPr>
    <pageSetUpPr fitToPage="1"/>
  </sheetPr>
  <dimension ref="A1:J185"/>
  <sheetViews>
    <sheetView view="pageLayout" topLeftCell="A142" zoomScaleNormal="100" workbookViewId="0">
      <selection activeCell="A178" sqref="A178"/>
    </sheetView>
  </sheetViews>
  <sheetFormatPr defaultRowHeight="15" x14ac:dyDescent="0.25"/>
  <cols>
    <col min="1" max="1" width="45" customWidth="1"/>
    <col min="3" max="3" width="12.5703125" customWidth="1"/>
    <col min="4" max="4" width="12" bestFit="1" customWidth="1"/>
    <col min="5" max="5" width="15.7109375" customWidth="1"/>
    <col min="6" max="7" width="14" bestFit="1" customWidth="1"/>
    <col min="8" max="8" width="15.7109375" customWidth="1"/>
    <col min="9" max="10" width="14" bestFit="1" customWidth="1"/>
  </cols>
  <sheetData>
    <row r="1" spans="1:10" ht="21.75" thickBot="1" x14ac:dyDescent="0.4">
      <c r="A1" s="7" t="s">
        <v>23</v>
      </c>
    </row>
    <row r="2" spans="1:10" ht="30" x14ac:dyDescent="0.25">
      <c r="A2" s="94" t="s">
        <v>27</v>
      </c>
      <c r="B2" s="119" t="s">
        <v>18</v>
      </c>
      <c r="C2" s="129" t="s">
        <v>16</v>
      </c>
      <c r="D2" s="130"/>
      <c r="E2" s="120" t="s">
        <v>17</v>
      </c>
    </row>
    <row r="3" spans="1:10" x14ac:dyDescent="0.25">
      <c r="A3" s="95" t="s">
        <v>26</v>
      </c>
      <c r="B3" s="70">
        <v>56</v>
      </c>
      <c r="C3" s="127">
        <f>F35</f>
        <v>0</v>
      </c>
      <c r="D3" s="128"/>
      <c r="E3" s="96">
        <f>B3*C3</f>
        <v>0</v>
      </c>
    </row>
    <row r="4" spans="1:10" x14ac:dyDescent="0.25">
      <c r="A4" s="95" t="s">
        <v>25</v>
      </c>
      <c r="B4" s="70">
        <v>4</v>
      </c>
      <c r="C4" s="127">
        <f>I35</f>
        <v>0</v>
      </c>
      <c r="D4" s="128"/>
      <c r="E4" s="96">
        <f>C4*B4</f>
        <v>0</v>
      </c>
    </row>
    <row r="5" spans="1:10" ht="28.5" customHeight="1" thickBot="1" x14ac:dyDescent="0.3">
      <c r="A5" s="97" t="s">
        <v>24</v>
      </c>
      <c r="B5" s="98">
        <v>7</v>
      </c>
      <c r="C5" s="136" t="s">
        <v>93</v>
      </c>
      <c r="D5" s="137"/>
      <c r="E5" s="99">
        <f>F183</f>
        <v>0</v>
      </c>
    </row>
    <row r="6" spans="1:10" x14ac:dyDescent="0.25">
      <c r="A6" s="11"/>
      <c r="B6" s="69"/>
      <c r="C6" s="12"/>
      <c r="D6" s="12"/>
    </row>
    <row r="7" spans="1:10" ht="19.5" x14ac:dyDescent="0.3">
      <c r="A7" s="138" t="s">
        <v>86</v>
      </c>
      <c r="B7" s="138"/>
      <c r="C7" s="138"/>
      <c r="D7" s="138"/>
      <c r="E7" s="138"/>
      <c r="F7" s="138"/>
      <c r="G7" s="138"/>
      <c r="H7" s="138"/>
      <c r="I7" s="138"/>
      <c r="J7" s="138"/>
    </row>
    <row r="8" spans="1:10" ht="8.1" customHeight="1" thickBot="1" x14ac:dyDescent="0.3"/>
    <row r="9" spans="1:10" ht="26.25" thickBot="1" x14ac:dyDescent="0.3">
      <c r="A9" s="59" t="s">
        <v>78</v>
      </c>
      <c r="B9" s="60" t="s">
        <v>35</v>
      </c>
      <c r="C9" s="61" t="s">
        <v>36</v>
      </c>
      <c r="D9" s="62" t="s">
        <v>37</v>
      </c>
      <c r="E9" s="63" t="s">
        <v>67</v>
      </c>
      <c r="F9" s="64" t="s">
        <v>38</v>
      </c>
      <c r="G9" s="65" t="s">
        <v>39</v>
      </c>
      <c r="H9" s="63" t="s">
        <v>68</v>
      </c>
      <c r="I9" s="64" t="s">
        <v>38</v>
      </c>
      <c r="J9" s="65" t="s">
        <v>39</v>
      </c>
    </row>
    <row r="10" spans="1:10" x14ac:dyDescent="0.25">
      <c r="A10" s="18" t="s">
        <v>40</v>
      </c>
      <c r="B10" s="19" t="s">
        <v>41</v>
      </c>
      <c r="C10" s="20"/>
      <c r="D10" s="21"/>
      <c r="E10" s="22">
        <v>1</v>
      </c>
      <c r="F10" s="23">
        <f t="shared" ref="F10:F31" si="0">C10*E10</f>
        <v>0</v>
      </c>
      <c r="G10" s="24">
        <f>D10*E10</f>
        <v>0</v>
      </c>
      <c r="H10" s="22">
        <v>1</v>
      </c>
      <c r="I10" s="23">
        <f>C10*H10*1.5</f>
        <v>0</v>
      </c>
      <c r="J10" s="24">
        <f>H10*D10</f>
        <v>0</v>
      </c>
    </row>
    <row r="11" spans="1:10" x14ac:dyDescent="0.25">
      <c r="A11" s="25" t="s">
        <v>42</v>
      </c>
      <c r="B11" s="26" t="s">
        <v>41</v>
      </c>
      <c r="C11" s="27"/>
      <c r="D11" s="28"/>
      <c r="E11" s="22">
        <v>2</v>
      </c>
      <c r="F11" s="29">
        <f t="shared" si="0"/>
        <v>0</v>
      </c>
      <c r="G11" s="30">
        <f t="shared" ref="G11:G31" si="1">D11*E11</f>
        <v>0</v>
      </c>
      <c r="H11" s="22">
        <v>3</v>
      </c>
      <c r="I11" s="29">
        <f t="shared" ref="I11:I31" si="2">C11*H11</f>
        <v>0</v>
      </c>
      <c r="J11" s="30">
        <f t="shared" ref="J11:J31" si="3">H11*D11</f>
        <v>0</v>
      </c>
    </row>
    <row r="12" spans="1:10" x14ac:dyDescent="0.25">
      <c r="A12" s="25" t="s">
        <v>43</v>
      </c>
      <c r="B12" s="26" t="s">
        <v>41</v>
      </c>
      <c r="C12" s="27"/>
      <c r="D12" s="28"/>
      <c r="E12" s="22">
        <v>2</v>
      </c>
      <c r="F12" s="29">
        <f t="shared" si="0"/>
        <v>0</v>
      </c>
      <c r="G12" s="30">
        <f t="shared" si="1"/>
        <v>0</v>
      </c>
      <c r="H12" s="22">
        <v>3</v>
      </c>
      <c r="I12" s="29">
        <f t="shared" si="2"/>
        <v>0</v>
      </c>
      <c r="J12" s="30">
        <f t="shared" si="3"/>
        <v>0</v>
      </c>
    </row>
    <row r="13" spans="1:10" x14ac:dyDescent="0.25">
      <c r="A13" s="25" t="s">
        <v>44</v>
      </c>
      <c r="B13" s="26" t="s">
        <v>41</v>
      </c>
      <c r="C13" s="27"/>
      <c r="D13" s="28"/>
      <c r="E13" s="22">
        <v>1</v>
      </c>
      <c r="F13" s="29">
        <f t="shared" si="0"/>
        <v>0</v>
      </c>
      <c r="G13" s="30">
        <f t="shared" si="1"/>
        <v>0</v>
      </c>
      <c r="H13" s="22">
        <v>2</v>
      </c>
      <c r="I13" s="29">
        <f t="shared" si="2"/>
        <v>0</v>
      </c>
      <c r="J13" s="30">
        <f t="shared" si="3"/>
        <v>0</v>
      </c>
    </row>
    <row r="14" spans="1:10" x14ac:dyDescent="0.25">
      <c r="A14" s="25" t="s">
        <v>45</v>
      </c>
      <c r="B14" s="26" t="s">
        <v>46</v>
      </c>
      <c r="C14" s="31"/>
      <c r="D14" s="32"/>
      <c r="E14" s="22">
        <v>100</v>
      </c>
      <c r="F14" s="23">
        <f t="shared" si="0"/>
        <v>0</v>
      </c>
      <c r="G14" s="24">
        <f t="shared" si="1"/>
        <v>0</v>
      </c>
      <c r="H14" s="22">
        <v>200</v>
      </c>
      <c r="I14" s="23">
        <f t="shared" si="2"/>
        <v>0</v>
      </c>
      <c r="J14" s="24">
        <f t="shared" si="3"/>
        <v>0</v>
      </c>
    </row>
    <row r="15" spans="1:10" x14ac:dyDescent="0.25">
      <c r="A15" s="25" t="s">
        <v>73</v>
      </c>
      <c r="B15" s="26" t="s">
        <v>41</v>
      </c>
      <c r="C15" s="31"/>
      <c r="D15" s="32"/>
      <c r="E15" s="22">
        <v>1</v>
      </c>
      <c r="F15" s="23">
        <f t="shared" si="0"/>
        <v>0</v>
      </c>
      <c r="G15" s="24">
        <f t="shared" si="1"/>
        <v>0</v>
      </c>
      <c r="H15" s="22">
        <v>1</v>
      </c>
      <c r="I15" s="23">
        <f t="shared" si="2"/>
        <v>0</v>
      </c>
      <c r="J15" s="24">
        <f t="shared" si="3"/>
        <v>0</v>
      </c>
    </row>
    <row r="16" spans="1:10" x14ac:dyDescent="0.25">
      <c r="A16" s="25" t="s">
        <v>81</v>
      </c>
      <c r="B16" s="26" t="s">
        <v>47</v>
      </c>
      <c r="C16" s="31"/>
      <c r="D16" s="32"/>
      <c r="E16" s="22">
        <v>180</v>
      </c>
      <c r="F16" s="23">
        <f t="shared" si="0"/>
        <v>0</v>
      </c>
      <c r="G16" s="24">
        <f t="shared" si="1"/>
        <v>0</v>
      </c>
      <c r="H16" s="22">
        <v>400</v>
      </c>
      <c r="I16" s="23">
        <f t="shared" si="2"/>
        <v>0</v>
      </c>
      <c r="J16" s="24">
        <f t="shared" si="3"/>
        <v>0</v>
      </c>
    </row>
    <row r="17" spans="1:10" x14ac:dyDescent="0.25">
      <c r="A17" s="33" t="s">
        <v>48</v>
      </c>
      <c r="B17" s="26" t="s">
        <v>47</v>
      </c>
      <c r="C17" s="31"/>
      <c r="D17" s="32"/>
      <c r="E17" s="22">
        <v>60</v>
      </c>
      <c r="F17" s="23">
        <f t="shared" si="0"/>
        <v>0</v>
      </c>
      <c r="G17" s="24">
        <f t="shared" si="1"/>
        <v>0</v>
      </c>
      <c r="H17" s="22">
        <v>80</v>
      </c>
      <c r="I17" s="23">
        <f t="shared" si="2"/>
        <v>0</v>
      </c>
      <c r="J17" s="24">
        <f t="shared" si="3"/>
        <v>0</v>
      </c>
    </row>
    <row r="18" spans="1:10" x14ac:dyDescent="0.25">
      <c r="A18" s="25" t="s">
        <v>82</v>
      </c>
      <c r="B18" s="26" t="s">
        <v>47</v>
      </c>
      <c r="C18" s="31"/>
      <c r="D18" s="32"/>
      <c r="E18" s="22">
        <v>60</v>
      </c>
      <c r="F18" s="23">
        <f t="shared" si="0"/>
        <v>0</v>
      </c>
      <c r="G18" s="24">
        <f t="shared" si="1"/>
        <v>0</v>
      </c>
      <c r="H18" s="22">
        <v>60</v>
      </c>
      <c r="I18" s="23">
        <f t="shared" si="2"/>
        <v>0</v>
      </c>
      <c r="J18" s="24">
        <f t="shared" si="3"/>
        <v>0</v>
      </c>
    </row>
    <row r="19" spans="1:10" x14ac:dyDescent="0.25">
      <c r="A19" s="25" t="s">
        <v>49</v>
      </c>
      <c r="B19" s="26" t="s">
        <v>47</v>
      </c>
      <c r="C19" s="31"/>
      <c r="D19" s="32"/>
      <c r="E19" s="22">
        <v>40</v>
      </c>
      <c r="F19" s="23">
        <f t="shared" si="0"/>
        <v>0</v>
      </c>
      <c r="G19" s="24">
        <f t="shared" si="1"/>
        <v>0</v>
      </c>
      <c r="H19" s="22">
        <v>120</v>
      </c>
      <c r="I19" s="23">
        <f t="shared" si="2"/>
        <v>0</v>
      </c>
      <c r="J19" s="24">
        <f t="shared" si="3"/>
        <v>0</v>
      </c>
    </row>
    <row r="20" spans="1:10" x14ac:dyDescent="0.25">
      <c r="A20" s="25" t="s">
        <v>83</v>
      </c>
      <c r="B20" s="26" t="s">
        <v>47</v>
      </c>
      <c r="C20" s="31"/>
      <c r="D20" s="32"/>
      <c r="E20" s="22">
        <v>40</v>
      </c>
      <c r="F20" s="23">
        <f t="shared" si="0"/>
        <v>0</v>
      </c>
      <c r="G20" s="24">
        <f t="shared" si="1"/>
        <v>0</v>
      </c>
      <c r="H20" s="22">
        <v>120</v>
      </c>
      <c r="I20" s="23">
        <f t="shared" si="2"/>
        <v>0</v>
      </c>
      <c r="J20" s="24">
        <f t="shared" si="3"/>
        <v>0</v>
      </c>
    </row>
    <row r="21" spans="1:10" x14ac:dyDescent="0.25">
      <c r="A21" s="25" t="s">
        <v>50</v>
      </c>
      <c r="B21" s="26" t="s">
        <v>47</v>
      </c>
      <c r="C21" s="31"/>
      <c r="D21" s="32"/>
      <c r="E21" s="22">
        <v>40</v>
      </c>
      <c r="F21" s="23">
        <f t="shared" si="0"/>
        <v>0</v>
      </c>
      <c r="G21" s="24">
        <f t="shared" si="1"/>
        <v>0</v>
      </c>
      <c r="H21" s="22">
        <v>120</v>
      </c>
      <c r="I21" s="23">
        <f t="shared" si="2"/>
        <v>0</v>
      </c>
      <c r="J21" s="24">
        <f t="shared" si="3"/>
        <v>0</v>
      </c>
    </row>
    <row r="22" spans="1:10" x14ac:dyDescent="0.25">
      <c r="A22" s="25" t="s">
        <v>51</v>
      </c>
      <c r="B22" s="26" t="s">
        <v>47</v>
      </c>
      <c r="C22" s="31"/>
      <c r="D22" s="32"/>
      <c r="E22" s="22">
        <v>80</v>
      </c>
      <c r="F22" s="23">
        <f t="shared" si="0"/>
        <v>0</v>
      </c>
      <c r="G22" s="24">
        <f t="shared" si="1"/>
        <v>0</v>
      </c>
      <c r="H22" s="22">
        <v>160</v>
      </c>
      <c r="I22" s="23">
        <f t="shared" si="2"/>
        <v>0</v>
      </c>
      <c r="J22" s="24">
        <f t="shared" si="3"/>
        <v>0</v>
      </c>
    </row>
    <row r="23" spans="1:10" x14ac:dyDescent="0.25">
      <c r="A23" s="25" t="s">
        <v>84</v>
      </c>
      <c r="B23" s="26" t="s">
        <v>47</v>
      </c>
      <c r="C23" s="31"/>
      <c r="D23" s="32"/>
      <c r="E23" s="22">
        <v>40</v>
      </c>
      <c r="F23" s="23">
        <f t="shared" si="0"/>
        <v>0</v>
      </c>
      <c r="G23" s="24">
        <f t="shared" si="1"/>
        <v>0</v>
      </c>
      <c r="H23" s="22">
        <v>40</v>
      </c>
      <c r="I23" s="23">
        <f t="shared" si="2"/>
        <v>0</v>
      </c>
      <c r="J23" s="24">
        <f t="shared" si="3"/>
        <v>0</v>
      </c>
    </row>
    <row r="24" spans="1:10" x14ac:dyDescent="0.25">
      <c r="A24" s="25" t="s">
        <v>52</v>
      </c>
      <c r="B24" s="26" t="s">
        <v>47</v>
      </c>
      <c r="C24" s="31"/>
      <c r="D24" s="32"/>
      <c r="E24" s="22">
        <v>100</v>
      </c>
      <c r="F24" s="23">
        <f t="shared" si="0"/>
        <v>0</v>
      </c>
      <c r="G24" s="24">
        <f t="shared" si="1"/>
        <v>0</v>
      </c>
      <c r="H24" s="22">
        <v>200</v>
      </c>
      <c r="I24" s="23">
        <f t="shared" si="2"/>
        <v>0</v>
      </c>
      <c r="J24" s="24">
        <f t="shared" si="3"/>
        <v>0</v>
      </c>
    </row>
    <row r="25" spans="1:10" x14ac:dyDescent="0.25">
      <c r="A25" s="25" t="s">
        <v>53</v>
      </c>
      <c r="B25" s="26" t="s">
        <v>47</v>
      </c>
      <c r="C25" s="31"/>
      <c r="D25" s="32"/>
      <c r="E25" s="22">
        <v>55</v>
      </c>
      <c r="F25" s="23">
        <f t="shared" si="0"/>
        <v>0</v>
      </c>
      <c r="G25" s="24">
        <f t="shared" si="1"/>
        <v>0</v>
      </c>
      <c r="H25" s="22">
        <v>100</v>
      </c>
      <c r="I25" s="23">
        <f t="shared" si="2"/>
        <v>0</v>
      </c>
      <c r="J25" s="24">
        <f t="shared" si="3"/>
        <v>0</v>
      </c>
    </row>
    <row r="26" spans="1:10" x14ac:dyDescent="0.25">
      <c r="A26" s="34" t="s">
        <v>54</v>
      </c>
      <c r="B26" s="35" t="s">
        <v>41</v>
      </c>
      <c r="C26" s="36"/>
      <c r="D26" s="37"/>
      <c r="E26" s="22">
        <v>1</v>
      </c>
      <c r="F26" s="23">
        <f t="shared" si="0"/>
        <v>0</v>
      </c>
      <c r="G26" s="24">
        <f t="shared" si="1"/>
        <v>0</v>
      </c>
      <c r="H26" s="22">
        <v>1</v>
      </c>
      <c r="I26" s="23">
        <f t="shared" si="2"/>
        <v>0</v>
      </c>
      <c r="J26" s="24">
        <f t="shared" si="3"/>
        <v>0</v>
      </c>
    </row>
    <row r="27" spans="1:10" x14ac:dyDescent="0.25">
      <c r="A27" s="34" t="s">
        <v>55</v>
      </c>
      <c r="B27" s="35" t="s">
        <v>41</v>
      </c>
      <c r="C27" s="36"/>
      <c r="D27" s="37"/>
      <c r="E27" s="22">
        <v>1</v>
      </c>
      <c r="F27" s="23">
        <f t="shared" si="0"/>
        <v>0</v>
      </c>
      <c r="G27" s="24">
        <f t="shared" si="1"/>
        <v>0</v>
      </c>
      <c r="H27" s="22">
        <v>2</v>
      </c>
      <c r="I27" s="23">
        <f t="shared" si="2"/>
        <v>0</v>
      </c>
      <c r="J27" s="24">
        <f t="shared" si="3"/>
        <v>0</v>
      </c>
    </row>
    <row r="28" spans="1:10" x14ac:dyDescent="0.25">
      <c r="A28" s="34" t="s">
        <v>56</v>
      </c>
      <c r="B28" s="35" t="s">
        <v>41</v>
      </c>
      <c r="C28" s="36"/>
      <c r="D28" s="37"/>
      <c r="E28" s="22">
        <v>2</v>
      </c>
      <c r="F28" s="23">
        <f t="shared" si="0"/>
        <v>0</v>
      </c>
      <c r="G28" s="24">
        <f t="shared" si="1"/>
        <v>0</v>
      </c>
      <c r="H28" s="22">
        <v>4</v>
      </c>
      <c r="I28" s="23">
        <f t="shared" si="2"/>
        <v>0</v>
      </c>
      <c r="J28" s="24">
        <f t="shared" si="3"/>
        <v>0</v>
      </c>
    </row>
    <row r="29" spans="1:10" x14ac:dyDescent="0.25">
      <c r="A29" s="34" t="s">
        <v>57</v>
      </c>
      <c r="B29" s="35" t="s">
        <v>41</v>
      </c>
      <c r="C29" s="36"/>
      <c r="D29" s="37"/>
      <c r="E29" s="22">
        <v>1</v>
      </c>
      <c r="F29" s="23">
        <f t="shared" si="0"/>
        <v>0</v>
      </c>
      <c r="G29" s="24">
        <f t="shared" si="1"/>
        <v>0</v>
      </c>
      <c r="H29" s="22">
        <v>1</v>
      </c>
      <c r="I29" s="23">
        <f t="shared" si="2"/>
        <v>0</v>
      </c>
      <c r="J29" s="24">
        <f t="shared" si="3"/>
        <v>0</v>
      </c>
    </row>
    <row r="30" spans="1:10" x14ac:dyDescent="0.25">
      <c r="A30" s="34" t="s">
        <v>58</v>
      </c>
      <c r="B30" s="35" t="s">
        <v>41</v>
      </c>
      <c r="C30" s="36"/>
      <c r="D30" s="37"/>
      <c r="E30" s="22">
        <v>1</v>
      </c>
      <c r="F30" s="23">
        <f>C30*E30</f>
        <v>0</v>
      </c>
      <c r="G30" s="24">
        <f t="shared" si="1"/>
        <v>0</v>
      </c>
      <c r="H30" s="22">
        <v>1</v>
      </c>
      <c r="I30" s="23">
        <f>C30*H30</f>
        <v>0</v>
      </c>
      <c r="J30" s="24">
        <f>H30*D30</f>
        <v>0</v>
      </c>
    </row>
    <row r="31" spans="1:10" ht="15.75" thickBot="1" x14ac:dyDescent="0.3">
      <c r="A31" s="38" t="s">
        <v>95</v>
      </c>
      <c r="B31" s="39" t="s">
        <v>41</v>
      </c>
      <c r="C31" s="40"/>
      <c r="D31" s="41"/>
      <c r="E31" s="42">
        <v>1</v>
      </c>
      <c r="F31" s="43">
        <f t="shared" si="0"/>
        <v>0</v>
      </c>
      <c r="G31" s="53">
        <f t="shared" si="1"/>
        <v>0</v>
      </c>
      <c r="H31" s="42">
        <v>1.5</v>
      </c>
      <c r="I31" s="43">
        <f t="shared" si="2"/>
        <v>0</v>
      </c>
      <c r="J31" s="44">
        <f t="shared" si="3"/>
        <v>0</v>
      </c>
    </row>
    <row r="32" spans="1:10" x14ac:dyDescent="0.25">
      <c r="E32" s="45"/>
      <c r="F32" s="46"/>
      <c r="G32" s="46"/>
      <c r="H32" s="45"/>
      <c r="I32" s="46"/>
      <c r="J32" s="47"/>
    </row>
    <row r="33" spans="1:10" x14ac:dyDescent="0.25">
      <c r="E33" s="73"/>
      <c r="F33" s="71" t="s">
        <v>60</v>
      </c>
      <c r="G33" s="71" t="s">
        <v>61</v>
      </c>
      <c r="H33" s="73"/>
      <c r="I33" s="71" t="s">
        <v>60</v>
      </c>
      <c r="J33" s="75" t="s">
        <v>61</v>
      </c>
    </row>
    <row r="34" spans="1:10" x14ac:dyDescent="0.25">
      <c r="E34" s="73"/>
      <c r="F34" s="74">
        <f>SUM(F10:F33)</f>
        <v>0</v>
      </c>
      <c r="G34" s="74">
        <f>SUM(G10:G33)</f>
        <v>0</v>
      </c>
      <c r="H34" s="73"/>
      <c r="I34" s="74">
        <f>SUM(I10:I33)</f>
        <v>0</v>
      </c>
      <c r="J34" s="76">
        <f>SUM(J10:J33)</f>
        <v>0</v>
      </c>
    </row>
    <row r="35" spans="1:10" ht="19.5" x14ac:dyDescent="0.3">
      <c r="E35" s="114" t="s">
        <v>62</v>
      </c>
      <c r="F35" s="143">
        <f>F34+G34</f>
        <v>0</v>
      </c>
      <c r="G35" s="143"/>
      <c r="H35" s="114" t="s">
        <v>62</v>
      </c>
      <c r="I35" s="144">
        <f>I34+J34</f>
        <v>0</v>
      </c>
      <c r="J35" s="145"/>
    </row>
    <row r="36" spans="1:10" x14ac:dyDescent="0.25">
      <c r="E36" s="48" t="s">
        <v>65</v>
      </c>
      <c r="G36" t="s">
        <v>66</v>
      </c>
      <c r="H36" s="48" t="s">
        <v>65</v>
      </c>
      <c r="J36" s="49" t="s">
        <v>72</v>
      </c>
    </row>
    <row r="37" spans="1:10" x14ac:dyDescent="0.25">
      <c r="E37" s="48" t="s">
        <v>63</v>
      </c>
      <c r="G37" t="s">
        <v>64</v>
      </c>
      <c r="H37" s="48" t="s">
        <v>63</v>
      </c>
      <c r="J37" s="49" t="s">
        <v>66</v>
      </c>
    </row>
    <row r="38" spans="1:10" ht="15.75" thickBot="1" x14ac:dyDescent="0.3">
      <c r="E38" s="50" t="s">
        <v>71</v>
      </c>
      <c r="F38" s="51"/>
      <c r="G38" s="51" t="s">
        <v>66</v>
      </c>
      <c r="H38" s="50" t="s">
        <v>71</v>
      </c>
      <c r="I38" s="51"/>
      <c r="J38" s="52" t="s">
        <v>66</v>
      </c>
    </row>
    <row r="40" spans="1:10" ht="19.5" x14ac:dyDescent="0.3">
      <c r="A40" s="135" t="s">
        <v>24</v>
      </c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0" ht="6.95" customHeight="1" x14ac:dyDescent="0.3">
      <c r="A41" s="82"/>
      <c r="B41" s="82"/>
      <c r="C41" s="82"/>
      <c r="D41" s="82"/>
      <c r="E41" s="82"/>
      <c r="F41" s="82"/>
      <c r="G41" s="82"/>
      <c r="H41" s="82"/>
      <c r="I41" s="82"/>
      <c r="J41" s="82"/>
    </row>
    <row r="42" spans="1:10" ht="15.75" customHeight="1" x14ac:dyDescent="0.3">
      <c r="A42" t="s">
        <v>63</v>
      </c>
      <c r="B42" t="s">
        <v>64</v>
      </c>
      <c r="D42" s="72"/>
      <c r="E42" s="72"/>
      <c r="F42" s="72"/>
      <c r="G42" s="72"/>
      <c r="H42" s="72"/>
      <c r="I42" s="72"/>
      <c r="J42" s="72"/>
    </row>
    <row r="43" spans="1:10" ht="15.75" customHeight="1" x14ac:dyDescent="0.3">
      <c r="A43" t="s">
        <v>65</v>
      </c>
      <c r="B43" t="s">
        <v>70</v>
      </c>
      <c r="D43" s="72"/>
      <c r="E43" s="72"/>
      <c r="F43" s="72"/>
      <c r="G43" s="72"/>
      <c r="H43" s="72"/>
      <c r="I43" s="72"/>
      <c r="J43" s="72"/>
    </row>
    <row r="44" spans="1:10" ht="6.95" customHeight="1" thickBot="1" x14ac:dyDescent="0.3"/>
    <row r="45" spans="1:10" ht="16.5" thickBot="1" x14ac:dyDescent="0.3">
      <c r="A45" s="131" t="s">
        <v>88</v>
      </c>
      <c r="B45" s="132"/>
      <c r="C45" s="132"/>
      <c r="D45" s="132"/>
      <c r="E45" s="132"/>
      <c r="F45" s="132"/>
      <c r="G45" s="133"/>
    </row>
    <row r="46" spans="1:10" ht="26.25" thickBot="1" x14ac:dyDescent="0.3">
      <c r="A46" s="59" t="s">
        <v>34</v>
      </c>
      <c r="B46" s="60" t="s">
        <v>35</v>
      </c>
      <c r="C46" s="61" t="s">
        <v>36</v>
      </c>
      <c r="D46" s="62" t="s">
        <v>37</v>
      </c>
      <c r="E46" s="63" t="s">
        <v>69</v>
      </c>
      <c r="F46" s="64" t="s">
        <v>38</v>
      </c>
      <c r="G46" s="65" t="s">
        <v>39</v>
      </c>
    </row>
    <row r="47" spans="1:10" x14ac:dyDescent="0.25">
      <c r="A47" s="18" t="s">
        <v>75</v>
      </c>
      <c r="B47" s="19" t="s">
        <v>41</v>
      </c>
      <c r="C47" s="20"/>
      <c r="D47" s="21"/>
      <c r="E47" s="22">
        <v>5</v>
      </c>
      <c r="F47" s="23">
        <f t="shared" ref="F47:F58" si="4">C47*E47</f>
        <v>0</v>
      </c>
      <c r="G47" s="24">
        <f>D47*E47</f>
        <v>0</v>
      </c>
    </row>
    <row r="48" spans="1:10" x14ac:dyDescent="0.25">
      <c r="A48" s="25" t="s">
        <v>45</v>
      </c>
      <c r="B48" s="26" t="s">
        <v>46</v>
      </c>
      <c r="C48" s="31"/>
      <c r="D48" s="32"/>
      <c r="E48" s="22">
        <v>200</v>
      </c>
      <c r="F48" s="23">
        <f t="shared" si="4"/>
        <v>0</v>
      </c>
      <c r="G48" s="24">
        <f t="shared" ref="G48:G60" si="5">D48*E48</f>
        <v>0</v>
      </c>
    </row>
    <row r="49" spans="1:7" x14ac:dyDescent="0.25">
      <c r="A49" s="25" t="s">
        <v>73</v>
      </c>
      <c r="B49" s="26" t="s">
        <v>41</v>
      </c>
      <c r="C49" s="31"/>
      <c r="D49" s="32"/>
      <c r="E49" s="22">
        <v>5</v>
      </c>
      <c r="F49" s="23">
        <f t="shared" si="4"/>
        <v>0</v>
      </c>
      <c r="G49" s="24">
        <f t="shared" si="5"/>
        <v>0</v>
      </c>
    </row>
    <row r="50" spans="1:7" x14ac:dyDescent="0.25">
      <c r="A50" s="33" t="s">
        <v>48</v>
      </c>
      <c r="B50" s="26" t="s">
        <v>47</v>
      </c>
      <c r="C50" s="31"/>
      <c r="D50" s="32"/>
      <c r="E50" s="22">
        <v>100</v>
      </c>
      <c r="F50" s="23">
        <f t="shared" si="4"/>
        <v>0</v>
      </c>
      <c r="G50" s="24">
        <f t="shared" si="5"/>
        <v>0</v>
      </c>
    </row>
    <row r="51" spans="1:7" x14ac:dyDescent="0.25">
      <c r="A51" s="25" t="s">
        <v>51</v>
      </c>
      <c r="B51" s="26" t="s">
        <v>47</v>
      </c>
      <c r="C51" s="31"/>
      <c r="D51" s="32"/>
      <c r="E51" s="22">
        <v>400</v>
      </c>
      <c r="F51" s="23">
        <f t="shared" si="4"/>
        <v>0</v>
      </c>
      <c r="G51" s="24">
        <f t="shared" si="5"/>
        <v>0</v>
      </c>
    </row>
    <row r="52" spans="1:7" x14ac:dyDescent="0.25">
      <c r="A52" s="25" t="s">
        <v>84</v>
      </c>
      <c r="B52" s="26" t="s">
        <v>47</v>
      </c>
      <c r="C52" s="31"/>
      <c r="D52" s="32"/>
      <c r="E52" s="22">
        <v>200</v>
      </c>
      <c r="F52" s="23">
        <f t="shared" si="4"/>
        <v>0</v>
      </c>
      <c r="G52" s="24">
        <f t="shared" si="5"/>
        <v>0</v>
      </c>
    </row>
    <row r="53" spans="1:7" x14ac:dyDescent="0.25">
      <c r="A53" s="25" t="s">
        <v>52</v>
      </c>
      <c r="B53" s="26" t="s">
        <v>47</v>
      </c>
      <c r="C53" s="31"/>
      <c r="D53" s="32"/>
      <c r="E53" s="22">
        <v>20</v>
      </c>
      <c r="F53" s="23">
        <f t="shared" si="4"/>
        <v>0</v>
      </c>
      <c r="G53" s="24">
        <f t="shared" si="5"/>
        <v>0</v>
      </c>
    </row>
    <row r="54" spans="1:7" x14ac:dyDescent="0.25">
      <c r="A54" s="25" t="s">
        <v>53</v>
      </c>
      <c r="B54" s="26" t="s">
        <v>47</v>
      </c>
      <c r="C54" s="31"/>
      <c r="D54" s="32"/>
      <c r="E54" s="22">
        <v>40</v>
      </c>
      <c r="F54" s="23">
        <f t="shared" si="4"/>
        <v>0</v>
      </c>
      <c r="G54" s="24">
        <f t="shared" si="5"/>
        <v>0</v>
      </c>
    </row>
    <row r="55" spans="1:7" x14ac:dyDescent="0.25">
      <c r="A55" s="34" t="s">
        <v>54</v>
      </c>
      <c r="B55" s="35" t="s">
        <v>41</v>
      </c>
      <c r="C55" s="36"/>
      <c r="D55" s="37"/>
      <c r="E55" s="22">
        <v>1</v>
      </c>
      <c r="F55" s="23">
        <f t="shared" si="4"/>
        <v>0</v>
      </c>
      <c r="G55" s="24">
        <f t="shared" si="5"/>
        <v>0</v>
      </c>
    </row>
    <row r="56" spans="1:7" x14ac:dyDescent="0.25">
      <c r="A56" s="34" t="s">
        <v>55</v>
      </c>
      <c r="B56" s="35" t="s">
        <v>41</v>
      </c>
      <c r="C56" s="36"/>
      <c r="D56" s="37"/>
      <c r="E56" s="22">
        <v>1</v>
      </c>
      <c r="F56" s="23">
        <f t="shared" si="4"/>
        <v>0</v>
      </c>
      <c r="G56" s="24">
        <f t="shared" si="5"/>
        <v>0</v>
      </c>
    </row>
    <row r="57" spans="1:7" x14ac:dyDescent="0.25">
      <c r="A57" s="34" t="s">
        <v>56</v>
      </c>
      <c r="B57" s="35" t="s">
        <v>41</v>
      </c>
      <c r="C57" s="36"/>
      <c r="D57" s="37"/>
      <c r="E57" s="22">
        <v>10</v>
      </c>
      <c r="F57" s="23">
        <f t="shared" si="4"/>
        <v>0</v>
      </c>
      <c r="G57" s="24">
        <f t="shared" si="5"/>
        <v>0</v>
      </c>
    </row>
    <row r="58" spans="1:7" x14ac:dyDescent="0.25">
      <c r="A58" s="34" t="s">
        <v>57</v>
      </c>
      <c r="B58" s="35" t="s">
        <v>41</v>
      </c>
      <c r="C58" s="36"/>
      <c r="D58" s="37"/>
      <c r="E58" s="22">
        <v>1</v>
      </c>
      <c r="F58" s="23">
        <f t="shared" si="4"/>
        <v>0</v>
      </c>
      <c r="G58" s="24">
        <f t="shared" si="5"/>
        <v>0</v>
      </c>
    </row>
    <row r="59" spans="1:7" x14ac:dyDescent="0.25">
      <c r="A59" s="34" t="s">
        <v>58</v>
      </c>
      <c r="B59" s="35" t="s">
        <v>41</v>
      </c>
      <c r="C59" s="36"/>
      <c r="D59" s="37"/>
      <c r="E59" s="22">
        <v>1</v>
      </c>
      <c r="F59" s="23">
        <f>C59*E59</f>
        <v>0</v>
      </c>
      <c r="G59" s="24">
        <f t="shared" si="5"/>
        <v>0</v>
      </c>
    </row>
    <row r="60" spans="1:7" ht="15.75" thickBot="1" x14ac:dyDescent="0.3">
      <c r="A60" s="38" t="s">
        <v>95</v>
      </c>
      <c r="B60" s="39" t="s">
        <v>41</v>
      </c>
      <c r="C60" s="40"/>
      <c r="D60" s="41"/>
      <c r="E60" s="42">
        <v>1</v>
      </c>
      <c r="F60" s="43">
        <f t="shared" ref="F60" si="6">C60*E60</f>
        <v>0</v>
      </c>
      <c r="G60" s="53">
        <f t="shared" si="5"/>
        <v>0</v>
      </c>
    </row>
    <row r="61" spans="1:7" x14ac:dyDescent="0.25">
      <c r="A61" s="54"/>
      <c r="B61" s="55"/>
      <c r="C61" s="66"/>
      <c r="D61" s="66"/>
      <c r="E61" s="79"/>
      <c r="F61" s="77">
        <f>SUM(F2:F60)</f>
        <v>0</v>
      </c>
      <c r="G61" s="78">
        <f>SUM(G2:G60)</f>
        <v>0</v>
      </c>
    </row>
    <row r="62" spans="1:7" ht="15.75" thickBot="1" x14ac:dyDescent="0.3">
      <c r="A62" s="54"/>
      <c r="B62" s="55"/>
      <c r="C62" s="66"/>
      <c r="D62" s="66"/>
      <c r="E62" s="80" t="s">
        <v>85</v>
      </c>
      <c r="F62" s="134">
        <f>F61+G61</f>
        <v>0</v>
      </c>
      <c r="G62" s="134"/>
    </row>
    <row r="63" spans="1:7" ht="16.5" thickBot="1" x14ac:dyDescent="0.3">
      <c r="A63" s="131" t="s">
        <v>89</v>
      </c>
      <c r="B63" s="132"/>
      <c r="C63" s="132"/>
      <c r="D63" s="132"/>
      <c r="E63" s="132"/>
      <c r="F63" s="132"/>
      <c r="G63" s="133"/>
    </row>
    <row r="64" spans="1:7" ht="26.25" thickBot="1" x14ac:dyDescent="0.3">
      <c r="A64" s="59" t="s">
        <v>34</v>
      </c>
      <c r="B64" s="60" t="s">
        <v>35</v>
      </c>
      <c r="C64" s="61" t="s">
        <v>36</v>
      </c>
      <c r="D64" s="62" t="s">
        <v>37</v>
      </c>
      <c r="E64" s="63" t="s">
        <v>69</v>
      </c>
      <c r="F64" s="64" t="s">
        <v>38</v>
      </c>
      <c r="G64" s="65" t="s">
        <v>39</v>
      </c>
    </row>
    <row r="65" spans="1:7" x14ac:dyDescent="0.25">
      <c r="A65" s="18" t="s">
        <v>75</v>
      </c>
      <c r="B65" s="19" t="s">
        <v>41</v>
      </c>
      <c r="C65" s="20"/>
      <c r="D65" s="21"/>
      <c r="E65" s="22">
        <v>5</v>
      </c>
      <c r="F65" s="23">
        <f t="shared" ref="F65:F76" si="7">C65*E65</f>
        <v>0</v>
      </c>
      <c r="G65" s="24">
        <f>D65*E65</f>
        <v>0</v>
      </c>
    </row>
    <row r="66" spans="1:7" x14ac:dyDescent="0.25">
      <c r="A66" s="25" t="s">
        <v>45</v>
      </c>
      <c r="B66" s="26" t="s">
        <v>46</v>
      </c>
      <c r="C66" s="31"/>
      <c r="D66" s="32"/>
      <c r="E66" s="22">
        <v>200</v>
      </c>
      <c r="F66" s="23">
        <f t="shared" si="7"/>
        <v>0</v>
      </c>
      <c r="G66" s="24">
        <f t="shared" ref="G66:G78" si="8">D66*E66</f>
        <v>0</v>
      </c>
    </row>
    <row r="67" spans="1:7" x14ac:dyDescent="0.25">
      <c r="A67" s="25" t="s">
        <v>73</v>
      </c>
      <c r="B67" s="26" t="s">
        <v>41</v>
      </c>
      <c r="C67" s="31"/>
      <c r="D67" s="32"/>
      <c r="E67" s="22">
        <v>5</v>
      </c>
      <c r="F67" s="23">
        <f t="shared" si="7"/>
        <v>0</v>
      </c>
      <c r="G67" s="24">
        <f t="shared" si="8"/>
        <v>0</v>
      </c>
    </row>
    <row r="68" spans="1:7" x14ac:dyDescent="0.25">
      <c r="A68" s="33" t="s">
        <v>48</v>
      </c>
      <c r="B68" s="26" t="s">
        <v>47</v>
      </c>
      <c r="C68" s="31"/>
      <c r="D68" s="32"/>
      <c r="E68" s="22">
        <v>100</v>
      </c>
      <c r="F68" s="23">
        <f t="shared" si="7"/>
        <v>0</v>
      </c>
      <c r="G68" s="24">
        <f t="shared" si="8"/>
        <v>0</v>
      </c>
    </row>
    <row r="69" spans="1:7" x14ac:dyDescent="0.25">
      <c r="A69" s="25" t="s">
        <v>51</v>
      </c>
      <c r="B69" s="26" t="s">
        <v>47</v>
      </c>
      <c r="C69" s="31"/>
      <c r="D69" s="32"/>
      <c r="E69" s="22">
        <v>400</v>
      </c>
      <c r="F69" s="23">
        <f t="shared" si="7"/>
        <v>0</v>
      </c>
      <c r="G69" s="24">
        <f t="shared" si="8"/>
        <v>0</v>
      </c>
    </row>
    <row r="70" spans="1:7" x14ac:dyDescent="0.25">
      <c r="A70" s="25" t="s">
        <v>84</v>
      </c>
      <c r="B70" s="26" t="s">
        <v>47</v>
      </c>
      <c r="C70" s="31"/>
      <c r="D70" s="32"/>
      <c r="E70" s="22">
        <v>200</v>
      </c>
      <c r="F70" s="23">
        <f t="shared" si="7"/>
        <v>0</v>
      </c>
      <c r="G70" s="24">
        <f t="shared" si="8"/>
        <v>0</v>
      </c>
    </row>
    <row r="71" spans="1:7" x14ac:dyDescent="0.25">
      <c r="A71" s="25" t="s">
        <v>52</v>
      </c>
      <c r="B71" s="26" t="s">
        <v>47</v>
      </c>
      <c r="C71" s="31"/>
      <c r="D71" s="32"/>
      <c r="E71" s="22">
        <v>20</v>
      </c>
      <c r="F71" s="23">
        <f t="shared" si="7"/>
        <v>0</v>
      </c>
      <c r="G71" s="24">
        <f t="shared" si="8"/>
        <v>0</v>
      </c>
    </row>
    <row r="72" spans="1:7" x14ac:dyDescent="0.25">
      <c r="A72" s="25" t="s">
        <v>53</v>
      </c>
      <c r="B72" s="26" t="s">
        <v>47</v>
      </c>
      <c r="C72" s="31"/>
      <c r="D72" s="32"/>
      <c r="E72" s="22">
        <v>40</v>
      </c>
      <c r="F72" s="23">
        <f t="shared" si="7"/>
        <v>0</v>
      </c>
      <c r="G72" s="24">
        <f t="shared" si="8"/>
        <v>0</v>
      </c>
    </row>
    <row r="73" spans="1:7" x14ac:dyDescent="0.25">
      <c r="A73" s="34" t="s">
        <v>54</v>
      </c>
      <c r="B73" s="35" t="s">
        <v>41</v>
      </c>
      <c r="C73" s="36"/>
      <c r="D73" s="37"/>
      <c r="E73" s="22">
        <v>1</v>
      </c>
      <c r="F73" s="23">
        <f t="shared" si="7"/>
        <v>0</v>
      </c>
      <c r="G73" s="24">
        <f t="shared" si="8"/>
        <v>0</v>
      </c>
    </row>
    <row r="74" spans="1:7" x14ac:dyDescent="0.25">
      <c r="A74" s="34" t="s">
        <v>55</v>
      </c>
      <c r="B74" s="35" t="s">
        <v>41</v>
      </c>
      <c r="C74" s="36"/>
      <c r="D74" s="37"/>
      <c r="E74" s="22">
        <v>1</v>
      </c>
      <c r="F74" s="23">
        <f t="shared" si="7"/>
        <v>0</v>
      </c>
      <c r="G74" s="24">
        <f t="shared" si="8"/>
        <v>0</v>
      </c>
    </row>
    <row r="75" spans="1:7" x14ac:dyDescent="0.25">
      <c r="A75" s="34" t="s">
        <v>56</v>
      </c>
      <c r="B75" s="35" t="s">
        <v>41</v>
      </c>
      <c r="C75" s="36"/>
      <c r="D75" s="37"/>
      <c r="E75" s="22">
        <v>10</v>
      </c>
      <c r="F75" s="23">
        <f t="shared" si="7"/>
        <v>0</v>
      </c>
      <c r="G75" s="24">
        <f t="shared" si="8"/>
        <v>0</v>
      </c>
    </row>
    <row r="76" spans="1:7" x14ac:dyDescent="0.25">
      <c r="A76" s="34" t="s">
        <v>57</v>
      </c>
      <c r="B76" s="35" t="s">
        <v>41</v>
      </c>
      <c r="C76" s="36"/>
      <c r="D76" s="37"/>
      <c r="E76" s="22">
        <v>1</v>
      </c>
      <c r="F76" s="23">
        <f t="shared" si="7"/>
        <v>0</v>
      </c>
      <c r="G76" s="24">
        <f t="shared" si="8"/>
        <v>0</v>
      </c>
    </row>
    <row r="77" spans="1:7" x14ac:dyDescent="0.25">
      <c r="A77" s="34" t="s">
        <v>58</v>
      </c>
      <c r="B77" s="35" t="s">
        <v>41</v>
      </c>
      <c r="C77" s="36"/>
      <c r="D77" s="37"/>
      <c r="E77" s="22">
        <v>1</v>
      </c>
      <c r="F77" s="23">
        <f>C77*E77</f>
        <v>0</v>
      </c>
      <c r="G77" s="24">
        <f t="shared" si="8"/>
        <v>0</v>
      </c>
    </row>
    <row r="78" spans="1:7" ht="15.75" thickBot="1" x14ac:dyDescent="0.3">
      <c r="A78" s="38" t="s">
        <v>95</v>
      </c>
      <c r="B78" s="39" t="s">
        <v>41</v>
      </c>
      <c r="C78" s="40"/>
      <c r="D78" s="41"/>
      <c r="E78" s="42">
        <v>1</v>
      </c>
      <c r="F78" s="43">
        <f t="shared" ref="F78" si="9">C78*E78</f>
        <v>0</v>
      </c>
      <c r="G78" s="53">
        <f t="shared" si="8"/>
        <v>0</v>
      </c>
    </row>
    <row r="79" spans="1:7" x14ac:dyDescent="0.25">
      <c r="A79" s="54"/>
      <c r="B79" s="55"/>
      <c r="C79" s="66"/>
      <c r="D79" s="66"/>
      <c r="E79" s="79"/>
      <c r="F79" s="77">
        <f>SUM(F22:F78)</f>
        <v>0</v>
      </c>
      <c r="G79" s="78">
        <f>SUM(G22:G78)</f>
        <v>0</v>
      </c>
    </row>
    <row r="80" spans="1:7" x14ac:dyDescent="0.25">
      <c r="A80" s="54"/>
      <c r="B80" s="55"/>
      <c r="C80" s="66"/>
      <c r="D80" s="66"/>
      <c r="E80" s="80" t="s">
        <v>85</v>
      </c>
      <c r="F80" s="134">
        <f>F79+G79</f>
        <v>0</v>
      </c>
      <c r="G80" s="134"/>
    </row>
    <row r="81" spans="1:10" ht="21" customHeight="1" x14ac:dyDescent="0.3">
      <c r="A81" s="135" t="s">
        <v>24</v>
      </c>
      <c r="B81" s="135"/>
      <c r="C81" s="135"/>
      <c r="D81" s="135"/>
      <c r="E81" s="135"/>
      <c r="F81" s="135"/>
      <c r="G81" s="135"/>
      <c r="H81" s="135"/>
      <c r="I81" s="135"/>
      <c r="J81" s="135"/>
    </row>
    <row r="82" spans="1:10" ht="5.85" customHeight="1" thickBot="1" x14ac:dyDescent="0.35">
      <c r="A82" s="82"/>
      <c r="B82" s="82"/>
      <c r="C82" s="82"/>
      <c r="D82" s="82"/>
      <c r="E82" s="82"/>
      <c r="F82" s="82"/>
      <c r="G82" s="82"/>
      <c r="H82" s="82"/>
      <c r="I82" s="82"/>
      <c r="J82" s="82"/>
    </row>
    <row r="83" spans="1:10" ht="16.5" thickBot="1" x14ac:dyDescent="0.3">
      <c r="A83" s="131" t="s">
        <v>90</v>
      </c>
      <c r="B83" s="132"/>
      <c r="C83" s="132"/>
      <c r="D83" s="132"/>
      <c r="E83" s="132"/>
      <c r="F83" s="132"/>
      <c r="G83" s="133"/>
    </row>
    <row r="84" spans="1:10" ht="26.25" thickBot="1" x14ac:dyDescent="0.3">
      <c r="A84" s="59" t="s">
        <v>34</v>
      </c>
      <c r="B84" s="60" t="s">
        <v>35</v>
      </c>
      <c r="C84" s="61" t="s">
        <v>36</v>
      </c>
      <c r="D84" s="62" t="s">
        <v>37</v>
      </c>
      <c r="E84" s="63" t="s">
        <v>69</v>
      </c>
      <c r="F84" s="64" t="s">
        <v>38</v>
      </c>
      <c r="G84" s="65" t="s">
        <v>39</v>
      </c>
    </row>
    <row r="85" spans="1:10" x14ac:dyDescent="0.25">
      <c r="A85" s="18" t="s">
        <v>75</v>
      </c>
      <c r="B85" s="19" t="s">
        <v>41</v>
      </c>
      <c r="C85" s="20"/>
      <c r="D85" s="21"/>
      <c r="E85" s="22">
        <v>5</v>
      </c>
      <c r="F85" s="23">
        <f t="shared" ref="F85:F96" si="10">C85*E85</f>
        <v>0</v>
      </c>
      <c r="G85" s="24">
        <f>D85*E85</f>
        <v>0</v>
      </c>
    </row>
    <row r="86" spans="1:10" x14ac:dyDescent="0.25">
      <c r="A86" s="25" t="s">
        <v>45</v>
      </c>
      <c r="B86" s="26" t="s">
        <v>46</v>
      </c>
      <c r="C86" s="31"/>
      <c r="D86" s="32"/>
      <c r="E86" s="22">
        <v>200</v>
      </c>
      <c r="F86" s="23">
        <f t="shared" si="10"/>
        <v>0</v>
      </c>
      <c r="G86" s="24">
        <f t="shared" ref="G86:G98" si="11">D86*E86</f>
        <v>0</v>
      </c>
    </row>
    <row r="87" spans="1:10" x14ac:dyDescent="0.25">
      <c r="A87" s="25" t="s">
        <v>73</v>
      </c>
      <c r="B87" s="26" t="s">
        <v>41</v>
      </c>
      <c r="C87" s="31"/>
      <c r="D87" s="32"/>
      <c r="E87" s="22">
        <v>5</v>
      </c>
      <c r="F87" s="23">
        <f t="shared" si="10"/>
        <v>0</v>
      </c>
      <c r="G87" s="24">
        <f t="shared" si="11"/>
        <v>0</v>
      </c>
    </row>
    <row r="88" spans="1:10" x14ac:dyDescent="0.25">
      <c r="A88" s="33" t="s">
        <v>48</v>
      </c>
      <c r="B88" s="26" t="s">
        <v>47</v>
      </c>
      <c r="C88" s="31"/>
      <c r="D88" s="32"/>
      <c r="E88" s="22">
        <v>100</v>
      </c>
      <c r="F88" s="23">
        <f t="shared" si="10"/>
        <v>0</v>
      </c>
      <c r="G88" s="24">
        <f t="shared" si="11"/>
        <v>0</v>
      </c>
    </row>
    <row r="89" spans="1:10" x14ac:dyDescent="0.25">
      <c r="A89" s="25" t="s">
        <v>51</v>
      </c>
      <c r="B89" s="26" t="s">
        <v>47</v>
      </c>
      <c r="C89" s="31"/>
      <c r="D89" s="32"/>
      <c r="E89" s="22">
        <v>400</v>
      </c>
      <c r="F89" s="23">
        <f t="shared" si="10"/>
        <v>0</v>
      </c>
      <c r="G89" s="24">
        <f t="shared" si="11"/>
        <v>0</v>
      </c>
    </row>
    <row r="90" spans="1:10" x14ac:dyDescent="0.25">
      <c r="A90" s="25" t="s">
        <v>84</v>
      </c>
      <c r="B90" s="26" t="s">
        <v>47</v>
      </c>
      <c r="C90" s="31"/>
      <c r="D90" s="32"/>
      <c r="E90" s="22">
        <v>200</v>
      </c>
      <c r="F90" s="23">
        <f t="shared" si="10"/>
        <v>0</v>
      </c>
      <c r="G90" s="24">
        <f t="shared" si="11"/>
        <v>0</v>
      </c>
    </row>
    <row r="91" spans="1:10" x14ac:dyDescent="0.25">
      <c r="A91" s="25" t="s">
        <v>52</v>
      </c>
      <c r="B91" s="26" t="s">
        <v>47</v>
      </c>
      <c r="C91" s="31"/>
      <c r="D91" s="32"/>
      <c r="E91" s="22">
        <v>20</v>
      </c>
      <c r="F91" s="23">
        <f t="shared" si="10"/>
        <v>0</v>
      </c>
      <c r="G91" s="24">
        <f t="shared" si="11"/>
        <v>0</v>
      </c>
    </row>
    <row r="92" spans="1:10" x14ac:dyDescent="0.25">
      <c r="A92" s="25" t="s">
        <v>53</v>
      </c>
      <c r="B92" s="26" t="s">
        <v>47</v>
      </c>
      <c r="C92" s="31"/>
      <c r="D92" s="32"/>
      <c r="E92" s="22">
        <v>40</v>
      </c>
      <c r="F92" s="23">
        <f t="shared" si="10"/>
        <v>0</v>
      </c>
      <c r="G92" s="24">
        <f t="shared" si="11"/>
        <v>0</v>
      </c>
    </row>
    <row r="93" spans="1:10" x14ac:dyDescent="0.25">
      <c r="A93" s="34" t="s">
        <v>54</v>
      </c>
      <c r="B93" s="35" t="s">
        <v>41</v>
      </c>
      <c r="C93" s="36"/>
      <c r="D93" s="37"/>
      <c r="E93" s="22">
        <v>1</v>
      </c>
      <c r="F93" s="23">
        <f t="shared" si="10"/>
        <v>0</v>
      </c>
      <c r="G93" s="24">
        <f t="shared" si="11"/>
        <v>0</v>
      </c>
    </row>
    <row r="94" spans="1:10" x14ac:dyDescent="0.25">
      <c r="A94" s="34" t="s">
        <v>55</v>
      </c>
      <c r="B94" s="35" t="s">
        <v>41</v>
      </c>
      <c r="C94" s="36"/>
      <c r="D94" s="37"/>
      <c r="E94" s="22">
        <v>1</v>
      </c>
      <c r="F94" s="23">
        <f t="shared" si="10"/>
        <v>0</v>
      </c>
      <c r="G94" s="24">
        <f t="shared" si="11"/>
        <v>0</v>
      </c>
    </row>
    <row r="95" spans="1:10" x14ac:dyDescent="0.25">
      <c r="A95" s="34" t="s">
        <v>56</v>
      </c>
      <c r="B95" s="35" t="s">
        <v>41</v>
      </c>
      <c r="C95" s="36"/>
      <c r="D95" s="37"/>
      <c r="E95" s="22">
        <v>10</v>
      </c>
      <c r="F95" s="23">
        <f t="shared" si="10"/>
        <v>0</v>
      </c>
      <c r="G95" s="24">
        <f t="shared" si="11"/>
        <v>0</v>
      </c>
    </row>
    <row r="96" spans="1:10" x14ac:dyDescent="0.25">
      <c r="A96" s="34" t="s">
        <v>57</v>
      </c>
      <c r="B96" s="35" t="s">
        <v>41</v>
      </c>
      <c r="C96" s="36"/>
      <c r="D96" s="37"/>
      <c r="E96" s="22">
        <v>1</v>
      </c>
      <c r="F96" s="23">
        <f t="shared" si="10"/>
        <v>0</v>
      </c>
      <c r="G96" s="24">
        <f t="shared" si="11"/>
        <v>0</v>
      </c>
    </row>
    <row r="97" spans="1:7" x14ac:dyDescent="0.25">
      <c r="A97" s="34" t="s">
        <v>58</v>
      </c>
      <c r="B97" s="35" t="s">
        <v>41</v>
      </c>
      <c r="C97" s="36"/>
      <c r="D97" s="37"/>
      <c r="E97" s="22">
        <v>1</v>
      </c>
      <c r="F97" s="23">
        <f>C97*E97</f>
        <v>0</v>
      </c>
      <c r="G97" s="24">
        <f t="shared" si="11"/>
        <v>0</v>
      </c>
    </row>
    <row r="98" spans="1:7" ht="15.75" thickBot="1" x14ac:dyDescent="0.3">
      <c r="A98" s="38" t="s">
        <v>95</v>
      </c>
      <c r="B98" s="39" t="s">
        <v>41</v>
      </c>
      <c r="C98" s="40"/>
      <c r="D98" s="41"/>
      <c r="E98" s="42">
        <v>1</v>
      </c>
      <c r="F98" s="43">
        <f t="shared" ref="F98" si="12">C98*E98</f>
        <v>0</v>
      </c>
      <c r="G98" s="53">
        <f t="shared" si="11"/>
        <v>0</v>
      </c>
    </row>
    <row r="99" spans="1:7" x14ac:dyDescent="0.25">
      <c r="A99" s="54"/>
      <c r="B99" s="55"/>
      <c r="C99" s="66"/>
      <c r="D99" s="66"/>
      <c r="E99" s="79"/>
      <c r="F99" s="77">
        <f>SUM(F40:F98)</f>
        <v>0</v>
      </c>
      <c r="G99" s="78">
        <f>SUM(G40:G98)</f>
        <v>0</v>
      </c>
    </row>
    <row r="100" spans="1:7" x14ac:dyDescent="0.25">
      <c r="A100" s="54"/>
      <c r="B100" s="55"/>
      <c r="C100" s="66"/>
      <c r="D100" s="66"/>
      <c r="E100" s="80" t="s">
        <v>85</v>
      </c>
      <c r="F100" s="134">
        <f>F99+G99</f>
        <v>0</v>
      </c>
      <c r="G100" s="134"/>
    </row>
    <row r="101" spans="1:7" ht="15.75" thickBot="1" x14ac:dyDescent="0.3">
      <c r="A101" s="54"/>
      <c r="B101" s="55"/>
      <c r="C101" s="66"/>
      <c r="D101" s="66"/>
      <c r="E101" s="68"/>
      <c r="F101" s="118"/>
      <c r="G101" s="118"/>
    </row>
    <row r="102" spans="1:7" ht="16.5" thickBot="1" x14ac:dyDescent="0.3">
      <c r="A102" s="131" t="s">
        <v>91</v>
      </c>
      <c r="B102" s="132"/>
      <c r="C102" s="132"/>
      <c r="D102" s="132"/>
      <c r="E102" s="132"/>
      <c r="F102" s="132"/>
      <c r="G102" s="133"/>
    </row>
    <row r="103" spans="1:7" ht="26.25" thickBot="1" x14ac:dyDescent="0.3">
      <c r="A103" s="59" t="s">
        <v>34</v>
      </c>
      <c r="B103" s="60" t="s">
        <v>35</v>
      </c>
      <c r="C103" s="61" t="s">
        <v>36</v>
      </c>
      <c r="D103" s="62" t="s">
        <v>37</v>
      </c>
      <c r="E103" s="63" t="s">
        <v>69</v>
      </c>
      <c r="F103" s="64" t="s">
        <v>38</v>
      </c>
      <c r="G103" s="65" t="s">
        <v>39</v>
      </c>
    </row>
    <row r="104" spans="1:7" x14ac:dyDescent="0.25">
      <c r="A104" s="18" t="s">
        <v>75</v>
      </c>
      <c r="B104" s="19" t="s">
        <v>41</v>
      </c>
      <c r="C104" s="20"/>
      <c r="D104" s="21"/>
      <c r="E104" s="22">
        <v>5</v>
      </c>
      <c r="F104" s="23">
        <f t="shared" ref="F104:F115" si="13">C104*E104</f>
        <v>0</v>
      </c>
      <c r="G104" s="24">
        <f>D104*E104</f>
        <v>0</v>
      </c>
    </row>
    <row r="105" spans="1:7" x14ac:dyDescent="0.25">
      <c r="A105" s="25" t="s">
        <v>45</v>
      </c>
      <c r="B105" s="26" t="s">
        <v>46</v>
      </c>
      <c r="C105" s="31"/>
      <c r="D105" s="32"/>
      <c r="E105" s="22">
        <v>200</v>
      </c>
      <c r="F105" s="23">
        <f t="shared" si="13"/>
        <v>0</v>
      </c>
      <c r="G105" s="24">
        <f t="shared" ref="G105:G117" si="14">D105*E105</f>
        <v>0</v>
      </c>
    </row>
    <row r="106" spans="1:7" x14ac:dyDescent="0.25">
      <c r="A106" s="25" t="s">
        <v>73</v>
      </c>
      <c r="B106" s="26" t="s">
        <v>41</v>
      </c>
      <c r="C106" s="31"/>
      <c r="D106" s="32"/>
      <c r="E106" s="22">
        <v>5</v>
      </c>
      <c r="F106" s="23">
        <f t="shared" si="13"/>
        <v>0</v>
      </c>
      <c r="G106" s="24">
        <f t="shared" si="14"/>
        <v>0</v>
      </c>
    </row>
    <row r="107" spans="1:7" x14ac:dyDescent="0.25">
      <c r="A107" s="33" t="s">
        <v>48</v>
      </c>
      <c r="B107" s="26" t="s">
        <v>47</v>
      </c>
      <c r="C107" s="31"/>
      <c r="D107" s="32"/>
      <c r="E107" s="22">
        <v>100</v>
      </c>
      <c r="F107" s="23">
        <f t="shared" si="13"/>
        <v>0</v>
      </c>
      <c r="G107" s="24">
        <f t="shared" si="14"/>
        <v>0</v>
      </c>
    </row>
    <row r="108" spans="1:7" x14ac:dyDescent="0.25">
      <c r="A108" s="25" t="s">
        <v>51</v>
      </c>
      <c r="B108" s="26" t="s">
        <v>47</v>
      </c>
      <c r="C108" s="31"/>
      <c r="D108" s="32"/>
      <c r="E108" s="22">
        <v>400</v>
      </c>
      <c r="F108" s="23">
        <f t="shared" si="13"/>
        <v>0</v>
      </c>
      <c r="G108" s="24">
        <f t="shared" si="14"/>
        <v>0</v>
      </c>
    </row>
    <row r="109" spans="1:7" x14ac:dyDescent="0.25">
      <c r="A109" s="25" t="s">
        <v>84</v>
      </c>
      <c r="B109" s="26" t="s">
        <v>47</v>
      </c>
      <c r="C109" s="31"/>
      <c r="D109" s="32"/>
      <c r="E109" s="22">
        <v>200</v>
      </c>
      <c r="F109" s="23">
        <f t="shared" si="13"/>
        <v>0</v>
      </c>
      <c r="G109" s="24">
        <f t="shared" si="14"/>
        <v>0</v>
      </c>
    </row>
    <row r="110" spans="1:7" x14ac:dyDescent="0.25">
      <c r="A110" s="25" t="s">
        <v>52</v>
      </c>
      <c r="B110" s="26" t="s">
        <v>47</v>
      </c>
      <c r="C110" s="31"/>
      <c r="D110" s="32"/>
      <c r="E110" s="22">
        <v>20</v>
      </c>
      <c r="F110" s="23">
        <f t="shared" si="13"/>
        <v>0</v>
      </c>
      <c r="G110" s="24">
        <f t="shared" si="14"/>
        <v>0</v>
      </c>
    </row>
    <row r="111" spans="1:7" x14ac:dyDescent="0.25">
      <c r="A111" s="25" t="s">
        <v>53</v>
      </c>
      <c r="B111" s="26" t="s">
        <v>47</v>
      </c>
      <c r="C111" s="31"/>
      <c r="D111" s="32"/>
      <c r="E111" s="22">
        <v>40</v>
      </c>
      <c r="F111" s="23">
        <f t="shared" si="13"/>
        <v>0</v>
      </c>
      <c r="G111" s="24">
        <f t="shared" si="14"/>
        <v>0</v>
      </c>
    </row>
    <row r="112" spans="1:7" x14ac:dyDescent="0.25">
      <c r="A112" s="34" t="s">
        <v>54</v>
      </c>
      <c r="B112" s="35" t="s">
        <v>41</v>
      </c>
      <c r="C112" s="36"/>
      <c r="D112" s="37"/>
      <c r="E112" s="22">
        <v>1</v>
      </c>
      <c r="F112" s="23">
        <f t="shared" si="13"/>
        <v>0</v>
      </c>
      <c r="G112" s="24">
        <f t="shared" si="14"/>
        <v>0</v>
      </c>
    </row>
    <row r="113" spans="1:10" x14ac:dyDescent="0.25">
      <c r="A113" s="34" t="s">
        <v>55</v>
      </c>
      <c r="B113" s="35" t="s">
        <v>41</v>
      </c>
      <c r="C113" s="36"/>
      <c r="D113" s="37"/>
      <c r="E113" s="22">
        <v>1</v>
      </c>
      <c r="F113" s="23">
        <f t="shared" si="13"/>
        <v>0</v>
      </c>
      <c r="G113" s="24">
        <f t="shared" si="14"/>
        <v>0</v>
      </c>
    </row>
    <row r="114" spans="1:10" x14ac:dyDescent="0.25">
      <c r="A114" s="34" t="s">
        <v>56</v>
      </c>
      <c r="B114" s="35" t="s">
        <v>41</v>
      </c>
      <c r="C114" s="36"/>
      <c r="D114" s="37"/>
      <c r="E114" s="22">
        <v>10</v>
      </c>
      <c r="F114" s="23">
        <f t="shared" si="13"/>
        <v>0</v>
      </c>
      <c r="G114" s="24">
        <f t="shared" si="14"/>
        <v>0</v>
      </c>
    </row>
    <row r="115" spans="1:10" x14ac:dyDescent="0.25">
      <c r="A115" s="34" t="s">
        <v>57</v>
      </c>
      <c r="B115" s="35" t="s">
        <v>41</v>
      </c>
      <c r="C115" s="36"/>
      <c r="D115" s="37"/>
      <c r="E115" s="22">
        <v>1</v>
      </c>
      <c r="F115" s="23">
        <f t="shared" si="13"/>
        <v>0</v>
      </c>
      <c r="G115" s="24">
        <f t="shared" si="14"/>
        <v>0</v>
      </c>
    </row>
    <row r="116" spans="1:10" x14ac:dyDescent="0.25">
      <c r="A116" s="34" t="s">
        <v>58</v>
      </c>
      <c r="B116" s="35" t="s">
        <v>41</v>
      </c>
      <c r="C116" s="36"/>
      <c r="D116" s="37"/>
      <c r="E116" s="22">
        <v>1</v>
      </c>
      <c r="F116" s="23">
        <f>C116*E116</f>
        <v>0</v>
      </c>
      <c r="G116" s="24">
        <f t="shared" si="14"/>
        <v>0</v>
      </c>
    </row>
    <row r="117" spans="1:10" ht="15.75" thickBot="1" x14ac:dyDescent="0.3">
      <c r="A117" s="38" t="s">
        <v>95</v>
      </c>
      <c r="B117" s="39" t="s">
        <v>41</v>
      </c>
      <c r="C117" s="40"/>
      <c r="D117" s="41"/>
      <c r="E117" s="42">
        <v>1</v>
      </c>
      <c r="F117" s="43">
        <f t="shared" ref="F117" si="15">C117*E117</f>
        <v>0</v>
      </c>
      <c r="G117" s="53">
        <f t="shared" si="14"/>
        <v>0</v>
      </c>
    </row>
    <row r="118" spans="1:10" x14ac:dyDescent="0.25">
      <c r="A118" s="54"/>
      <c r="B118" s="55"/>
      <c r="C118" s="66"/>
      <c r="D118" s="66"/>
      <c r="E118" s="79"/>
      <c r="F118" s="77">
        <f>SUM(F58:F117)</f>
        <v>0</v>
      </c>
      <c r="G118" s="78">
        <f>SUM(G58:G117)</f>
        <v>0</v>
      </c>
    </row>
    <row r="119" spans="1:10" x14ac:dyDescent="0.25">
      <c r="A119" s="54"/>
      <c r="B119" s="55"/>
      <c r="C119" s="66"/>
      <c r="D119" s="66"/>
      <c r="E119" s="80" t="s">
        <v>85</v>
      </c>
      <c r="F119" s="134">
        <f>F118+G118</f>
        <v>0</v>
      </c>
      <c r="G119" s="134"/>
    </row>
    <row r="120" spans="1:10" x14ac:dyDescent="0.25">
      <c r="A120" s="54"/>
      <c r="B120" s="55"/>
      <c r="C120" s="66"/>
      <c r="D120" s="66"/>
      <c r="E120" s="68"/>
      <c r="F120" s="118"/>
      <c r="G120" s="118"/>
    </row>
    <row r="121" spans="1:10" ht="19.5" customHeight="1" x14ac:dyDescent="0.3">
      <c r="A121" s="135" t="s">
        <v>24</v>
      </c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1:10" ht="9.75" customHeight="1" thickBot="1" x14ac:dyDescent="0.3">
      <c r="A122" s="54"/>
      <c r="B122" s="55"/>
      <c r="C122" s="66"/>
      <c r="D122" s="66"/>
      <c r="E122" s="68"/>
      <c r="F122" s="118"/>
      <c r="G122" s="118"/>
    </row>
    <row r="123" spans="1:10" ht="16.5" thickBot="1" x14ac:dyDescent="0.3">
      <c r="A123" s="131" t="s">
        <v>92</v>
      </c>
      <c r="B123" s="132"/>
      <c r="C123" s="132"/>
      <c r="D123" s="132"/>
      <c r="E123" s="132"/>
      <c r="F123" s="132"/>
      <c r="G123" s="133"/>
    </row>
    <row r="124" spans="1:10" ht="26.25" thickBot="1" x14ac:dyDescent="0.3">
      <c r="A124" s="59" t="s">
        <v>34</v>
      </c>
      <c r="B124" s="60" t="s">
        <v>35</v>
      </c>
      <c r="C124" s="61" t="s">
        <v>36</v>
      </c>
      <c r="D124" s="62" t="s">
        <v>37</v>
      </c>
      <c r="E124" s="63" t="s">
        <v>69</v>
      </c>
      <c r="F124" s="64" t="s">
        <v>38</v>
      </c>
      <c r="G124" s="65" t="s">
        <v>39</v>
      </c>
    </row>
    <row r="125" spans="1:10" x14ac:dyDescent="0.25">
      <c r="A125" s="18" t="s">
        <v>75</v>
      </c>
      <c r="B125" s="19" t="s">
        <v>41</v>
      </c>
      <c r="C125" s="20"/>
      <c r="D125" s="21"/>
      <c r="E125" s="22">
        <v>5</v>
      </c>
      <c r="F125" s="23">
        <f t="shared" ref="F125:F136" si="16">C125*E125</f>
        <v>0</v>
      </c>
      <c r="G125" s="24">
        <f>D125*E125</f>
        <v>0</v>
      </c>
    </row>
    <row r="126" spans="1:10" x14ac:dyDescent="0.25">
      <c r="A126" s="25" t="s">
        <v>45</v>
      </c>
      <c r="B126" s="26" t="s">
        <v>46</v>
      </c>
      <c r="C126" s="31"/>
      <c r="D126" s="32"/>
      <c r="E126" s="22">
        <v>200</v>
      </c>
      <c r="F126" s="23">
        <f t="shared" si="16"/>
        <v>0</v>
      </c>
      <c r="G126" s="24">
        <f t="shared" ref="G126:G138" si="17">D126*E126</f>
        <v>0</v>
      </c>
    </row>
    <row r="127" spans="1:10" x14ac:dyDescent="0.25">
      <c r="A127" s="25" t="s">
        <v>73</v>
      </c>
      <c r="B127" s="26" t="s">
        <v>41</v>
      </c>
      <c r="C127" s="31"/>
      <c r="D127" s="32"/>
      <c r="E127" s="22">
        <v>5</v>
      </c>
      <c r="F127" s="23">
        <f t="shared" si="16"/>
        <v>0</v>
      </c>
      <c r="G127" s="24">
        <f t="shared" si="17"/>
        <v>0</v>
      </c>
    </row>
    <row r="128" spans="1:10" x14ac:dyDescent="0.25">
      <c r="A128" s="33" t="s">
        <v>48</v>
      </c>
      <c r="B128" s="26" t="s">
        <v>47</v>
      </c>
      <c r="C128" s="31"/>
      <c r="D128" s="32"/>
      <c r="E128" s="22">
        <v>100</v>
      </c>
      <c r="F128" s="23">
        <f t="shared" si="16"/>
        <v>0</v>
      </c>
      <c r="G128" s="24">
        <f t="shared" si="17"/>
        <v>0</v>
      </c>
    </row>
    <row r="129" spans="1:7" x14ac:dyDescent="0.25">
      <c r="A129" s="25" t="s">
        <v>51</v>
      </c>
      <c r="B129" s="26" t="s">
        <v>47</v>
      </c>
      <c r="C129" s="31"/>
      <c r="D129" s="32"/>
      <c r="E129" s="22">
        <v>400</v>
      </c>
      <c r="F129" s="23">
        <f t="shared" si="16"/>
        <v>0</v>
      </c>
      <c r="G129" s="24">
        <f t="shared" si="17"/>
        <v>0</v>
      </c>
    </row>
    <row r="130" spans="1:7" x14ac:dyDescent="0.25">
      <c r="A130" s="25" t="s">
        <v>84</v>
      </c>
      <c r="B130" s="26" t="s">
        <v>47</v>
      </c>
      <c r="C130" s="31"/>
      <c r="D130" s="32"/>
      <c r="E130" s="22">
        <v>200</v>
      </c>
      <c r="F130" s="23">
        <f t="shared" si="16"/>
        <v>0</v>
      </c>
      <c r="G130" s="24">
        <f t="shared" si="17"/>
        <v>0</v>
      </c>
    </row>
    <row r="131" spans="1:7" x14ac:dyDescent="0.25">
      <c r="A131" s="25" t="s">
        <v>52</v>
      </c>
      <c r="B131" s="26" t="s">
        <v>47</v>
      </c>
      <c r="C131" s="31"/>
      <c r="D131" s="32"/>
      <c r="E131" s="22">
        <v>20</v>
      </c>
      <c r="F131" s="23">
        <f t="shared" si="16"/>
        <v>0</v>
      </c>
      <c r="G131" s="24">
        <f t="shared" si="17"/>
        <v>0</v>
      </c>
    </row>
    <row r="132" spans="1:7" x14ac:dyDescent="0.25">
      <c r="A132" s="25" t="s">
        <v>53</v>
      </c>
      <c r="B132" s="26" t="s">
        <v>47</v>
      </c>
      <c r="C132" s="31"/>
      <c r="D132" s="32"/>
      <c r="E132" s="22">
        <v>40</v>
      </c>
      <c r="F132" s="23">
        <f t="shared" si="16"/>
        <v>0</v>
      </c>
      <c r="G132" s="24">
        <f t="shared" si="17"/>
        <v>0</v>
      </c>
    </row>
    <row r="133" spans="1:7" x14ac:dyDescent="0.25">
      <c r="A133" s="34" t="s">
        <v>54</v>
      </c>
      <c r="B133" s="35" t="s">
        <v>41</v>
      </c>
      <c r="C133" s="36"/>
      <c r="D133" s="37"/>
      <c r="E133" s="22">
        <v>1</v>
      </c>
      <c r="F133" s="23">
        <f t="shared" si="16"/>
        <v>0</v>
      </c>
      <c r="G133" s="24">
        <f t="shared" si="17"/>
        <v>0</v>
      </c>
    </row>
    <row r="134" spans="1:7" x14ac:dyDescent="0.25">
      <c r="A134" s="34" t="s">
        <v>55</v>
      </c>
      <c r="B134" s="35" t="s">
        <v>41</v>
      </c>
      <c r="C134" s="36"/>
      <c r="D134" s="37"/>
      <c r="E134" s="22">
        <v>1</v>
      </c>
      <c r="F134" s="23">
        <f t="shared" si="16"/>
        <v>0</v>
      </c>
      <c r="G134" s="24">
        <f t="shared" si="17"/>
        <v>0</v>
      </c>
    </row>
    <row r="135" spans="1:7" x14ac:dyDescent="0.25">
      <c r="A135" s="34" t="s">
        <v>56</v>
      </c>
      <c r="B135" s="35" t="s">
        <v>41</v>
      </c>
      <c r="C135" s="36"/>
      <c r="D135" s="37"/>
      <c r="E135" s="22">
        <v>10</v>
      </c>
      <c r="F135" s="23">
        <f t="shared" si="16"/>
        <v>0</v>
      </c>
      <c r="G135" s="24">
        <f t="shared" si="17"/>
        <v>0</v>
      </c>
    </row>
    <row r="136" spans="1:7" x14ac:dyDescent="0.25">
      <c r="A136" s="34" t="s">
        <v>57</v>
      </c>
      <c r="B136" s="35" t="s">
        <v>41</v>
      </c>
      <c r="C136" s="36"/>
      <c r="D136" s="37"/>
      <c r="E136" s="22">
        <v>1</v>
      </c>
      <c r="F136" s="23">
        <f t="shared" si="16"/>
        <v>0</v>
      </c>
      <c r="G136" s="24">
        <f t="shared" si="17"/>
        <v>0</v>
      </c>
    </row>
    <row r="137" spans="1:7" x14ac:dyDescent="0.25">
      <c r="A137" s="34" t="s">
        <v>58</v>
      </c>
      <c r="B137" s="35" t="s">
        <v>41</v>
      </c>
      <c r="C137" s="36"/>
      <c r="D137" s="37"/>
      <c r="E137" s="22">
        <v>1</v>
      </c>
      <c r="F137" s="23">
        <f>C137*E137</f>
        <v>0</v>
      </c>
      <c r="G137" s="24">
        <f t="shared" si="17"/>
        <v>0</v>
      </c>
    </row>
    <row r="138" spans="1:7" ht="15.75" thickBot="1" x14ac:dyDescent="0.3">
      <c r="A138" s="38" t="s">
        <v>59</v>
      </c>
      <c r="B138" s="39" t="s">
        <v>41</v>
      </c>
      <c r="C138" s="40"/>
      <c r="D138" s="41"/>
      <c r="E138" s="42">
        <v>1</v>
      </c>
      <c r="F138" s="43">
        <f t="shared" ref="F138" si="18">C138*E138</f>
        <v>0</v>
      </c>
      <c r="G138" s="53">
        <f t="shared" si="17"/>
        <v>0</v>
      </c>
    </row>
    <row r="139" spans="1:7" x14ac:dyDescent="0.25">
      <c r="A139" s="54"/>
      <c r="B139" s="55"/>
      <c r="C139" s="66"/>
      <c r="D139" s="66"/>
      <c r="E139" s="79"/>
      <c r="F139" s="77">
        <f>SUM(F79:F138)</f>
        <v>0</v>
      </c>
      <c r="G139" s="78">
        <f>SUM(G79:G138)</f>
        <v>0</v>
      </c>
    </row>
    <row r="140" spans="1:7" x14ac:dyDescent="0.25">
      <c r="A140" s="54"/>
      <c r="B140" s="55"/>
      <c r="C140" s="66"/>
      <c r="D140" s="66"/>
      <c r="E140" s="80" t="s">
        <v>85</v>
      </c>
      <c r="F140" s="134">
        <f>F139+G139</f>
        <v>0</v>
      </c>
      <c r="G140" s="134"/>
    </row>
    <row r="141" spans="1:7" x14ac:dyDescent="0.25">
      <c r="A141" s="54"/>
      <c r="B141" s="55"/>
      <c r="C141" s="66"/>
      <c r="D141" s="66"/>
      <c r="E141" s="80"/>
      <c r="F141" s="117"/>
      <c r="G141" s="117"/>
    </row>
    <row r="142" spans="1:7" ht="12.2" customHeight="1" thickBot="1" x14ac:dyDescent="0.3">
      <c r="A142" s="54"/>
      <c r="B142" s="55"/>
      <c r="C142" s="66"/>
      <c r="D142" s="66"/>
      <c r="E142" s="68"/>
      <c r="F142" s="67"/>
      <c r="G142" s="67"/>
    </row>
    <row r="143" spans="1:7" ht="16.5" thickBot="1" x14ac:dyDescent="0.3">
      <c r="A143" s="131" t="s">
        <v>79</v>
      </c>
      <c r="B143" s="132"/>
      <c r="C143" s="132"/>
      <c r="D143" s="132"/>
      <c r="E143" s="132"/>
      <c r="F143" s="132"/>
      <c r="G143" s="133"/>
    </row>
    <row r="144" spans="1:7" ht="26.25" thickBot="1" x14ac:dyDescent="0.3">
      <c r="A144" s="59" t="s">
        <v>34</v>
      </c>
      <c r="B144" s="60" t="s">
        <v>35</v>
      </c>
      <c r="C144" s="61" t="s">
        <v>36</v>
      </c>
      <c r="D144" s="62" t="s">
        <v>37</v>
      </c>
      <c r="E144" s="63" t="s">
        <v>69</v>
      </c>
      <c r="F144" s="64" t="s">
        <v>38</v>
      </c>
      <c r="G144" s="65" t="s">
        <v>39</v>
      </c>
    </row>
    <row r="145" spans="1:7" x14ac:dyDescent="0.25">
      <c r="A145" s="18" t="s">
        <v>76</v>
      </c>
      <c r="B145" s="19" t="s">
        <v>41</v>
      </c>
      <c r="C145" s="20"/>
      <c r="D145" s="21"/>
      <c r="E145" s="56">
        <v>1</v>
      </c>
      <c r="F145" s="57">
        <f t="shared" ref="F145:F156" si="19">C145*E145</f>
        <v>0</v>
      </c>
      <c r="G145" s="58">
        <f>D145*E145</f>
        <v>0</v>
      </c>
    </row>
    <row r="146" spans="1:7" x14ac:dyDescent="0.25">
      <c r="A146" s="25" t="s">
        <v>45</v>
      </c>
      <c r="B146" s="26" t="s">
        <v>46</v>
      </c>
      <c r="C146" s="31"/>
      <c r="D146" s="32"/>
      <c r="E146" s="22">
        <v>50</v>
      </c>
      <c r="F146" s="23">
        <f t="shared" si="19"/>
        <v>0</v>
      </c>
      <c r="G146" s="24">
        <f t="shared" ref="G146:G158" si="20">D146*E146</f>
        <v>0</v>
      </c>
    </row>
    <row r="147" spans="1:7" x14ac:dyDescent="0.25">
      <c r="A147" s="25" t="s">
        <v>73</v>
      </c>
      <c r="B147" s="26" t="s">
        <v>41</v>
      </c>
      <c r="C147" s="31"/>
      <c r="D147" s="32"/>
      <c r="E147" s="22">
        <v>1</v>
      </c>
      <c r="F147" s="23">
        <f t="shared" si="19"/>
        <v>0</v>
      </c>
      <c r="G147" s="24">
        <f t="shared" si="20"/>
        <v>0</v>
      </c>
    </row>
    <row r="148" spans="1:7" x14ac:dyDescent="0.25">
      <c r="A148" s="33" t="s">
        <v>48</v>
      </c>
      <c r="B148" s="26" t="s">
        <v>47</v>
      </c>
      <c r="C148" s="31"/>
      <c r="D148" s="32"/>
      <c r="E148" s="22">
        <v>20</v>
      </c>
      <c r="F148" s="23">
        <f t="shared" si="19"/>
        <v>0</v>
      </c>
      <c r="G148" s="24">
        <f t="shared" si="20"/>
        <v>0</v>
      </c>
    </row>
    <row r="149" spans="1:7" x14ac:dyDescent="0.25">
      <c r="A149" s="25" t="s">
        <v>51</v>
      </c>
      <c r="B149" s="26" t="s">
        <v>47</v>
      </c>
      <c r="C149" s="31"/>
      <c r="D149" s="32"/>
      <c r="E149" s="22">
        <v>240</v>
      </c>
      <c r="F149" s="23">
        <f t="shared" si="19"/>
        <v>0</v>
      </c>
      <c r="G149" s="24">
        <f t="shared" si="20"/>
        <v>0</v>
      </c>
    </row>
    <row r="150" spans="1:7" x14ac:dyDescent="0.25">
      <c r="A150" s="25" t="s">
        <v>84</v>
      </c>
      <c r="B150" s="26" t="s">
        <v>47</v>
      </c>
      <c r="C150" s="31"/>
      <c r="D150" s="32"/>
      <c r="E150" s="22">
        <v>40</v>
      </c>
      <c r="F150" s="23">
        <f t="shared" si="19"/>
        <v>0</v>
      </c>
      <c r="G150" s="24">
        <f t="shared" si="20"/>
        <v>0</v>
      </c>
    </row>
    <row r="151" spans="1:7" x14ac:dyDescent="0.25">
      <c r="A151" s="25" t="s">
        <v>52</v>
      </c>
      <c r="B151" s="26" t="s">
        <v>47</v>
      </c>
      <c r="C151" s="31"/>
      <c r="D151" s="32"/>
      <c r="E151" s="22">
        <v>20</v>
      </c>
      <c r="F151" s="23">
        <f t="shared" si="19"/>
        <v>0</v>
      </c>
      <c r="G151" s="24">
        <f t="shared" si="20"/>
        <v>0</v>
      </c>
    </row>
    <row r="152" spans="1:7" x14ac:dyDescent="0.25">
      <c r="A152" s="25" t="s">
        <v>53</v>
      </c>
      <c r="B152" s="26" t="s">
        <v>47</v>
      </c>
      <c r="C152" s="31"/>
      <c r="D152" s="32"/>
      <c r="E152" s="22">
        <v>40</v>
      </c>
      <c r="F152" s="23">
        <f t="shared" si="19"/>
        <v>0</v>
      </c>
      <c r="G152" s="24">
        <f t="shared" si="20"/>
        <v>0</v>
      </c>
    </row>
    <row r="153" spans="1:7" x14ac:dyDescent="0.25">
      <c r="A153" s="34" t="s">
        <v>54</v>
      </c>
      <c r="B153" s="35" t="s">
        <v>41</v>
      </c>
      <c r="C153" s="36"/>
      <c r="D153" s="37"/>
      <c r="E153" s="22">
        <v>1</v>
      </c>
      <c r="F153" s="23">
        <f t="shared" si="19"/>
        <v>0</v>
      </c>
      <c r="G153" s="24">
        <f t="shared" si="20"/>
        <v>0</v>
      </c>
    </row>
    <row r="154" spans="1:7" x14ac:dyDescent="0.25">
      <c r="A154" s="34" t="s">
        <v>55</v>
      </c>
      <c r="B154" s="35" t="s">
        <v>41</v>
      </c>
      <c r="C154" s="36"/>
      <c r="D154" s="37"/>
      <c r="E154" s="22">
        <v>1</v>
      </c>
      <c r="F154" s="23">
        <f t="shared" si="19"/>
        <v>0</v>
      </c>
      <c r="G154" s="24">
        <f t="shared" si="20"/>
        <v>0</v>
      </c>
    </row>
    <row r="155" spans="1:7" x14ac:dyDescent="0.25">
      <c r="A155" s="34" t="s">
        <v>56</v>
      </c>
      <c r="B155" s="35" t="s">
        <v>41</v>
      </c>
      <c r="C155" s="36"/>
      <c r="D155" s="37"/>
      <c r="E155" s="22">
        <v>2</v>
      </c>
      <c r="F155" s="23">
        <f t="shared" si="19"/>
        <v>0</v>
      </c>
      <c r="G155" s="24">
        <f t="shared" si="20"/>
        <v>0</v>
      </c>
    </row>
    <row r="156" spans="1:7" x14ac:dyDescent="0.25">
      <c r="A156" s="34" t="s">
        <v>57</v>
      </c>
      <c r="B156" s="35" t="s">
        <v>41</v>
      </c>
      <c r="C156" s="36"/>
      <c r="D156" s="37"/>
      <c r="E156" s="22">
        <v>1</v>
      </c>
      <c r="F156" s="23">
        <f t="shared" si="19"/>
        <v>0</v>
      </c>
      <c r="G156" s="24">
        <f t="shared" si="20"/>
        <v>0</v>
      </c>
    </row>
    <row r="157" spans="1:7" x14ac:dyDescent="0.25">
      <c r="A157" s="34" t="s">
        <v>58</v>
      </c>
      <c r="B157" s="35" t="s">
        <v>41</v>
      </c>
      <c r="C157" s="36"/>
      <c r="D157" s="37"/>
      <c r="E157" s="22">
        <v>1</v>
      </c>
      <c r="F157" s="23">
        <f>C157*E157</f>
        <v>0</v>
      </c>
      <c r="G157" s="24">
        <f t="shared" si="20"/>
        <v>0</v>
      </c>
    </row>
    <row r="158" spans="1:7" ht="15.75" thickBot="1" x14ac:dyDescent="0.3">
      <c r="A158" s="38" t="s">
        <v>95</v>
      </c>
      <c r="B158" s="39" t="s">
        <v>41</v>
      </c>
      <c r="C158" s="40"/>
      <c r="D158" s="41"/>
      <c r="E158" s="42">
        <v>1</v>
      </c>
      <c r="F158" s="43">
        <f t="shared" ref="F158" si="21">C158*E158</f>
        <v>0</v>
      </c>
      <c r="G158" s="53">
        <f t="shared" si="20"/>
        <v>0</v>
      </c>
    </row>
    <row r="159" spans="1:7" x14ac:dyDescent="0.25">
      <c r="A159" s="54"/>
      <c r="B159" s="55"/>
      <c r="C159" s="66"/>
      <c r="D159" s="66"/>
      <c r="E159" s="79"/>
      <c r="F159" s="77">
        <f>SUM(F23:F158)</f>
        <v>0</v>
      </c>
      <c r="G159" s="78">
        <f>SUM(G23:G158)</f>
        <v>0</v>
      </c>
    </row>
    <row r="160" spans="1:7" x14ac:dyDescent="0.25">
      <c r="A160" s="54"/>
      <c r="B160" s="55"/>
      <c r="C160" s="66"/>
      <c r="D160" s="66"/>
      <c r="E160" s="80" t="s">
        <v>85</v>
      </c>
      <c r="F160" s="134">
        <f>F159+G159</f>
        <v>0</v>
      </c>
      <c r="G160" s="134"/>
    </row>
    <row r="161" spans="1:10" ht="19.5" x14ac:dyDescent="0.3">
      <c r="A161" s="135" t="s">
        <v>24</v>
      </c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1:10" ht="5.25" customHeight="1" thickBot="1" x14ac:dyDescent="0.35">
      <c r="A162" s="82"/>
      <c r="B162" s="82"/>
      <c r="C162" s="82"/>
      <c r="D162" s="82"/>
      <c r="E162" s="82"/>
      <c r="F162" s="82"/>
      <c r="G162" s="82"/>
      <c r="H162" s="82"/>
      <c r="I162" s="82"/>
      <c r="J162" s="82"/>
    </row>
    <row r="163" spans="1:10" ht="16.5" thickBot="1" x14ac:dyDescent="0.3">
      <c r="A163" s="131" t="s">
        <v>80</v>
      </c>
      <c r="B163" s="132"/>
      <c r="C163" s="132"/>
      <c r="D163" s="132"/>
      <c r="E163" s="132"/>
      <c r="F163" s="132"/>
      <c r="G163" s="133"/>
    </row>
    <row r="164" spans="1:10" ht="26.25" thickBot="1" x14ac:dyDescent="0.3">
      <c r="A164" s="59" t="s">
        <v>34</v>
      </c>
      <c r="B164" s="60" t="s">
        <v>35</v>
      </c>
      <c r="C164" s="61" t="s">
        <v>36</v>
      </c>
      <c r="D164" s="62" t="s">
        <v>37</v>
      </c>
      <c r="E164" s="63" t="s">
        <v>69</v>
      </c>
      <c r="F164" s="64" t="s">
        <v>38</v>
      </c>
      <c r="G164" s="65" t="s">
        <v>39</v>
      </c>
    </row>
    <row r="165" spans="1:10" x14ac:dyDescent="0.25">
      <c r="A165" s="18" t="s">
        <v>77</v>
      </c>
      <c r="B165" s="19" t="s">
        <v>41</v>
      </c>
      <c r="C165" s="20"/>
      <c r="D165" s="21"/>
      <c r="E165" s="56">
        <v>1</v>
      </c>
      <c r="F165" s="57">
        <f t="shared" ref="F165:F176" si="22">C165*E165</f>
        <v>0</v>
      </c>
      <c r="G165" s="58">
        <f>D165*E165</f>
        <v>0</v>
      </c>
    </row>
    <row r="166" spans="1:10" x14ac:dyDescent="0.25">
      <c r="A166" s="25" t="s">
        <v>45</v>
      </c>
      <c r="B166" s="26" t="s">
        <v>46</v>
      </c>
      <c r="C166" s="31"/>
      <c r="D166" s="32"/>
      <c r="E166" s="22">
        <v>60</v>
      </c>
      <c r="F166" s="23">
        <f t="shared" si="22"/>
        <v>0</v>
      </c>
      <c r="G166" s="24">
        <f t="shared" ref="G166:G178" si="23">D166*E166</f>
        <v>0</v>
      </c>
    </row>
    <row r="167" spans="1:10" x14ac:dyDescent="0.25">
      <c r="A167" s="25" t="s">
        <v>73</v>
      </c>
      <c r="B167" s="26" t="s">
        <v>41</v>
      </c>
      <c r="C167" s="31"/>
      <c r="D167" s="32"/>
      <c r="E167" s="22">
        <v>1</v>
      </c>
      <c r="F167" s="23">
        <f t="shared" si="22"/>
        <v>0</v>
      </c>
      <c r="G167" s="24">
        <f t="shared" si="23"/>
        <v>0</v>
      </c>
    </row>
    <row r="168" spans="1:10" x14ac:dyDescent="0.25">
      <c r="A168" s="33" t="s">
        <v>48</v>
      </c>
      <c r="B168" s="26" t="s">
        <v>47</v>
      </c>
      <c r="C168" s="31"/>
      <c r="D168" s="32"/>
      <c r="E168" s="22">
        <v>20</v>
      </c>
      <c r="F168" s="23">
        <f t="shared" si="22"/>
        <v>0</v>
      </c>
      <c r="G168" s="24">
        <f t="shared" si="23"/>
        <v>0</v>
      </c>
    </row>
    <row r="169" spans="1:10" x14ac:dyDescent="0.25">
      <c r="A169" s="25" t="s">
        <v>51</v>
      </c>
      <c r="B169" s="26" t="s">
        <v>47</v>
      </c>
      <c r="C169" s="31"/>
      <c r="D169" s="32"/>
      <c r="E169" s="22">
        <v>320</v>
      </c>
      <c r="F169" s="23">
        <f t="shared" si="22"/>
        <v>0</v>
      </c>
      <c r="G169" s="24">
        <f t="shared" si="23"/>
        <v>0</v>
      </c>
    </row>
    <row r="170" spans="1:10" x14ac:dyDescent="0.25">
      <c r="A170" s="25" t="s">
        <v>84</v>
      </c>
      <c r="B170" s="26" t="s">
        <v>47</v>
      </c>
      <c r="C170" s="31"/>
      <c r="D170" s="32"/>
      <c r="E170" s="22">
        <v>40</v>
      </c>
      <c r="F170" s="23">
        <f t="shared" si="22"/>
        <v>0</v>
      </c>
      <c r="G170" s="24">
        <f t="shared" si="23"/>
        <v>0</v>
      </c>
    </row>
    <row r="171" spans="1:10" x14ac:dyDescent="0.25">
      <c r="A171" s="25" t="s">
        <v>52</v>
      </c>
      <c r="B171" s="26" t="s">
        <v>47</v>
      </c>
      <c r="C171" s="31"/>
      <c r="D171" s="32"/>
      <c r="E171" s="22">
        <v>20</v>
      </c>
      <c r="F171" s="23">
        <f t="shared" si="22"/>
        <v>0</v>
      </c>
      <c r="G171" s="24">
        <f t="shared" si="23"/>
        <v>0</v>
      </c>
    </row>
    <row r="172" spans="1:10" x14ac:dyDescent="0.25">
      <c r="A172" s="25" t="s">
        <v>53</v>
      </c>
      <c r="B172" s="26" t="s">
        <v>47</v>
      </c>
      <c r="C172" s="31"/>
      <c r="D172" s="32"/>
      <c r="E172" s="22">
        <v>40</v>
      </c>
      <c r="F172" s="23">
        <f t="shared" si="22"/>
        <v>0</v>
      </c>
      <c r="G172" s="24">
        <f t="shared" si="23"/>
        <v>0</v>
      </c>
    </row>
    <row r="173" spans="1:10" x14ac:dyDescent="0.25">
      <c r="A173" s="34" t="s">
        <v>54</v>
      </c>
      <c r="B173" s="35" t="s">
        <v>41</v>
      </c>
      <c r="C173" s="36"/>
      <c r="D173" s="37"/>
      <c r="E173" s="22">
        <v>1</v>
      </c>
      <c r="F173" s="23">
        <f t="shared" si="22"/>
        <v>0</v>
      </c>
      <c r="G173" s="24">
        <f t="shared" si="23"/>
        <v>0</v>
      </c>
    </row>
    <row r="174" spans="1:10" x14ac:dyDescent="0.25">
      <c r="A174" s="34" t="s">
        <v>55</v>
      </c>
      <c r="B174" s="35" t="s">
        <v>41</v>
      </c>
      <c r="C174" s="36"/>
      <c r="D174" s="37"/>
      <c r="E174" s="22">
        <v>1</v>
      </c>
      <c r="F174" s="23">
        <f t="shared" si="22"/>
        <v>0</v>
      </c>
      <c r="G174" s="24">
        <f t="shared" si="23"/>
        <v>0</v>
      </c>
    </row>
    <row r="175" spans="1:10" x14ac:dyDescent="0.25">
      <c r="A175" s="34" t="s">
        <v>56</v>
      </c>
      <c r="B175" s="35" t="s">
        <v>41</v>
      </c>
      <c r="C175" s="36"/>
      <c r="D175" s="37"/>
      <c r="E175" s="22">
        <v>8</v>
      </c>
      <c r="F175" s="23">
        <f t="shared" si="22"/>
        <v>0</v>
      </c>
      <c r="G175" s="24">
        <f t="shared" si="23"/>
        <v>0</v>
      </c>
    </row>
    <row r="176" spans="1:10" x14ac:dyDescent="0.25">
      <c r="A176" s="34" t="s">
        <v>57</v>
      </c>
      <c r="B176" s="35" t="s">
        <v>41</v>
      </c>
      <c r="C176" s="36"/>
      <c r="D176" s="37"/>
      <c r="E176" s="22">
        <v>1</v>
      </c>
      <c r="F176" s="23">
        <f t="shared" si="22"/>
        <v>0</v>
      </c>
      <c r="G176" s="24">
        <f t="shared" si="23"/>
        <v>0</v>
      </c>
    </row>
    <row r="177" spans="1:7" x14ac:dyDescent="0.25">
      <c r="A177" s="34" t="s">
        <v>58</v>
      </c>
      <c r="B177" s="35" t="s">
        <v>41</v>
      </c>
      <c r="C177" s="36"/>
      <c r="D177" s="37"/>
      <c r="E177" s="22">
        <v>1</v>
      </c>
      <c r="F177" s="23">
        <f>C177*E177</f>
        <v>0</v>
      </c>
      <c r="G177" s="24">
        <f t="shared" si="23"/>
        <v>0</v>
      </c>
    </row>
    <row r="178" spans="1:7" ht="15.75" thickBot="1" x14ac:dyDescent="0.3">
      <c r="A178" s="38" t="s">
        <v>95</v>
      </c>
      <c r="B178" s="39" t="s">
        <v>41</v>
      </c>
      <c r="C178" s="40"/>
      <c r="D178" s="41"/>
      <c r="E178" s="42">
        <v>1</v>
      </c>
      <c r="F178" s="43">
        <f t="shared" ref="F178" si="24">C178*E178</f>
        <v>0</v>
      </c>
      <c r="G178" s="53">
        <f t="shared" si="23"/>
        <v>0</v>
      </c>
    </row>
    <row r="179" spans="1:7" x14ac:dyDescent="0.25">
      <c r="E179" s="81"/>
      <c r="F179" s="77">
        <f>SUM(F47:F178)</f>
        <v>0</v>
      </c>
      <c r="G179" s="77">
        <f>SUM(G47:G178)</f>
        <v>0</v>
      </c>
    </row>
    <row r="180" spans="1:7" x14ac:dyDescent="0.25">
      <c r="E180" s="80" t="s">
        <v>85</v>
      </c>
      <c r="F180" s="146">
        <f>F179+G179</f>
        <v>0</v>
      </c>
      <c r="G180" s="146"/>
    </row>
    <row r="182" spans="1:7" ht="15.75" thickBot="1" x14ac:dyDescent="0.3"/>
    <row r="183" spans="1:7" ht="20.25" thickBot="1" x14ac:dyDescent="0.35">
      <c r="E183" s="113" t="s">
        <v>87</v>
      </c>
      <c r="F183" s="139">
        <f>F180+F160+F62</f>
        <v>0</v>
      </c>
      <c r="G183" s="140"/>
    </row>
    <row r="185" spans="1:7" x14ac:dyDescent="0.25">
      <c r="F185" s="141">
        <f>F62+F160+F180</f>
        <v>0</v>
      </c>
      <c r="G185" s="142"/>
    </row>
  </sheetData>
  <mergeCells count="27">
    <mergeCell ref="F183:G183"/>
    <mergeCell ref="F185:G185"/>
    <mergeCell ref="F35:G35"/>
    <mergeCell ref="I35:J35"/>
    <mergeCell ref="F180:G180"/>
    <mergeCell ref="F160:G160"/>
    <mergeCell ref="F62:G62"/>
    <mergeCell ref="A163:G163"/>
    <mergeCell ref="A143:G143"/>
    <mergeCell ref="A45:G45"/>
    <mergeCell ref="A161:J161"/>
    <mergeCell ref="A63:G63"/>
    <mergeCell ref="F80:G80"/>
    <mergeCell ref="A83:G83"/>
    <mergeCell ref="C3:D3"/>
    <mergeCell ref="C4:D4"/>
    <mergeCell ref="C2:D2"/>
    <mergeCell ref="A123:G123"/>
    <mergeCell ref="F140:G140"/>
    <mergeCell ref="A81:J81"/>
    <mergeCell ref="A121:J121"/>
    <mergeCell ref="C5:D5"/>
    <mergeCell ref="F100:G100"/>
    <mergeCell ref="A102:G102"/>
    <mergeCell ref="F119:G119"/>
    <mergeCell ref="A7:J7"/>
    <mergeCell ref="A40:J40"/>
  </mergeCells>
  <pageMargins left="0.7" right="0.7" top="0.78740157499999996" bottom="0.78740157499999996" header="0.3" footer="0.3"/>
  <pageSetup paperSize="9" scale="78" fitToHeight="0" orientation="landscape" r:id="rId1"/>
  <headerFooter>
    <oddHeader>&amp;LPříloha č. 1</oddHead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ČÁST A)</vt:lpstr>
      <vt:lpstr>ČÁST B)</vt:lpstr>
      <vt:lpstr>ČÁST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Jarolín Zdeněk</dc:creator>
  <cp:lastModifiedBy>Houbal Roman</cp:lastModifiedBy>
  <cp:lastPrinted>2025-01-27T14:09:19Z</cp:lastPrinted>
  <dcterms:created xsi:type="dcterms:W3CDTF">2024-04-09T06:11:43Z</dcterms:created>
  <dcterms:modified xsi:type="dcterms:W3CDTF">2025-07-09T11:16:57Z</dcterms:modified>
</cp:coreProperties>
</file>