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VZMR\2025\VZMRxx-2025 Revize a servis medicinálních plynů\ZD\"/>
    </mc:Choice>
  </mc:AlternateContent>
  <xr:revisionPtr revIDLastSave="0" documentId="13_ncr:1_{11260BD8-39A2-44C1-86D5-41FD0CE7F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e BOZP" sheetId="1" r:id="rId1"/>
  </sheets>
  <definedNames>
    <definedName name="_xlnm.Print_Area" localSheetId="0">'Kalkulace BOZP'!$A$1:$G$81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2" i="1"/>
  <c r="G51" i="1" l="1"/>
  <c r="G41" i="1"/>
  <c r="G40" i="1"/>
  <c r="G27" i="1"/>
  <c r="G32" i="1" l="1"/>
  <c r="G31" i="1"/>
  <c r="G20" i="1"/>
  <c r="G21" i="1"/>
  <c r="G22" i="1"/>
  <c r="G23" i="1"/>
  <c r="G24" i="1"/>
  <c r="G19" i="1"/>
  <c r="G25" i="1" s="1"/>
  <c r="G53" i="1"/>
  <c r="G49" i="1"/>
  <c r="G48" i="1"/>
  <c r="G47" i="1"/>
  <c r="G44" i="1"/>
  <c r="G43" i="1"/>
  <c r="G42" i="1"/>
  <c r="G39" i="1"/>
  <c r="G38" i="1"/>
  <c r="G37" i="1"/>
  <c r="G36" i="1"/>
  <c r="G33" i="1"/>
  <c r="G28" i="1"/>
  <c r="G29" i="1" s="1"/>
  <c r="G9" i="1"/>
  <c r="G10" i="1"/>
  <c r="G11" i="1"/>
  <c r="G12" i="1"/>
  <c r="G13" i="1"/>
  <c r="G14" i="1"/>
  <c r="G15" i="1"/>
  <c r="G16" i="1"/>
  <c r="G34" i="1" l="1"/>
  <c r="G17" i="1"/>
  <c r="G45" i="1"/>
  <c r="G54" i="1"/>
  <c r="G55" i="1" l="1"/>
  <c r="G56" i="1" s="1"/>
  <c r="G57" i="1" s="1"/>
</calcChain>
</file>

<file path=xl/sharedStrings.xml><?xml version="1.0" encoding="utf-8"?>
<sst xmlns="http://schemas.openxmlformats.org/spreadsheetml/2006/main" count="146" uniqueCount="88">
  <si>
    <t>DPH</t>
  </si>
  <si>
    <t>Cenová nabídka</t>
  </si>
  <si>
    <t>Zn.</t>
  </si>
  <si>
    <t>Kč/hod</t>
  </si>
  <si>
    <t>Funkce</t>
  </si>
  <si>
    <t>…......................................</t>
  </si>
  <si>
    <t>Podpis:</t>
  </si>
  <si>
    <t xml:space="preserve">UMÍSTĚNÍ STAVBY: </t>
  </si>
  <si>
    <t xml:space="preserve">Nemocnice s poliklinikou Česká Lípa a.s.; </t>
  </si>
  <si>
    <t>SITUAČNÍ ROZPOČET PROJEKTU</t>
  </si>
  <si>
    <t>Jméno  a příjmení</t>
  </si>
  <si>
    <t>Účtovat:</t>
  </si>
  <si>
    <t>Počet</t>
  </si>
  <si>
    <t>MJ</t>
  </si>
  <si>
    <t>ks</t>
  </si>
  <si>
    <t xml:space="preserve">OBJEKT: Nemocnice s poliklinikou Česká Lípa, a.s. </t>
  </si>
  <si>
    <t>Doprava</t>
  </si>
  <si>
    <t>Jedn. Cena bez DPH</t>
  </si>
  <si>
    <t>Ventilová skříň</t>
  </si>
  <si>
    <t>Lékařský panel</t>
  </si>
  <si>
    <t>Lůžková rampa 1L</t>
  </si>
  <si>
    <t>Lůžková rampa 2L</t>
  </si>
  <si>
    <t>Pevný stativ</t>
  </si>
  <si>
    <t>Otočný komplex</t>
  </si>
  <si>
    <t>Zdrojový most 1L</t>
  </si>
  <si>
    <t>Zdrojový most 2L</t>
  </si>
  <si>
    <t>Měření dle LEK 15</t>
  </si>
  <si>
    <t>Malé měření dle LEK 15 (1x2 měs.)</t>
  </si>
  <si>
    <t>Velké měření dle LEK 15 (1x ročně)</t>
  </si>
  <si>
    <t>Roční kontrola rozvodů a zdrojů</t>
  </si>
  <si>
    <t>Provozní revize rozvodů a zdrojů</t>
  </si>
  <si>
    <t xml:space="preserve">Systém detekce plynů Dega </t>
  </si>
  <si>
    <t>Systém detekce plynů Dega (kalibrace 1x/rok (protokol + kalibrace + kontrola + práce))</t>
  </si>
  <si>
    <t>CELKEM Měření dle LEK 15</t>
  </si>
  <si>
    <t xml:space="preserve">CELKEM Elektrorevize </t>
  </si>
  <si>
    <t>Školení obsluhy</t>
  </si>
  <si>
    <t>Školení zdravotnického personálu</t>
  </si>
  <si>
    <t>Práce servisního technika + drobné opravy – sazba x počet hodin</t>
  </si>
  <si>
    <t>Materiál k opravám neplánovaně provedeným na místě</t>
  </si>
  <si>
    <t>Kč/km</t>
  </si>
  <si>
    <t>Kompresorová stanice - 2x sušička</t>
  </si>
  <si>
    <t>KIT 12M SEC7HC-AD5065 SEC5/3AH-AD445/460 &lt;30/12/16</t>
  </si>
  <si>
    <t>A RANGE KIT - DRYER AD5065</t>
  </si>
  <si>
    <t>CARBON CARTRIDGE CHA072</t>
  </si>
  <si>
    <t>KIT 24 MOIS MC/CHA048-PAR072</t>
  </si>
  <si>
    <t>24 MONTH SERVICE KIT SEC7HC AD5035-&gt;5195</t>
  </si>
  <si>
    <t>MOLECULAR PIPE T65 HC WITH 2 CONNECTORS</t>
  </si>
  <si>
    <t>MOLECULAR PIPE T.40 WITH CONNECTORS</t>
  </si>
  <si>
    <t>sada sušička 1 rok AD460</t>
  </si>
  <si>
    <t>sada sušička 1 rok AD5065</t>
  </si>
  <si>
    <t>vložka f. CHA072</t>
  </si>
  <si>
    <t>filtry red. Panel MCPD</t>
  </si>
  <si>
    <t>sada sušička 2 roky</t>
  </si>
  <si>
    <t>sušicí válec</t>
  </si>
  <si>
    <t>Drobný montážní materiál</t>
  </si>
  <si>
    <t>CELKEM Kompresorová stanice - 2x sušička</t>
  </si>
  <si>
    <t>Kompresorová stanice - 2x kompresor se sušičkou</t>
  </si>
  <si>
    <t>A RANGE MAINTENANCE KIT- MVA9</t>
  </si>
  <si>
    <t>sada kompresor 3000h/1 rok</t>
  </si>
  <si>
    <t>sada sušička 3000h/1 rok</t>
  </si>
  <si>
    <t>vložka f. CHA072 1 rok</t>
  </si>
  <si>
    <t>C' MAINTENANCE KIT - MVA9 11B</t>
  </si>
  <si>
    <t>sada kompresor 6000h</t>
  </si>
  <si>
    <t>sada sušička 24 měs.</t>
  </si>
  <si>
    <t>sušicí válce 3 roky</t>
  </si>
  <si>
    <t>CELKEM Kompresorová stanice - 2x kompresor se sušičkou</t>
  </si>
  <si>
    <t xml:space="preserve">V XY  dne: </t>
  </si>
  <si>
    <t>Elektrorevize (a´2 roky)</t>
  </si>
  <si>
    <t>Roční kontrola rozvodů a zdrojů (1., 2., 4. rok)</t>
  </si>
  <si>
    <t>Provozní revize rozvodů a zdrojů (3. rok)</t>
  </si>
  <si>
    <t>Ubytování servisního technika</t>
  </si>
  <si>
    <t>dle skutečnosti</t>
  </si>
  <si>
    <t>Kč/osobu</t>
  </si>
  <si>
    <t>Kč/skupinu (ca.10 osob)</t>
  </si>
  <si>
    <t>Položky dle skutečnosti</t>
  </si>
  <si>
    <t>** Obhlídka místa plnění možná na základě dohody</t>
  </si>
  <si>
    <t xml:space="preserve">Přílohy: </t>
  </si>
  <si>
    <t>Nabídková cena celkem Položky 4 roky</t>
  </si>
  <si>
    <t>Nabídková cena s DPH celkem Položky (4 roky)</t>
  </si>
  <si>
    <t>Cena bez DPH  (4 roky)</t>
  </si>
  <si>
    <t>Malé měření dle LEK 15 (1x a´2 měs.)</t>
  </si>
  <si>
    <t xml:space="preserve">*  Doložení certifikátu výrobce o oprávnění technika provádět kontroly BTK nebo školení personálu dle dle zákona č. 375/2022 Sb. V případě výměny technika automatické informování o změně a zaslání certifikátu. </t>
  </si>
  <si>
    <t>CELKEM BTK - dle zák. 375/2022 Sb.  *</t>
  </si>
  <si>
    <t xml:space="preserve">Příplatek za práce servisního technika za odstraňování havariijních stavů </t>
  </si>
  <si>
    <t>BTK - dle zák. 375/2022 Sb. (1x ročně) *</t>
  </si>
  <si>
    <t>Kontroly + revize - dle zákona</t>
  </si>
  <si>
    <t>CELKEM Kontroly + revize - dle zákona</t>
  </si>
  <si>
    <t xml:space="preserve">Ceník služeb typů a počtů servisovaných zařízení 
Periodické prohlídky dle předpisů výrobce a dle zákona č. 375/2022 Sb. v platném znění a zákona č. 250/2021 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</si>
</sst>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yy;@"/>
    <numFmt numFmtId="165" formatCode="#,##0.0"/>
  </numFmts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sz val="14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 val="singleAccounting"/>
      <sz val="10"/>
      <name val="Tahoma"/>
      <family val="2"/>
      <charset val="238"/>
    </font>
    <font>
      <sz val="10"/>
      <color theme="1"/>
      <name val="Montserrat"/>
      <charset val="238"/>
    </font>
    <font>
      <sz val="11"/>
      <name val="Calibri"/>
      <family val="2"/>
      <charset val="238"/>
    </font>
    <font>
      <b/>
      <sz val="14"/>
      <color rgb="FFFF000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F2F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164" fontId="0" fillId="0" borderId="0" xfId="0"/>
    <xf numFmtId="164" fontId="3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164" fontId="8" fillId="0" borderId="0" xfId="0" applyFont="1" applyAlignment="1">
      <alignment vertical="center" wrapText="1"/>
    </xf>
    <xf numFmtId="164" fontId="8" fillId="0" borderId="0" xfId="0" applyFont="1" applyAlignment="1">
      <alignment horizontal="right" vertical="center" wrapText="1"/>
    </xf>
    <xf numFmtId="0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vertical="center"/>
    </xf>
    <xf numFmtId="164" fontId="11" fillId="0" borderId="2" xfId="0" applyFont="1" applyBorder="1" applyAlignment="1">
      <alignment horizontal="left" vertical="center" wrapText="1"/>
    </xf>
    <xf numFmtId="164" fontId="11" fillId="0" borderId="2" xfId="0" applyFont="1" applyBorder="1" applyAlignment="1">
      <alignment vertical="center" wrapText="1"/>
    </xf>
    <xf numFmtId="0" fontId="11" fillId="0" borderId="2" xfId="0" applyNumberFormat="1" applyFont="1" applyBorder="1" applyAlignment="1">
      <alignment vertical="center" wrapText="1"/>
    </xf>
    <xf numFmtId="164" fontId="8" fillId="3" borderId="0" xfId="0" applyFont="1" applyFill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164" fontId="2" fillId="0" borderId="0" xfId="0" applyFont="1" applyAlignment="1">
      <alignment vertical="center"/>
    </xf>
    <xf numFmtId="1" fontId="8" fillId="0" borderId="5" xfId="0" applyNumberFormat="1" applyFont="1" applyBorder="1" applyAlignment="1">
      <alignment horizontal="left" vertical="center"/>
    </xf>
    <xf numFmtId="165" fontId="8" fillId="0" borderId="2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8" fillId="3" borderId="7" xfId="0" applyNumberFormat="1" applyFont="1" applyFill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2" fontId="9" fillId="0" borderId="1" xfId="1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9" fontId="8" fillId="0" borderId="0" xfId="2" applyFont="1" applyBorder="1" applyAlignment="1">
      <alignment vertical="center"/>
    </xf>
    <xf numFmtId="4" fontId="8" fillId="0" borderId="1" xfId="2" applyNumberFormat="1" applyFont="1" applyBorder="1" applyAlignment="1">
      <alignment vertical="center"/>
    </xf>
    <xf numFmtId="42" fontId="8" fillId="0" borderId="1" xfId="0" applyNumberFormat="1" applyFont="1" applyBorder="1" applyAlignment="1">
      <alignment vertical="center"/>
    </xf>
    <xf numFmtId="42" fontId="10" fillId="0" borderId="1" xfId="1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3" fillId="2" borderId="0" xfId="0" applyFont="1" applyFill="1" applyAlignment="1">
      <alignment vertical="center"/>
    </xf>
    <xf numFmtId="0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1" fontId="8" fillId="2" borderId="5" xfId="0" applyNumberFormat="1" applyFont="1" applyFill="1" applyBorder="1" applyAlignment="1">
      <alignment horizontal="left" vertical="center"/>
    </xf>
    <xf numFmtId="164" fontId="11" fillId="2" borderId="2" xfId="0" applyFont="1" applyFill="1" applyBorder="1" applyAlignment="1">
      <alignment horizontal="left" vertical="center" wrapText="1"/>
    </xf>
    <xf numFmtId="164" fontId="11" fillId="2" borderId="2" xfId="0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8" fillId="2" borderId="7" xfId="0" applyNumberFormat="1" applyFont="1" applyFill="1" applyBorder="1" applyAlignment="1">
      <alignment vertical="center" wrapText="1"/>
    </xf>
    <xf numFmtId="1" fontId="8" fillId="3" borderId="11" xfId="0" applyNumberFormat="1" applyFont="1" applyFill="1" applyBorder="1" applyAlignment="1">
      <alignment horizontal="left" vertical="center"/>
    </xf>
    <xf numFmtId="1" fontId="8" fillId="3" borderId="12" xfId="0" applyNumberFormat="1" applyFont="1" applyFill="1" applyBorder="1" applyAlignment="1">
      <alignment horizontal="left" vertical="center"/>
    </xf>
    <xf numFmtId="1" fontId="8" fillId="3" borderId="13" xfId="0" applyNumberFormat="1" applyFont="1" applyFill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64" fontId="11" fillId="0" borderId="3" xfId="0" applyFont="1" applyBorder="1" applyAlignment="1">
      <alignment horizontal="left" vertical="center" wrapText="1"/>
    </xf>
    <xf numFmtId="164" fontId="11" fillId="0" borderId="4" xfId="0" applyFont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left" vertical="center"/>
    </xf>
    <xf numFmtId="1" fontId="8" fillId="3" borderId="10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8" fillId="0" borderId="0" xfId="0" applyFont="1" applyAlignment="1">
      <alignment horizontal="left" vertical="center" wrapText="1"/>
    </xf>
    <xf numFmtId="164" fontId="12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164" fontId="7" fillId="2" borderId="0" xfId="0" applyFont="1" applyFill="1" applyAlignment="1">
      <alignment horizontal="center" vertical="center"/>
    </xf>
    <xf numFmtId="164" fontId="8" fillId="0" borderId="0" xfId="0" applyFont="1" applyAlignment="1">
      <alignment horizontal="center" vertical="center"/>
    </xf>
    <xf numFmtId="164" fontId="6" fillId="2" borderId="0" xfId="0" applyFont="1" applyFill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164" fontId="7" fillId="2" borderId="0" xfId="0" applyFont="1" applyFill="1" applyAlignment="1">
      <alignment horizontal="center" vertical="center" wrapText="1"/>
    </xf>
    <xf numFmtId="164" fontId="13" fillId="2" borderId="0" xfId="0" applyFont="1" applyFill="1" applyAlignment="1">
      <alignment horizontal="center" vertical="center" wrapText="1"/>
    </xf>
    <xf numFmtId="164" fontId="6" fillId="2" borderId="1" xfId="0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1" fontId="8" fillId="2" borderId="10" xfId="0" applyNumberFormat="1" applyFont="1" applyFill="1" applyBorder="1" applyAlignment="1">
      <alignment horizontal="left" vertical="center"/>
    </xf>
  </cellXfs>
  <cellStyles count="4">
    <cellStyle name="Měna" xfId="1" builtinId="4"/>
    <cellStyle name="Měna 2" xfId="3" xr:uid="{DB2DD0B2-24C2-4765-829B-3E3CAF30BCFD}"/>
    <cellStyle name="Normální" xfId="0" builtinId="0"/>
    <cellStyle name="Procenta" xfId="2" builtinId="5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4F2FC"/>
      <color rgb="FFADE7F9"/>
      <color rgb="FF172B7F"/>
      <color rgb="FF002CB8"/>
      <color rgb="FF002496"/>
      <color rgb="FF0000CC"/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86"/>
  <sheetViews>
    <sheetView tabSelected="1" view="pageLayout" topLeftCell="A58" zoomScale="120" zoomScaleNormal="85" zoomScaleSheetLayoutView="85" zoomScalePageLayoutView="120" workbookViewId="0">
      <selection activeCell="A69" sqref="A69:G69"/>
    </sheetView>
  </sheetViews>
  <sheetFormatPr defaultColWidth="9.140625" defaultRowHeight="12.75" x14ac:dyDescent="0.2"/>
  <cols>
    <col min="1" max="1" width="5.28515625" style="30" customWidth="1"/>
    <col min="2" max="2" width="32.7109375" style="31" customWidth="1"/>
    <col min="3" max="3" width="17.5703125" style="31" customWidth="1"/>
    <col min="4" max="4" width="10.140625" style="32" customWidth="1"/>
    <col min="5" max="5" width="8.85546875" style="33" customWidth="1"/>
    <col min="6" max="6" width="14.5703125" style="33" customWidth="1"/>
    <col min="7" max="7" width="15.140625" style="34" customWidth="1"/>
    <col min="8" max="16384" width="9.140625" style="35"/>
  </cols>
  <sheetData>
    <row r="1" spans="1:7" s="15" customFormat="1" ht="32.25" customHeight="1" x14ac:dyDescent="0.2">
      <c r="A1" s="71" t="s">
        <v>9</v>
      </c>
      <c r="B1" s="71"/>
      <c r="C1" s="71"/>
      <c r="D1" s="71"/>
      <c r="E1" s="71"/>
      <c r="F1" s="71"/>
      <c r="G1" s="71"/>
    </row>
    <row r="2" spans="1:7" s="1" customFormat="1" ht="15" x14ac:dyDescent="0.2">
      <c r="A2" s="72"/>
      <c r="B2" s="72"/>
      <c r="C2" s="72"/>
      <c r="D2" s="72"/>
      <c r="E2" s="72"/>
      <c r="F2" s="72"/>
      <c r="G2" s="72"/>
    </row>
    <row r="3" spans="1:7" s="15" customFormat="1" ht="65.25" customHeight="1" x14ac:dyDescent="0.2">
      <c r="A3" s="75" t="s">
        <v>87</v>
      </c>
      <c r="B3" s="76"/>
      <c r="C3" s="76"/>
      <c r="D3" s="76"/>
      <c r="E3" s="76"/>
      <c r="F3" s="76"/>
      <c r="G3" s="76"/>
    </row>
    <row r="4" spans="1:7" s="1" customFormat="1" ht="15" x14ac:dyDescent="0.2">
      <c r="A4" s="72"/>
      <c r="B4" s="72"/>
      <c r="C4" s="72"/>
      <c r="D4" s="72"/>
      <c r="E4" s="72"/>
      <c r="F4" s="72"/>
      <c r="G4" s="72"/>
    </row>
    <row r="5" spans="1:7" s="15" customFormat="1" ht="30" customHeight="1" x14ac:dyDescent="0.2">
      <c r="A5" s="73" t="s">
        <v>7</v>
      </c>
      <c r="B5" s="73"/>
      <c r="C5" s="73" t="s">
        <v>8</v>
      </c>
      <c r="D5" s="73"/>
      <c r="E5" s="73"/>
      <c r="F5" s="73"/>
      <c r="G5" s="73"/>
    </row>
    <row r="6" spans="1:7" s="15" customFormat="1" ht="30" customHeight="1" x14ac:dyDescent="0.2">
      <c r="A6" s="77" t="s">
        <v>15</v>
      </c>
      <c r="B6" s="77"/>
      <c r="C6" s="77"/>
      <c r="D6" s="77"/>
      <c r="E6" s="77"/>
      <c r="F6" s="8" t="s">
        <v>11</v>
      </c>
      <c r="G6" s="9">
        <v>13112</v>
      </c>
    </row>
    <row r="7" spans="1:7" s="1" customFormat="1" ht="26.25" thickBot="1" x14ac:dyDescent="0.25">
      <c r="A7" s="5" t="s">
        <v>2</v>
      </c>
      <c r="B7" s="74" t="s">
        <v>1</v>
      </c>
      <c r="C7" s="74"/>
      <c r="D7" s="6" t="s">
        <v>12</v>
      </c>
      <c r="E7" s="6" t="s">
        <v>13</v>
      </c>
      <c r="F7" s="7" t="s">
        <v>17</v>
      </c>
      <c r="G7" s="7" t="s">
        <v>79</v>
      </c>
    </row>
    <row r="8" spans="1:7" s="1" customFormat="1" ht="15" x14ac:dyDescent="0.2">
      <c r="A8" s="78" t="s">
        <v>84</v>
      </c>
      <c r="B8" s="79"/>
      <c r="C8" s="79"/>
      <c r="D8" s="79"/>
      <c r="E8" s="79"/>
      <c r="F8" s="79"/>
      <c r="G8" s="80"/>
    </row>
    <row r="9" spans="1:7" s="1" customFormat="1" ht="15" x14ac:dyDescent="0.2">
      <c r="A9" s="16">
        <v>1</v>
      </c>
      <c r="B9" s="67" t="s">
        <v>18</v>
      </c>
      <c r="C9" s="67"/>
      <c r="D9" s="12">
        <v>13</v>
      </c>
      <c r="E9" s="17" t="s">
        <v>14</v>
      </c>
      <c r="F9" s="18"/>
      <c r="G9" s="14">
        <f t="shared" ref="G9:G15" si="0">D9*F9*4</f>
        <v>0</v>
      </c>
    </row>
    <row r="10" spans="1:7" s="1" customFormat="1" ht="15" x14ac:dyDescent="0.2">
      <c r="A10" s="16">
        <v>2</v>
      </c>
      <c r="B10" s="67" t="s">
        <v>19</v>
      </c>
      <c r="C10" s="67"/>
      <c r="D10" s="12">
        <v>120</v>
      </c>
      <c r="E10" s="17" t="s">
        <v>14</v>
      </c>
      <c r="F10" s="18"/>
      <c r="G10" s="14">
        <f t="shared" si="0"/>
        <v>0</v>
      </c>
    </row>
    <row r="11" spans="1:7" s="1" customFormat="1" ht="15" x14ac:dyDescent="0.2">
      <c r="A11" s="16">
        <v>3</v>
      </c>
      <c r="B11" s="67" t="s">
        <v>20</v>
      </c>
      <c r="C11" s="67"/>
      <c r="D11" s="12">
        <v>4</v>
      </c>
      <c r="E11" s="17" t="s">
        <v>14</v>
      </c>
      <c r="F11" s="18"/>
      <c r="G11" s="14">
        <f t="shared" si="0"/>
        <v>0</v>
      </c>
    </row>
    <row r="12" spans="1:7" s="1" customFormat="1" ht="15" x14ac:dyDescent="0.2">
      <c r="A12" s="16">
        <v>4</v>
      </c>
      <c r="B12" s="67" t="s">
        <v>21</v>
      </c>
      <c r="C12" s="67"/>
      <c r="D12" s="12">
        <v>2</v>
      </c>
      <c r="E12" s="17" t="s">
        <v>14</v>
      </c>
      <c r="F12" s="18"/>
      <c r="G12" s="14">
        <f t="shared" si="0"/>
        <v>0</v>
      </c>
    </row>
    <row r="13" spans="1:7" s="1" customFormat="1" ht="15" x14ac:dyDescent="0.2">
      <c r="A13" s="16">
        <v>5</v>
      </c>
      <c r="B13" s="67" t="s">
        <v>22</v>
      </c>
      <c r="C13" s="67"/>
      <c r="D13" s="12">
        <v>9</v>
      </c>
      <c r="E13" s="17" t="s">
        <v>14</v>
      </c>
      <c r="F13" s="18"/>
      <c r="G13" s="14">
        <f t="shared" si="0"/>
        <v>0</v>
      </c>
    </row>
    <row r="14" spans="1:7" s="1" customFormat="1" ht="15" x14ac:dyDescent="0.2">
      <c r="A14" s="16">
        <v>6</v>
      </c>
      <c r="B14" s="67" t="s">
        <v>23</v>
      </c>
      <c r="C14" s="67"/>
      <c r="D14" s="12">
        <v>2</v>
      </c>
      <c r="E14" s="17" t="s">
        <v>14</v>
      </c>
      <c r="F14" s="18"/>
      <c r="G14" s="14">
        <f t="shared" si="0"/>
        <v>0</v>
      </c>
    </row>
    <row r="15" spans="1:7" s="1" customFormat="1" ht="15" x14ac:dyDescent="0.2">
      <c r="A15" s="16">
        <v>7</v>
      </c>
      <c r="B15" s="67" t="s">
        <v>24</v>
      </c>
      <c r="C15" s="67"/>
      <c r="D15" s="12">
        <v>4</v>
      </c>
      <c r="E15" s="17" t="s">
        <v>14</v>
      </c>
      <c r="F15" s="18"/>
      <c r="G15" s="14">
        <f t="shared" si="0"/>
        <v>0</v>
      </c>
    </row>
    <row r="16" spans="1:7" s="1" customFormat="1" ht="15" x14ac:dyDescent="0.2">
      <c r="A16" s="16">
        <v>8</v>
      </c>
      <c r="B16" s="67" t="s">
        <v>25</v>
      </c>
      <c r="C16" s="67"/>
      <c r="D16" s="12">
        <v>8</v>
      </c>
      <c r="E16" s="17" t="s">
        <v>14</v>
      </c>
      <c r="F16" s="18"/>
      <c r="G16" s="14">
        <f>D16*F16*4</f>
        <v>0</v>
      </c>
    </row>
    <row r="17" spans="1:7" s="1" customFormat="1" ht="15.75" thickBot="1" x14ac:dyDescent="0.25">
      <c r="A17" s="55" t="s">
        <v>82</v>
      </c>
      <c r="B17" s="56"/>
      <c r="C17" s="56"/>
      <c r="D17" s="56"/>
      <c r="E17" s="56"/>
      <c r="F17" s="57"/>
      <c r="G17" s="19">
        <f>SUM(G9:G16)</f>
        <v>0</v>
      </c>
    </row>
    <row r="18" spans="1:7" s="1" customFormat="1" ht="15" x14ac:dyDescent="0.2">
      <c r="A18" s="63" t="s">
        <v>67</v>
      </c>
      <c r="B18" s="64"/>
      <c r="C18" s="64"/>
      <c r="D18" s="64"/>
      <c r="E18" s="64"/>
      <c r="F18" s="64"/>
      <c r="G18" s="65"/>
    </row>
    <row r="19" spans="1:7" s="1" customFormat="1" ht="15" x14ac:dyDescent="0.2">
      <c r="A19" s="16">
        <v>9</v>
      </c>
      <c r="B19" s="67" t="s">
        <v>20</v>
      </c>
      <c r="C19" s="67" t="s">
        <v>20</v>
      </c>
      <c r="D19" s="12">
        <v>4</v>
      </c>
      <c r="E19" s="17" t="s">
        <v>14</v>
      </c>
      <c r="F19" s="18"/>
      <c r="G19" s="14">
        <f>D19*F19*2</f>
        <v>0</v>
      </c>
    </row>
    <row r="20" spans="1:7" s="1" customFormat="1" ht="15" x14ac:dyDescent="0.2">
      <c r="A20" s="16">
        <v>10</v>
      </c>
      <c r="B20" s="67" t="s">
        <v>21</v>
      </c>
      <c r="C20" s="67" t="s">
        <v>21</v>
      </c>
      <c r="D20" s="12">
        <v>2</v>
      </c>
      <c r="E20" s="17" t="s">
        <v>14</v>
      </c>
      <c r="F20" s="18"/>
      <c r="G20" s="14">
        <f t="shared" ref="G20:G24" si="1">D20*F20*2</f>
        <v>0</v>
      </c>
    </row>
    <row r="21" spans="1:7" s="1" customFormat="1" ht="15" x14ac:dyDescent="0.2">
      <c r="A21" s="16">
        <v>11</v>
      </c>
      <c r="B21" s="67" t="s">
        <v>22</v>
      </c>
      <c r="C21" s="67" t="s">
        <v>22</v>
      </c>
      <c r="D21" s="12">
        <v>9</v>
      </c>
      <c r="E21" s="17" t="s">
        <v>14</v>
      </c>
      <c r="F21" s="18"/>
      <c r="G21" s="14">
        <f t="shared" si="1"/>
        <v>0</v>
      </c>
    </row>
    <row r="22" spans="1:7" s="1" customFormat="1" ht="15" x14ac:dyDescent="0.2">
      <c r="A22" s="16">
        <v>12</v>
      </c>
      <c r="B22" s="67" t="s">
        <v>23</v>
      </c>
      <c r="C22" s="67" t="s">
        <v>23</v>
      </c>
      <c r="D22" s="12">
        <v>2</v>
      </c>
      <c r="E22" s="17" t="s">
        <v>14</v>
      </c>
      <c r="F22" s="18"/>
      <c r="G22" s="14">
        <f t="shared" si="1"/>
        <v>0</v>
      </c>
    </row>
    <row r="23" spans="1:7" s="1" customFormat="1" ht="15" x14ac:dyDescent="0.2">
      <c r="A23" s="16">
        <v>13</v>
      </c>
      <c r="B23" s="67" t="s">
        <v>24</v>
      </c>
      <c r="C23" s="67" t="s">
        <v>24</v>
      </c>
      <c r="D23" s="12">
        <v>4</v>
      </c>
      <c r="E23" s="17" t="s">
        <v>14</v>
      </c>
      <c r="F23" s="18"/>
      <c r="G23" s="14">
        <f t="shared" si="1"/>
        <v>0</v>
      </c>
    </row>
    <row r="24" spans="1:7" s="1" customFormat="1" ht="15" x14ac:dyDescent="0.2">
      <c r="A24" s="16">
        <v>14</v>
      </c>
      <c r="B24" s="67" t="s">
        <v>25</v>
      </c>
      <c r="C24" s="67" t="s">
        <v>25</v>
      </c>
      <c r="D24" s="12">
        <v>8</v>
      </c>
      <c r="E24" s="17" t="s">
        <v>14</v>
      </c>
      <c r="F24" s="18"/>
      <c r="G24" s="14">
        <f t="shared" si="1"/>
        <v>0</v>
      </c>
    </row>
    <row r="25" spans="1:7" s="1" customFormat="1" ht="15.75" thickBot="1" x14ac:dyDescent="0.25">
      <c r="A25" s="55" t="s">
        <v>34</v>
      </c>
      <c r="B25" s="56"/>
      <c r="C25" s="56"/>
      <c r="D25" s="56"/>
      <c r="E25" s="56"/>
      <c r="F25" s="57"/>
      <c r="G25" s="19">
        <f>SUM(G19:G24)</f>
        <v>0</v>
      </c>
    </row>
    <row r="26" spans="1:7" s="1" customFormat="1" ht="15" x14ac:dyDescent="0.2">
      <c r="A26" s="63" t="s">
        <v>26</v>
      </c>
      <c r="B26" s="64"/>
      <c r="C26" s="64"/>
      <c r="D26" s="64"/>
      <c r="E26" s="64"/>
      <c r="F26" s="64"/>
      <c r="G26" s="65"/>
    </row>
    <row r="27" spans="1:7" s="1" customFormat="1" ht="15" x14ac:dyDescent="0.2">
      <c r="A27" s="16">
        <v>15</v>
      </c>
      <c r="B27" s="67" t="s">
        <v>80</v>
      </c>
      <c r="C27" s="67" t="s">
        <v>27</v>
      </c>
      <c r="D27" s="12">
        <v>5</v>
      </c>
      <c r="E27" s="17" t="s">
        <v>14</v>
      </c>
      <c r="F27" s="18"/>
      <c r="G27" s="53">
        <f>D27*F27*6*4</f>
        <v>0</v>
      </c>
    </row>
    <row r="28" spans="1:7" s="1" customFormat="1" ht="15" x14ac:dyDescent="0.2">
      <c r="A28" s="16">
        <v>16</v>
      </c>
      <c r="B28" s="67" t="s">
        <v>28</v>
      </c>
      <c r="C28" s="67" t="s">
        <v>28</v>
      </c>
      <c r="D28" s="12">
        <v>1</v>
      </c>
      <c r="E28" s="17" t="s">
        <v>14</v>
      </c>
      <c r="F28" s="18"/>
      <c r="G28" s="14">
        <f>D28*F28*4</f>
        <v>0</v>
      </c>
    </row>
    <row r="29" spans="1:7" s="1" customFormat="1" ht="15.75" thickBot="1" x14ac:dyDescent="0.25">
      <c r="A29" s="55" t="s">
        <v>33</v>
      </c>
      <c r="B29" s="56"/>
      <c r="C29" s="56"/>
      <c r="D29" s="56"/>
      <c r="E29" s="56"/>
      <c r="F29" s="57"/>
      <c r="G29" s="20">
        <f>SUM(G27:G28)</f>
        <v>0</v>
      </c>
    </row>
    <row r="30" spans="1:7" s="1" customFormat="1" ht="15" x14ac:dyDescent="0.2">
      <c r="A30" s="63" t="s">
        <v>85</v>
      </c>
      <c r="B30" s="64"/>
      <c r="C30" s="64"/>
      <c r="D30" s="64"/>
      <c r="E30" s="64"/>
      <c r="F30" s="64"/>
      <c r="G30" s="65"/>
    </row>
    <row r="31" spans="1:7" s="1" customFormat="1" ht="15" x14ac:dyDescent="0.2">
      <c r="A31" s="16">
        <v>17</v>
      </c>
      <c r="B31" s="58" t="s">
        <v>68</v>
      </c>
      <c r="C31" s="58" t="s">
        <v>29</v>
      </c>
      <c r="D31" s="12">
        <v>1</v>
      </c>
      <c r="E31" s="17" t="s">
        <v>14</v>
      </c>
      <c r="F31" s="18"/>
      <c r="G31" s="21">
        <f>D31*F31*3</f>
        <v>0</v>
      </c>
    </row>
    <row r="32" spans="1:7" s="1" customFormat="1" ht="15" x14ac:dyDescent="0.2">
      <c r="A32" s="16">
        <v>18</v>
      </c>
      <c r="B32" s="58" t="s">
        <v>69</v>
      </c>
      <c r="C32" s="58" t="s">
        <v>30</v>
      </c>
      <c r="D32" s="12">
        <v>1</v>
      </c>
      <c r="E32" s="17" t="s">
        <v>14</v>
      </c>
      <c r="F32" s="18"/>
      <c r="G32" s="14">
        <f>D32*F32*1</f>
        <v>0</v>
      </c>
    </row>
    <row r="33" spans="1:7" s="1" customFormat="1" ht="43.5" customHeight="1" x14ac:dyDescent="0.2">
      <c r="A33" s="16">
        <v>19</v>
      </c>
      <c r="B33" s="58" t="s">
        <v>32</v>
      </c>
      <c r="C33" s="58" t="s">
        <v>31</v>
      </c>
      <c r="D33" s="12">
        <v>1</v>
      </c>
      <c r="E33" s="17" t="s">
        <v>14</v>
      </c>
      <c r="F33" s="18"/>
      <c r="G33" s="14">
        <f>D33*F33*4</f>
        <v>0</v>
      </c>
    </row>
    <row r="34" spans="1:7" s="1" customFormat="1" ht="15.75" thickBot="1" x14ac:dyDescent="0.25">
      <c r="A34" s="55" t="s">
        <v>86</v>
      </c>
      <c r="B34" s="56"/>
      <c r="C34" s="56"/>
      <c r="D34" s="56"/>
      <c r="E34" s="56"/>
      <c r="F34" s="57"/>
      <c r="G34" s="54">
        <f>SUM(G31:G33)</f>
        <v>0</v>
      </c>
    </row>
    <row r="35" spans="1:7" s="1" customFormat="1" ht="15" x14ac:dyDescent="0.2">
      <c r="A35" s="63" t="s">
        <v>40</v>
      </c>
      <c r="B35" s="64"/>
      <c r="C35" s="64"/>
      <c r="D35" s="64"/>
      <c r="E35" s="64"/>
      <c r="F35" s="64"/>
      <c r="G35" s="65"/>
    </row>
    <row r="36" spans="1:7" s="1" customFormat="1" ht="30" x14ac:dyDescent="0.2">
      <c r="A36" s="16">
        <v>20</v>
      </c>
      <c r="B36" s="10" t="s">
        <v>41</v>
      </c>
      <c r="C36" s="11" t="s">
        <v>48</v>
      </c>
      <c r="D36" s="12">
        <v>1</v>
      </c>
      <c r="E36" s="17" t="s">
        <v>14</v>
      </c>
      <c r="F36" s="18"/>
      <c r="G36" s="14">
        <f t="shared" ref="G36:G44" si="2">D36*F36*4</f>
        <v>0</v>
      </c>
    </row>
    <row r="37" spans="1:7" s="1" customFormat="1" ht="30" x14ac:dyDescent="0.2">
      <c r="A37" s="16">
        <v>21</v>
      </c>
      <c r="B37" s="10" t="s">
        <v>42</v>
      </c>
      <c r="C37" s="11" t="s">
        <v>49</v>
      </c>
      <c r="D37" s="12">
        <v>1</v>
      </c>
      <c r="E37" s="17" t="s">
        <v>14</v>
      </c>
      <c r="F37" s="18"/>
      <c r="G37" s="14">
        <f t="shared" si="2"/>
        <v>0</v>
      </c>
    </row>
    <row r="38" spans="1:7" s="1" customFormat="1" ht="15" x14ac:dyDescent="0.2">
      <c r="A38" s="16">
        <v>22</v>
      </c>
      <c r="B38" s="10" t="s">
        <v>43</v>
      </c>
      <c r="C38" s="11" t="s">
        <v>50</v>
      </c>
      <c r="D38" s="12">
        <v>1</v>
      </c>
      <c r="E38" s="17" t="s">
        <v>14</v>
      </c>
      <c r="F38" s="18"/>
      <c r="G38" s="14">
        <f t="shared" si="2"/>
        <v>0</v>
      </c>
    </row>
    <row r="39" spans="1:7" s="1" customFormat="1" ht="30" x14ac:dyDescent="0.2">
      <c r="A39" s="16">
        <v>23</v>
      </c>
      <c r="B39" s="10" t="s">
        <v>44</v>
      </c>
      <c r="C39" s="11" t="s">
        <v>51</v>
      </c>
      <c r="D39" s="12">
        <v>3</v>
      </c>
      <c r="E39" s="17" t="s">
        <v>14</v>
      </c>
      <c r="F39" s="18"/>
      <c r="G39" s="14">
        <f t="shared" si="2"/>
        <v>0</v>
      </c>
    </row>
    <row r="40" spans="1:7" s="1" customFormat="1" ht="30" x14ac:dyDescent="0.2">
      <c r="A40" s="16">
        <v>24</v>
      </c>
      <c r="B40" s="10" t="s">
        <v>45</v>
      </c>
      <c r="C40" s="11" t="s">
        <v>52</v>
      </c>
      <c r="D40" s="12">
        <v>1</v>
      </c>
      <c r="E40" s="17" t="s">
        <v>14</v>
      </c>
      <c r="F40" s="18"/>
      <c r="G40" s="14">
        <f>D40*F40*2</f>
        <v>0</v>
      </c>
    </row>
    <row r="41" spans="1:7" s="1" customFormat="1" ht="30" x14ac:dyDescent="0.2">
      <c r="A41" s="16">
        <v>25</v>
      </c>
      <c r="B41" s="10" t="s">
        <v>45</v>
      </c>
      <c r="C41" s="11" t="s">
        <v>52</v>
      </c>
      <c r="D41" s="12">
        <v>1</v>
      </c>
      <c r="E41" s="17" t="s">
        <v>14</v>
      </c>
      <c r="F41" s="18"/>
      <c r="G41" s="14">
        <f>D41*F41*2</f>
        <v>0</v>
      </c>
    </row>
    <row r="42" spans="1:7" s="1" customFormat="1" ht="30" x14ac:dyDescent="0.2">
      <c r="A42" s="16">
        <v>26</v>
      </c>
      <c r="B42" s="10" t="s">
        <v>46</v>
      </c>
      <c r="C42" s="11" t="s">
        <v>53</v>
      </c>
      <c r="D42" s="12">
        <v>2</v>
      </c>
      <c r="E42" s="17" t="s">
        <v>14</v>
      </c>
      <c r="F42" s="18"/>
      <c r="G42" s="53">
        <f t="shared" si="2"/>
        <v>0</v>
      </c>
    </row>
    <row r="43" spans="1:7" s="1" customFormat="1" ht="30" x14ac:dyDescent="0.2">
      <c r="A43" s="16">
        <v>27</v>
      </c>
      <c r="B43" s="10" t="s">
        <v>47</v>
      </c>
      <c r="C43" s="11" t="s">
        <v>53</v>
      </c>
      <c r="D43" s="12">
        <v>2</v>
      </c>
      <c r="E43" s="17" t="s">
        <v>14</v>
      </c>
      <c r="F43" s="18"/>
      <c r="G43" s="53">
        <f t="shared" si="2"/>
        <v>0</v>
      </c>
    </row>
    <row r="44" spans="1:7" s="1" customFormat="1" ht="15" x14ac:dyDescent="0.2">
      <c r="A44" s="16">
        <v>28</v>
      </c>
      <c r="B44" s="61" t="s">
        <v>54</v>
      </c>
      <c r="C44" s="62"/>
      <c r="D44" s="12">
        <v>1</v>
      </c>
      <c r="E44" s="17" t="s">
        <v>14</v>
      </c>
      <c r="F44" s="18"/>
      <c r="G44" s="14">
        <f t="shared" si="2"/>
        <v>0</v>
      </c>
    </row>
    <row r="45" spans="1:7" s="1" customFormat="1" ht="15.75" thickBot="1" x14ac:dyDescent="0.25">
      <c r="A45" s="55" t="s">
        <v>55</v>
      </c>
      <c r="B45" s="56"/>
      <c r="C45" s="56"/>
      <c r="D45" s="56"/>
      <c r="E45" s="56"/>
      <c r="F45" s="57"/>
      <c r="G45" s="19">
        <f>SUM(G36:G44)</f>
        <v>0</v>
      </c>
    </row>
    <row r="46" spans="1:7" s="1" customFormat="1" ht="15" x14ac:dyDescent="0.2">
      <c r="A46" s="63" t="s">
        <v>56</v>
      </c>
      <c r="B46" s="64" t="s">
        <v>56</v>
      </c>
      <c r="C46" s="64"/>
      <c r="D46" s="64"/>
      <c r="E46" s="64"/>
      <c r="F46" s="64"/>
      <c r="G46" s="65"/>
    </row>
    <row r="47" spans="1:7" s="1" customFormat="1" ht="30" x14ac:dyDescent="0.2">
      <c r="A47" s="16">
        <v>29</v>
      </c>
      <c r="B47" s="10" t="s">
        <v>57</v>
      </c>
      <c r="C47" s="11" t="s">
        <v>58</v>
      </c>
      <c r="D47" s="12">
        <v>2</v>
      </c>
      <c r="E47" s="17" t="s">
        <v>14</v>
      </c>
      <c r="F47" s="18"/>
      <c r="G47" s="14">
        <f t="shared" ref="G47:G53" si="3">D47*F47*4</f>
        <v>0</v>
      </c>
    </row>
    <row r="48" spans="1:7" s="1" customFormat="1" ht="30" x14ac:dyDescent="0.2">
      <c r="A48" s="16">
        <v>30</v>
      </c>
      <c r="B48" s="10" t="s">
        <v>42</v>
      </c>
      <c r="C48" s="11" t="s">
        <v>59</v>
      </c>
      <c r="D48" s="12">
        <v>2</v>
      </c>
      <c r="E48" s="17" t="s">
        <v>14</v>
      </c>
      <c r="F48" s="18"/>
      <c r="G48" s="14">
        <f t="shared" si="3"/>
        <v>0</v>
      </c>
    </row>
    <row r="49" spans="1:8" s="1" customFormat="1" ht="30" x14ac:dyDescent="0.2">
      <c r="A49" s="16">
        <v>31</v>
      </c>
      <c r="B49" s="10" t="s">
        <v>43</v>
      </c>
      <c r="C49" s="11" t="s">
        <v>60</v>
      </c>
      <c r="D49" s="12">
        <v>2</v>
      </c>
      <c r="E49" s="17" t="s">
        <v>14</v>
      </c>
      <c r="F49" s="18"/>
      <c r="G49" s="14">
        <f t="shared" si="3"/>
        <v>0</v>
      </c>
    </row>
    <row r="50" spans="1:8" s="1" customFormat="1" ht="30" x14ac:dyDescent="0.2">
      <c r="A50" s="16">
        <v>32</v>
      </c>
      <c r="B50" s="10" t="s">
        <v>61</v>
      </c>
      <c r="C50" s="11" t="s">
        <v>62</v>
      </c>
      <c r="D50" s="12">
        <v>2</v>
      </c>
      <c r="E50" s="17" t="s">
        <v>14</v>
      </c>
      <c r="F50" s="18"/>
      <c r="G50" s="53">
        <f>D50*F50*4</f>
        <v>0</v>
      </c>
    </row>
    <row r="51" spans="1:8" s="1" customFormat="1" ht="30" x14ac:dyDescent="0.2">
      <c r="A51" s="16">
        <v>33</v>
      </c>
      <c r="B51" s="10" t="s">
        <v>45</v>
      </c>
      <c r="C51" s="11" t="s">
        <v>63</v>
      </c>
      <c r="D51" s="12">
        <v>2</v>
      </c>
      <c r="E51" s="17" t="s">
        <v>14</v>
      </c>
      <c r="F51" s="18"/>
      <c r="G51" s="53">
        <f>D51*F51*2</f>
        <v>0</v>
      </c>
    </row>
    <row r="52" spans="1:8" s="1" customFormat="1" ht="30" x14ac:dyDescent="0.2">
      <c r="A52" s="16">
        <v>34</v>
      </c>
      <c r="B52" s="10" t="s">
        <v>46</v>
      </c>
      <c r="C52" s="11" t="s">
        <v>64</v>
      </c>
      <c r="D52" s="12">
        <v>4</v>
      </c>
      <c r="E52" s="17" t="s">
        <v>14</v>
      </c>
      <c r="F52" s="18"/>
      <c r="G52" s="53">
        <f>D52*F52*1</f>
        <v>0</v>
      </c>
    </row>
    <row r="53" spans="1:8" s="1" customFormat="1" ht="15" x14ac:dyDescent="0.2">
      <c r="A53" s="16">
        <v>35</v>
      </c>
      <c r="B53" s="61" t="s">
        <v>54</v>
      </c>
      <c r="C53" s="62"/>
      <c r="D53" s="12">
        <v>1</v>
      </c>
      <c r="E53" s="17" t="s">
        <v>14</v>
      </c>
      <c r="F53" s="18"/>
      <c r="G53" s="14">
        <f t="shared" si="3"/>
        <v>0</v>
      </c>
    </row>
    <row r="54" spans="1:8" s="1" customFormat="1" ht="15.75" thickBot="1" x14ac:dyDescent="0.25">
      <c r="A54" s="55" t="s">
        <v>65</v>
      </c>
      <c r="B54" s="56"/>
      <c r="C54" s="56"/>
      <c r="D54" s="56"/>
      <c r="E54" s="56"/>
      <c r="F54" s="57"/>
      <c r="G54" s="19">
        <f>SUM(G47:G53)</f>
        <v>0</v>
      </c>
    </row>
    <row r="55" spans="1:8" s="1" customFormat="1" ht="15" x14ac:dyDescent="0.2">
      <c r="A55" s="66" t="s">
        <v>77</v>
      </c>
      <c r="B55" s="66"/>
      <c r="C55" s="66"/>
      <c r="D55" s="22"/>
      <c r="E55" s="22"/>
      <c r="F55" s="23"/>
      <c r="G55" s="24">
        <f>SUM(G17,G25,G29,G34,G45,G54)</f>
        <v>0</v>
      </c>
    </row>
    <row r="56" spans="1:8" s="1" customFormat="1" ht="15" customHeight="1" x14ac:dyDescent="0.2">
      <c r="A56" s="66" t="s">
        <v>0</v>
      </c>
      <c r="B56" s="66"/>
      <c r="C56" s="66"/>
      <c r="D56" s="25"/>
      <c r="E56" s="26">
        <v>0.21</v>
      </c>
      <c r="F56" s="27"/>
      <c r="G56" s="28">
        <f>G55*E56</f>
        <v>0</v>
      </c>
    </row>
    <row r="57" spans="1:8" s="1" customFormat="1" ht="15" x14ac:dyDescent="0.2">
      <c r="A57" s="66" t="s">
        <v>78</v>
      </c>
      <c r="B57" s="66"/>
      <c r="C57" s="66"/>
      <c r="D57" s="22"/>
      <c r="E57" s="22"/>
      <c r="F57" s="23"/>
      <c r="G57" s="29">
        <f>SUM(G55:G56)</f>
        <v>0</v>
      </c>
    </row>
    <row r="58" spans="1:8" s="1" customFormat="1" ht="16.5" customHeight="1" x14ac:dyDescent="0.2">
      <c r="A58" s="30"/>
      <c r="B58" s="31"/>
      <c r="C58" s="31"/>
      <c r="D58" s="32"/>
      <c r="E58" s="33"/>
      <c r="F58" s="33"/>
      <c r="G58" s="34"/>
    </row>
    <row r="59" spans="1:8" s="36" customFormat="1" ht="15.75" thickBot="1" x14ac:dyDescent="0.25">
      <c r="A59" s="30"/>
      <c r="B59" s="31"/>
      <c r="C59" s="31"/>
      <c r="D59" s="32"/>
      <c r="E59" s="33"/>
      <c r="F59" s="33"/>
      <c r="G59" s="34"/>
      <c r="H59" s="35"/>
    </row>
    <row r="60" spans="1:8" s="36" customFormat="1" ht="15" x14ac:dyDescent="0.2">
      <c r="A60" s="63" t="s">
        <v>74</v>
      </c>
      <c r="B60" s="64"/>
      <c r="C60" s="64"/>
      <c r="D60" s="64"/>
      <c r="E60" s="64"/>
      <c r="F60" s="64"/>
      <c r="G60" s="65"/>
      <c r="H60" s="35"/>
    </row>
    <row r="61" spans="1:8" s="1" customFormat="1" ht="15.75" customHeight="1" x14ac:dyDescent="0.2">
      <c r="A61" s="48">
        <v>36</v>
      </c>
      <c r="B61" s="49" t="s">
        <v>16</v>
      </c>
      <c r="C61" s="50"/>
      <c r="D61" s="51">
        <v>1</v>
      </c>
      <c r="E61" s="52" t="s">
        <v>39</v>
      </c>
      <c r="F61" s="18"/>
      <c r="G61" s="53"/>
    </row>
    <row r="62" spans="1:8" s="1" customFormat="1" ht="45" x14ac:dyDescent="0.2">
      <c r="A62" s="48">
        <v>37</v>
      </c>
      <c r="B62" s="49" t="s">
        <v>37</v>
      </c>
      <c r="C62" s="50"/>
      <c r="D62" s="51">
        <v>1</v>
      </c>
      <c r="E62" s="52" t="s">
        <v>3</v>
      </c>
      <c r="F62" s="18"/>
      <c r="G62" s="53"/>
    </row>
    <row r="63" spans="1:8" s="1" customFormat="1" ht="45" x14ac:dyDescent="0.2">
      <c r="A63" s="48">
        <v>38</v>
      </c>
      <c r="B63" s="49" t="s">
        <v>83</v>
      </c>
      <c r="C63" s="50"/>
      <c r="D63" s="51">
        <v>1</v>
      </c>
      <c r="E63" s="52" t="s">
        <v>3</v>
      </c>
      <c r="F63" s="18"/>
      <c r="G63" s="53"/>
    </row>
    <row r="64" spans="1:8" s="1" customFormat="1" ht="33" customHeight="1" x14ac:dyDescent="0.2">
      <c r="A64" s="48">
        <v>39</v>
      </c>
      <c r="B64" s="49" t="s">
        <v>38</v>
      </c>
      <c r="C64" s="50"/>
      <c r="D64" s="51"/>
      <c r="E64" s="59" t="s">
        <v>71</v>
      </c>
      <c r="F64" s="60"/>
      <c r="G64" s="53"/>
    </row>
    <row r="65" spans="1:8" s="1" customFormat="1" ht="15" x14ac:dyDescent="0.2">
      <c r="A65" s="48">
        <v>40</v>
      </c>
      <c r="B65" s="49" t="s">
        <v>70</v>
      </c>
      <c r="C65" s="50"/>
      <c r="D65" s="51"/>
      <c r="E65" s="59" t="s">
        <v>71</v>
      </c>
      <c r="F65" s="60"/>
      <c r="G65" s="53"/>
    </row>
    <row r="66" spans="1:8" s="1" customFormat="1" ht="15" x14ac:dyDescent="0.2">
      <c r="A66" s="48">
        <v>41</v>
      </c>
      <c r="B66" s="49" t="s">
        <v>35</v>
      </c>
      <c r="C66" s="50"/>
      <c r="D66" s="51">
        <v>1</v>
      </c>
      <c r="E66" s="52" t="s">
        <v>72</v>
      </c>
      <c r="F66" s="18"/>
      <c r="G66" s="53"/>
    </row>
    <row r="67" spans="1:8" s="1" customFormat="1" ht="38.25" x14ac:dyDescent="0.2">
      <c r="A67" s="48">
        <v>42</v>
      </c>
      <c r="B67" s="49" t="s">
        <v>36</v>
      </c>
      <c r="C67" s="50"/>
      <c r="D67" s="51">
        <v>1</v>
      </c>
      <c r="E67" s="52" t="s">
        <v>73</v>
      </c>
      <c r="F67" s="18"/>
      <c r="G67" s="53"/>
    </row>
    <row r="69" spans="1:8" ht="41.25" customHeight="1" x14ac:dyDescent="0.2">
      <c r="A69" s="69" t="s">
        <v>81</v>
      </c>
      <c r="B69" s="69"/>
      <c r="C69" s="69"/>
      <c r="D69" s="69"/>
      <c r="E69" s="69"/>
      <c r="F69" s="69"/>
      <c r="G69" s="69"/>
    </row>
    <row r="70" spans="1:8" x14ac:dyDescent="0.2">
      <c r="A70" s="37" t="s">
        <v>75</v>
      </c>
      <c r="B70" s="38"/>
      <c r="C70" s="38"/>
      <c r="D70" s="25"/>
      <c r="E70" s="25"/>
      <c r="F70" s="39"/>
      <c r="G70" s="39"/>
    </row>
    <row r="71" spans="1:8" x14ac:dyDescent="0.2">
      <c r="A71" s="37" t="s">
        <v>76</v>
      </c>
      <c r="B71" s="35"/>
      <c r="C71" s="38"/>
      <c r="D71" s="25"/>
      <c r="E71" s="25"/>
      <c r="F71" s="39"/>
      <c r="G71" s="39"/>
    </row>
    <row r="72" spans="1:8" ht="25.5" customHeight="1" x14ac:dyDescent="0.2">
      <c r="A72" s="37"/>
      <c r="B72" s="70"/>
      <c r="C72" s="70"/>
      <c r="D72" s="70"/>
      <c r="E72" s="25"/>
      <c r="F72" s="39"/>
      <c r="G72" s="39"/>
    </row>
    <row r="73" spans="1:8" x14ac:dyDescent="0.2">
      <c r="A73" s="37"/>
      <c r="B73" s="70"/>
      <c r="C73" s="70"/>
      <c r="D73" s="70"/>
      <c r="E73" s="25"/>
      <c r="F73" s="39"/>
      <c r="G73" s="39"/>
    </row>
    <row r="74" spans="1:8" x14ac:dyDescent="0.2">
      <c r="A74" s="37"/>
      <c r="B74" s="70"/>
      <c r="C74" s="70"/>
      <c r="D74" s="70"/>
      <c r="E74" s="25"/>
      <c r="F74" s="39"/>
      <c r="G74" s="39"/>
    </row>
    <row r="75" spans="1:8" x14ac:dyDescent="0.2">
      <c r="A75" s="37"/>
      <c r="B75" s="38"/>
      <c r="C75" s="38"/>
      <c r="D75" s="25"/>
      <c r="E75" s="25"/>
      <c r="F75" s="39"/>
      <c r="G75" s="39"/>
    </row>
    <row r="76" spans="1:8" ht="15" customHeight="1" x14ac:dyDescent="0.2">
      <c r="A76" s="40"/>
      <c r="B76" s="13" t="s">
        <v>66</v>
      </c>
      <c r="C76" s="13"/>
      <c r="D76" s="25"/>
      <c r="E76" s="25"/>
      <c r="F76" s="39"/>
      <c r="G76" s="39"/>
    </row>
    <row r="77" spans="1:8" x14ac:dyDescent="0.2">
      <c r="A77" s="37"/>
      <c r="B77" s="3"/>
      <c r="C77" s="3"/>
      <c r="D77" s="25"/>
      <c r="E77" s="25"/>
      <c r="F77" s="39"/>
      <c r="G77" s="39"/>
    </row>
    <row r="78" spans="1:8" ht="15" customHeight="1" x14ac:dyDescent="0.2">
      <c r="B78" s="3" t="s">
        <v>6</v>
      </c>
      <c r="C78" s="3"/>
      <c r="D78" s="41"/>
      <c r="E78" s="25"/>
      <c r="F78" s="25"/>
      <c r="G78" s="39"/>
      <c r="H78" s="41"/>
    </row>
    <row r="79" spans="1:8" x14ac:dyDescent="0.2">
      <c r="A79" s="37"/>
      <c r="B79" s="4"/>
      <c r="C79" s="68" t="s">
        <v>5</v>
      </c>
      <c r="D79" s="68"/>
      <c r="E79" s="25"/>
      <c r="F79" s="25"/>
      <c r="G79" s="39"/>
      <c r="H79" s="41"/>
    </row>
    <row r="80" spans="1:8" x14ac:dyDescent="0.2">
      <c r="A80" s="37"/>
      <c r="B80" s="4"/>
      <c r="C80" s="68" t="s">
        <v>10</v>
      </c>
      <c r="D80" s="68"/>
      <c r="E80" s="25"/>
      <c r="F80" s="25"/>
      <c r="G80" s="39"/>
      <c r="H80" s="41"/>
    </row>
    <row r="81" spans="1:8" x14ac:dyDescent="0.2">
      <c r="A81" s="37"/>
      <c r="B81" s="4"/>
      <c r="C81" s="68" t="s">
        <v>4</v>
      </c>
      <c r="D81" s="68"/>
      <c r="E81" s="25"/>
      <c r="F81" s="25"/>
      <c r="G81" s="39"/>
      <c r="H81" s="41"/>
    </row>
    <row r="82" spans="1:8" ht="15" x14ac:dyDescent="0.2">
      <c r="B82" s="42"/>
      <c r="C82" s="42"/>
      <c r="D82" s="2"/>
      <c r="E82" s="43"/>
      <c r="F82" s="43"/>
      <c r="G82" s="44"/>
    </row>
    <row r="83" spans="1:8" ht="15" x14ac:dyDescent="0.2">
      <c r="B83" s="42"/>
      <c r="C83" s="42"/>
      <c r="D83" s="2"/>
      <c r="E83" s="43"/>
      <c r="F83" s="43"/>
      <c r="G83" s="44"/>
    </row>
    <row r="84" spans="1:8" ht="15" x14ac:dyDescent="0.2">
      <c r="A84" s="45"/>
      <c r="B84" s="46"/>
      <c r="C84" s="46"/>
      <c r="D84" s="47"/>
      <c r="E84" s="43"/>
      <c r="F84" s="43"/>
      <c r="G84" s="44"/>
    </row>
    <row r="85" spans="1:8" ht="15" x14ac:dyDescent="0.2">
      <c r="A85" s="45"/>
      <c r="B85" s="46"/>
      <c r="C85" s="46"/>
      <c r="D85" s="47"/>
      <c r="E85" s="43"/>
      <c r="F85" s="43"/>
      <c r="G85" s="44"/>
    </row>
    <row r="86" spans="1:8" ht="15" x14ac:dyDescent="0.2">
      <c r="A86" s="45"/>
      <c r="B86" s="46"/>
      <c r="C86" s="46"/>
      <c r="D86" s="47"/>
      <c r="E86" s="43"/>
      <c r="F86" s="43"/>
      <c r="G86" s="44"/>
    </row>
  </sheetData>
  <mergeCells count="54">
    <mergeCell ref="B12:C12"/>
    <mergeCell ref="B13:C13"/>
    <mergeCell ref="B14:C14"/>
    <mergeCell ref="B7:C7"/>
    <mergeCell ref="A3:G3"/>
    <mergeCell ref="B9:C9"/>
    <mergeCell ref="B11:C11"/>
    <mergeCell ref="A6:E6"/>
    <mergeCell ref="B10:C10"/>
    <mergeCell ref="A8:G8"/>
    <mergeCell ref="A1:G1"/>
    <mergeCell ref="A2:G2"/>
    <mergeCell ref="A4:G4"/>
    <mergeCell ref="A5:B5"/>
    <mergeCell ref="C5:G5"/>
    <mergeCell ref="C81:D81"/>
    <mergeCell ref="C80:D80"/>
    <mergeCell ref="C79:D79"/>
    <mergeCell ref="A69:G69"/>
    <mergeCell ref="B72:D72"/>
    <mergeCell ref="B73:D73"/>
    <mergeCell ref="B74:D74"/>
    <mergeCell ref="B15:C15"/>
    <mergeCell ref="A18:G18"/>
    <mergeCell ref="A17:F17"/>
    <mergeCell ref="B24:C24"/>
    <mergeCell ref="B27:C27"/>
    <mergeCell ref="B22:C22"/>
    <mergeCell ref="B23:C23"/>
    <mergeCell ref="B16:C16"/>
    <mergeCell ref="B19:C19"/>
    <mergeCell ref="B20:C20"/>
    <mergeCell ref="B21:C21"/>
    <mergeCell ref="B32:C32"/>
    <mergeCell ref="B33:C33"/>
    <mergeCell ref="A26:G26"/>
    <mergeCell ref="A29:F29"/>
    <mergeCell ref="A30:G30"/>
    <mergeCell ref="A34:F34"/>
    <mergeCell ref="B31:C31"/>
    <mergeCell ref="A25:F25"/>
    <mergeCell ref="E65:F65"/>
    <mergeCell ref="B44:C44"/>
    <mergeCell ref="A35:G35"/>
    <mergeCell ref="A45:F45"/>
    <mergeCell ref="A46:G46"/>
    <mergeCell ref="B53:C53"/>
    <mergeCell ref="A54:F54"/>
    <mergeCell ref="A60:G60"/>
    <mergeCell ref="E64:F64"/>
    <mergeCell ref="A55:C55"/>
    <mergeCell ref="A56:C56"/>
    <mergeCell ref="A57:C57"/>
    <mergeCell ref="B28:C28"/>
  </mergeCells>
  <conditionalFormatting sqref="A2 A7:A54 A60:A67 A70:A75">
    <cfRule type="cellIs" dxfId="4" priority="6" operator="equal">
      <formula>"x"</formula>
    </cfRule>
  </conditionalFormatting>
  <conditionalFormatting sqref="A4">
    <cfRule type="cellIs" dxfId="3" priority="5" operator="equal">
      <formula>"x"</formula>
    </cfRule>
  </conditionalFormatting>
  <conditionalFormatting sqref="A77">
    <cfRule type="cellIs" dxfId="2" priority="7" operator="equal">
      <formula>"x"</formula>
    </cfRule>
  </conditionalFormatting>
  <conditionalFormatting sqref="A79:A81">
    <cfRule type="cellIs" dxfId="1" priority="1" operator="equal">
      <formula>"x"</formula>
    </cfRule>
  </conditionalFormatting>
  <conditionalFormatting sqref="B82:C83 A84:A1048576">
    <cfRule type="cellIs" dxfId="0" priority="10" operator="equal">
      <formula>"x"</formula>
    </cfRule>
  </conditionalFormatting>
  <pageMargins left="0.78740157480314965" right="0.86614173228346458" top="1.3779527559055118" bottom="1.4173228346456694" header="0.39370078740157483" footer="0.39370078740157483"/>
  <pageSetup paperSize="9" scale="82" fitToHeight="0" orientation="portrait" r:id="rId1"/>
  <headerFooter scaleWithDoc="0">
    <oddHeader xml:space="preserve">&amp;L&amp;G&amp;C
</oddHeader>
    <oddFooter xml:space="preserve">&amp;C&amp;7
&amp;G&amp;R
&amp;"Tahoma,Obyčejné"&amp;7&amp;K172B7FStrana &amp;P z &amp;N&amp;K002496 &amp;10  &amp;8&amp;K04+000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 BOZP</vt:lpstr>
      <vt:lpstr>'Kalkulace BOZP'!Oblast_tisku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Kateřina ULRICHOVÁ</dc:creator>
  <cp:lastModifiedBy>Petra KREISINGEROVÁ</cp:lastModifiedBy>
  <cp:lastPrinted>2025-08-22T08:59:45Z</cp:lastPrinted>
  <dcterms:created xsi:type="dcterms:W3CDTF">2020-04-06T11:12:06Z</dcterms:created>
  <dcterms:modified xsi:type="dcterms:W3CDTF">2025-09-17T12:00:09Z</dcterms:modified>
</cp:coreProperties>
</file>