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bek.petr\Documents\VEŘEJNÉ ZAKÁZKY\2025_VEŘEJNÉ ZAKÁZKY\05_Odbor_MAJETKOVÝ\10_ŘÍJEN\01_OPRAVY A ÚDRŽBA – VÝŠKOVÉ PRÁCE\01_ZD FINAL\"/>
    </mc:Choice>
  </mc:AlternateContent>
  <xr:revisionPtr revIDLastSave="0" documentId="13_ncr:1_{C69CEEA8-C292-4DF9-9D73-F65EED2B7321}" xr6:coauthVersionLast="47" xr6:coauthVersionMax="47" xr10:uidLastSave="{00000000-0000-0000-0000-000000000000}"/>
  <bookViews>
    <workbookView xWindow="-120" yWindow="-120" windowWidth="29040" windowHeight="15720" xr2:uid="{2D081E44-DEE0-4F58-961D-92D00414B8A1}"/>
  </bookViews>
  <sheets>
    <sheet name="1_Rekapitulace" sheetId="4" r:id="rId1"/>
    <sheet name="2_Kalkulace kontrol" sheetId="2" r:id="rId2"/>
    <sheet name="3_Kalkulace služby - činnosti" sheetId="1" r:id="rId3"/>
    <sheet name="ZRN - Soupis prací" sheetId="3" r:id="rId4"/>
  </sheets>
  <definedNames>
    <definedName name="_xlnm.Print_Titles" localSheetId="3">'ZRN - Soupis prací'!$4:$4</definedName>
    <definedName name="_xlnm.Print_Area" localSheetId="0">'1_Rekapitulace'!$A$1:$C$10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1"/>
  <c r="F6" i="1"/>
  <c r="F8" i="1"/>
  <c r="F7" i="1"/>
  <c r="G10" i="3"/>
  <c r="A29" i="3"/>
  <c r="G28" i="3"/>
  <c r="G27" i="3"/>
  <c r="F9" i="1" l="1"/>
  <c r="C8" i="4" s="1"/>
  <c r="G66" i="3"/>
  <c r="G67" i="3"/>
  <c r="A68" i="3"/>
  <c r="A69" i="3"/>
  <c r="A64" i="3"/>
  <c r="A65" i="3"/>
  <c r="A71" i="3"/>
  <c r="A73" i="3"/>
  <c r="A75" i="3"/>
  <c r="G72" i="3"/>
  <c r="G74" i="3"/>
  <c r="G70" i="3"/>
  <c r="G63" i="3"/>
  <c r="G62" i="3"/>
  <c r="A61" i="3"/>
  <c r="G60" i="3"/>
  <c r="A59" i="3"/>
  <c r="G58" i="3"/>
  <c r="A57" i="3"/>
  <c r="G56" i="3"/>
  <c r="A55" i="3"/>
  <c r="G54" i="3"/>
  <c r="A53" i="3"/>
  <c r="G52" i="3"/>
  <c r="A51" i="3"/>
  <c r="G50" i="3"/>
  <c r="G49" i="3"/>
  <c r="A48" i="3"/>
  <c r="G47" i="3"/>
  <c r="A46" i="3"/>
  <c r="G45" i="3"/>
  <c r="A44" i="3"/>
  <c r="G43" i="3"/>
  <c r="A42" i="3"/>
  <c r="G41" i="3"/>
  <c r="A40" i="3"/>
  <c r="G39" i="3"/>
  <c r="A38" i="3"/>
  <c r="G37" i="3"/>
  <c r="A36" i="3"/>
  <c r="G35" i="3"/>
  <c r="A34" i="3"/>
  <c r="G33" i="3"/>
  <c r="A32" i="3"/>
  <c r="G31" i="3"/>
  <c r="G30" i="3"/>
  <c r="A26" i="3"/>
  <c r="G25" i="3"/>
  <c r="A24" i="3"/>
  <c r="G23" i="3"/>
  <c r="G22" i="3"/>
  <c r="A21" i="3"/>
  <c r="G20" i="3"/>
  <c r="G19" i="3"/>
  <c r="A18" i="3"/>
  <c r="G17" i="3"/>
  <c r="G16" i="3"/>
  <c r="A15" i="3"/>
  <c r="G14" i="3"/>
  <c r="G13" i="3"/>
  <c r="A12" i="3"/>
  <c r="G11" i="3"/>
  <c r="A9" i="3"/>
  <c r="G8" i="3"/>
  <c r="G7" i="3"/>
  <c r="G6" i="3"/>
  <c r="A6" i="3"/>
  <c r="A7" i="3" s="1"/>
  <c r="A8" i="3" s="1"/>
  <c r="A10" i="3" s="1"/>
  <c r="A11" i="3" s="1"/>
  <c r="A13" i="3" s="1"/>
  <c r="A14" i="3" s="1"/>
  <c r="A16" i="3" s="1"/>
  <c r="A17" i="3" s="1"/>
  <c r="A19" i="3" s="1"/>
  <c r="A20" i="3" s="1"/>
  <c r="A22" i="3" s="1"/>
  <c r="A23" i="3" s="1"/>
  <c r="A25" i="3" s="1"/>
  <c r="F5" i="2"/>
  <c r="F6" i="2" l="1"/>
  <c r="C11" i="4" s="1"/>
  <c r="A30" i="3"/>
  <c r="A31" i="3" s="1"/>
  <c r="A33" i="3" s="1"/>
  <c r="A35" i="3" s="1"/>
  <c r="A37" i="3" s="1"/>
  <c r="A39" i="3" s="1"/>
  <c r="A41" i="3" s="1"/>
  <c r="A43" i="3" s="1"/>
  <c r="A45" i="3" s="1"/>
  <c r="A47" i="3" s="1"/>
  <c r="A49" i="3" s="1"/>
  <c r="A50" i="3" s="1"/>
  <c r="A52" i="3" s="1"/>
  <c r="A54" i="3" s="1"/>
  <c r="A56" i="3" s="1"/>
  <c r="A58" i="3" s="1"/>
  <c r="A60" i="3" s="1"/>
  <c r="A62" i="3" s="1"/>
  <c r="A63" i="3" s="1"/>
  <c r="A66" i="3" s="1"/>
  <c r="A67" i="3" s="1"/>
  <c r="A27" i="3"/>
  <c r="A28" i="3" s="1"/>
  <c r="G5" i="3"/>
  <c r="C7" i="4" s="1"/>
  <c r="C9" i="4" s="1"/>
  <c r="C10" i="4" s="1"/>
  <c r="C12" i="4" l="1"/>
  <c r="C15" i="4" s="1"/>
  <c r="A70" i="3"/>
  <c r="A72" i="3" s="1"/>
  <c r="A74" i="3" s="1"/>
</calcChain>
</file>

<file path=xl/sharedStrings.xml><?xml version="1.0" encoding="utf-8"?>
<sst xmlns="http://schemas.openxmlformats.org/spreadsheetml/2006/main" count="226" uniqueCount="120">
  <si>
    <t>Položka</t>
  </si>
  <si>
    <t>* cena činností včetně dopravy</t>
  </si>
  <si>
    <t xml:space="preserve">P.č. </t>
  </si>
  <si>
    <t>2.</t>
  </si>
  <si>
    <t>Čištění a kontroly</t>
  </si>
  <si>
    <t>bm</t>
  </si>
  <si>
    <t>Datum:</t>
  </si>
  <si>
    <t xml:space="preserve"> DOPLNÍ ÚČASTNÍK</t>
  </si>
  <si>
    <t>Poznámka:</t>
  </si>
  <si>
    <t>Veškeré práce a dodávky, pokud není uvedeno jinak, jsou uvažovány jako kompletní dodávka včetně přesunu hmot, přípravných a dokončovacích prací a dopravy. Uvedené množství je orientační za 1 rok. Pokud je ve specifikaci uveden "Referenční výrobek" je možné použít i výrobek jiný s požadovanými vlastnostmi.</t>
  </si>
  <si>
    <t>PČ</t>
  </si>
  <si>
    <t>Typ</t>
  </si>
  <si>
    <t>Popis</t>
  </si>
  <si>
    <t>MJ</t>
  </si>
  <si>
    <t>Množství</t>
  </si>
  <si>
    <t>a</t>
  </si>
  <si>
    <t>Náklady z rozpočtu</t>
  </si>
  <si>
    <t>K</t>
  </si>
  <si>
    <t>Oprava vnější vápenné hladké omítky stěn v rozsahu do 50%</t>
  </si>
  <si>
    <t>m2</t>
  </si>
  <si>
    <t>Otlučení vnějších omítek stěn MV nebo MVC stěn v rozsahu do 100 %</t>
  </si>
  <si>
    <t>Vápenocementová omítka hrubá jednovrstvá zatřená vnějších stěn nanášená ručně tl do 15mm</t>
  </si>
  <si>
    <t>Včetně úpravy podkladu (proškrabání spár, penetrace apod.)</t>
  </si>
  <si>
    <t>Vápenná omítka štuková jednovrstvá vnějších stěn nanášená ručně tl do 5mm</t>
  </si>
  <si>
    <t>Hrubá výplň rýh ve stěnách maltou jakékoli šířky rýhy hl do 100mm</t>
  </si>
  <si>
    <t>Včetně úpravy podkladu (přebroušení, penetrace).</t>
  </si>
  <si>
    <t>Odstranění fasádních maleb oškrabáním</t>
  </si>
  <si>
    <t>Malby směsi akrylátové tónované dvojnásobné s penetrací fasádní</t>
  </si>
  <si>
    <t>Technické požadavky: Otěruvzdorná fasádní barva. Minimální odolnost proti oděru za mokra 1 (vysoká), bělost min.86%.
Referenční výrobek: Primalex „Malvena“.
Barevné řešení: Bílá barva ručně tónovaná dle stávající fasády
Včetně úpravy podkladu (přebroušení, penetrace)</t>
  </si>
  <si>
    <t>Demontáž atypických zámečnických konstrukcí hmotnosti jednotlivých dílů do 500 kg</t>
  </si>
  <si>
    <t>kg</t>
  </si>
  <si>
    <t>D+M atypických zámečnických konstrukcí hmotnosti do 500 kg - lakované</t>
  </si>
  <si>
    <t>Základní nátěr, 2x vrchní nátěr. Syntetický email, barva bílá tónovaná.</t>
  </si>
  <si>
    <t>Odstranění nátěrů ze zámečnických nebo klempířských konstrukcí opálením nebo broušením</t>
  </si>
  <si>
    <t>Nátěry syntetické, lesklý povrch 1x antikorozní, 1x základní, 2x email</t>
  </si>
  <si>
    <t>Povrch přebrousit, 1x antikorozní nátěr, 1x základní nátěr, 2x vrchní nátěr. Syntetický email, barva bílá tónovaná.</t>
  </si>
  <si>
    <t>Odstranění nátěrů z dřevěných konstrukcí opálením s obroušením</t>
  </si>
  <si>
    <t>Nátěry syntetické truhlářských konstrukcí barva dražší lesklý povrch dvojnásobné, 1x email a 1x tmel</t>
  </si>
  <si>
    <t>Povrch vytmelit, přebrousit, napustit penetrací, základní nátěr, 2x vrchní nátěr. Syntetický email, barva bílá.</t>
  </si>
  <si>
    <t>Tmelení  spáry průřezu do 200mm2 (šíře 8mm) tmelem pro exteriér</t>
  </si>
  <si>
    <t>m</t>
  </si>
  <si>
    <t>Tmel akrylový, silikonový nebo MS polymerový. Barva dle tmeleného materiálu. Včetně úpravy spáry a podkladního profilu.</t>
  </si>
  <si>
    <t>D+M Demontáž klempířských prvků rš do 500 mm do suti</t>
  </si>
  <si>
    <t>Včetně kotvení a napojení na okolní konstrukce.</t>
  </si>
  <si>
    <t>Včetně kotvení a napojení na okolní konstrukce.Včetně povrchové úpravy základní nátěr, 2x vrchní nátěr. Syntetický email.</t>
  </si>
  <si>
    <t>D+M Oplechování (parapetů, okapu, říms apod.) Cu rš 500 mm</t>
  </si>
  <si>
    <t>D+M Oplechování (parapetů, okapu, říms apod.) TiZn rš 500 mm</t>
  </si>
  <si>
    <t>D+M Oplechování (parapetů, okapu, říms apod.) Pz rš 500 mm</t>
  </si>
  <si>
    <t>Demontáž plechové krytiny</t>
  </si>
  <si>
    <t>D+M Krytina Cu tl 0,63 mm hladká střešní z tabulí 2000x1000 mm</t>
  </si>
  <si>
    <t>Včetně kotvení a napojení na okolní krytinu.</t>
  </si>
  <si>
    <t>D+M Krytina TiZn tl 0,7 mm hladká střešní ze svitků š 670 mm</t>
  </si>
  <si>
    <t>D+M Krytina Pz tl 0,6 mm hladká střešní z tabulí 2000x1000 mm</t>
  </si>
  <si>
    <t>Včetně kotvení a napojení na okolní krytinu. Včetně povrchové úpravy základní nátěr, 2x vrchní nátěr. Syntetický email.</t>
  </si>
  <si>
    <t>Demontáž živičné krytiny</t>
  </si>
  <si>
    <t>Včetně likvidace a poplatků za uložení na skládku.</t>
  </si>
  <si>
    <t>Izolace z asfaltových pásů s výztužnou vložkou ze skelných nebo polypropylénových vláken. Včetně úpravy podkladu (přebroušení, penetrace apod.)</t>
  </si>
  <si>
    <t>Vyspravení krytiny keramické na sucho do 40 ks/m2 do 20% opravované plochy</t>
  </si>
  <si>
    <t>Keramická krytina drážková nebo hladká, bobrovka. Skladba a barevné řešení dle okolní krytiny.</t>
  </si>
  <si>
    <t>D+M krytiny keramické hladké jakéhokoliv sklonu na sucho do 40 ks/m2</t>
  </si>
  <si>
    <t>Velikost a skladba šablon podle okolní krytiny.</t>
  </si>
  <si>
    <t>Vyčištění střešního žlabu nebo svodu</t>
  </si>
  <si>
    <t>Včetně likvidace odpadu.</t>
  </si>
  <si>
    <t>Odvoz suti a vybouraných hmot na skládku se složením</t>
  </si>
  <si>
    <t>t</t>
  </si>
  <si>
    <t>Včetně snesení z objektu o výšce do 50m. Včetně poplatků za uložení.</t>
  </si>
  <si>
    <t>1.</t>
  </si>
  <si>
    <t>3.</t>
  </si>
  <si>
    <t>4.</t>
  </si>
  <si>
    <t>5.</t>
  </si>
  <si>
    <t>6.</t>
  </si>
  <si>
    <t>Celková nabídková cena</t>
  </si>
  <si>
    <t>Název položky</t>
  </si>
  <si>
    <t>h</t>
  </si>
  <si>
    <t>Cena celkem</t>
  </si>
  <si>
    <t>Jedn. cena bez DPH</t>
  </si>
  <si>
    <t>D+M Střešní žlab Cu rš 330 mm</t>
  </si>
  <si>
    <t>D+M Střešní žlab TiZn rš 330 mm</t>
  </si>
  <si>
    <t>D+M Střešní žlab Pz rš 330 mm</t>
  </si>
  <si>
    <t>D+M Střešní svod Cu 120 mm</t>
  </si>
  <si>
    <t>D+M Střešní svod  TiZn 120 mm</t>
  </si>
  <si>
    <t>D+M Střešní svod  Pz 120 mm</t>
  </si>
  <si>
    <t>Pročištění lapačů střešních splavenin</t>
  </si>
  <si>
    <t>ks</t>
  </si>
  <si>
    <t>M Živičná krytina střech do 10°, přilepením</t>
  </si>
  <si>
    <t>Demontáž krytiny keramické jakéhokoliv sklonu</t>
  </si>
  <si>
    <t>Demontáž krytiny betonové jakéhokoliv sklonu</t>
  </si>
  <si>
    <t>D+M krytiny betonové jakéhokoliv sklonu na sucho do 40 ks/m2</t>
  </si>
  <si>
    <t>Betonová krytina drážková nebo hladká. Skladba a barevné řešení dle okolní krytiny.</t>
  </si>
  <si>
    <t>J.cena</t>
  </si>
  <si>
    <t>P.Č.</t>
  </si>
  <si>
    <t>D+M Montáž střešního AL vikýře 500x500 mm</t>
  </si>
  <si>
    <t>Demontáž vikýře do 600x600 mm</t>
  </si>
  <si>
    <t>měsíc</t>
  </si>
  <si>
    <t>Sazba havarijní služby</t>
  </si>
  <si>
    <t>Počet MJ/rok</t>
  </si>
  <si>
    <t>Celkem bez DPH</t>
  </si>
  <si>
    <t>Ostatní odborné výškové práce pomocí lezeckou technikou</t>
  </si>
  <si>
    <t>Kalkulace služby  - činnosti*</t>
  </si>
  <si>
    <t>Celkové náklady/rok</t>
  </si>
  <si>
    <t>Paušál za pohotovostní službu**</t>
  </si>
  <si>
    <t>Mno</t>
  </si>
  <si>
    <t>Kalkulace služby - činnosti</t>
  </si>
  <si>
    <t>Cena bez DPH</t>
  </si>
  <si>
    <t>ZRN - (zákl. rozpočtové náklady), soupis prací</t>
  </si>
  <si>
    <t>Celkem činnosti p.č. 1. a 2./rok</t>
  </si>
  <si>
    <t>Celkem činnosti p.č. 1. a 2./4 roky</t>
  </si>
  <si>
    <t>Celkem výškové práce  p.č. 4. a 5. za 4 roky</t>
  </si>
  <si>
    <t>Zakázka:</t>
  </si>
  <si>
    <t>Poskytovatel:</t>
  </si>
  <si>
    <t>Rámcová smlouva – Výškové práce na nemovitostech města Hodonín</t>
  </si>
  <si>
    <r>
      <t xml:space="preserve">Pozn.: </t>
    </r>
    <r>
      <rPr>
        <b/>
        <sz val="8"/>
        <rFont val="Calibri"/>
        <family val="2"/>
        <charset val="238"/>
        <scheme val="minor"/>
      </rPr>
      <t>Účastník vyplní pouze barevně označená pole</t>
    </r>
  </si>
  <si>
    <t>Pozn.: Účastník vyplní pouze barevně označená pole</t>
  </si>
  <si>
    <t xml:space="preserve">Kontrola střešních části Objektů, zpracování zápisu o zjištěných skutečnostech a předložení zprávy objednateli o zjištěných nedostatcích (včetně fotodokumentace). </t>
  </si>
  <si>
    <t>Kontrola svislých dešťových svodů a části od lapačů nečistot po napojení do kanalizačního řádu kamerovým průzkumem se záznamem</t>
  </si>
  <si>
    <t>Kalkulace kontrol*</t>
  </si>
  <si>
    <t>Kalkulace kontrol</t>
  </si>
  <si>
    <t>** měsíční poplatek za Pohotovostní službu</t>
  </si>
  <si>
    <t>Soupis prací*</t>
  </si>
  <si>
    <t>* cena včetně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</si>
</sst>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00"/>
    <numFmt numFmtId="166" formatCode="_-* #,##0.00\ [$Kč-405]_-;\-* #,##0.00\ [$Kč-405]_-;_-* &quot;-&quot;??\ [$Kč-405]_-;_-@_-"/>
  </numFmts>
  <fonts count="36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960000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sz val="14"/>
      <color rgb="FF96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8" tint="-0.499984740745262"/>
      <name val="Calibri"/>
      <family val="2"/>
      <charset val="238"/>
      <scheme val="minor"/>
    </font>
    <font>
      <b/>
      <i/>
      <sz val="11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8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i/>
      <sz val="14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9" fontId="9" fillId="0" borderId="0"/>
    <xf numFmtId="9" fontId="14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7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8" fillId="2" borderId="7" xfId="0" applyNumberFormat="1" applyFont="1" applyFill="1" applyBorder="1" applyAlignment="1" applyProtection="1">
      <alignment vertical="center"/>
      <protection locked="0"/>
    </xf>
    <xf numFmtId="164" fontId="8" fillId="2" borderId="13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/>
    <xf numFmtId="0" fontId="17" fillId="0" borderId="2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0" fontId="7" fillId="0" borderId="0" xfId="0" applyFont="1"/>
    <xf numFmtId="166" fontId="18" fillId="2" borderId="22" xfId="0" applyNumberFormat="1" applyFont="1" applyFill="1" applyBorder="1" applyAlignment="1" applyProtection="1">
      <alignment vertical="center"/>
      <protection locked="0"/>
    </xf>
    <xf numFmtId="166" fontId="18" fillId="0" borderId="22" xfId="0" applyNumberFormat="1" applyFont="1" applyBorder="1" applyAlignment="1" applyProtection="1">
      <alignment vertical="center"/>
      <protection locked="0"/>
    </xf>
    <xf numFmtId="166" fontId="8" fillId="2" borderId="7" xfId="0" applyNumberFormat="1" applyFont="1" applyFill="1" applyBorder="1" applyAlignment="1" applyProtection="1">
      <alignment horizontal="center" vertical="center"/>
      <protection locked="0"/>
    </xf>
    <xf numFmtId="166" fontId="8" fillId="2" borderId="10" xfId="0" applyNumberFormat="1" applyFont="1" applyFill="1" applyBorder="1" applyAlignment="1" applyProtection="1">
      <alignment horizontal="center" vertical="center"/>
      <protection locked="0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vertical="center"/>
    </xf>
    <xf numFmtId="44" fontId="18" fillId="0" borderId="0" xfId="3" applyFont="1" applyAlignment="1" applyProtection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49" fontId="18" fillId="0" borderId="0" xfId="0" applyNumberFormat="1" applyFont="1" applyAlignment="1">
      <alignment vertical="center" wrapText="1"/>
    </xf>
    <xf numFmtId="49" fontId="18" fillId="3" borderId="19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49" fontId="18" fillId="3" borderId="20" xfId="0" applyNumberFormat="1" applyFont="1" applyFill="1" applyBorder="1" applyAlignment="1">
      <alignment horizontal="center" vertical="center" wrapText="1"/>
    </xf>
    <xf numFmtId="166" fontId="22" fillId="3" borderId="20" xfId="0" applyNumberFormat="1" applyFont="1" applyFill="1" applyBorder="1" applyAlignment="1">
      <alignment horizontal="center" vertical="center" wrapText="1"/>
    </xf>
    <xf numFmtId="44" fontId="18" fillId="3" borderId="20" xfId="3" applyFont="1" applyFill="1" applyBorder="1" applyAlignment="1" applyProtection="1">
      <alignment horizontal="center" vertical="center" wrapText="1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 vertical="center" wrapText="1"/>
    </xf>
    <xf numFmtId="44" fontId="25" fillId="0" borderId="21" xfId="3" applyFont="1" applyBorder="1" applyProtection="1"/>
    <xf numFmtId="1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44" fontId="18" fillId="0" borderId="22" xfId="3" applyFont="1" applyBorder="1" applyAlignment="1" applyProtection="1">
      <alignment vertical="center"/>
    </xf>
    <xf numFmtId="49" fontId="24" fillId="0" borderId="23" xfId="0" applyNumberFormat="1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49" fontId="24" fillId="0" borderId="21" xfId="0" applyNumberFormat="1" applyFont="1" applyBorder="1" applyAlignment="1">
      <alignment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44" fontId="18" fillId="0" borderId="0" xfId="3" applyFont="1" applyProtection="1"/>
    <xf numFmtId="49" fontId="18" fillId="0" borderId="0" xfId="0" applyNumberFormat="1" applyFont="1" applyAlignment="1">
      <alignment wrapText="1"/>
    </xf>
    <xf numFmtId="3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left"/>
    </xf>
    <xf numFmtId="4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left" vertical="center"/>
    </xf>
    <xf numFmtId="4" fontId="18" fillId="0" borderId="0" xfId="0" applyNumberFormat="1" applyFont="1"/>
    <xf numFmtId="4" fontId="18" fillId="0" borderId="0" xfId="0" applyNumberFormat="1" applyFont="1" applyAlignment="1">
      <alignment horizontal="left"/>
    </xf>
    <xf numFmtId="0" fontId="26" fillId="0" borderId="0" xfId="0" applyFont="1"/>
    <xf numFmtId="0" fontId="6" fillId="0" borderId="0" xfId="0" applyFont="1"/>
    <xf numFmtId="49" fontId="18" fillId="2" borderId="27" xfId="0" applyNumberFormat="1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5" fillId="0" borderId="2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164" fontId="8" fillId="2" borderId="10" xfId="0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165" fontId="18" fillId="0" borderId="2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2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8" fillId="0" borderId="8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4" fontId="19" fillId="0" borderId="3" xfId="0" applyNumberFormat="1" applyFont="1" applyBorder="1" applyAlignment="1">
      <alignment horizontal="right" vertical="center" wrapText="1"/>
    </xf>
    <xf numFmtId="164" fontId="3" fillId="2" borderId="10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3" fontId="17" fillId="0" borderId="17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4" fontId="33" fillId="0" borderId="30" xfId="0" applyNumberFormat="1" applyFont="1" applyBorder="1" applyAlignment="1">
      <alignment horizontal="left" vertical="center" indent="1"/>
    </xf>
    <xf numFmtId="44" fontId="30" fillId="0" borderId="8" xfId="3" applyFont="1" applyFill="1" applyBorder="1" applyAlignment="1" applyProtection="1">
      <alignment horizontal="right" vertical="center"/>
    </xf>
    <xf numFmtId="49" fontId="28" fillId="0" borderId="32" xfId="0" applyNumberFormat="1" applyFont="1" applyBorder="1" applyAlignment="1">
      <alignment horizontal="center" vertical="center"/>
    </xf>
    <xf numFmtId="4" fontId="33" fillId="0" borderId="26" xfId="0" applyNumberFormat="1" applyFont="1" applyBorder="1" applyAlignment="1">
      <alignment horizontal="left" vertical="center" indent="1"/>
    </xf>
    <xf numFmtId="44" fontId="30" fillId="0" borderId="14" xfId="3" applyFont="1" applyFill="1" applyBorder="1" applyAlignment="1" applyProtection="1">
      <alignment horizontal="right" vertical="center"/>
    </xf>
    <xf numFmtId="49" fontId="28" fillId="0" borderId="1" xfId="0" applyNumberFormat="1" applyFont="1" applyBorder="1" applyAlignment="1">
      <alignment horizontal="center" vertical="center"/>
    </xf>
    <xf numFmtId="4" fontId="29" fillId="0" borderId="28" xfId="0" applyNumberFormat="1" applyFont="1" applyBorder="1" applyAlignment="1">
      <alignment horizontal="left" vertical="center" indent="1"/>
    </xf>
    <xf numFmtId="44" fontId="28" fillId="0" borderId="16" xfId="3" applyFont="1" applyFill="1" applyBorder="1" applyAlignment="1" applyProtection="1">
      <alignment horizontal="right" vertical="center"/>
    </xf>
    <xf numFmtId="49" fontId="28" fillId="0" borderId="33" xfId="0" applyNumberFormat="1" applyFont="1" applyBorder="1" applyAlignment="1">
      <alignment horizontal="center" vertical="center"/>
    </xf>
    <xf numFmtId="4" fontId="29" fillId="0" borderId="30" xfId="0" applyNumberFormat="1" applyFont="1" applyBorder="1" applyAlignment="1">
      <alignment horizontal="left" vertical="center" indent="1"/>
    </xf>
    <xf numFmtId="44" fontId="28" fillId="0" borderId="5" xfId="3" applyFont="1" applyFill="1" applyBorder="1" applyAlignment="1" applyProtection="1">
      <alignment horizontal="right" vertical="center"/>
    </xf>
    <xf numFmtId="49" fontId="28" fillId="0" borderId="6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 indent="1"/>
    </xf>
    <xf numFmtId="44" fontId="30" fillId="0" borderId="8" xfId="3" applyFont="1" applyFill="1" applyBorder="1"/>
    <xf numFmtId="49" fontId="28" fillId="0" borderId="12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 indent="1"/>
    </xf>
    <xf numFmtId="44" fontId="28" fillId="0" borderId="14" xfId="0" applyNumberFormat="1" applyFont="1" applyBorder="1"/>
    <xf numFmtId="44" fontId="34" fillId="0" borderId="3" xfId="0" applyNumberFormat="1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</cellXfs>
  <cellStyles count="4">
    <cellStyle name="Excel Built-in Normal" xfId="1" xr:uid="{00000000-0005-0000-0000-000000000000}"/>
    <cellStyle name="Měna" xfId="3" builtinId="4"/>
    <cellStyle name="Normální" xfId="0" builtinId="0"/>
    <cellStyle name="procent 2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tabSelected="1" workbookViewId="0">
      <selection activeCell="B3" sqref="B3"/>
    </sheetView>
  </sheetViews>
  <sheetFormatPr defaultColWidth="9" defaultRowHeight="15" x14ac:dyDescent="0.25"/>
  <cols>
    <col min="1" max="1" width="11.5" style="26" customWidth="1"/>
    <col min="2" max="2" width="40.5" style="26" customWidth="1"/>
    <col min="3" max="3" width="21.625" style="26" customWidth="1"/>
    <col min="4" max="16384" width="9" style="26"/>
  </cols>
  <sheetData>
    <row r="1" spans="1:3" x14ac:dyDescent="0.25">
      <c r="A1" s="63"/>
      <c r="B1" s="64"/>
      <c r="C1" s="65"/>
    </row>
    <row r="2" spans="1:3" x14ac:dyDescent="0.25">
      <c r="A2" s="36" t="s">
        <v>108</v>
      </c>
      <c r="B2" s="66" t="s">
        <v>110</v>
      </c>
      <c r="C2" s="68"/>
    </row>
    <row r="3" spans="1:3" ht="25.5" customHeight="1" x14ac:dyDescent="0.25">
      <c r="A3" s="37" t="s">
        <v>6</v>
      </c>
      <c r="B3" s="71" t="s">
        <v>7</v>
      </c>
      <c r="C3" s="68"/>
    </row>
    <row r="4" spans="1:3" ht="64.5" customHeight="1" x14ac:dyDescent="0.25">
      <c r="A4" s="37" t="s">
        <v>109</v>
      </c>
      <c r="B4" s="71" t="s">
        <v>7</v>
      </c>
      <c r="C4" s="68"/>
    </row>
    <row r="5" spans="1:3" ht="15.75" thickBot="1" x14ac:dyDescent="0.3">
      <c r="A5" s="67"/>
      <c r="B5" s="67"/>
      <c r="C5" s="67"/>
    </row>
    <row r="6" spans="1:3" ht="15.75" thickBot="1" x14ac:dyDescent="0.3">
      <c r="A6" s="110" t="s">
        <v>90</v>
      </c>
      <c r="B6" s="111" t="s">
        <v>72</v>
      </c>
      <c r="C6" s="112" t="s">
        <v>103</v>
      </c>
    </row>
    <row r="7" spans="1:3" x14ac:dyDescent="0.25">
      <c r="A7" s="113" t="s">
        <v>66</v>
      </c>
      <c r="B7" s="114" t="s">
        <v>104</v>
      </c>
      <c r="C7" s="115">
        <f>'ZRN - Soupis prací'!G5</f>
        <v>0</v>
      </c>
    </row>
    <row r="8" spans="1:3" ht="15.75" thickBot="1" x14ac:dyDescent="0.3">
      <c r="A8" s="116" t="s">
        <v>3</v>
      </c>
      <c r="B8" s="117" t="s">
        <v>102</v>
      </c>
      <c r="C8" s="118">
        <f>'3_Kalkulace služby - činnosti'!F9</f>
        <v>0</v>
      </c>
    </row>
    <row r="9" spans="1:3" ht="15.75" thickBot="1" x14ac:dyDescent="0.3">
      <c r="A9" s="119" t="s">
        <v>67</v>
      </c>
      <c r="B9" s="120" t="s">
        <v>105</v>
      </c>
      <c r="C9" s="121">
        <f>SUM(C7:C8)</f>
        <v>0</v>
      </c>
    </row>
    <row r="10" spans="1:3" s="69" customFormat="1" ht="19.5" thickBot="1" x14ac:dyDescent="0.35">
      <c r="A10" s="122" t="s">
        <v>68</v>
      </c>
      <c r="B10" s="123" t="s">
        <v>106</v>
      </c>
      <c r="C10" s="124">
        <f>C9*4</f>
        <v>0</v>
      </c>
    </row>
    <row r="11" spans="1:3" x14ac:dyDescent="0.25">
      <c r="A11" s="125" t="s">
        <v>69</v>
      </c>
      <c r="B11" s="126" t="s">
        <v>116</v>
      </c>
      <c r="C11" s="127">
        <f>'2_Kalkulace kontrol'!F6</f>
        <v>0</v>
      </c>
    </row>
    <row r="12" spans="1:3" ht="15.75" thickBot="1" x14ac:dyDescent="0.3">
      <c r="A12" s="128" t="s">
        <v>70</v>
      </c>
      <c r="B12" s="129" t="s">
        <v>107</v>
      </c>
      <c r="C12" s="130">
        <f>SUM(C10:C11)</f>
        <v>0</v>
      </c>
    </row>
    <row r="14" spans="1:3" ht="15.75" thickBot="1" x14ac:dyDescent="0.3"/>
    <row r="15" spans="1:3" s="91" customFormat="1" ht="26.25" customHeight="1" thickBot="1" x14ac:dyDescent="0.25">
      <c r="B15" s="132" t="s">
        <v>71</v>
      </c>
      <c r="C15" s="131">
        <f>C12</f>
        <v>0</v>
      </c>
    </row>
    <row r="18" spans="2:2" x14ac:dyDescent="0.25">
      <c r="B18" s="101" t="s">
        <v>112</v>
      </c>
    </row>
  </sheetData>
  <sheetProtection algorithmName="SHA-512" hashValue="S2ovN9d6urDRp7I0/k2WDkchsZEjGziNZkDgma4My0p47RXPbc5CWmy8oB70ovxsfVMhKrnWOhCWWPMhPJOU+A==" saltValue="hGnWeuTwtMganYY3UTamQQ==" spinCount="100000" sheet="1" selectLockedCells="1"/>
  <phoneticPr fontId="27" type="noConversion"/>
  <pageMargins left="0.70866141732283472" right="0.70866141732283472" top="0.78740157480314965" bottom="0.78740157480314965" header="0.31496062992125984" footer="0.31496062992125984"/>
  <pageSetup paperSize="9" scale="7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>
      <selection activeCell="E4" sqref="E4"/>
    </sheetView>
  </sheetViews>
  <sheetFormatPr defaultColWidth="4.75" defaultRowHeight="11.25" x14ac:dyDescent="0.2"/>
  <cols>
    <col min="1" max="1" width="4" style="2" bestFit="1" customWidth="1"/>
    <col min="2" max="2" width="50.625" style="3" bestFit="1" customWidth="1"/>
    <col min="3" max="3" width="3.375" style="3" bestFit="1" customWidth="1"/>
    <col min="4" max="4" width="9.375" style="4" customWidth="1"/>
    <col min="5" max="5" width="14.625" style="4" customWidth="1"/>
    <col min="6" max="6" width="20" style="4" customWidth="1"/>
    <col min="7" max="16384" width="4.75" style="1"/>
  </cols>
  <sheetData>
    <row r="1" spans="1:6" ht="18.75" x14ac:dyDescent="0.2">
      <c r="A1" s="134" t="s">
        <v>115</v>
      </c>
      <c r="B1" s="134"/>
      <c r="C1" s="134"/>
      <c r="D1" s="134"/>
      <c r="E1" s="134"/>
      <c r="F1" s="134"/>
    </row>
    <row r="2" spans="1:6" ht="12" thickBot="1" x14ac:dyDescent="0.25"/>
    <row r="3" spans="1:6" s="78" customFormat="1" ht="30.75" thickBot="1" x14ac:dyDescent="0.25">
      <c r="A3" s="77" t="s">
        <v>2</v>
      </c>
      <c r="B3" s="72" t="s">
        <v>72</v>
      </c>
      <c r="C3" s="73" t="s">
        <v>13</v>
      </c>
      <c r="D3" s="74" t="s">
        <v>101</v>
      </c>
      <c r="E3" s="11" t="s">
        <v>75</v>
      </c>
      <c r="F3" s="12" t="s">
        <v>96</v>
      </c>
    </row>
    <row r="4" spans="1:6" ht="45" x14ac:dyDescent="0.2">
      <c r="A4" s="13" t="s">
        <v>66</v>
      </c>
      <c r="B4" s="102" t="s">
        <v>113</v>
      </c>
      <c r="C4" s="22" t="s">
        <v>73</v>
      </c>
      <c r="D4" s="94">
        <v>240</v>
      </c>
      <c r="E4" s="29">
        <v>0</v>
      </c>
      <c r="F4" s="23">
        <f>D4*E4</f>
        <v>0</v>
      </c>
    </row>
    <row r="5" spans="1:6" ht="45.75" thickBot="1" x14ac:dyDescent="0.25">
      <c r="A5" s="133" t="s">
        <v>3</v>
      </c>
      <c r="B5" s="103" t="s">
        <v>114</v>
      </c>
      <c r="C5" s="18" t="s">
        <v>5</v>
      </c>
      <c r="D5" s="95">
        <v>2100</v>
      </c>
      <c r="E5" s="30">
        <v>0</v>
      </c>
      <c r="F5" s="24">
        <f t="shared" ref="F5" si="0">D5*E5</f>
        <v>0</v>
      </c>
    </row>
    <row r="6" spans="1:6" ht="19.5" thickBot="1" x14ac:dyDescent="0.25">
      <c r="A6" s="19"/>
      <c r="B6" s="20" t="s">
        <v>74</v>
      </c>
      <c r="C6" s="20"/>
      <c r="D6" s="20"/>
      <c r="E6" s="21"/>
      <c r="F6" s="25">
        <f>SUM(F4:F5)</f>
        <v>0</v>
      </c>
    </row>
    <row r="8" spans="1:6" ht="12" x14ac:dyDescent="0.2">
      <c r="A8" s="1"/>
      <c r="B8" s="97" t="s">
        <v>112</v>
      </c>
      <c r="C8" s="6"/>
      <c r="D8" s="6"/>
      <c r="E8" s="6"/>
      <c r="F8" s="1"/>
    </row>
    <row r="9" spans="1:6" x14ac:dyDescent="0.2">
      <c r="A9" s="5"/>
      <c r="B9" s="7"/>
      <c r="C9" s="7"/>
      <c r="D9" s="8"/>
      <c r="E9" s="8"/>
      <c r="F9" s="8"/>
    </row>
    <row r="10" spans="1:6" ht="15" x14ac:dyDescent="0.25">
      <c r="B10" s="100" t="s">
        <v>1</v>
      </c>
      <c r="C10" s="7"/>
    </row>
    <row r="12" spans="1:6" x14ac:dyDescent="0.2">
      <c r="A12" s="9"/>
      <c r="B12" s="1"/>
      <c r="C12" s="1"/>
      <c r="D12" s="1"/>
      <c r="E12" s="1"/>
      <c r="F12" s="1"/>
    </row>
  </sheetData>
  <sheetProtection algorithmName="SHA-512" hashValue="Eo8OrKCQBbkkVj+2f/YO8Rw9fFznJXnqSxNc+vwiDtncUSOg0i5eWmhsd4lvkZR3FNF0voA6VbnAM37UuBh/6Q==" saltValue="VuWbcuzfSr8c0CI/TdPuGg==" spinCount="100000" sheet="1" selectLockedCells="1"/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zoomScaleNormal="100" workbookViewId="0">
      <selection activeCell="E5" sqref="E5"/>
    </sheetView>
  </sheetViews>
  <sheetFormatPr defaultColWidth="8" defaultRowHeight="15" x14ac:dyDescent="0.25"/>
  <cols>
    <col min="1" max="1" width="4" style="10" bestFit="1" customWidth="1"/>
    <col min="2" max="2" width="34" style="10" customWidth="1"/>
    <col min="3" max="3" width="7.125" style="10" bestFit="1" customWidth="1"/>
    <col min="4" max="4" width="7.5" style="10" customWidth="1"/>
    <col min="5" max="5" width="10.25" style="10" bestFit="1" customWidth="1"/>
    <col min="6" max="6" width="17.5" style="10" customWidth="1"/>
    <col min="7" max="16384" width="8" style="10"/>
  </cols>
  <sheetData>
    <row r="1" spans="1:6" ht="18.75" x14ac:dyDescent="0.3">
      <c r="B1" s="135" t="s">
        <v>98</v>
      </c>
      <c r="C1" s="135"/>
      <c r="D1" s="135"/>
      <c r="E1" s="135"/>
      <c r="F1" s="135"/>
    </row>
    <row r="3" spans="1:6" ht="15.75" thickBot="1" x14ac:dyDescent="0.3"/>
    <row r="4" spans="1:6" ht="30.75" thickBot="1" x14ac:dyDescent="0.3">
      <c r="A4" s="79" t="s">
        <v>2</v>
      </c>
      <c r="B4" s="73" t="s">
        <v>0</v>
      </c>
      <c r="C4" s="73" t="s">
        <v>13</v>
      </c>
      <c r="D4" s="73" t="s">
        <v>95</v>
      </c>
      <c r="E4" s="73" t="s">
        <v>75</v>
      </c>
      <c r="F4" s="80" t="s">
        <v>96</v>
      </c>
    </row>
    <row r="5" spans="1:6" x14ac:dyDescent="0.25">
      <c r="A5" s="83" t="s">
        <v>66</v>
      </c>
      <c r="B5" s="75" t="s">
        <v>4</v>
      </c>
      <c r="C5" s="86" t="s">
        <v>73</v>
      </c>
      <c r="D5" s="92">
        <v>50</v>
      </c>
      <c r="E5" s="14">
        <v>0</v>
      </c>
      <c r="F5" s="104">
        <f>D5*E5</f>
        <v>0</v>
      </c>
    </row>
    <row r="6" spans="1:6" ht="30" x14ac:dyDescent="0.25">
      <c r="A6" s="84" t="s">
        <v>3</v>
      </c>
      <c r="B6" s="81" t="s">
        <v>97</v>
      </c>
      <c r="C6" s="87" t="s">
        <v>73</v>
      </c>
      <c r="D6" s="18">
        <v>50</v>
      </c>
      <c r="E6" s="108">
        <v>0</v>
      </c>
      <c r="F6" s="105">
        <f>E6*D6</f>
        <v>0</v>
      </c>
    </row>
    <row r="7" spans="1:6" x14ac:dyDescent="0.25">
      <c r="A7" s="84" t="s">
        <v>67</v>
      </c>
      <c r="B7" s="81" t="s">
        <v>94</v>
      </c>
      <c r="C7" s="87" t="s">
        <v>73</v>
      </c>
      <c r="D7" s="18">
        <v>10</v>
      </c>
      <c r="E7" s="82">
        <v>0</v>
      </c>
      <c r="F7" s="105">
        <f>E7*D7</f>
        <v>0</v>
      </c>
    </row>
    <row r="8" spans="1:6" ht="15.75" thickBot="1" x14ac:dyDescent="0.3">
      <c r="A8" s="85" t="s">
        <v>68</v>
      </c>
      <c r="B8" s="76" t="s">
        <v>100</v>
      </c>
      <c r="C8" s="88" t="s">
        <v>93</v>
      </c>
      <c r="D8" s="93">
        <v>12</v>
      </c>
      <c r="E8" s="15">
        <v>0</v>
      </c>
      <c r="F8" s="106">
        <f>E8*D8</f>
        <v>0</v>
      </c>
    </row>
    <row r="9" spans="1:6" ht="19.5" thickBot="1" x14ac:dyDescent="0.3">
      <c r="A9" s="16"/>
      <c r="B9" s="17" t="s">
        <v>99</v>
      </c>
      <c r="C9" s="17"/>
      <c r="D9" s="17"/>
      <c r="E9" s="17"/>
      <c r="F9" s="107">
        <f>SUM(F5:F8)</f>
        <v>0</v>
      </c>
    </row>
    <row r="11" spans="1:6" s="98" customFormat="1" ht="12" x14ac:dyDescent="0.2">
      <c r="B11" s="97" t="s">
        <v>112</v>
      </c>
      <c r="C11" s="99"/>
      <c r="D11" s="99"/>
    </row>
    <row r="12" spans="1:6" x14ac:dyDescent="0.25">
      <c r="B12" s="89" t="s">
        <v>1</v>
      </c>
    </row>
    <row r="13" spans="1:6" x14ac:dyDescent="0.25">
      <c r="B13" s="109" t="s">
        <v>117</v>
      </c>
    </row>
  </sheetData>
  <sheetProtection algorithmName="SHA-512" hashValue="Rb9fxc7jwyViUoJ1/o/Ta+a3s0ndyInY4NHcmt6sA9hhULVMzr1aQrKqW1d0GETTc0IBNDbPx+DrsK6Z6DG8zA==" saltValue="9hRjUOIhqNKaBWh/apwZSQ==" spinCount="100000" sheet="1" selectLockedCells="1"/>
  <mergeCells count="1">
    <mergeCell ref="B1:F1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78"/>
  <sheetViews>
    <sheetView zoomScaleNormal="100" workbookViewId="0">
      <pane ySplit="5" topLeftCell="A6" activePane="bottomLeft" state="frozen"/>
      <selection pane="bottomLeft" activeCell="F9" sqref="F9"/>
    </sheetView>
  </sheetViews>
  <sheetFormatPr defaultColWidth="9" defaultRowHeight="15" x14ac:dyDescent="0.25"/>
  <cols>
    <col min="1" max="1" width="5.625" style="58" customWidth="1"/>
    <col min="2" max="2" width="6.5" style="59" customWidth="1"/>
    <col min="3" max="3" width="62.375" style="62" customWidth="1"/>
    <col min="4" max="4" width="5.625" style="59" customWidth="1"/>
    <col min="5" max="5" width="8.625" style="59" customWidth="1"/>
    <col min="6" max="6" width="12" style="60" customWidth="1"/>
    <col min="7" max="7" width="19.375" style="61" customWidth="1"/>
    <col min="8" max="16384" width="9" style="26"/>
  </cols>
  <sheetData>
    <row r="1" spans="1:9" ht="18.75" x14ac:dyDescent="0.25">
      <c r="A1" s="31"/>
      <c r="B1" s="32"/>
      <c r="C1" s="33" t="s">
        <v>118</v>
      </c>
      <c r="D1" s="32"/>
      <c r="E1" s="32"/>
      <c r="F1" s="34"/>
      <c r="G1" s="35"/>
    </row>
    <row r="2" spans="1:9" ht="48" customHeight="1" x14ac:dyDescent="0.25">
      <c r="A2" s="38" t="s">
        <v>8</v>
      </c>
      <c r="B2" s="26"/>
      <c r="C2" s="136" t="s">
        <v>9</v>
      </c>
      <c r="D2" s="136"/>
      <c r="E2" s="136"/>
      <c r="F2" s="136"/>
      <c r="G2" s="136"/>
    </row>
    <row r="3" spans="1:9" x14ac:dyDescent="0.25">
      <c r="A3" s="31"/>
      <c r="B3" s="32"/>
      <c r="C3" s="96" t="s">
        <v>111</v>
      </c>
      <c r="D3" s="32"/>
      <c r="E3" s="32"/>
      <c r="F3" s="34"/>
      <c r="G3" s="35"/>
      <c r="I3" s="70"/>
    </row>
    <row r="4" spans="1:9" x14ac:dyDescent="0.25">
      <c r="A4" s="40" t="s">
        <v>10</v>
      </c>
      <c r="B4" s="41" t="s">
        <v>11</v>
      </c>
      <c r="C4" s="42" t="s">
        <v>12</v>
      </c>
      <c r="D4" s="41" t="s">
        <v>13</v>
      </c>
      <c r="E4" s="41" t="s">
        <v>14</v>
      </c>
      <c r="F4" s="43" t="s">
        <v>89</v>
      </c>
      <c r="G4" s="44" t="s">
        <v>74</v>
      </c>
    </row>
    <row r="5" spans="1:9" ht="18.75" x14ac:dyDescent="0.3">
      <c r="A5" s="45">
        <v>0</v>
      </c>
      <c r="B5" s="46" t="s">
        <v>15</v>
      </c>
      <c r="C5" s="47" t="s">
        <v>16</v>
      </c>
      <c r="D5" s="32"/>
      <c r="E5" s="32"/>
      <c r="F5" s="34"/>
      <c r="G5" s="48">
        <f>SUBTOTAL(9,G6:G75)</f>
        <v>0</v>
      </c>
    </row>
    <row r="6" spans="1:9" x14ac:dyDescent="0.25">
      <c r="A6" s="49">
        <f>IF(ISTEXT(B6),IF(ISTEXT(B5),A5+1,IF(ISTEXT(B4),A4+1,IF(ISTEXT(B3),A3+1,IF(ISTEXT(#REF!),#REF!+1,".")))),".")</f>
        <v>1</v>
      </c>
      <c r="B6" s="50" t="s">
        <v>17</v>
      </c>
      <c r="C6" s="51" t="s">
        <v>18</v>
      </c>
      <c r="D6" s="52" t="s">
        <v>19</v>
      </c>
      <c r="E6" s="90">
        <v>10</v>
      </c>
      <c r="F6" s="27">
        <v>0</v>
      </c>
      <c r="G6" s="53">
        <f>ROUND(F6*E6,2)</f>
        <v>0</v>
      </c>
    </row>
    <row r="7" spans="1:9" x14ac:dyDescent="0.25">
      <c r="A7" s="49">
        <f>IF(ISTEXT(B7),IF(ISTEXT(B6),A6+1,IF(ISTEXT(B5),A5+1,IF(ISTEXT(B4),A4+1,IF(ISTEXT(#REF!),#REF!+1,".")))),".")</f>
        <v>2</v>
      </c>
      <c r="B7" s="50" t="s">
        <v>17</v>
      </c>
      <c r="C7" s="51" t="s">
        <v>20</v>
      </c>
      <c r="D7" s="52" t="s">
        <v>19</v>
      </c>
      <c r="E7" s="90">
        <v>10</v>
      </c>
      <c r="F7" s="27">
        <v>0</v>
      </c>
      <c r="G7" s="53">
        <f>ROUND(F7*E7,2)</f>
        <v>0</v>
      </c>
    </row>
    <row r="8" spans="1:9" ht="30" x14ac:dyDescent="0.25">
      <c r="A8" s="49">
        <f>IF(ISTEXT(B8),IF(ISTEXT(B7),A7+1,IF(ISTEXT(B6),A6+1,IF(ISTEXT(B5),A5+1,IF(ISTEXT(#REF!),#REF!+1,".")))),".")</f>
        <v>3</v>
      </c>
      <c r="B8" s="50" t="s">
        <v>17</v>
      </c>
      <c r="C8" s="51" t="s">
        <v>21</v>
      </c>
      <c r="D8" s="52" t="s">
        <v>19</v>
      </c>
      <c r="E8" s="90">
        <v>10</v>
      </c>
      <c r="F8" s="27">
        <v>0</v>
      </c>
      <c r="G8" s="53">
        <f>ROUND(F8*E8,2)</f>
        <v>0</v>
      </c>
    </row>
    <row r="9" spans="1:9" x14ac:dyDescent="0.25">
      <c r="A9" s="49" t="str">
        <f>IF(ISTEXT(B9),IF(ISTEXT(B8),A8+1,IF(ISTEXT(B7),A7+1,IF(ISTEXT(B6),A6+1,IF(ISTEXT(#REF!),#REF!+1,".")))),".")</f>
        <v>.</v>
      </c>
      <c r="B9" s="50"/>
      <c r="C9" s="54" t="s">
        <v>22</v>
      </c>
      <c r="D9" s="55"/>
      <c r="E9" s="90"/>
      <c r="F9" s="28"/>
      <c r="G9" s="53"/>
    </row>
    <row r="10" spans="1:9" x14ac:dyDescent="0.25">
      <c r="A10" s="49">
        <f>IF(ISTEXT(B10),IF(ISTEXT(B9),A9+1,IF(ISTEXT(B8),A8+1,IF(ISTEXT(B7),A7+1,IF(ISTEXT(#REF!),#REF!+1,".")))),".")</f>
        <v>4</v>
      </c>
      <c r="B10" s="50" t="s">
        <v>17</v>
      </c>
      <c r="C10" s="51" t="s">
        <v>23</v>
      </c>
      <c r="D10" s="52" t="s">
        <v>19</v>
      </c>
      <c r="E10" s="90">
        <v>20</v>
      </c>
      <c r="F10" s="27">
        <v>0</v>
      </c>
      <c r="G10" s="53">
        <f>ROUND(F10*E10,2)</f>
        <v>0</v>
      </c>
    </row>
    <row r="11" spans="1:9" x14ac:dyDescent="0.25">
      <c r="A11" s="49">
        <f>IF(ISTEXT(B11),IF(ISTEXT(B10),A10+1,IF(ISTEXT(B9),A9+1,IF(ISTEXT(B8),A8+1,IF(ISTEXT(#REF!),#REF!+1,".")))),".")</f>
        <v>5</v>
      </c>
      <c r="B11" s="50" t="s">
        <v>17</v>
      </c>
      <c r="C11" s="51" t="s">
        <v>24</v>
      </c>
      <c r="D11" s="52" t="s">
        <v>19</v>
      </c>
      <c r="E11" s="90">
        <v>10</v>
      </c>
      <c r="F11" s="28">
        <v>0</v>
      </c>
      <c r="G11" s="53">
        <f>ROUND(F11*E11,2)</f>
        <v>0</v>
      </c>
    </row>
    <row r="12" spans="1:9" x14ac:dyDescent="0.25">
      <c r="A12" s="49" t="str">
        <f>IF(ISTEXT(B12),IF(ISTEXT(B11),A11+1,IF(ISTEXT(B10),A10+1,IF(ISTEXT(B9),A9+1,IF(ISTEXT(#REF!),#REF!+1,".")))),".")</f>
        <v>.</v>
      </c>
      <c r="B12" s="50"/>
      <c r="C12" s="54" t="s">
        <v>25</v>
      </c>
      <c r="D12" s="55"/>
      <c r="E12" s="90"/>
      <c r="F12" s="28"/>
      <c r="G12" s="53"/>
    </row>
    <row r="13" spans="1:9" x14ac:dyDescent="0.25">
      <c r="A13" s="49">
        <f>IF(ISTEXT(B13),IF(ISTEXT(B12),A12+1,IF(ISTEXT(B11),A11+1,IF(ISTEXT(B10),A10+1,IF(ISTEXT(#REF!),#REF!+1,".")))),".")</f>
        <v>6</v>
      </c>
      <c r="B13" s="50" t="s">
        <v>17</v>
      </c>
      <c r="C13" s="51" t="s">
        <v>26</v>
      </c>
      <c r="D13" s="52" t="s">
        <v>19</v>
      </c>
      <c r="E13" s="90">
        <v>50</v>
      </c>
      <c r="F13" s="28">
        <v>0</v>
      </c>
      <c r="G13" s="53">
        <f>ROUND(F13*E13,2)</f>
        <v>0</v>
      </c>
    </row>
    <row r="14" spans="1:9" x14ac:dyDescent="0.25">
      <c r="A14" s="49">
        <f>IF(ISTEXT(B14),IF(ISTEXT(B13),A13+1,IF(ISTEXT(B12),A12+1,IF(ISTEXT(B11),A11+1,IF(ISTEXT(#REF!),#REF!+1,".")))),".")</f>
        <v>7</v>
      </c>
      <c r="B14" s="50" t="s">
        <v>17</v>
      </c>
      <c r="C14" s="51" t="s">
        <v>27</v>
      </c>
      <c r="D14" s="52" t="s">
        <v>19</v>
      </c>
      <c r="E14" s="90">
        <v>50</v>
      </c>
      <c r="F14" s="27">
        <v>0</v>
      </c>
      <c r="G14" s="53">
        <f>ROUND(F14*E14,2)</f>
        <v>0</v>
      </c>
    </row>
    <row r="15" spans="1:9" ht="75" x14ac:dyDescent="0.25">
      <c r="A15" s="49" t="str">
        <f>IF(ISTEXT(B15),IF(ISTEXT(B14),A14+1,IF(ISTEXT(B13),A13+1,IF(ISTEXT(B12),A12+1,IF(ISTEXT(#REF!),#REF!+1,".")))),".")</f>
        <v>.</v>
      </c>
      <c r="B15" s="50"/>
      <c r="C15" s="54" t="s">
        <v>28</v>
      </c>
      <c r="D15" s="52"/>
      <c r="E15" s="90"/>
      <c r="F15" s="28"/>
      <c r="G15" s="53"/>
    </row>
    <row r="16" spans="1:9" ht="30" x14ac:dyDescent="0.25">
      <c r="A16" s="49">
        <f>IF(ISTEXT(B16),IF(ISTEXT(B15),A15+1,IF(ISTEXT(B14),A14+1,IF(ISTEXT(B13),A13+1,IF(ISTEXT(#REF!),#REF!+1,".")))),".")</f>
        <v>8</v>
      </c>
      <c r="B16" s="50" t="s">
        <v>17</v>
      </c>
      <c r="C16" s="51" t="s">
        <v>29</v>
      </c>
      <c r="D16" s="52" t="s">
        <v>30</v>
      </c>
      <c r="E16" s="90">
        <v>30</v>
      </c>
      <c r="F16" s="28">
        <v>0</v>
      </c>
      <c r="G16" s="53">
        <f>ROUND(F16*E16,2)</f>
        <v>0</v>
      </c>
    </row>
    <row r="17" spans="1:7" x14ac:dyDescent="0.25">
      <c r="A17" s="49">
        <f>IF(ISTEXT(B17),IF(ISTEXT(B16),A16+1,IF(ISTEXT(B15),A15+1,IF(ISTEXT(B14),A14+1,IF(ISTEXT(#REF!),#REF!+1,".")))),".")</f>
        <v>9</v>
      </c>
      <c r="B17" s="50" t="s">
        <v>17</v>
      </c>
      <c r="C17" s="51" t="s">
        <v>31</v>
      </c>
      <c r="D17" s="52" t="s">
        <v>30</v>
      </c>
      <c r="E17" s="90">
        <v>30</v>
      </c>
      <c r="F17" s="28">
        <v>0</v>
      </c>
      <c r="G17" s="53">
        <f>ROUND(F17*E17,2)</f>
        <v>0</v>
      </c>
    </row>
    <row r="18" spans="1:7" x14ac:dyDescent="0.25">
      <c r="A18" s="49" t="str">
        <f>IF(ISTEXT(B18),IF(ISTEXT(B17),A17+1,IF(ISTEXT(B16),A16+1,IF(ISTEXT(B15),A15+1,IF(ISTEXT(#REF!),#REF!+1,".")))),".")</f>
        <v>.</v>
      </c>
      <c r="B18" s="50"/>
      <c r="C18" s="56" t="s">
        <v>32</v>
      </c>
      <c r="D18" s="52"/>
      <c r="E18" s="90"/>
      <c r="F18" s="28"/>
      <c r="G18" s="53"/>
    </row>
    <row r="19" spans="1:7" ht="30" x14ac:dyDescent="0.25">
      <c r="A19" s="49">
        <f>IF(ISTEXT(B19),IF(ISTEXT(B18),A18+1,IF(ISTEXT(B17),A17+1,IF(ISTEXT(B16),A16+1,IF(ISTEXT(#REF!),#REF!+1,".")))),".")</f>
        <v>10</v>
      </c>
      <c r="B19" s="50" t="s">
        <v>17</v>
      </c>
      <c r="C19" s="51" t="s">
        <v>33</v>
      </c>
      <c r="D19" s="52" t="s">
        <v>19</v>
      </c>
      <c r="E19" s="90">
        <v>16</v>
      </c>
      <c r="F19" s="28">
        <v>0</v>
      </c>
      <c r="G19" s="53">
        <f>ROUND(F19*E19,2)</f>
        <v>0</v>
      </c>
    </row>
    <row r="20" spans="1:7" x14ac:dyDescent="0.25">
      <c r="A20" s="49">
        <f>IF(ISTEXT(B20),IF(ISTEXT(B19),A19+1,IF(ISTEXT(B18),A18+1,IF(ISTEXT(B17),A17+1,IF(ISTEXT(#REF!),#REF!+1,".")))),".")</f>
        <v>11</v>
      </c>
      <c r="B20" s="50" t="s">
        <v>17</v>
      </c>
      <c r="C20" s="51" t="s">
        <v>34</v>
      </c>
      <c r="D20" s="52" t="s">
        <v>19</v>
      </c>
      <c r="E20" s="90">
        <v>16</v>
      </c>
      <c r="F20" s="28">
        <v>0</v>
      </c>
      <c r="G20" s="53">
        <f>ROUND(F20*E20,2)</f>
        <v>0</v>
      </c>
    </row>
    <row r="21" spans="1:7" ht="30" x14ac:dyDescent="0.25">
      <c r="A21" s="49" t="str">
        <f>IF(ISTEXT(B21),IF(ISTEXT(B20),A20+1,IF(ISTEXT(B19),A19+1,IF(ISTEXT(B18),A18+1,IF(ISTEXT(#REF!),#REF!+1,".")))),".")</f>
        <v>.</v>
      </c>
      <c r="B21" s="50"/>
      <c r="C21" s="54" t="s">
        <v>35</v>
      </c>
      <c r="D21" s="52"/>
      <c r="E21" s="90"/>
      <c r="F21" s="28"/>
      <c r="G21" s="53"/>
    </row>
    <row r="22" spans="1:7" x14ac:dyDescent="0.25">
      <c r="A22" s="49">
        <f>IF(ISTEXT(B22),IF(ISTEXT(B21),A21+1,IF(ISTEXT(B20),A20+1,IF(ISTEXT(B19),A19+1,IF(ISTEXT(#REF!),#REF!+1,".")))),".")</f>
        <v>12</v>
      </c>
      <c r="B22" s="50" t="s">
        <v>17</v>
      </c>
      <c r="C22" s="51" t="s">
        <v>36</v>
      </c>
      <c r="D22" s="52" t="s">
        <v>19</v>
      </c>
      <c r="E22" s="90">
        <v>15</v>
      </c>
      <c r="F22" s="28">
        <v>0</v>
      </c>
      <c r="G22" s="53">
        <f>ROUND(F22*E22,2)</f>
        <v>0</v>
      </c>
    </row>
    <row r="23" spans="1:7" ht="30" x14ac:dyDescent="0.25">
      <c r="A23" s="49">
        <f>IF(ISTEXT(B23),IF(ISTEXT(B22),A22+1,IF(ISTEXT(B21),A21+1,IF(ISTEXT(B20),A20+1,IF(ISTEXT(#REF!),#REF!+1,".")))),".")</f>
        <v>13</v>
      </c>
      <c r="B23" s="50" t="s">
        <v>17</v>
      </c>
      <c r="C23" s="51" t="s">
        <v>37</v>
      </c>
      <c r="D23" s="52" t="s">
        <v>19</v>
      </c>
      <c r="E23" s="90">
        <v>15</v>
      </c>
      <c r="F23" s="28">
        <v>0</v>
      </c>
      <c r="G23" s="53">
        <f>ROUND(F23*E23,2)</f>
        <v>0</v>
      </c>
    </row>
    <row r="24" spans="1:7" ht="30" x14ac:dyDescent="0.25">
      <c r="A24" s="49" t="str">
        <f>IF(ISTEXT(B24),IF(ISTEXT(B23),A23+1,IF(ISTEXT(B22),A22+1,IF(ISTEXT(B21),A21+1,IF(ISTEXT(#REF!),#REF!+1,".")))),".")</f>
        <v>.</v>
      </c>
      <c r="B24" s="50"/>
      <c r="C24" s="54" t="s">
        <v>38</v>
      </c>
      <c r="D24" s="52"/>
      <c r="E24" s="90"/>
      <c r="F24" s="28"/>
      <c r="G24" s="53"/>
    </row>
    <row r="25" spans="1:7" x14ac:dyDescent="0.25">
      <c r="A25" s="49">
        <f>IF(ISTEXT(B25),IF(ISTEXT(B24),A24+1,IF(ISTEXT(B23),A23+1,IF(ISTEXT(B22),A22+1,IF(ISTEXT(#REF!),#REF!+1,".")))),".")</f>
        <v>14</v>
      </c>
      <c r="B25" s="50" t="s">
        <v>17</v>
      </c>
      <c r="C25" s="51" t="s">
        <v>39</v>
      </c>
      <c r="D25" s="52" t="s">
        <v>40</v>
      </c>
      <c r="E25" s="90">
        <v>30</v>
      </c>
      <c r="F25" s="28">
        <v>0</v>
      </c>
      <c r="G25" s="53">
        <f>ROUND(F25*E25,2)</f>
        <v>0</v>
      </c>
    </row>
    <row r="26" spans="1:7" ht="30" x14ac:dyDescent="0.25">
      <c r="A26" s="49" t="str">
        <f>IF(ISTEXT(B26),IF(ISTEXT(B25),A25+1,IF(ISTEXT(B24),A24+1,IF(ISTEXT(B23),A23+1,IF(ISTEXT(#REF!),#REF!+1,".")))),".")</f>
        <v>.</v>
      </c>
      <c r="B26" s="50"/>
      <c r="C26" s="54" t="s">
        <v>41</v>
      </c>
      <c r="D26" s="52"/>
      <c r="E26" s="90"/>
      <c r="F26" s="28"/>
      <c r="G26" s="53"/>
    </row>
    <row r="27" spans="1:7" x14ac:dyDescent="0.25">
      <c r="A27" s="49">
        <f>IF(ISTEXT(B27),IF(ISTEXT(B26),A26+1,IF(ISTEXT(B25),A25+1,IF(ISTEXT(B24),A24+1,IF(ISTEXT(#REF!),#REF!+1,".")))),".")</f>
        <v>15</v>
      </c>
      <c r="B27" s="50" t="s">
        <v>17</v>
      </c>
      <c r="C27" s="51" t="s">
        <v>92</v>
      </c>
      <c r="D27" s="52" t="s">
        <v>83</v>
      </c>
      <c r="E27" s="90">
        <v>2</v>
      </c>
      <c r="F27" s="28">
        <v>0</v>
      </c>
      <c r="G27" s="53">
        <f>ROUND(F27*E27,2)</f>
        <v>0</v>
      </c>
    </row>
    <row r="28" spans="1:7" x14ac:dyDescent="0.25">
      <c r="A28" s="49">
        <f>IF(ISTEXT(B28),IF(ISTEXT(B27),A27+1,IF(ISTEXT(B26),A26+1,IF(ISTEXT(B25),A25+1,IF(ISTEXT(#REF!),#REF!+1,".")))),".")</f>
        <v>16</v>
      </c>
      <c r="B28" s="50" t="s">
        <v>17</v>
      </c>
      <c r="C28" s="51" t="s">
        <v>91</v>
      </c>
      <c r="D28" s="52" t="s">
        <v>83</v>
      </c>
      <c r="E28" s="90">
        <v>2</v>
      </c>
      <c r="F28" s="28">
        <v>0</v>
      </c>
      <c r="G28" s="53">
        <f>ROUND(F28*E28,2)</f>
        <v>0</v>
      </c>
    </row>
    <row r="29" spans="1:7" x14ac:dyDescent="0.25">
      <c r="A29" s="49" t="str">
        <f>IF(ISTEXT(B29),IF(ISTEXT(B28),A28+1,IF(ISTEXT(B27),A27+1,IF(ISTEXT(B26),A26+1,IF(ISTEXT(#REF!),#REF!+1,".")))),".")</f>
        <v>.</v>
      </c>
      <c r="B29" s="50"/>
      <c r="C29" s="54" t="s">
        <v>50</v>
      </c>
      <c r="D29" s="52"/>
      <c r="E29" s="90"/>
      <c r="F29" s="28"/>
      <c r="G29" s="53"/>
    </row>
    <row r="30" spans="1:7" x14ac:dyDescent="0.25">
      <c r="A30" s="49">
        <f>IF(ISTEXT(B30),IF(ISTEXT(B26),A26+1,IF(ISTEXT(B25),A25+1,IF(ISTEXT(B24),A24+1,IF(ISTEXT(#REF!),#REF!+1,".")))),".")</f>
        <v>15</v>
      </c>
      <c r="B30" s="50" t="s">
        <v>17</v>
      </c>
      <c r="C30" s="51" t="s">
        <v>42</v>
      </c>
      <c r="D30" s="52" t="s">
        <v>40</v>
      </c>
      <c r="E30" s="90">
        <v>20</v>
      </c>
      <c r="F30" s="28">
        <v>0</v>
      </c>
      <c r="G30" s="53">
        <f>ROUND(F30*E30,2)</f>
        <v>0</v>
      </c>
    </row>
    <row r="31" spans="1:7" x14ac:dyDescent="0.25">
      <c r="A31" s="49">
        <f>IF(ISTEXT(B31),IF(ISTEXT(B30),A30+1,IF(ISTEXT(B26),A26+1,IF(ISTEXT(B25),A25+1,IF(ISTEXT(#REF!),#REF!+1,".")))),".")</f>
        <v>16</v>
      </c>
      <c r="B31" s="50" t="s">
        <v>17</v>
      </c>
      <c r="C31" s="51" t="s">
        <v>76</v>
      </c>
      <c r="D31" s="52" t="s">
        <v>40</v>
      </c>
      <c r="E31" s="90">
        <v>20</v>
      </c>
      <c r="F31" s="28">
        <v>0</v>
      </c>
      <c r="G31" s="53">
        <f>ROUND(F31*E31,2)</f>
        <v>0</v>
      </c>
    </row>
    <row r="32" spans="1:7" x14ac:dyDescent="0.25">
      <c r="A32" s="49" t="str">
        <f>IF(ISTEXT(B32),IF(ISTEXT(B31),A31+1,IF(ISTEXT(B30),A30+1,IF(ISTEXT(B26),A26+1,IF(ISTEXT(#REF!),#REF!+1,".")))),".")</f>
        <v>.</v>
      </c>
      <c r="B32" s="50"/>
      <c r="C32" s="54" t="s">
        <v>43</v>
      </c>
      <c r="D32" s="52"/>
      <c r="E32" s="90"/>
      <c r="F32" s="28"/>
      <c r="G32" s="53"/>
    </row>
    <row r="33" spans="1:7" x14ac:dyDescent="0.25">
      <c r="A33" s="49">
        <f>IF(ISTEXT(B33),IF(ISTEXT(B32),A32+1,IF(ISTEXT(B31),A31+1,IF(ISTEXT(B30),A30+1,IF(ISTEXT(#REF!),#REF!+1,".")))),".")</f>
        <v>17</v>
      </c>
      <c r="B33" s="50" t="s">
        <v>17</v>
      </c>
      <c r="C33" s="51" t="s">
        <v>77</v>
      </c>
      <c r="D33" s="52" t="s">
        <v>40</v>
      </c>
      <c r="E33" s="90">
        <v>20</v>
      </c>
      <c r="F33" s="28">
        <v>0</v>
      </c>
      <c r="G33" s="53">
        <f>ROUND(F33*E33,2)</f>
        <v>0</v>
      </c>
    </row>
    <row r="34" spans="1:7" x14ac:dyDescent="0.25">
      <c r="A34" s="49" t="str">
        <f>IF(ISTEXT(B34),IF(ISTEXT(B33),A33+1,IF(ISTEXT(B32),A32+1,IF(ISTEXT(B31),A31+1,IF(ISTEXT(#REF!),#REF!+1,".")))),".")</f>
        <v>.</v>
      </c>
      <c r="B34" s="50"/>
      <c r="C34" s="54" t="s">
        <v>43</v>
      </c>
      <c r="D34" s="52"/>
      <c r="E34" s="90"/>
      <c r="F34" s="28"/>
      <c r="G34" s="53"/>
    </row>
    <row r="35" spans="1:7" x14ac:dyDescent="0.25">
      <c r="A35" s="49">
        <f>IF(ISTEXT(B35),IF(ISTEXT(B34),A34+1,IF(ISTEXT(B33),A33+1,IF(ISTEXT(B32),A32+1,IF(ISTEXT(#REF!),#REF!+1,".")))),".")</f>
        <v>18</v>
      </c>
      <c r="B35" s="50" t="s">
        <v>17</v>
      </c>
      <c r="C35" s="51" t="s">
        <v>78</v>
      </c>
      <c r="D35" s="52" t="s">
        <v>40</v>
      </c>
      <c r="E35" s="90">
        <v>20</v>
      </c>
      <c r="F35" s="28">
        <v>0</v>
      </c>
      <c r="G35" s="53">
        <f>ROUND(F35*E35,2)</f>
        <v>0</v>
      </c>
    </row>
    <row r="36" spans="1:7" ht="30" x14ac:dyDescent="0.25">
      <c r="A36" s="49" t="str">
        <f>IF(ISTEXT(B36),IF(ISTEXT(B35),A35+1,IF(ISTEXT(B34),A34+1,IF(ISTEXT(B33),A33+1,IF(ISTEXT(#REF!),#REF!+1,".")))),".")</f>
        <v>.</v>
      </c>
      <c r="B36" s="50"/>
      <c r="C36" s="54" t="s">
        <v>44</v>
      </c>
      <c r="D36" s="52"/>
      <c r="E36" s="90"/>
      <c r="F36" s="28"/>
      <c r="G36" s="53"/>
    </row>
    <row r="37" spans="1:7" x14ac:dyDescent="0.25">
      <c r="A37" s="49">
        <f>IF(ISTEXT(B37),IF(ISTEXT(B36),A36+1,IF(ISTEXT(B35),A35+1,IF(ISTEXT(B34),A34+1,IF(ISTEXT(#REF!),#REF!+1,".")))),".")</f>
        <v>19</v>
      </c>
      <c r="B37" s="50" t="s">
        <v>17</v>
      </c>
      <c r="C37" s="51" t="s">
        <v>79</v>
      </c>
      <c r="D37" s="52" t="s">
        <v>40</v>
      </c>
      <c r="E37" s="90">
        <v>20</v>
      </c>
      <c r="F37" s="28">
        <v>0</v>
      </c>
      <c r="G37" s="53">
        <f>ROUND(F37*E37,2)</f>
        <v>0</v>
      </c>
    </row>
    <row r="38" spans="1:7" x14ac:dyDescent="0.25">
      <c r="A38" s="49" t="str">
        <f>IF(ISTEXT(B38),IF(ISTEXT(B37),A37+1,IF(ISTEXT(B36),A36+1,IF(ISTEXT(B35),A35+1,IF(ISTEXT(#REF!),#REF!+1,".")))),".")</f>
        <v>.</v>
      </c>
      <c r="B38" s="50"/>
      <c r="C38" s="54" t="s">
        <v>43</v>
      </c>
      <c r="D38" s="52"/>
      <c r="E38" s="90"/>
      <c r="F38" s="28"/>
      <c r="G38" s="53"/>
    </row>
    <row r="39" spans="1:7" x14ac:dyDescent="0.25">
      <c r="A39" s="49">
        <f>IF(ISTEXT(B39),IF(ISTEXT(B38),A38+1,IF(ISTEXT(B37),A37+1,IF(ISTEXT(B36),A36+1,IF(ISTEXT(#REF!),#REF!+1,".")))),".")</f>
        <v>20</v>
      </c>
      <c r="B39" s="50" t="s">
        <v>17</v>
      </c>
      <c r="C39" s="51" t="s">
        <v>80</v>
      </c>
      <c r="D39" s="52" t="s">
        <v>40</v>
      </c>
      <c r="E39" s="90">
        <v>20</v>
      </c>
      <c r="F39" s="28">
        <v>0</v>
      </c>
      <c r="G39" s="53">
        <f>ROUND(F39*E39,2)</f>
        <v>0</v>
      </c>
    </row>
    <row r="40" spans="1:7" x14ac:dyDescent="0.25">
      <c r="A40" s="49" t="str">
        <f>IF(ISTEXT(B40),IF(ISTEXT(B39),A39+1,IF(ISTEXT(B38),A38+1,IF(ISTEXT(B37),A37+1,IF(ISTEXT(#REF!),#REF!+1,".")))),".")</f>
        <v>.</v>
      </c>
      <c r="B40" s="50"/>
      <c r="C40" s="54" t="s">
        <v>43</v>
      </c>
      <c r="D40" s="52"/>
      <c r="E40" s="90"/>
      <c r="F40" s="28"/>
      <c r="G40" s="53"/>
    </row>
    <row r="41" spans="1:7" x14ac:dyDescent="0.25">
      <c r="A41" s="49">
        <f>IF(ISTEXT(B41),IF(ISTEXT(B40),A40+1,IF(ISTEXT(B39),A39+1,IF(ISTEXT(B38),A38+1,IF(ISTEXT(#REF!),#REF!+1,".")))),".")</f>
        <v>21</v>
      </c>
      <c r="B41" s="50" t="s">
        <v>17</v>
      </c>
      <c r="C41" s="51" t="s">
        <v>81</v>
      </c>
      <c r="D41" s="52" t="s">
        <v>40</v>
      </c>
      <c r="E41" s="90">
        <v>20</v>
      </c>
      <c r="F41" s="28">
        <v>0</v>
      </c>
      <c r="G41" s="53">
        <f>ROUND(F41*E41,2)</f>
        <v>0</v>
      </c>
    </row>
    <row r="42" spans="1:7" ht="30" x14ac:dyDescent="0.25">
      <c r="A42" s="49" t="str">
        <f>IF(ISTEXT(B42),IF(ISTEXT(B41),A41+1,IF(ISTEXT(B40),A40+1,IF(ISTEXT(B39),A39+1,IF(ISTEXT(#REF!),#REF!+1,".")))),".")</f>
        <v>.</v>
      </c>
      <c r="B42" s="50"/>
      <c r="C42" s="54" t="s">
        <v>44</v>
      </c>
      <c r="D42" s="52"/>
      <c r="E42" s="90"/>
      <c r="F42" s="28"/>
      <c r="G42" s="53"/>
    </row>
    <row r="43" spans="1:7" x14ac:dyDescent="0.25">
      <c r="A43" s="49">
        <f>IF(ISTEXT(B43),IF(ISTEXT(B42),A42+1,IF(ISTEXT(B41),A41+1,IF(ISTEXT(B40),A40+1,IF(ISTEXT(#REF!),#REF!+1,".")))),".")</f>
        <v>22</v>
      </c>
      <c r="B43" s="50" t="s">
        <v>17</v>
      </c>
      <c r="C43" s="51" t="s">
        <v>45</v>
      </c>
      <c r="D43" s="52" t="s">
        <v>40</v>
      </c>
      <c r="E43" s="90">
        <v>20</v>
      </c>
      <c r="F43" s="28">
        <v>0</v>
      </c>
      <c r="G43" s="53">
        <f>ROUND(F43*E43,2)</f>
        <v>0</v>
      </c>
    </row>
    <row r="44" spans="1:7" x14ac:dyDescent="0.25">
      <c r="A44" s="49" t="str">
        <f>IF(ISTEXT(B44),IF(ISTEXT(B43),A43+1,IF(ISTEXT(B42),A42+1,IF(ISTEXT(B41),A41+1,IF(ISTEXT(#REF!),#REF!+1,".")))),".")</f>
        <v>.</v>
      </c>
      <c r="B44" s="50"/>
      <c r="C44" s="54" t="s">
        <v>43</v>
      </c>
      <c r="D44" s="52"/>
      <c r="E44" s="90"/>
      <c r="F44" s="28"/>
      <c r="G44" s="53"/>
    </row>
    <row r="45" spans="1:7" x14ac:dyDescent="0.25">
      <c r="A45" s="49">
        <f>IF(ISTEXT(B45),IF(ISTEXT(B44),A44+1,IF(ISTEXT(B43),A43+1,IF(ISTEXT(B42),A42+1,IF(ISTEXT(#REF!),#REF!+1,".")))),".")</f>
        <v>23</v>
      </c>
      <c r="B45" s="50" t="s">
        <v>17</v>
      </c>
      <c r="C45" s="51" t="s">
        <v>46</v>
      </c>
      <c r="D45" s="52" t="s">
        <v>40</v>
      </c>
      <c r="E45" s="90">
        <v>20</v>
      </c>
      <c r="F45" s="28">
        <v>0</v>
      </c>
      <c r="G45" s="53">
        <f>ROUND(F45*E45,2)</f>
        <v>0</v>
      </c>
    </row>
    <row r="46" spans="1:7" x14ac:dyDescent="0.25">
      <c r="A46" s="49" t="str">
        <f>IF(ISTEXT(B46),IF(ISTEXT(B45),A45+1,IF(ISTEXT(B44),A44+1,IF(ISTEXT(B43),A43+1,IF(ISTEXT(#REF!),#REF!+1,".")))),".")</f>
        <v>.</v>
      </c>
      <c r="B46" s="50"/>
      <c r="C46" s="54" t="s">
        <v>43</v>
      </c>
      <c r="D46" s="52"/>
      <c r="E46" s="90"/>
      <c r="F46" s="28"/>
      <c r="G46" s="53"/>
    </row>
    <row r="47" spans="1:7" x14ac:dyDescent="0.25">
      <c r="A47" s="49">
        <f>IF(ISTEXT(B47),IF(ISTEXT(B46),A46+1,IF(ISTEXT(B45),A45+1,IF(ISTEXT(B44),A44+1,IF(ISTEXT(#REF!),#REF!+1,".")))),".")</f>
        <v>24</v>
      </c>
      <c r="B47" s="50" t="s">
        <v>17</v>
      </c>
      <c r="C47" s="51" t="s">
        <v>47</v>
      </c>
      <c r="D47" s="52" t="s">
        <v>40</v>
      </c>
      <c r="E47" s="90">
        <v>20</v>
      </c>
      <c r="F47" s="28">
        <v>0</v>
      </c>
      <c r="G47" s="53">
        <f>ROUND(F47*E47,2)</f>
        <v>0</v>
      </c>
    </row>
    <row r="48" spans="1:7" ht="30" x14ac:dyDescent="0.25">
      <c r="A48" s="49" t="str">
        <f>IF(ISTEXT(B48),IF(ISTEXT(B47),A47+1,IF(ISTEXT(B46),A46+1,IF(ISTEXT(B45),A45+1,IF(ISTEXT(#REF!),#REF!+1,".")))),".")</f>
        <v>.</v>
      </c>
      <c r="B48" s="50"/>
      <c r="C48" s="54" t="s">
        <v>44</v>
      </c>
      <c r="D48" s="52"/>
      <c r="E48" s="90"/>
      <c r="F48" s="28"/>
      <c r="G48" s="53"/>
    </row>
    <row r="49" spans="1:7" x14ac:dyDescent="0.25">
      <c r="A49" s="49">
        <f>IF(ISTEXT(B49),IF(ISTEXT(B48),A48+1,IF(ISTEXT(B47),A47+1,IF(ISTEXT(B46),A46+1,IF(ISTEXT(#REF!),#REF!+1,".")))),".")</f>
        <v>25</v>
      </c>
      <c r="B49" s="50" t="s">
        <v>17</v>
      </c>
      <c r="C49" s="51" t="s">
        <v>48</v>
      </c>
      <c r="D49" s="52" t="s">
        <v>19</v>
      </c>
      <c r="E49" s="90">
        <v>20</v>
      </c>
      <c r="F49" s="28">
        <v>0</v>
      </c>
      <c r="G49" s="53">
        <f>ROUND(F49*E49,2)</f>
        <v>0</v>
      </c>
    </row>
    <row r="50" spans="1:7" x14ac:dyDescent="0.25">
      <c r="A50" s="49">
        <f>IF(ISTEXT(B50),IF(ISTEXT(B49),A49+1,IF(ISTEXT(B48),A48+1,IF(ISTEXT(B47),A47+1,IF(ISTEXT(#REF!),#REF!+1,".")))),".")</f>
        <v>26</v>
      </c>
      <c r="B50" s="50" t="s">
        <v>17</v>
      </c>
      <c r="C50" s="51" t="s">
        <v>49</v>
      </c>
      <c r="D50" s="52" t="s">
        <v>19</v>
      </c>
      <c r="E50" s="90">
        <v>20</v>
      </c>
      <c r="F50" s="28">
        <v>0</v>
      </c>
      <c r="G50" s="53">
        <f>ROUND(F50*E50,2)</f>
        <v>0</v>
      </c>
    </row>
    <row r="51" spans="1:7" x14ac:dyDescent="0.25">
      <c r="A51" s="49" t="str">
        <f>IF(ISTEXT(B51),IF(ISTEXT(B50),A50+1,IF(ISTEXT(B49),A49+1,IF(ISTEXT(B48),A48+1,IF(ISTEXT(#REF!),#REF!+1,".")))),".")</f>
        <v>.</v>
      </c>
      <c r="B51" s="50"/>
      <c r="C51" s="54" t="s">
        <v>50</v>
      </c>
      <c r="D51" s="52"/>
      <c r="E51" s="90"/>
      <c r="F51" s="28"/>
      <c r="G51" s="53"/>
    </row>
    <row r="52" spans="1:7" x14ac:dyDescent="0.25">
      <c r="A52" s="49">
        <f>IF(ISTEXT(B52),IF(ISTEXT(B51),A51+1,IF(ISTEXT(B50),A50+1,IF(ISTEXT(B49),A49+1,IF(ISTEXT(#REF!),#REF!+1,".")))),".")</f>
        <v>27</v>
      </c>
      <c r="B52" s="50" t="s">
        <v>17</v>
      </c>
      <c r="C52" s="51" t="s">
        <v>51</v>
      </c>
      <c r="D52" s="52" t="s">
        <v>19</v>
      </c>
      <c r="E52" s="90">
        <v>20</v>
      </c>
      <c r="F52" s="28">
        <v>0</v>
      </c>
      <c r="G52" s="53">
        <f>ROUND(F52*E52,2)</f>
        <v>0</v>
      </c>
    </row>
    <row r="53" spans="1:7" x14ac:dyDescent="0.25">
      <c r="A53" s="49" t="str">
        <f>IF(ISTEXT(B53),IF(ISTEXT(B52),A52+1,IF(ISTEXT(B51),A51+1,IF(ISTEXT(B50),A50+1,IF(ISTEXT(#REF!),#REF!+1,".")))),".")</f>
        <v>.</v>
      </c>
      <c r="B53" s="50"/>
      <c r="C53" s="54" t="s">
        <v>50</v>
      </c>
      <c r="D53" s="52"/>
      <c r="E53" s="90"/>
      <c r="F53" s="28"/>
      <c r="G53" s="53"/>
    </row>
    <row r="54" spans="1:7" x14ac:dyDescent="0.25">
      <c r="A54" s="49">
        <f>IF(ISTEXT(B54),IF(ISTEXT(B53),A53+1,IF(ISTEXT(B52),A52+1,IF(ISTEXT(B51),A51+1,IF(ISTEXT(#REF!),#REF!+1,".")))),".")</f>
        <v>28</v>
      </c>
      <c r="B54" s="50" t="s">
        <v>17</v>
      </c>
      <c r="C54" s="51" t="s">
        <v>52</v>
      </c>
      <c r="D54" s="52" t="s">
        <v>19</v>
      </c>
      <c r="E54" s="90">
        <v>20</v>
      </c>
      <c r="F54" s="28">
        <v>0</v>
      </c>
      <c r="G54" s="53">
        <f>ROUND(F54*E54,2)</f>
        <v>0</v>
      </c>
    </row>
    <row r="55" spans="1:7" ht="30" x14ac:dyDescent="0.25">
      <c r="A55" s="49" t="str">
        <f>IF(ISTEXT(B55),IF(ISTEXT(B54),A54+1,IF(ISTEXT(B53),A53+1,IF(ISTEXT(B52),A52+1,IF(ISTEXT(#REF!),#REF!+1,".")))),".")</f>
        <v>.</v>
      </c>
      <c r="B55" s="50"/>
      <c r="C55" s="54" t="s">
        <v>53</v>
      </c>
      <c r="D55" s="52"/>
      <c r="E55" s="90"/>
      <c r="F55" s="28"/>
      <c r="G55" s="53"/>
    </row>
    <row r="56" spans="1:7" x14ac:dyDescent="0.25">
      <c r="A56" s="49">
        <f>IF(ISTEXT(B56),IF(ISTEXT(B55),A55+1,IF(ISTEXT(B54),A54+1,IF(ISTEXT(B53),A53+1,IF(ISTEXT(#REF!),#REF!+1,".")))),".")</f>
        <v>29</v>
      </c>
      <c r="B56" s="50" t="s">
        <v>17</v>
      </c>
      <c r="C56" s="51" t="s">
        <v>54</v>
      </c>
      <c r="D56" s="52" t="s">
        <v>19</v>
      </c>
      <c r="E56" s="90">
        <v>40</v>
      </c>
      <c r="F56" s="28">
        <v>0</v>
      </c>
      <c r="G56" s="53">
        <f>ROUND(F56*E56,2)</f>
        <v>0</v>
      </c>
    </row>
    <row r="57" spans="1:7" x14ac:dyDescent="0.25">
      <c r="A57" s="49" t="str">
        <f>IF(ISTEXT(B57),IF(ISTEXT(B56),A56+1,IF(ISTEXT(B55),A55+1,IF(ISTEXT(B54),A54+1,IF(ISTEXT(#REF!),#REF!+1,".")))),".")</f>
        <v>.</v>
      </c>
      <c r="B57" s="50"/>
      <c r="C57" s="54" t="s">
        <v>55</v>
      </c>
      <c r="D57" s="55"/>
      <c r="E57" s="90"/>
      <c r="F57" s="28"/>
      <c r="G57" s="53"/>
    </row>
    <row r="58" spans="1:7" x14ac:dyDescent="0.25">
      <c r="A58" s="49">
        <f>IF(ISTEXT(B58),IF(ISTEXT(B57),A57+1,IF(ISTEXT(B56),A56+1,IF(ISTEXT(B55),A55+1,IF(ISTEXT(#REF!),#REF!+1,".")))),".")</f>
        <v>30</v>
      </c>
      <c r="B58" s="50" t="s">
        <v>17</v>
      </c>
      <c r="C58" s="51" t="s">
        <v>84</v>
      </c>
      <c r="D58" s="52" t="s">
        <v>19</v>
      </c>
      <c r="E58" s="90">
        <v>40</v>
      </c>
      <c r="F58" s="28">
        <v>0</v>
      </c>
      <c r="G58" s="53">
        <f>ROUND(F58*E58,2)</f>
        <v>0</v>
      </c>
    </row>
    <row r="59" spans="1:7" ht="45" x14ac:dyDescent="0.25">
      <c r="A59" s="49" t="str">
        <f>IF(ISTEXT(B59),IF(ISTEXT(B58),A58+1,IF(ISTEXT(B57),A57+1,IF(ISTEXT(B56),A56+1,IF(ISTEXT(#REF!),#REF!+1,".")))),".")</f>
        <v>.</v>
      </c>
      <c r="B59" s="50"/>
      <c r="C59" s="57" t="s">
        <v>56</v>
      </c>
      <c r="D59" s="55"/>
      <c r="E59" s="90"/>
      <c r="F59" s="28"/>
      <c r="G59" s="53"/>
    </row>
    <row r="60" spans="1:7" ht="30" x14ac:dyDescent="0.25">
      <c r="A60" s="49">
        <f>IF(ISTEXT(B60),IF(ISTEXT(B59),A59+1,IF(ISTEXT(B58),A58+1,IF(ISTEXT(B57),A57+1,IF(ISTEXT(#REF!),#REF!+1,".")))),".")</f>
        <v>31</v>
      </c>
      <c r="B60" s="50" t="s">
        <v>17</v>
      </c>
      <c r="C60" s="51" t="s">
        <v>57</v>
      </c>
      <c r="D60" s="52" t="s">
        <v>19</v>
      </c>
      <c r="E60" s="90">
        <v>10</v>
      </c>
      <c r="F60" s="28">
        <v>0</v>
      </c>
      <c r="G60" s="53">
        <f>ROUND(F60*E60,2)</f>
        <v>0</v>
      </c>
    </row>
    <row r="61" spans="1:7" ht="30" x14ac:dyDescent="0.25">
      <c r="A61" s="49" t="str">
        <f>IF(ISTEXT(B61),IF(ISTEXT(B60),A60+1,IF(ISTEXT(B59),A59+1,IF(ISTEXT(B58),A58+1,IF(ISTEXT(#REF!),#REF!+1,".")))),".")</f>
        <v>.</v>
      </c>
      <c r="B61" s="50"/>
      <c r="C61" s="54" t="s">
        <v>58</v>
      </c>
      <c r="D61" s="52"/>
      <c r="E61" s="90"/>
      <c r="F61" s="28"/>
      <c r="G61" s="53"/>
    </row>
    <row r="62" spans="1:7" x14ac:dyDescent="0.25">
      <c r="A62" s="49">
        <f>IF(ISTEXT(B62),IF(ISTEXT(B61),A61+1,IF(ISTEXT(B60),A60+1,IF(ISTEXT(B59),A59+1,IF(ISTEXT(#REF!),#REF!+1,".")))),".")</f>
        <v>32</v>
      </c>
      <c r="B62" s="50" t="s">
        <v>17</v>
      </c>
      <c r="C62" s="51" t="s">
        <v>85</v>
      </c>
      <c r="D62" s="52" t="s">
        <v>19</v>
      </c>
      <c r="E62" s="90">
        <v>10</v>
      </c>
      <c r="F62" s="28">
        <v>0</v>
      </c>
      <c r="G62" s="53">
        <f>ROUND(F62*E62,2)</f>
        <v>0</v>
      </c>
    </row>
    <row r="63" spans="1:7" x14ac:dyDescent="0.25">
      <c r="A63" s="49">
        <f>IF(ISTEXT(B63),IF(ISTEXT(B62),A62+1,IF(ISTEXT(B61),A61+1,IF(ISTEXT(B60),A60+1,IF(ISTEXT(#REF!),#REF!+1,".")))),".")</f>
        <v>33</v>
      </c>
      <c r="B63" s="50" t="s">
        <v>17</v>
      </c>
      <c r="C63" s="51" t="s">
        <v>59</v>
      </c>
      <c r="D63" s="52" t="s">
        <v>19</v>
      </c>
      <c r="E63" s="90">
        <v>10</v>
      </c>
      <c r="F63" s="28">
        <v>0</v>
      </c>
      <c r="G63" s="53">
        <f>ROUND(F63*E63,2)</f>
        <v>0</v>
      </c>
    </row>
    <row r="64" spans="1:7" ht="30" x14ac:dyDescent="0.25">
      <c r="A64" s="49" t="str">
        <f>IF(ISTEXT(B64),IF(ISTEXT(B63),A63+1,IF(ISTEXT(B62),A62+1,IF(ISTEXT(B61),A61+1,IF(ISTEXT(#REF!),#REF!+1,".")))),".")</f>
        <v>.</v>
      </c>
      <c r="B64" s="50"/>
      <c r="C64" s="54" t="s">
        <v>58</v>
      </c>
      <c r="D64" s="52"/>
      <c r="E64" s="90"/>
      <c r="F64" s="28"/>
      <c r="G64" s="53"/>
    </row>
    <row r="65" spans="1:7" x14ac:dyDescent="0.25">
      <c r="A65" s="49" t="str">
        <f>IF(ISTEXT(B65),IF(ISTEXT(B64),A64+1,IF(ISTEXT(B63),A63+1,IF(ISTEXT(B62),A62+1,IF(ISTEXT(#REF!),#REF!+1,".")))),".")</f>
        <v>.</v>
      </c>
      <c r="B65" s="50"/>
      <c r="C65" s="54" t="s">
        <v>60</v>
      </c>
      <c r="D65" s="52"/>
      <c r="E65" s="90"/>
      <c r="F65" s="28"/>
      <c r="G65" s="53"/>
    </row>
    <row r="66" spans="1:7" x14ac:dyDescent="0.25">
      <c r="A66" s="49">
        <f>IF(ISTEXT(B66),IF(ISTEXT(B65),A65+1,IF(ISTEXT(B64),A64+1,IF(ISTEXT(B63),A63+1,IF(ISTEXT(#REF!),#REF!+1,".")))),".")</f>
        <v>34</v>
      </c>
      <c r="B66" s="50" t="s">
        <v>17</v>
      </c>
      <c r="C66" s="51" t="s">
        <v>86</v>
      </c>
      <c r="D66" s="52" t="s">
        <v>19</v>
      </c>
      <c r="E66" s="90">
        <v>20</v>
      </c>
      <c r="F66" s="28">
        <v>0</v>
      </c>
      <c r="G66" s="53">
        <f>ROUND(F66*E66,2)</f>
        <v>0</v>
      </c>
    </row>
    <row r="67" spans="1:7" x14ac:dyDescent="0.25">
      <c r="A67" s="49">
        <f>IF(ISTEXT(B67),IF(ISTEXT(B66),A66+1,IF(ISTEXT(B65),A65+1,IF(ISTEXT(B64),A64+1,IF(ISTEXT(#REF!),#REF!+1,".")))),".")</f>
        <v>35</v>
      </c>
      <c r="B67" s="50" t="s">
        <v>17</v>
      </c>
      <c r="C67" s="51" t="s">
        <v>87</v>
      </c>
      <c r="D67" s="52" t="s">
        <v>19</v>
      </c>
      <c r="E67" s="90">
        <v>20</v>
      </c>
      <c r="F67" s="28">
        <v>0</v>
      </c>
      <c r="G67" s="53">
        <f>ROUND(F67*E67,2)</f>
        <v>0</v>
      </c>
    </row>
    <row r="68" spans="1:7" ht="30" x14ac:dyDescent="0.25">
      <c r="A68" s="49" t="str">
        <f>IF(ISTEXT(B68),IF(ISTEXT(B67),A67+1,IF(ISTEXT(B66),A66+1,IF(ISTEXT(B65),A65+1,IF(ISTEXT(#REF!),#REF!+1,".")))),".")</f>
        <v>.</v>
      </c>
      <c r="B68" s="50"/>
      <c r="C68" s="54" t="s">
        <v>88</v>
      </c>
      <c r="D68" s="52"/>
      <c r="E68" s="90"/>
      <c r="F68" s="28"/>
      <c r="G68" s="53"/>
    </row>
    <row r="69" spans="1:7" x14ac:dyDescent="0.25">
      <c r="A69" s="49" t="str">
        <f>IF(ISTEXT(B69),IF(ISTEXT(B68),A68+1,IF(ISTEXT(B67),A67+1,IF(ISTEXT(B66),A66+1,IF(ISTEXT(#REF!),#REF!+1,".")))),".")</f>
        <v>.</v>
      </c>
      <c r="B69" s="50"/>
      <c r="C69" s="54" t="s">
        <v>60</v>
      </c>
      <c r="D69" s="52"/>
      <c r="E69" s="90"/>
      <c r="F69" s="28"/>
      <c r="G69" s="53"/>
    </row>
    <row r="70" spans="1:7" x14ac:dyDescent="0.25">
      <c r="A70" s="49">
        <f>IF(ISTEXT(B70),IF(ISTEXT(B69),A69+1,IF(ISTEXT(B68),A68+1,IF(ISTEXT(B67),A67+1,IF(ISTEXT(#REF!),#REF!+1,".")))),".")</f>
        <v>36</v>
      </c>
      <c r="B70" s="50" t="s">
        <v>17</v>
      </c>
      <c r="C70" s="51" t="s">
        <v>61</v>
      </c>
      <c r="D70" s="52" t="s">
        <v>40</v>
      </c>
      <c r="E70" s="90">
        <v>600</v>
      </c>
      <c r="F70" s="28">
        <v>0</v>
      </c>
      <c r="G70" s="53">
        <f>ROUND(F70*E70,2)</f>
        <v>0</v>
      </c>
    </row>
    <row r="71" spans="1:7" x14ac:dyDescent="0.25">
      <c r="A71" s="49" t="str">
        <f>IF(ISTEXT(B71),IF(ISTEXT(B70),A70+1,IF(ISTEXT(B69),A69+1,IF(ISTEXT(B68),A68+1,IF(ISTEXT(#REF!),#REF!+1,".")))),".")</f>
        <v>.</v>
      </c>
      <c r="B71" s="50"/>
      <c r="C71" s="54" t="s">
        <v>62</v>
      </c>
      <c r="D71" s="52"/>
      <c r="E71" s="90"/>
      <c r="F71" s="28"/>
      <c r="G71" s="53"/>
    </row>
    <row r="72" spans="1:7" x14ac:dyDescent="0.25">
      <c r="A72" s="49">
        <f>IF(ISTEXT(B72),IF(ISTEXT(B71),A71+1,IF(ISTEXT(B70),A70+1,IF(ISTEXT(B69),A69+1,IF(ISTEXT(#REF!),#REF!+1,".")))),".")</f>
        <v>37</v>
      </c>
      <c r="B72" s="50" t="s">
        <v>17</v>
      </c>
      <c r="C72" s="39" t="s">
        <v>82</v>
      </c>
      <c r="D72" s="52" t="s">
        <v>83</v>
      </c>
      <c r="E72" s="90">
        <v>300</v>
      </c>
      <c r="F72" s="28">
        <v>0</v>
      </c>
      <c r="G72" s="53">
        <f t="shared" ref="G72:G74" si="0">ROUND(F72*E72,2)</f>
        <v>0</v>
      </c>
    </row>
    <row r="73" spans="1:7" x14ac:dyDescent="0.25">
      <c r="A73" s="49" t="str">
        <f>IF(ISTEXT(B73),IF(ISTEXT(B72),A72+1,IF(ISTEXT(B71),A71+1,IF(ISTEXT(B70),A70+1,IF(ISTEXT(#REF!),#REF!+1,".")))),".")</f>
        <v>.</v>
      </c>
      <c r="B73" s="50"/>
      <c r="C73" s="54" t="s">
        <v>62</v>
      </c>
      <c r="D73" s="52"/>
      <c r="E73" s="90"/>
      <c r="F73" s="28"/>
      <c r="G73" s="53"/>
    </row>
    <row r="74" spans="1:7" x14ac:dyDescent="0.25">
      <c r="A74" s="49">
        <f>IF(ISTEXT(B74),IF(ISTEXT(B73),A73+1,IF(ISTEXT(B72),A72+1,IF(ISTEXT(B71),A71+1,IF(ISTEXT(#REF!),#REF!+1,".")))),".")</f>
        <v>38</v>
      </c>
      <c r="B74" s="50" t="s">
        <v>17</v>
      </c>
      <c r="C74" s="51" t="s">
        <v>63</v>
      </c>
      <c r="D74" s="52" t="s">
        <v>64</v>
      </c>
      <c r="E74" s="90">
        <v>2</v>
      </c>
      <c r="F74" s="28">
        <v>0</v>
      </c>
      <c r="G74" s="53">
        <f t="shared" si="0"/>
        <v>0</v>
      </c>
    </row>
    <row r="75" spans="1:7" x14ac:dyDescent="0.25">
      <c r="A75" s="49" t="str">
        <f>IF(ISTEXT(B75),IF(ISTEXT(B74),A74+1,IF(ISTEXT(B73),A73+1,IF(ISTEXT(B72),A72+1,IF(ISTEXT(#REF!),#REF!+1,".")))),".")</f>
        <v>.</v>
      </c>
      <c r="B75" s="50"/>
      <c r="C75" s="54" t="s">
        <v>65</v>
      </c>
      <c r="D75" s="55"/>
      <c r="E75" s="90"/>
      <c r="F75" s="28"/>
      <c r="G75" s="53"/>
    </row>
    <row r="77" spans="1:7" x14ac:dyDescent="0.25">
      <c r="C77" s="62" t="s">
        <v>119</v>
      </c>
    </row>
    <row r="78" spans="1:7" x14ac:dyDescent="0.25">
      <c r="C78" s="59"/>
      <c r="E78" s="60"/>
      <c r="F78" s="61"/>
      <c r="G78" s="26"/>
    </row>
  </sheetData>
  <sheetProtection algorithmName="SHA-512" hashValue="IeeaDCxJYJEngOo9Q+An+uNwvpqlcULY6x/4qe4bLOkQVkJKHGcHsPHivov/fzKnSo4CZcMS5aEhzl3J9iK68w==" saltValue="5hsvRLMmF56Zt9EC49vcwA==" spinCount="100000" sheet="1" selectLockedCells="1"/>
  <mergeCells count="1">
    <mergeCell ref="C2:G2"/>
  </mergeCells>
  <conditionalFormatting sqref="F6:F75">
    <cfRule type="notContainsBlanks" dxfId="0" priority="2">
      <formula>LEN(TRIM(F6))&gt;0</formula>
    </cfRule>
  </conditionalFormatting>
  <pageMargins left="0.70866141732283472" right="0.70866141732283472" top="0.78740157480314965" bottom="0.78740157480314965" header="0.31496062992125984" footer="0.31496062992125984"/>
  <pageSetup paperSize="9" scale="91" fitToHeight="3" orientation="landscape" r:id="rId1"/>
  <rowBreaks count="2" manualBreakCount="2">
    <brk id="3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1_Rekapitulace</vt:lpstr>
      <vt:lpstr>2_Kalkulace kontrol</vt:lpstr>
      <vt:lpstr>3_Kalkulace služby - činnosti</vt:lpstr>
      <vt:lpstr>ZRN - Soupis prací</vt:lpstr>
      <vt:lpstr>'ZRN - Soupis prací'!Názvy_tisku</vt:lpstr>
      <vt:lpstr>'1_Rekapitulace'!Oblast_tisku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Drábek Petr</cp:lastModifiedBy>
  <dcterms:created xsi:type="dcterms:W3CDTF">2025-04-28T10:47:13Z</dcterms:created>
  <dcterms:modified xsi:type="dcterms:W3CDTF">2025-10-01T10:21:55Z</dcterms:modified>
</cp:coreProperties>
</file>