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01_PHM benzínky_NB, LBC, RY/1_ZD/"/>
    </mc:Choice>
  </mc:AlternateContent>
  <xr:revisionPtr revIDLastSave="56" documentId="8_{5A4578C1-C28F-40E4-99EB-48E0936E32B3}" xr6:coauthVersionLast="47" xr6:coauthVersionMax="47" xr10:uidLastSave="{E9D07CAA-E94E-4EF4-AE59-D4111410A761}"/>
  <bookViews>
    <workbookView xWindow="-120" yWindow="-120" windowWidth="29040" windowHeight="15720" xr2:uid="{CBAF04EF-269D-477D-93BD-78A91B680673}"/>
  </bookViews>
  <sheets>
    <sheet name="Část 1 - Liberec" sheetId="20" r:id="rId1"/>
    <sheet name="Část 2 - Nový Bor - Okrouhlá" sheetId="11" r:id="rId2"/>
    <sheet name="Část 3 - Rychnov u J. n. N." sheetId="10" r:id="rId3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0" l="1"/>
  <c r="I6" i="20"/>
  <c r="I13" i="10"/>
  <c r="I13" i="20" l="1"/>
  <c r="I13" i="11"/>
  <c r="I6" i="10" l="1"/>
  <c r="I17" i="10" s="1"/>
  <c r="I6" i="11" l="1"/>
  <c r="I17" i="11" s="1"/>
</calcChain>
</file>

<file path=xl/sharedStrings.xml><?xml version="1.0" encoding="utf-8"?>
<sst xmlns="http://schemas.openxmlformats.org/spreadsheetml/2006/main" count="93" uniqueCount="25">
  <si>
    <t>název dodavatele:</t>
  </si>
  <si>
    <t>[doplní účastník]</t>
  </si>
  <si>
    <t>A</t>
  </si>
  <si>
    <t>B</t>
  </si>
  <si>
    <t>C</t>
  </si>
  <si>
    <t>D</t>
  </si>
  <si>
    <t>E</t>
  </si>
  <si>
    <t>aritmetický průměr všech uveřejněných denních kotací Platts
Northwest Europe Cargoes CIF NWE - ULSD 10 ppm Mean pro naftu motorovou za
předcházející týden v USD</t>
  </si>
  <si>
    <t>aritmetický průměr všech uveřejněných denních kotací Platts
Barges FOB Rotterdam Mean FAME -10 RED (biosložka) za předcházející týden v USD</t>
  </si>
  <si>
    <t>prémium tuzemského trhu v USD za 1 tunu paliva
představující náklady na zpracování produktu, obchodní marži dodavatele, náklady na dopravu zboží z rafinerie do místa výdeje i náklady na nutnou rekonstrukci stojanů a autorizačních zařízení a další náklady vyplývající s provozováním čerpacích stanic a administrativními úkony dodavatele</t>
  </si>
  <si>
    <t>aritmetický průměr denních kotací kurzů Kč/USD vydaných
ČNB za předcházející týden</t>
  </si>
  <si>
    <t>referenční hustota (koeficient)</t>
  </si>
  <si>
    <t>spotřební daň</t>
  </si>
  <si>
    <t xml:space="preserve">celková cena za 1l v Kč bez DPH </t>
  </si>
  <si>
    <t>Nafta</t>
  </si>
  <si>
    <t>aritmetický průměr všech uveřejněných denních kotací Platts Northwest Europe Cargoes CIF NWE - Gasoline 10 ppm Mean pro Natural 95 za předcházející týden v USD</t>
  </si>
  <si>
    <t>aritmetický průměr všech uveřejněných denních kotací Platts Barges FOB Rotterdam Mean ETHANOLU T2 za předcházející týden v USD</t>
  </si>
  <si>
    <t>aritmetický průměr denních kotací kurzů Kč/USD vydaných ČNB za předcházející týden</t>
  </si>
  <si>
    <t>Natural 95</t>
  </si>
  <si>
    <t xml:space="preserve">celková cena za 1l v Kč bez DPH určená k hodnocení </t>
  </si>
  <si>
    <t>Dodavatel vyplní zeleně podbarvená políčka.</t>
  </si>
  <si>
    <t xml:space="preserve">Celková cena za 1 l v Kč bez DPH určená k hodnocení </t>
  </si>
  <si>
    <t>Příloha č. 3 ZD - Tabulka dodávek k ocenění - Část 2: Středisko Nový Bor – Okrouhlá</t>
  </si>
  <si>
    <t xml:space="preserve">Příloha č. 3 ZD - Tabulka dodávek k ocenění - Část 1: Středisko Liberec </t>
  </si>
  <si>
    <t>Příloha č. 3 ZD - Tabulka dodávek k ocenění - Středisko Rychnov u J. n.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</si>
</sst>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2" borderId="1" xfId="0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3" borderId="3" xfId="0" applyFont="1" applyFill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/>
    </xf>
    <xf numFmtId="0" fontId="0" fillId="4" borderId="1" xfId="0" applyFill="1" applyBorder="1" applyAlignment="1" applyProtection="1">
      <alignment vertical="center"/>
      <protection locked="0"/>
    </xf>
    <xf numFmtId="0" fontId="1" fillId="3" borderId="5" xfId="0" applyFont="1" applyFill="1" applyBorder="1" applyAlignment="1">
      <alignment horizontal="left" vertical="center" wrapText="1"/>
    </xf>
    <xf numFmtId="164" fontId="1" fillId="0" borderId="4" xfId="0" applyNumberFormat="1" applyFont="1" applyBorder="1" applyAlignment="1">
      <alignment vertical="center"/>
    </xf>
    <xf numFmtId="0" fontId="2" fillId="4" borderId="0" xfId="0" applyFont="1" applyFill="1" applyAlignment="1">
      <alignment horizontal="left"/>
    </xf>
    <xf numFmtId="0" fontId="4" fillId="5" borderId="0" xfId="0" applyFont="1" applyFill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161F-F214-488B-AFDD-839A2B39F199}">
  <sheetPr>
    <pageSetUpPr fitToPage="1"/>
  </sheetPr>
  <dimension ref="A1:I18"/>
  <sheetViews>
    <sheetView tabSelected="1" zoomScale="90" zoomScaleNormal="90" workbookViewId="0">
      <selection activeCell="B18" sqref="B18:D18"/>
    </sheetView>
  </sheetViews>
  <sheetFormatPr defaultRowHeight="15" x14ac:dyDescent="0.25"/>
  <cols>
    <col min="1" max="1" width="2" customWidth="1"/>
    <col min="2" max="2" width="10.7109375" customWidth="1"/>
    <col min="3" max="3" width="33" customWidth="1"/>
    <col min="4" max="4" width="30.42578125" customWidth="1"/>
    <col min="5" max="5" width="44" customWidth="1"/>
    <col min="6" max="6" width="16.140625" customWidth="1"/>
    <col min="7" max="7" width="13.85546875" customWidth="1"/>
    <col min="8" max="8" width="13.28515625" customWidth="1"/>
    <col min="9" max="10" width="16.140625" customWidth="1"/>
  </cols>
  <sheetData>
    <row r="1" spans="1:9" s="3" customFormat="1" ht="23.25" customHeight="1" x14ac:dyDescent="0.25">
      <c r="A1" s="1" t="s">
        <v>23</v>
      </c>
      <c r="F1" s="4" t="s">
        <v>0</v>
      </c>
      <c r="G1" s="17" t="s">
        <v>1</v>
      </c>
      <c r="H1" s="17"/>
      <c r="I1" s="17"/>
    </row>
    <row r="4" spans="1:9" x14ac:dyDescent="0.25">
      <c r="B4" s="2"/>
      <c r="C4" s="2" t="s">
        <v>2</v>
      </c>
      <c r="D4" s="2" t="s">
        <v>3</v>
      </c>
      <c r="E4" s="2" t="s">
        <v>4</v>
      </c>
      <c r="F4" s="2" t="s">
        <v>5</v>
      </c>
      <c r="G4" s="2"/>
      <c r="H4" s="2"/>
      <c r="I4" s="2" t="s">
        <v>6</v>
      </c>
    </row>
    <row r="5" spans="1:9" s="5" customFormat="1" ht="135" x14ac:dyDescent="0.25">
      <c r="B5" s="6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</row>
    <row r="6" spans="1:9" s="3" customFormat="1" ht="26.25" customHeight="1" x14ac:dyDescent="0.25">
      <c r="B6" s="8" t="s">
        <v>14</v>
      </c>
      <c r="C6" s="13"/>
      <c r="D6" s="13"/>
      <c r="E6" s="13"/>
      <c r="F6" s="13"/>
      <c r="G6" s="9">
        <v>8.4500000000000005E-4</v>
      </c>
      <c r="H6" s="9">
        <v>9.9499999999999993</v>
      </c>
      <c r="I6" s="10">
        <f>((C6*0.93)+(D6*0.07)+E6)*F6*G6+H6</f>
        <v>9.9499999999999993</v>
      </c>
    </row>
    <row r="11" spans="1:9" x14ac:dyDescent="0.25">
      <c r="B11" s="2"/>
      <c r="C11" s="2" t="s">
        <v>2</v>
      </c>
      <c r="D11" s="2" t="s">
        <v>3</v>
      </c>
      <c r="E11" s="2" t="s">
        <v>4</v>
      </c>
      <c r="F11" s="2" t="s">
        <v>5</v>
      </c>
      <c r="G11" s="2"/>
      <c r="H11" s="2"/>
      <c r="I11" s="2" t="s">
        <v>6</v>
      </c>
    </row>
    <row r="12" spans="1:9" s="5" customFormat="1" ht="135.75" customHeight="1" x14ac:dyDescent="0.25">
      <c r="B12" s="6"/>
      <c r="C12" s="7" t="s">
        <v>15</v>
      </c>
      <c r="D12" s="7" t="s">
        <v>16</v>
      </c>
      <c r="E12" s="7" t="s">
        <v>9</v>
      </c>
      <c r="F12" s="7" t="s">
        <v>17</v>
      </c>
      <c r="G12" s="7" t="s">
        <v>11</v>
      </c>
      <c r="H12" s="7" t="s">
        <v>12</v>
      </c>
      <c r="I12" s="7" t="s">
        <v>13</v>
      </c>
    </row>
    <row r="13" spans="1:9" s="3" customFormat="1" ht="28.5" customHeight="1" x14ac:dyDescent="0.25">
      <c r="B13" s="8" t="s">
        <v>18</v>
      </c>
      <c r="C13" s="13"/>
      <c r="D13" s="13"/>
      <c r="E13" s="13"/>
      <c r="F13" s="13"/>
      <c r="G13" s="9">
        <v>7.5500000000000003E-4</v>
      </c>
      <c r="H13" s="9">
        <v>12.84</v>
      </c>
      <c r="I13" s="10">
        <f>((C13*0.95)+(D13*0.05/0.755)+E13)*F13*G13+H13</f>
        <v>12.84</v>
      </c>
    </row>
    <row r="17" spans="2:9" s="1" customFormat="1" ht="60" x14ac:dyDescent="0.25">
      <c r="H17" s="11" t="s">
        <v>21</v>
      </c>
      <c r="I17" s="12">
        <f>I6*0.67+I13*0.33</f>
        <v>10.903700000000001</v>
      </c>
    </row>
    <row r="18" spans="2:9" x14ac:dyDescent="0.25">
      <c r="B18" s="16" t="s">
        <v>20</v>
      </c>
      <c r="C18" s="16"/>
      <c r="D18" s="16"/>
    </row>
  </sheetData>
  <sheetProtection algorithmName="SHA-512" hashValue="Bo74egdJjPT4rMwnX2xeUT0fJI9gPcyq03M6fnlnpCy1yFp1N4F2JowFhU6YHRGVHUBsn7ccsOWNx94HzZ2Hkg==" saltValue="9tPb1c4LnmRy6pdfQao7kA==" spinCount="100000" sheet="1" objects="1" scenarios="1"/>
  <mergeCells count="2">
    <mergeCell ref="B18:D18"/>
    <mergeCell ref="G1:I1"/>
  </mergeCells>
  <pageMargins left="0.70866141732283472" right="0.70866141732283472" top="0.98425196850393704" bottom="0.98425196850393704" header="0.31496062992125984" footer="0.31496062992125984"/>
  <pageSetup paperSize="9" scale="72" fitToHeight="0" orientation="landscape" r:id="rId1"/>
  <headerFooter>
    <oddHeader>&amp;L&amp;G&amp;R
Z26001 - Odběr pohonných hmot – střediska Liberec, Nový Bor – Okrouhlá a Rychnov u J. n. N. 2026 - 2028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F283-C4E4-46D5-B6EB-B67D4AD876F2}">
  <sheetPr>
    <pageSetUpPr fitToPage="1"/>
  </sheetPr>
  <dimension ref="A1:I18"/>
  <sheetViews>
    <sheetView zoomScale="90" zoomScaleNormal="90" workbookViewId="0">
      <selection activeCell="I17" sqref="I17"/>
    </sheetView>
  </sheetViews>
  <sheetFormatPr defaultRowHeight="15" x14ac:dyDescent="0.25"/>
  <cols>
    <col min="1" max="1" width="2" customWidth="1"/>
    <col min="2" max="2" width="10.42578125" customWidth="1"/>
    <col min="3" max="3" width="33" customWidth="1"/>
    <col min="4" max="4" width="30.42578125" customWidth="1"/>
    <col min="5" max="5" width="48" customWidth="1"/>
    <col min="6" max="10" width="16.140625" customWidth="1"/>
  </cols>
  <sheetData>
    <row r="1" spans="1:9" s="3" customFormat="1" ht="23.25" customHeight="1" x14ac:dyDescent="0.25">
      <c r="A1" s="1" t="s">
        <v>22</v>
      </c>
      <c r="F1" s="4" t="s">
        <v>0</v>
      </c>
      <c r="G1" s="17" t="s">
        <v>1</v>
      </c>
      <c r="H1" s="17"/>
      <c r="I1" s="17"/>
    </row>
    <row r="4" spans="1:9" x14ac:dyDescent="0.25">
      <c r="B4" s="2"/>
      <c r="C4" s="2" t="s">
        <v>2</v>
      </c>
      <c r="D4" s="2" t="s">
        <v>3</v>
      </c>
      <c r="E4" s="2" t="s">
        <v>4</v>
      </c>
      <c r="F4" s="2" t="s">
        <v>5</v>
      </c>
      <c r="G4" s="2"/>
      <c r="H4" s="2"/>
      <c r="I4" s="2" t="s">
        <v>6</v>
      </c>
    </row>
    <row r="5" spans="1:9" s="5" customFormat="1" ht="120" x14ac:dyDescent="0.25">
      <c r="B5" s="6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</row>
    <row r="6" spans="1:9" s="3" customFormat="1" ht="26.25" customHeight="1" x14ac:dyDescent="0.25">
      <c r="B6" s="8" t="s">
        <v>14</v>
      </c>
      <c r="C6" s="13"/>
      <c r="D6" s="13"/>
      <c r="E6" s="13"/>
      <c r="F6" s="13"/>
      <c r="G6" s="9">
        <v>8.4500000000000005E-4</v>
      </c>
      <c r="H6" s="9">
        <v>9.9499999999999993</v>
      </c>
      <c r="I6" s="10">
        <f>((C6*0.93)+(D6*0.07)+E6)*F6*G6+H6</f>
        <v>9.9499999999999993</v>
      </c>
    </row>
    <row r="11" spans="1:9" x14ac:dyDescent="0.25">
      <c r="B11" s="2"/>
      <c r="C11" s="2" t="s">
        <v>2</v>
      </c>
      <c r="D11" s="2" t="s">
        <v>3</v>
      </c>
      <c r="E11" s="2" t="s">
        <v>4</v>
      </c>
      <c r="F11" s="2" t="s">
        <v>5</v>
      </c>
      <c r="G11" s="2"/>
      <c r="H11" s="2"/>
      <c r="I11" s="2" t="s">
        <v>6</v>
      </c>
    </row>
    <row r="12" spans="1:9" s="5" customFormat="1" ht="135.75" customHeight="1" x14ac:dyDescent="0.25">
      <c r="B12" s="6"/>
      <c r="C12" s="7" t="s">
        <v>15</v>
      </c>
      <c r="D12" s="7" t="s">
        <v>16</v>
      </c>
      <c r="E12" s="7" t="s">
        <v>9</v>
      </c>
      <c r="F12" s="7" t="s">
        <v>17</v>
      </c>
      <c r="G12" s="7" t="s">
        <v>11</v>
      </c>
      <c r="H12" s="7" t="s">
        <v>12</v>
      </c>
      <c r="I12" s="7" t="s">
        <v>13</v>
      </c>
    </row>
    <row r="13" spans="1:9" s="3" customFormat="1" ht="28.5" customHeight="1" x14ac:dyDescent="0.25">
      <c r="B13" s="8" t="s">
        <v>18</v>
      </c>
      <c r="C13" s="13"/>
      <c r="D13" s="13"/>
      <c r="E13" s="13"/>
      <c r="F13" s="13"/>
      <c r="G13" s="9">
        <v>7.5500000000000003E-4</v>
      </c>
      <c r="H13" s="9">
        <v>12.84</v>
      </c>
      <c r="I13" s="10">
        <f>((C13*0.95)+(D13*0.05/0.755)+E13)*F13*G13+H13</f>
        <v>12.84</v>
      </c>
    </row>
    <row r="16" spans="1:9" ht="15.75" thickBot="1" x14ac:dyDescent="0.3"/>
    <row r="17" spans="2:9" ht="60.75" thickBot="1" x14ac:dyDescent="0.3">
      <c r="H17" s="14" t="s">
        <v>21</v>
      </c>
      <c r="I17" s="15">
        <f>I6*0.96+I13*0.04</f>
        <v>10.0656</v>
      </c>
    </row>
    <row r="18" spans="2:9" x14ac:dyDescent="0.25">
      <c r="B18" s="16" t="s">
        <v>20</v>
      </c>
      <c r="C18" s="16"/>
      <c r="D18" s="16"/>
    </row>
  </sheetData>
  <sheetProtection algorithmName="SHA-512" hashValue="b7VBSIPrTqDvkksJVaxFl+fEjuvJBOmbNexgqeJjFN7Gkr/jShn2sHsvrVhJnzvB+wFSUPZSGJoSPMw1pv2XZw==" saltValue="DAZ0QXEwZqBPvolCzxL3kA==" spinCount="100000" sheet="1" objects="1" scenarios="1"/>
  <mergeCells count="2">
    <mergeCell ref="G1:I1"/>
    <mergeCell ref="B18:D18"/>
  </mergeCells>
  <pageMargins left="0.70866141732283472" right="0.70866141732283472" top="0.98425196850393704" bottom="0.98425196850393704" header="0.31496062992125984" footer="0.31496062992125984"/>
  <pageSetup paperSize="9" scale="69" fitToHeight="0" orientation="landscape" r:id="rId1"/>
  <headerFooter>
    <oddHeader>&amp;L&amp;G&amp;R
Z26001 - Odběr pohonných hmot – střediska Liberec, Nový Bor – Okrouhlá a Rychnov u J. n. N. 2026 - 2028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02A25-7F52-48D6-99AA-A3CA7ACD5C31}">
  <sheetPr>
    <pageSetUpPr fitToPage="1"/>
  </sheetPr>
  <dimension ref="A1:I18"/>
  <sheetViews>
    <sheetView zoomScale="90" zoomScaleNormal="90" workbookViewId="0">
      <selection activeCell="F17" sqref="F17"/>
    </sheetView>
  </sheetViews>
  <sheetFormatPr defaultRowHeight="15" x14ac:dyDescent="0.25"/>
  <cols>
    <col min="1" max="1" width="2" customWidth="1"/>
    <col min="2" max="2" width="11.140625" customWidth="1"/>
    <col min="3" max="3" width="33" customWidth="1"/>
    <col min="4" max="4" width="30.42578125" customWidth="1"/>
    <col min="5" max="5" width="48" customWidth="1"/>
    <col min="6" max="12" width="16.140625" customWidth="1"/>
  </cols>
  <sheetData>
    <row r="1" spans="1:9" s="3" customFormat="1" ht="23.25" customHeight="1" x14ac:dyDescent="0.25">
      <c r="A1" s="1" t="s">
        <v>24</v>
      </c>
      <c r="F1" s="4" t="s">
        <v>0</v>
      </c>
      <c r="G1" s="17" t="s">
        <v>1</v>
      </c>
      <c r="H1" s="17"/>
      <c r="I1" s="17"/>
    </row>
    <row r="4" spans="1:9" x14ac:dyDescent="0.25">
      <c r="B4" s="2"/>
      <c r="C4" s="2" t="s">
        <v>2</v>
      </c>
      <c r="D4" s="2" t="s">
        <v>3</v>
      </c>
      <c r="E4" s="2" t="s">
        <v>4</v>
      </c>
      <c r="F4" s="2" t="s">
        <v>5</v>
      </c>
      <c r="G4" s="2"/>
      <c r="H4" s="2"/>
      <c r="I4" s="2" t="s">
        <v>6</v>
      </c>
    </row>
    <row r="5" spans="1:9" s="5" customFormat="1" ht="120" x14ac:dyDescent="0.25">
      <c r="B5" s="6"/>
      <c r="C5" s="7" t="s">
        <v>7</v>
      </c>
      <c r="D5" s="7" t="s">
        <v>8</v>
      </c>
      <c r="E5" s="7" t="s">
        <v>9</v>
      </c>
      <c r="F5" s="7" t="s">
        <v>10</v>
      </c>
      <c r="G5" s="7" t="s">
        <v>11</v>
      </c>
      <c r="H5" s="7" t="s">
        <v>12</v>
      </c>
      <c r="I5" s="7" t="s">
        <v>13</v>
      </c>
    </row>
    <row r="6" spans="1:9" s="3" customFormat="1" ht="26.25" customHeight="1" x14ac:dyDescent="0.25">
      <c r="B6" s="8" t="s">
        <v>14</v>
      </c>
      <c r="C6" s="13"/>
      <c r="D6" s="13"/>
      <c r="E6" s="13"/>
      <c r="F6" s="13"/>
      <c r="G6" s="9">
        <v>8.4500000000000005E-4</v>
      </c>
      <c r="H6" s="9">
        <v>9.9499999999999993</v>
      </c>
      <c r="I6" s="10">
        <f>((C6*0.93)+(D6*0.07)+E6)*F6*G6+H6</f>
        <v>9.9499999999999993</v>
      </c>
    </row>
    <row r="11" spans="1:9" x14ac:dyDescent="0.25">
      <c r="B11" s="2"/>
      <c r="C11" s="2" t="s">
        <v>2</v>
      </c>
      <c r="D11" s="2" t="s">
        <v>3</v>
      </c>
      <c r="E11" s="2" t="s">
        <v>4</v>
      </c>
      <c r="F11" s="2" t="s">
        <v>5</v>
      </c>
      <c r="G11" s="2"/>
      <c r="H11" s="2"/>
      <c r="I11" s="2" t="s">
        <v>6</v>
      </c>
    </row>
    <row r="12" spans="1:9" s="5" customFormat="1" ht="135.75" customHeight="1" x14ac:dyDescent="0.25">
      <c r="B12" s="6"/>
      <c r="C12" s="7" t="s">
        <v>15</v>
      </c>
      <c r="D12" s="7" t="s">
        <v>16</v>
      </c>
      <c r="E12" s="7" t="s">
        <v>9</v>
      </c>
      <c r="F12" s="7" t="s">
        <v>17</v>
      </c>
      <c r="G12" s="7" t="s">
        <v>11</v>
      </c>
      <c r="H12" s="7" t="s">
        <v>12</v>
      </c>
      <c r="I12" s="7" t="s">
        <v>13</v>
      </c>
    </row>
    <row r="13" spans="1:9" s="3" customFormat="1" ht="28.5" customHeight="1" x14ac:dyDescent="0.25">
      <c r="B13" s="8" t="s">
        <v>18</v>
      </c>
      <c r="C13" s="13"/>
      <c r="D13" s="13"/>
      <c r="E13" s="13"/>
      <c r="F13" s="13"/>
      <c r="G13" s="9">
        <v>7.5500000000000003E-4</v>
      </c>
      <c r="H13" s="9">
        <v>12.84</v>
      </c>
      <c r="I13" s="10">
        <f>((C13*0.95)+(D13*0.05/0.755)+E13)*F13*G13+H13</f>
        <v>12.84</v>
      </c>
    </row>
    <row r="16" spans="1:9" ht="15.75" thickBot="1" x14ac:dyDescent="0.3"/>
    <row r="17" spans="2:9" ht="60.75" thickBot="1" x14ac:dyDescent="0.3">
      <c r="H17" s="14" t="s">
        <v>19</v>
      </c>
      <c r="I17" s="15">
        <f>I6*0.5+I13*0.5</f>
        <v>11.395</v>
      </c>
    </row>
    <row r="18" spans="2:9" x14ac:dyDescent="0.25">
      <c r="B18" s="16" t="s">
        <v>20</v>
      </c>
      <c r="C18" s="16"/>
      <c r="D18" s="16"/>
    </row>
  </sheetData>
  <sheetProtection algorithmName="SHA-512" hashValue="QEtY4yI+byni96BdcyVu2gKanbcLsRTqjpPXDMmBl2kb+qQ2hXvpXbW5VwH29heT84dffBJ+XIFBiSE+s8OXAQ==" saltValue="m+Y43FoMXOsBnANCg48XHg==" spinCount="100000" sheet="1" objects="1" scenarios="1"/>
  <mergeCells count="2">
    <mergeCell ref="G1:I1"/>
    <mergeCell ref="B18:D18"/>
  </mergeCells>
  <pageMargins left="0.70866141732283472" right="0.70866141732283472" top="0.98425196850393704" bottom="0.98425196850393704" header="0.31496062992125984" footer="0.31496062992125984"/>
  <pageSetup paperSize="9" scale="69" fitToHeight="0" orientation="landscape" r:id="rId1"/>
  <headerFooter>
    <oddHeader>&amp;L&amp;G&amp;R
Z26001 - Odběr pohonných hmot – střediska Liberec, Nový Bor – Okrouhlá a Rychnov u J. n. N. 2026 - 2028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Tomáš Fanta (19. 1. 2026 06:47) - dokument odeslán ke schválení administrátorovi
Monika Poslová (19. 1. 2026 11:58) - schváleno administrátorem
Monika Poslová (19. 1. 2026 11:58) - odesláno ke schválení představenstvu - Petr Správka, Silnice LK a.s., Zdeněk Sameš, Silnice LK a.s.</Log_schvalovani>
    <_Flow_SignoffStatus xmlns="8b673dc0-8509-40e9-b30f-da1c7f909cf0" xsi:nil="true"/>
    <ID_zakazky xmlns="8b673dc0-8509-40e9-b30f-da1c7f909cf0">345</ID_zakazky>
    <Stav_schvalovani xmlns="8b673dc0-8509-40e9-b30f-da1c7f909cf0">čeká na schválení představenstvem</Stav_schvalovani>
    <Schvalovatele xmlns="8b673dc0-8509-40e9-b30f-da1c7f909cf0">petr.spravka@silnicelk.cz,zdenek.sames@silnicelk.cz</Schvalovatele>
    <Schvaleno xmlns="8b673dc0-8509-40e9-b30f-da1c7f909cf0" xsi:nil="true"/>
    <Schvaleno_vsemi xmlns="8b673dc0-8509-40e9-b30f-da1c7f909cf0">false</Schvaleno_vsemi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54C091-9584-49B7-8C2F-7B16614CF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D92255-9382-408E-AD05-A98CD33B3B5F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3512D938-8FF1-4C41-8EDA-7E8902CA28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 1 - Liberec</vt:lpstr>
      <vt:lpstr>Část 2 - Nový Bor - Okrouhlá</vt:lpstr>
      <vt:lpstr>Část 3 - Rychnov u J. n. N.</vt:lpstr>
    </vt:vector>
  </TitlesOfParts>
  <Manager/>
  <Company>HAVEL PARTNERS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Kollmann Jachym</dc:creator>
  <cp:keywords/>
  <dc:description/>
  <cp:lastModifiedBy>Monika Poslová, Silnice LK a.s.</cp:lastModifiedBy>
  <cp:revision/>
  <cp:lastPrinted>2026-01-28T10:02:13Z</cp:lastPrinted>
  <dcterms:created xsi:type="dcterms:W3CDTF">2020-09-15T15:13:50Z</dcterms:created>
  <dcterms:modified xsi:type="dcterms:W3CDTF">2026-01-28T10:05:41Z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