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 activeTab="3"/>
  </bookViews>
  <sheets>
    <sheet name="Stavba" sheetId="1" r:id="rId1"/>
    <sheet name="VzorPolozky" sheetId="2" state="hidden" r:id="rId2"/>
    <sheet name="00 0001 Naklady" sheetId="3" r:id="rId3"/>
    <sheet name="01 01 Pol" sheetId="4" r:id="rId4"/>
    <sheet name="01 02 Pol" sheetId="5" r:id="rId5"/>
    <sheet name="01 03 Pol" sheetId="6" r:id="rId6"/>
    <sheet name="01 04 Pol" sheetId="7" r:id="rId7"/>
    <sheet name="01 05 Pol" sheetId="8" r:id="rId8"/>
    <sheet name="01 06 Pol" sheetId="9" r:id="rId9"/>
    <sheet name="01 07 Pol" sheetId="10" r:id="rId10"/>
  </sheets>
  <externalReferences>
    <externalReference r:id="rId11"/>
  </externalReferences>
  <definedNames>
    <definedName name="CelkemDPHVypocet" localSheetId="0">Stavba!$H$51</definedName>
    <definedName name="CenaCelkem">Stavba!$G$29</definedName>
    <definedName name="CenaCelkemBezDPH">Stavba!$G$28</definedName>
    <definedName name="CenaCelkemVypocet" localSheetId="0">Stavba!$I$51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'00 0001 Naklady'!$1:$7</definedName>
    <definedName name="_xlnm.Print_Titles" localSheetId="3">'01 01 Pol'!$1:$7</definedName>
    <definedName name="_xlnm.Print_Titles" localSheetId="4">'01 02 Pol'!$1:$7</definedName>
    <definedName name="_xlnm.Print_Titles" localSheetId="5">'01 03 Pol'!$1:$8</definedName>
    <definedName name="_xlnm.Print_Titles" localSheetId="6">'01 04 Pol'!$1:$7</definedName>
    <definedName name="_xlnm.Print_Titles" localSheetId="7">'01 05 Pol'!$1:$7</definedName>
    <definedName name="_xlnm.Print_Titles" localSheetId="8">'01 06 Pol'!$1:$7</definedName>
    <definedName name="_xlnm.Print_Titles" localSheetId="9">'01 07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'00 0001 Naklady'!$A$1:$X$33</definedName>
    <definedName name="_xlnm.Print_Area" localSheetId="3">'01 01 Pol'!$A$1:$X$1696</definedName>
    <definedName name="_xlnm.Print_Area" localSheetId="4">'01 02 Pol'!$A$1:$X$17</definedName>
    <definedName name="_xlnm.Print_Area" localSheetId="5">'01 03 Pol'!$A$1:$X$16</definedName>
    <definedName name="_xlnm.Print_Area" localSheetId="6">'01 04 Pol'!$A$1:$X$17</definedName>
    <definedName name="_xlnm.Print_Area" localSheetId="7">'01 05 Pol'!$A$1:$X$17</definedName>
    <definedName name="_xlnm.Print_Area" localSheetId="8">'01 06 Pol'!$A$1:$X$17</definedName>
    <definedName name="_xlnm.Print_Area" localSheetId="9">'01 07 Pol'!$A$1:$X$18</definedName>
    <definedName name="_xlnm.Print_Area" localSheetId="0">Stavba!$A$1:$J$96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Stavba!$F$51</definedName>
    <definedName name="ZakladDPHZakl">Stavba!$G$25</definedName>
    <definedName name="ZakladDPHZaklVypocet" localSheetId="0">Stavba!$G$51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 iterateCount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423" i="4"/>
  <c r="Q1423"/>
  <c r="O1423"/>
  <c r="K1423"/>
  <c r="I1423"/>
  <c r="G1423"/>
  <c r="M1423" s="1"/>
  <c r="G8"/>
  <c r="V9" i="10"/>
  <c r="Q9"/>
  <c r="O9"/>
  <c r="K9"/>
  <c r="I9"/>
  <c r="G9"/>
  <c r="M9" s="1"/>
  <c r="AE12"/>
  <c r="V10"/>
  <c r="V8" s="1"/>
  <c r="Q10"/>
  <c r="Q8" s="1"/>
  <c r="O10"/>
  <c r="K10"/>
  <c r="K8" s="1"/>
  <c r="I10"/>
  <c r="I8" s="1"/>
  <c r="G10"/>
  <c r="M10" s="1"/>
  <c r="M8" s="1"/>
  <c r="O8"/>
  <c r="AE11" i="9"/>
  <c r="V9"/>
  <c r="V8" s="1"/>
  <c r="Q9"/>
  <c r="O9"/>
  <c r="O8" s="1"/>
  <c r="K9"/>
  <c r="K8" s="1"/>
  <c r="I9"/>
  <c r="G9"/>
  <c r="M9" s="1"/>
  <c r="M8" s="1"/>
  <c r="Q8"/>
  <c r="I8"/>
  <c r="G8"/>
  <c r="G11" s="1"/>
  <c r="AE11" i="8"/>
  <c r="G11"/>
  <c r="V9"/>
  <c r="V8" s="1"/>
  <c r="Q9"/>
  <c r="O9"/>
  <c r="O8" s="1"/>
  <c r="M9"/>
  <c r="M8" s="1"/>
  <c r="K9"/>
  <c r="K8" s="1"/>
  <c r="I9"/>
  <c r="G9"/>
  <c r="AF11" s="1"/>
  <c r="G48" i="1" s="1"/>
  <c r="H48" s="1"/>
  <c r="Q8" i="8"/>
  <c r="I8"/>
  <c r="G8"/>
  <c r="AE11" i="7"/>
  <c r="V9"/>
  <c r="Q9"/>
  <c r="O9"/>
  <c r="O8" s="1"/>
  <c r="M9"/>
  <c r="M8" s="1"/>
  <c r="K9"/>
  <c r="I9"/>
  <c r="G9"/>
  <c r="AF11" s="1"/>
  <c r="G47" i="1" s="1"/>
  <c r="V8" i="7"/>
  <c r="Q8"/>
  <c r="K8"/>
  <c r="I8"/>
  <c r="AF10" i="6"/>
  <c r="AE10"/>
  <c r="G8"/>
  <c r="V7"/>
  <c r="Q7"/>
  <c r="O7"/>
  <c r="M7"/>
  <c r="K7"/>
  <c r="I7"/>
  <c r="G7"/>
  <c r="AE11" i="5"/>
  <c r="V9"/>
  <c r="V8" s="1"/>
  <c r="Q9"/>
  <c r="O9"/>
  <c r="K9"/>
  <c r="K8" s="1"/>
  <c r="I9"/>
  <c r="G9"/>
  <c r="AF11" s="1"/>
  <c r="G45" i="1" s="1"/>
  <c r="Q8" i="5"/>
  <c r="O8"/>
  <c r="I8"/>
  <c r="G8"/>
  <c r="G11" s="1"/>
  <c r="AE1690" i="4"/>
  <c r="F44" i="1" s="1"/>
  <c r="V1687" i="4"/>
  <c r="Q1687"/>
  <c r="O1687"/>
  <c r="K1687"/>
  <c r="I1687"/>
  <c r="G1687"/>
  <c r="M1687" s="1"/>
  <c r="V1686"/>
  <c r="Q1686"/>
  <c r="O1686"/>
  <c r="M1686"/>
  <c r="K1686"/>
  <c r="I1686"/>
  <c r="G1686"/>
  <c r="V1685"/>
  <c r="Q1685"/>
  <c r="O1685"/>
  <c r="K1685"/>
  <c r="I1685"/>
  <c r="G1685"/>
  <c r="M1685" s="1"/>
  <c r="V1684"/>
  <c r="Q1684"/>
  <c r="O1684"/>
  <c r="K1684"/>
  <c r="I1684"/>
  <c r="G1684"/>
  <c r="M1684" s="1"/>
  <c r="V1682"/>
  <c r="Q1682"/>
  <c r="O1682"/>
  <c r="O1679" s="1"/>
  <c r="K1682"/>
  <c r="I1682"/>
  <c r="G1682"/>
  <c r="M1682" s="1"/>
  <c r="V1681"/>
  <c r="Q1681"/>
  <c r="O1681"/>
  <c r="M1681"/>
  <c r="K1681"/>
  <c r="I1681"/>
  <c r="G1681"/>
  <c r="V1680"/>
  <c r="V1679" s="1"/>
  <c r="Q1680"/>
  <c r="O1680"/>
  <c r="K1680"/>
  <c r="K1679" s="1"/>
  <c r="I1680"/>
  <c r="G1680"/>
  <c r="M1680" s="1"/>
  <c r="Q1679"/>
  <c r="I1679"/>
  <c r="V1677"/>
  <c r="Q1677"/>
  <c r="O1677"/>
  <c r="O1668" s="1"/>
  <c r="K1677"/>
  <c r="I1677"/>
  <c r="G1677"/>
  <c r="M1677" s="1"/>
  <c r="V1671"/>
  <c r="Q1671"/>
  <c r="O1671"/>
  <c r="M1671"/>
  <c r="K1671"/>
  <c r="I1671"/>
  <c r="G1671"/>
  <c r="V1669"/>
  <c r="V1668" s="1"/>
  <c r="Q1669"/>
  <c r="O1669"/>
  <c r="K1669"/>
  <c r="K1668" s="1"/>
  <c r="I1669"/>
  <c r="G1669"/>
  <c r="M1669" s="1"/>
  <c r="M1668" s="1"/>
  <c r="Q1668"/>
  <c r="I1668"/>
  <c r="V1667"/>
  <c r="Q1667"/>
  <c r="O1667"/>
  <c r="K1667"/>
  <c r="I1667"/>
  <c r="G1667"/>
  <c r="M1667" s="1"/>
  <c r="V1665"/>
  <c r="Q1665"/>
  <c r="O1665"/>
  <c r="M1665"/>
  <c r="K1665"/>
  <c r="I1665"/>
  <c r="G1665"/>
  <c r="V1663"/>
  <c r="Q1663"/>
  <c r="O1663"/>
  <c r="K1663"/>
  <c r="I1663"/>
  <c r="G1663"/>
  <c r="M1663" s="1"/>
  <c r="V1661"/>
  <c r="Q1661"/>
  <c r="O1661"/>
  <c r="K1661"/>
  <c r="I1661"/>
  <c r="G1661"/>
  <c r="M1661" s="1"/>
  <c r="V1634"/>
  <c r="Q1634"/>
  <c r="O1634"/>
  <c r="K1634"/>
  <c r="I1634"/>
  <c r="G1634"/>
  <c r="M1634" s="1"/>
  <c r="V1632"/>
  <c r="Q1632"/>
  <c r="O1632"/>
  <c r="M1632"/>
  <c r="K1632"/>
  <c r="I1632"/>
  <c r="G1632"/>
  <c r="V1591"/>
  <c r="V1585" s="1"/>
  <c r="Q1591"/>
  <c r="O1591"/>
  <c r="K1591"/>
  <c r="K1585" s="1"/>
  <c r="I1591"/>
  <c r="G1591"/>
  <c r="M1591" s="1"/>
  <c r="V1589"/>
  <c r="Q1589"/>
  <c r="Q1585" s="1"/>
  <c r="O1589"/>
  <c r="K1589"/>
  <c r="I1589"/>
  <c r="I1585" s="1"/>
  <c r="G1589"/>
  <c r="M1589" s="1"/>
  <c r="V1586"/>
  <c r="Q1586"/>
  <c r="O1586"/>
  <c r="O1585" s="1"/>
  <c r="K1586"/>
  <c r="I1586"/>
  <c r="G1586"/>
  <c r="G1585" s="1"/>
  <c r="I87" i="1" s="1"/>
  <c r="V1583" i="4"/>
  <c r="Q1583"/>
  <c r="O1583"/>
  <c r="K1583"/>
  <c r="I1583"/>
  <c r="G1583"/>
  <c r="M1583" s="1"/>
  <c r="V1581"/>
  <c r="Q1581"/>
  <c r="O1581"/>
  <c r="K1581"/>
  <c r="I1581"/>
  <c r="G1581"/>
  <c r="M1581" s="1"/>
  <c r="V1577"/>
  <c r="Q1577"/>
  <c r="O1577"/>
  <c r="K1577"/>
  <c r="K1574" s="1"/>
  <c r="I1577"/>
  <c r="G1577"/>
  <c r="M1577" s="1"/>
  <c r="V1575"/>
  <c r="Q1575"/>
  <c r="O1575"/>
  <c r="M1575"/>
  <c r="K1575"/>
  <c r="I1575"/>
  <c r="G1575"/>
  <c r="V1574"/>
  <c r="V1572"/>
  <c r="Q1572"/>
  <c r="O1572"/>
  <c r="K1572"/>
  <c r="I1572"/>
  <c r="G1572"/>
  <c r="M1572" s="1"/>
  <c r="V1570"/>
  <c r="Q1570"/>
  <c r="O1570"/>
  <c r="K1570"/>
  <c r="I1570"/>
  <c r="G1570"/>
  <c r="M1570" s="1"/>
  <c r="V1568"/>
  <c r="Q1568"/>
  <c r="O1568"/>
  <c r="M1568"/>
  <c r="K1568"/>
  <c r="I1568"/>
  <c r="G1568"/>
  <c r="V1566"/>
  <c r="Q1566"/>
  <c r="O1566"/>
  <c r="M1566"/>
  <c r="K1566"/>
  <c r="I1566"/>
  <c r="G1566"/>
  <c r="V1563"/>
  <c r="Q1563"/>
  <c r="O1563"/>
  <c r="K1563"/>
  <c r="I1563"/>
  <c r="G1563"/>
  <c r="M1563" s="1"/>
  <c r="V1561"/>
  <c r="Q1561"/>
  <c r="O1561"/>
  <c r="K1561"/>
  <c r="I1561"/>
  <c r="G1561"/>
  <c r="M1561" s="1"/>
  <c r="V1558"/>
  <c r="Q1558"/>
  <c r="O1558"/>
  <c r="M1558"/>
  <c r="K1558"/>
  <c r="I1558"/>
  <c r="G1558"/>
  <c r="V1555"/>
  <c r="Q1555"/>
  <c r="O1555"/>
  <c r="M1555"/>
  <c r="K1555"/>
  <c r="I1555"/>
  <c r="G1555"/>
  <c r="V1552"/>
  <c r="Q1552"/>
  <c r="Q1545" s="1"/>
  <c r="O1552"/>
  <c r="K1552"/>
  <c r="I1552"/>
  <c r="I1545" s="1"/>
  <c r="G1552"/>
  <c r="M1552" s="1"/>
  <c r="V1549"/>
  <c r="Q1549"/>
  <c r="O1549"/>
  <c r="K1549"/>
  <c r="I1549"/>
  <c r="G1549"/>
  <c r="G1545" s="1"/>
  <c r="I85" i="1" s="1"/>
  <c r="V1546" i="4"/>
  <c r="Q1546"/>
  <c r="O1546"/>
  <c r="O1545" s="1"/>
  <c r="M1546"/>
  <c r="K1546"/>
  <c r="I1546"/>
  <c r="G1546"/>
  <c r="V1545"/>
  <c r="K1545"/>
  <c r="V1543"/>
  <c r="Q1543"/>
  <c r="O1543"/>
  <c r="K1543"/>
  <c r="I1543"/>
  <c r="G1543"/>
  <c r="M1543" s="1"/>
  <c r="V1541"/>
  <c r="Q1541"/>
  <c r="O1541"/>
  <c r="O1534" s="1"/>
  <c r="K1541"/>
  <c r="I1541"/>
  <c r="G1541"/>
  <c r="M1541" s="1"/>
  <c r="V1539"/>
  <c r="Q1539"/>
  <c r="O1539"/>
  <c r="M1539"/>
  <c r="K1539"/>
  <c r="I1539"/>
  <c r="G1539"/>
  <c r="V1535"/>
  <c r="V1534" s="1"/>
  <c r="Q1535"/>
  <c r="O1535"/>
  <c r="K1535"/>
  <c r="K1534" s="1"/>
  <c r="I1535"/>
  <c r="G1535"/>
  <c r="M1535" s="1"/>
  <c r="M1534" s="1"/>
  <c r="Q1534"/>
  <c r="I1534"/>
  <c r="V1532"/>
  <c r="Q1532"/>
  <c r="O1532"/>
  <c r="K1532"/>
  <c r="I1532"/>
  <c r="G1532"/>
  <c r="M1532" s="1"/>
  <c r="V1530"/>
  <c r="Q1530"/>
  <c r="O1530"/>
  <c r="M1530"/>
  <c r="K1530"/>
  <c r="I1530"/>
  <c r="G1530"/>
  <c r="V1528"/>
  <c r="Q1528"/>
  <c r="O1528"/>
  <c r="K1528"/>
  <c r="I1528"/>
  <c r="G1528"/>
  <c r="M1528" s="1"/>
  <c r="V1525"/>
  <c r="Q1525"/>
  <c r="O1525"/>
  <c r="K1525"/>
  <c r="I1525"/>
  <c r="G1525"/>
  <c r="M1525" s="1"/>
  <c r="V1521"/>
  <c r="Q1521"/>
  <c r="O1521"/>
  <c r="K1521"/>
  <c r="I1521"/>
  <c r="G1521"/>
  <c r="M1521" s="1"/>
  <c r="V1519"/>
  <c r="Q1519"/>
  <c r="O1519"/>
  <c r="M1519"/>
  <c r="K1519"/>
  <c r="I1519"/>
  <c r="G1519"/>
  <c r="V1514"/>
  <c r="Q1514"/>
  <c r="O1514"/>
  <c r="K1514"/>
  <c r="I1514"/>
  <c r="G1514"/>
  <c r="M1514" s="1"/>
  <c r="V1510"/>
  <c r="Q1510"/>
  <c r="O1510"/>
  <c r="K1510"/>
  <c r="I1510"/>
  <c r="G1510"/>
  <c r="M1510" s="1"/>
  <c r="V1500"/>
  <c r="Q1500"/>
  <c r="O1500"/>
  <c r="K1500"/>
  <c r="I1500"/>
  <c r="G1500"/>
  <c r="M1500" s="1"/>
  <c r="V1497"/>
  <c r="Q1497"/>
  <c r="O1497"/>
  <c r="M1497"/>
  <c r="K1497"/>
  <c r="I1497"/>
  <c r="G1497"/>
  <c r="V1495"/>
  <c r="Q1495"/>
  <c r="O1495"/>
  <c r="K1495"/>
  <c r="I1495"/>
  <c r="G1495"/>
  <c r="M1495" s="1"/>
  <c r="V1481"/>
  <c r="Q1481"/>
  <c r="O1481"/>
  <c r="K1481"/>
  <c r="I1481"/>
  <c r="G1481"/>
  <c r="M1481" s="1"/>
  <c r="V1479"/>
  <c r="Q1479"/>
  <c r="O1479"/>
  <c r="K1479"/>
  <c r="I1479"/>
  <c r="G1479"/>
  <c r="M1479" s="1"/>
  <c r="V1477"/>
  <c r="Q1477"/>
  <c r="O1477"/>
  <c r="M1477"/>
  <c r="K1477"/>
  <c r="I1477"/>
  <c r="G1477"/>
  <c r="V1475"/>
  <c r="V1472" s="1"/>
  <c r="Q1475"/>
  <c r="O1475"/>
  <c r="K1475"/>
  <c r="K1472" s="1"/>
  <c r="I1475"/>
  <c r="G1475"/>
  <c r="M1475" s="1"/>
  <c r="V1473"/>
  <c r="Q1473"/>
  <c r="Q1472" s="1"/>
  <c r="O1473"/>
  <c r="K1473"/>
  <c r="I1473"/>
  <c r="I1472" s="1"/>
  <c r="G1473"/>
  <c r="M1473" s="1"/>
  <c r="O1472"/>
  <c r="G1472"/>
  <c r="V1470"/>
  <c r="Q1470"/>
  <c r="O1470"/>
  <c r="M1470"/>
  <c r="K1470"/>
  <c r="I1470"/>
  <c r="G1470"/>
  <c r="V1469"/>
  <c r="Q1469"/>
  <c r="O1469"/>
  <c r="K1469"/>
  <c r="I1469"/>
  <c r="G1469"/>
  <c r="M1469" s="1"/>
  <c r="V1468"/>
  <c r="Q1468"/>
  <c r="O1468"/>
  <c r="K1468"/>
  <c r="I1468"/>
  <c r="G1468"/>
  <c r="M1468" s="1"/>
  <c r="V1467"/>
  <c r="Q1467"/>
  <c r="O1467"/>
  <c r="K1467"/>
  <c r="I1467"/>
  <c r="G1467"/>
  <c r="M1467" s="1"/>
  <c r="V1466"/>
  <c r="Q1466"/>
  <c r="O1466"/>
  <c r="M1466"/>
  <c r="K1466"/>
  <c r="I1466"/>
  <c r="G1466"/>
  <c r="V1465"/>
  <c r="Q1465"/>
  <c r="O1465"/>
  <c r="K1465"/>
  <c r="I1465"/>
  <c r="G1465"/>
  <c r="M1465" s="1"/>
  <c r="V1464"/>
  <c r="Q1464"/>
  <c r="O1464"/>
  <c r="K1464"/>
  <c r="I1464"/>
  <c r="G1464"/>
  <c r="M1464" s="1"/>
  <c r="V1463"/>
  <c r="Q1463"/>
  <c r="O1463"/>
  <c r="K1463"/>
  <c r="I1463"/>
  <c r="G1463"/>
  <c r="M1463" s="1"/>
  <c r="V1462"/>
  <c r="Q1462"/>
  <c r="O1462"/>
  <c r="M1462"/>
  <c r="K1462"/>
  <c r="I1462"/>
  <c r="G1462"/>
  <c r="V1461"/>
  <c r="Q1461"/>
  <c r="O1461"/>
  <c r="K1461"/>
  <c r="I1461"/>
  <c r="G1461"/>
  <c r="M1461" s="1"/>
  <c r="V1460"/>
  <c r="Q1460"/>
  <c r="O1460"/>
  <c r="K1460"/>
  <c r="I1460"/>
  <c r="G1460"/>
  <c r="M1460" s="1"/>
  <c r="V1459"/>
  <c r="Q1459"/>
  <c r="O1459"/>
  <c r="K1459"/>
  <c r="I1459"/>
  <c r="G1459"/>
  <c r="M1459" s="1"/>
  <c r="V1458"/>
  <c r="Q1458"/>
  <c r="O1458"/>
  <c r="M1458"/>
  <c r="K1458"/>
  <c r="I1458"/>
  <c r="G1458"/>
  <c r="V1457"/>
  <c r="Q1457"/>
  <c r="O1457"/>
  <c r="K1457"/>
  <c r="I1457"/>
  <c r="G1457"/>
  <c r="M1457" s="1"/>
  <c r="V1456"/>
  <c r="Q1456"/>
  <c r="O1456"/>
  <c r="K1456"/>
  <c r="I1456"/>
  <c r="G1456"/>
  <c r="M1456" s="1"/>
  <c r="V1455"/>
  <c r="Q1455"/>
  <c r="O1455"/>
  <c r="K1455"/>
  <c r="I1455"/>
  <c r="G1455"/>
  <c r="M1455" s="1"/>
  <c r="V1454"/>
  <c r="Q1454"/>
  <c r="O1454"/>
  <c r="M1454"/>
  <c r="K1454"/>
  <c r="I1454"/>
  <c r="G1454"/>
  <c r="V1453"/>
  <c r="Q1453"/>
  <c r="O1453"/>
  <c r="K1453"/>
  <c r="I1453"/>
  <c r="G1453"/>
  <c r="M1453" s="1"/>
  <c r="V1452"/>
  <c r="Q1452"/>
  <c r="O1452"/>
  <c r="K1452"/>
  <c r="I1452"/>
  <c r="G1452"/>
  <c r="M1452" s="1"/>
  <c r="V1451"/>
  <c r="Q1451"/>
  <c r="O1451"/>
  <c r="K1451"/>
  <c r="I1451"/>
  <c r="G1451"/>
  <c r="M1451" s="1"/>
  <c r="V1450"/>
  <c r="Q1450"/>
  <c r="O1450"/>
  <c r="M1450"/>
  <c r="K1450"/>
  <c r="I1450"/>
  <c r="G1450"/>
  <c r="V1449"/>
  <c r="Q1449"/>
  <c r="O1449"/>
  <c r="K1449"/>
  <c r="I1449"/>
  <c r="G1449"/>
  <c r="M1449" s="1"/>
  <c r="V1448"/>
  <c r="Q1448"/>
  <c r="O1448"/>
  <c r="K1448"/>
  <c r="I1448"/>
  <c r="G1448"/>
  <c r="M1448" s="1"/>
  <c r="V1447"/>
  <c r="Q1447"/>
  <c r="O1447"/>
  <c r="K1447"/>
  <c r="I1447"/>
  <c r="G1447"/>
  <c r="M1447" s="1"/>
  <c r="V1446"/>
  <c r="Q1446"/>
  <c r="O1446"/>
  <c r="M1446"/>
  <c r="K1446"/>
  <c r="I1446"/>
  <c r="G1446"/>
  <c r="V1445"/>
  <c r="Q1445"/>
  <c r="O1445"/>
  <c r="K1445"/>
  <c r="I1445"/>
  <c r="G1445"/>
  <c r="M1445" s="1"/>
  <c r="V1444"/>
  <c r="Q1444"/>
  <c r="O1444"/>
  <c r="K1444"/>
  <c r="I1444"/>
  <c r="G1444"/>
  <c r="M1444" s="1"/>
  <c r="V1443"/>
  <c r="Q1443"/>
  <c r="O1443"/>
  <c r="K1443"/>
  <c r="I1443"/>
  <c r="G1443"/>
  <c r="M1443" s="1"/>
  <c r="V1442"/>
  <c r="Q1442"/>
  <c r="O1442"/>
  <c r="M1442"/>
  <c r="K1442"/>
  <c r="I1442"/>
  <c r="G1442"/>
  <c r="V1441"/>
  <c r="Q1441"/>
  <c r="O1441"/>
  <c r="K1441"/>
  <c r="I1441"/>
  <c r="G1441"/>
  <c r="M1441" s="1"/>
  <c r="V1440"/>
  <c r="Q1440"/>
  <c r="O1440"/>
  <c r="K1440"/>
  <c r="I1440"/>
  <c r="G1440"/>
  <c r="M1440" s="1"/>
  <c r="V1439"/>
  <c r="Q1439"/>
  <c r="O1439"/>
  <c r="K1439"/>
  <c r="I1439"/>
  <c r="G1439"/>
  <c r="M1439" s="1"/>
  <c r="V1438"/>
  <c r="Q1438"/>
  <c r="O1438"/>
  <c r="M1438"/>
  <c r="K1438"/>
  <c r="I1438"/>
  <c r="G1438"/>
  <c r="V1437"/>
  <c r="Q1437"/>
  <c r="O1437"/>
  <c r="K1437"/>
  <c r="I1437"/>
  <c r="G1437"/>
  <c r="M1437" s="1"/>
  <c r="V1436"/>
  <c r="Q1436"/>
  <c r="Q1433" s="1"/>
  <c r="O1436"/>
  <c r="K1436"/>
  <c r="I1436"/>
  <c r="I1433" s="1"/>
  <c r="G1436"/>
  <c r="M1436" s="1"/>
  <c r="V1435"/>
  <c r="Q1435"/>
  <c r="O1435"/>
  <c r="O1433" s="1"/>
  <c r="K1435"/>
  <c r="I1435"/>
  <c r="G1435"/>
  <c r="G1433" s="1"/>
  <c r="I82" i="1" s="1"/>
  <c r="V1434" i="4"/>
  <c r="Q1434"/>
  <c r="O1434"/>
  <c r="M1434"/>
  <c r="K1434"/>
  <c r="I1434"/>
  <c r="G1434"/>
  <c r="V1433"/>
  <c r="K1433"/>
  <c r="V1431"/>
  <c r="Q1431"/>
  <c r="O1431"/>
  <c r="K1431"/>
  <c r="I1431"/>
  <c r="G1431"/>
  <c r="M1431" s="1"/>
  <c r="V1430"/>
  <c r="Q1430"/>
  <c r="O1430"/>
  <c r="K1430"/>
  <c r="I1430"/>
  <c r="G1430"/>
  <c r="M1430" s="1"/>
  <c r="V1429"/>
  <c r="Q1429"/>
  <c r="O1429"/>
  <c r="M1429"/>
  <c r="K1429"/>
  <c r="I1429"/>
  <c r="G1429"/>
  <c r="V1428"/>
  <c r="V1426" s="1"/>
  <c r="Q1428"/>
  <c r="O1428"/>
  <c r="K1428"/>
  <c r="K1426" s="1"/>
  <c r="I1428"/>
  <c r="G1428"/>
  <c r="M1428" s="1"/>
  <c r="V1427"/>
  <c r="Q1427"/>
  <c r="Q1426" s="1"/>
  <c r="O1427"/>
  <c r="K1427"/>
  <c r="I1427"/>
  <c r="I1426" s="1"/>
  <c r="G1427"/>
  <c r="M1427" s="1"/>
  <c r="O1426"/>
  <c r="G1426"/>
  <c r="V1424"/>
  <c r="Q1424"/>
  <c r="O1424"/>
  <c r="M1424"/>
  <c r="K1424"/>
  <c r="I1424"/>
  <c r="G1424"/>
  <c r="V1422"/>
  <c r="Q1422"/>
  <c r="O1422"/>
  <c r="K1422"/>
  <c r="I1422"/>
  <c r="G1422"/>
  <c r="M1422" s="1"/>
  <c r="V1421"/>
  <c r="Q1421"/>
  <c r="O1421"/>
  <c r="K1421"/>
  <c r="I1421"/>
  <c r="G1421"/>
  <c r="M1421" s="1"/>
  <c r="V1420"/>
  <c r="Q1420"/>
  <c r="O1420"/>
  <c r="K1420"/>
  <c r="I1420"/>
  <c r="G1420"/>
  <c r="M1420" s="1"/>
  <c r="V1419"/>
  <c r="Q1419"/>
  <c r="O1419"/>
  <c r="M1419"/>
  <c r="K1419"/>
  <c r="I1419"/>
  <c r="G1419"/>
  <c r="V1418"/>
  <c r="Q1418"/>
  <c r="O1418"/>
  <c r="K1418"/>
  <c r="I1418"/>
  <c r="G1418"/>
  <c r="M1418" s="1"/>
  <c r="V1417"/>
  <c r="Q1417"/>
  <c r="O1417"/>
  <c r="K1417"/>
  <c r="I1417"/>
  <c r="G1417"/>
  <c r="M1417" s="1"/>
  <c r="V1416"/>
  <c r="Q1416"/>
  <c r="O1416"/>
  <c r="K1416"/>
  <c r="I1416"/>
  <c r="G1416"/>
  <c r="M1416" s="1"/>
  <c r="V1415"/>
  <c r="Q1415"/>
  <c r="O1415"/>
  <c r="M1415"/>
  <c r="K1415"/>
  <c r="I1415"/>
  <c r="G1415"/>
  <c r="V1414"/>
  <c r="Q1414"/>
  <c r="O1414"/>
  <c r="K1414"/>
  <c r="I1414"/>
  <c r="G1414"/>
  <c r="M1414" s="1"/>
  <c r="V1413"/>
  <c r="Q1413"/>
  <c r="O1413"/>
  <c r="K1413"/>
  <c r="I1413"/>
  <c r="G1413"/>
  <c r="M1413" s="1"/>
  <c r="V1412"/>
  <c r="Q1412"/>
  <c r="O1412"/>
  <c r="K1412"/>
  <c r="I1412"/>
  <c r="G1412"/>
  <c r="M1412" s="1"/>
  <c r="V1411"/>
  <c r="Q1411"/>
  <c r="O1411"/>
  <c r="M1411"/>
  <c r="K1411"/>
  <c r="I1411"/>
  <c r="G1411"/>
  <c r="V1410"/>
  <c r="Q1410"/>
  <c r="O1410"/>
  <c r="K1410"/>
  <c r="I1410"/>
  <c r="G1410"/>
  <c r="M1410" s="1"/>
  <c r="V1409"/>
  <c r="Q1409"/>
  <c r="Q1407" s="1"/>
  <c r="O1409"/>
  <c r="K1409"/>
  <c r="I1409"/>
  <c r="G1409"/>
  <c r="M1409" s="1"/>
  <c r="V1408"/>
  <c r="Q1408"/>
  <c r="O1408"/>
  <c r="K1408"/>
  <c r="I1408"/>
  <c r="G1408"/>
  <c r="G1407" s="1"/>
  <c r="I80" i="1" s="1"/>
  <c r="V1405" i="4"/>
  <c r="Q1405"/>
  <c r="O1405"/>
  <c r="M1405"/>
  <c r="K1405"/>
  <c r="I1405"/>
  <c r="G1405"/>
  <c r="V1404"/>
  <c r="Q1404"/>
  <c r="O1404"/>
  <c r="K1404"/>
  <c r="I1404"/>
  <c r="G1404"/>
  <c r="M1404" s="1"/>
  <c r="V1402"/>
  <c r="Q1402"/>
  <c r="O1402"/>
  <c r="K1402"/>
  <c r="I1402"/>
  <c r="G1402"/>
  <c r="M1402" s="1"/>
  <c r="V1400"/>
  <c r="Q1400"/>
  <c r="O1400"/>
  <c r="M1400"/>
  <c r="K1400"/>
  <c r="I1400"/>
  <c r="G1400"/>
  <c r="V1399"/>
  <c r="Q1399"/>
  <c r="O1399"/>
  <c r="M1399"/>
  <c r="K1399"/>
  <c r="I1399"/>
  <c r="G1399"/>
  <c r="V1398"/>
  <c r="Q1398"/>
  <c r="O1398"/>
  <c r="K1398"/>
  <c r="I1398"/>
  <c r="G1398"/>
  <c r="M1398" s="1"/>
  <c r="V1397"/>
  <c r="Q1397"/>
  <c r="O1397"/>
  <c r="K1397"/>
  <c r="I1397"/>
  <c r="G1397"/>
  <c r="M1397" s="1"/>
  <c r="V1396"/>
  <c r="Q1396"/>
  <c r="O1396"/>
  <c r="M1396"/>
  <c r="K1396"/>
  <c r="I1396"/>
  <c r="G1396"/>
  <c r="V1395"/>
  <c r="Q1395"/>
  <c r="O1395"/>
  <c r="M1395"/>
  <c r="K1395"/>
  <c r="I1395"/>
  <c r="G1395"/>
  <c r="V1394"/>
  <c r="Q1394"/>
  <c r="O1394"/>
  <c r="K1394"/>
  <c r="I1394"/>
  <c r="G1394"/>
  <c r="M1394" s="1"/>
  <c r="V1393"/>
  <c r="Q1393"/>
  <c r="O1393"/>
  <c r="K1393"/>
  <c r="I1393"/>
  <c r="G1393"/>
  <c r="M1393" s="1"/>
  <c r="V1392"/>
  <c r="Q1392"/>
  <c r="O1392"/>
  <c r="M1392"/>
  <c r="K1392"/>
  <c r="I1392"/>
  <c r="G1392"/>
  <c r="V1391"/>
  <c r="Q1391"/>
  <c r="O1391"/>
  <c r="M1391"/>
  <c r="K1391"/>
  <c r="I1391"/>
  <c r="G1391"/>
  <c r="V1390"/>
  <c r="Q1390"/>
  <c r="O1390"/>
  <c r="K1390"/>
  <c r="I1390"/>
  <c r="G1390"/>
  <c r="M1390" s="1"/>
  <c r="V1389"/>
  <c r="Q1389"/>
  <c r="O1389"/>
  <c r="O1386" s="1"/>
  <c r="K1389"/>
  <c r="I1389"/>
  <c r="G1389"/>
  <c r="M1389" s="1"/>
  <c r="V1388"/>
  <c r="Q1388"/>
  <c r="O1388"/>
  <c r="M1388"/>
  <c r="K1388"/>
  <c r="I1388"/>
  <c r="G1388"/>
  <c r="V1387"/>
  <c r="V1386" s="1"/>
  <c r="Q1387"/>
  <c r="O1387"/>
  <c r="M1387"/>
  <c r="K1387"/>
  <c r="K1386" s="1"/>
  <c r="I1387"/>
  <c r="G1387"/>
  <c r="Q1386"/>
  <c r="I1386"/>
  <c r="V1384"/>
  <c r="Q1384"/>
  <c r="O1384"/>
  <c r="K1384"/>
  <c r="I1384"/>
  <c r="G1384"/>
  <c r="M1384" s="1"/>
  <c r="V1380"/>
  <c r="Q1380"/>
  <c r="O1380"/>
  <c r="M1380"/>
  <c r="K1380"/>
  <c r="I1380"/>
  <c r="G1380"/>
  <c r="V1376"/>
  <c r="Q1376"/>
  <c r="O1376"/>
  <c r="K1376"/>
  <c r="I1376"/>
  <c r="G1376"/>
  <c r="M1376" s="1"/>
  <c r="V1367"/>
  <c r="Q1367"/>
  <c r="O1367"/>
  <c r="K1367"/>
  <c r="I1367"/>
  <c r="G1367"/>
  <c r="M1367" s="1"/>
  <c r="V1363"/>
  <c r="Q1363"/>
  <c r="O1363"/>
  <c r="K1363"/>
  <c r="I1363"/>
  <c r="G1363"/>
  <c r="M1363" s="1"/>
  <c r="V1360"/>
  <c r="Q1360"/>
  <c r="O1360"/>
  <c r="M1360"/>
  <c r="K1360"/>
  <c r="I1360"/>
  <c r="G1360"/>
  <c r="V1356"/>
  <c r="V1352" s="1"/>
  <c r="Q1356"/>
  <c r="O1356"/>
  <c r="K1356"/>
  <c r="K1352" s="1"/>
  <c r="I1356"/>
  <c r="G1356"/>
  <c r="M1356" s="1"/>
  <c r="V1353"/>
  <c r="Q1353"/>
  <c r="Q1352" s="1"/>
  <c r="O1353"/>
  <c r="K1353"/>
  <c r="I1353"/>
  <c r="I1352" s="1"/>
  <c r="G1353"/>
  <c r="M1353" s="1"/>
  <c r="O1352"/>
  <c r="G1352"/>
  <c r="V1350"/>
  <c r="Q1350"/>
  <c r="O1350"/>
  <c r="M1350"/>
  <c r="K1350"/>
  <c r="I1350"/>
  <c r="G1350"/>
  <c r="V1348"/>
  <c r="Q1348"/>
  <c r="O1348"/>
  <c r="K1348"/>
  <c r="I1348"/>
  <c r="G1348"/>
  <c r="M1348" s="1"/>
  <c r="V1346"/>
  <c r="Q1346"/>
  <c r="O1346"/>
  <c r="K1346"/>
  <c r="I1346"/>
  <c r="G1346"/>
  <c r="M1346" s="1"/>
  <c r="V1344"/>
  <c r="Q1344"/>
  <c r="O1344"/>
  <c r="K1344"/>
  <c r="I1344"/>
  <c r="G1344"/>
  <c r="M1344" s="1"/>
  <c r="V1341"/>
  <c r="Q1341"/>
  <c r="O1341"/>
  <c r="M1341"/>
  <c r="K1341"/>
  <c r="I1341"/>
  <c r="G1341"/>
  <c r="V1339"/>
  <c r="Q1339"/>
  <c r="O1339"/>
  <c r="K1339"/>
  <c r="I1339"/>
  <c r="G1339"/>
  <c r="M1339" s="1"/>
  <c r="V1337"/>
  <c r="Q1337"/>
  <c r="O1337"/>
  <c r="K1337"/>
  <c r="I1337"/>
  <c r="G1337"/>
  <c r="M1337" s="1"/>
  <c r="V1335"/>
  <c r="Q1335"/>
  <c r="O1335"/>
  <c r="K1335"/>
  <c r="I1335"/>
  <c r="G1335"/>
  <c r="M1335" s="1"/>
  <c r="V1331"/>
  <c r="Q1331"/>
  <c r="O1331"/>
  <c r="M1331"/>
  <c r="K1331"/>
  <c r="I1331"/>
  <c r="G1331"/>
  <c r="V1329"/>
  <c r="Q1329"/>
  <c r="O1329"/>
  <c r="K1329"/>
  <c r="I1329"/>
  <c r="G1329"/>
  <c r="M1329" s="1"/>
  <c r="V1319"/>
  <c r="Q1319"/>
  <c r="O1319"/>
  <c r="K1319"/>
  <c r="I1319"/>
  <c r="G1319"/>
  <c r="M1319" s="1"/>
  <c r="V1316"/>
  <c r="Q1316"/>
  <c r="O1316"/>
  <c r="K1316"/>
  <c r="I1316"/>
  <c r="G1316"/>
  <c r="M1316" s="1"/>
  <c r="V1314"/>
  <c r="Q1314"/>
  <c r="O1314"/>
  <c r="M1314"/>
  <c r="K1314"/>
  <c r="I1314"/>
  <c r="G1314"/>
  <c r="V1310"/>
  <c r="Q1310"/>
  <c r="O1310"/>
  <c r="M1310"/>
  <c r="K1310"/>
  <c r="I1310"/>
  <c r="G1310"/>
  <c r="V1308"/>
  <c r="Q1308"/>
  <c r="O1308"/>
  <c r="K1308"/>
  <c r="I1308"/>
  <c r="G1308"/>
  <c r="M1308" s="1"/>
  <c r="V1305"/>
  <c r="Q1305"/>
  <c r="O1305"/>
  <c r="K1305"/>
  <c r="I1305"/>
  <c r="G1305"/>
  <c r="M1305" s="1"/>
  <c r="V1301"/>
  <c r="Q1301"/>
  <c r="O1301"/>
  <c r="M1301"/>
  <c r="K1301"/>
  <c r="I1301"/>
  <c r="G1301"/>
  <c r="V1299"/>
  <c r="Q1299"/>
  <c r="O1299"/>
  <c r="K1299"/>
  <c r="I1299"/>
  <c r="G1299"/>
  <c r="M1299" s="1"/>
  <c r="V1297"/>
  <c r="Q1297"/>
  <c r="Q1292" s="1"/>
  <c r="O1297"/>
  <c r="K1297"/>
  <c r="I1297"/>
  <c r="I1292" s="1"/>
  <c r="G1297"/>
  <c r="M1297" s="1"/>
  <c r="V1295"/>
  <c r="Q1295"/>
  <c r="O1295"/>
  <c r="O1292" s="1"/>
  <c r="K1295"/>
  <c r="I1295"/>
  <c r="G1295"/>
  <c r="G1292" s="1"/>
  <c r="I77" i="1" s="1"/>
  <c r="V1293" i="4"/>
  <c r="Q1293"/>
  <c r="O1293"/>
  <c r="M1293"/>
  <c r="K1293"/>
  <c r="I1293"/>
  <c r="G1293"/>
  <c r="V1292"/>
  <c r="K1292"/>
  <c r="V1290"/>
  <c r="Q1290"/>
  <c r="O1290"/>
  <c r="K1290"/>
  <c r="I1290"/>
  <c r="G1290"/>
  <c r="M1290" s="1"/>
  <c r="V1288"/>
  <c r="Q1288"/>
  <c r="O1288"/>
  <c r="K1288"/>
  <c r="I1288"/>
  <c r="G1288"/>
  <c r="M1288" s="1"/>
  <c r="V1286"/>
  <c r="Q1286"/>
  <c r="O1286"/>
  <c r="M1286"/>
  <c r="K1286"/>
  <c r="I1286"/>
  <c r="G1286"/>
  <c r="V1284"/>
  <c r="Q1284"/>
  <c r="O1284"/>
  <c r="K1284"/>
  <c r="I1284"/>
  <c r="G1284"/>
  <c r="M1284" s="1"/>
  <c r="V1282"/>
  <c r="Q1282"/>
  <c r="O1282"/>
  <c r="K1282"/>
  <c r="I1282"/>
  <c r="G1282"/>
  <c r="M1282" s="1"/>
  <c r="V1279"/>
  <c r="Q1279"/>
  <c r="O1279"/>
  <c r="K1279"/>
  <c r="I1279"/>
  <c r="G1279"/>
  <c r="M1279" s="1"/>
  <c r="V1277"/>
  <c r="Q1277"/>
  <c r="O1277"/>
  <c r="M1277"/>
  <c r="K1277"/>
  <c r="I1277"/>
  <c r="G1277"/>
  <c r="V1275"/>
  <c r="Q1275"/>
  <c r="O1275"/>
  <c r="K1275"/>
  <c r="I1275"/>
  <c r="G1275"/>
  <c r="M1275" s="1"/>
  <c r="V1271"/>
  <c r="Q1271"/>
  <c r="O1271"/>
  <c r="K1271"/>
  <c r="I1271"/>
  <c r="G1271"/>
  <c r="M1271" s="1"/>
  <c r="V1269"/>
  <c r="Q1269"/>
  <c r="O1269"/>
  <c r="K1269"/>
  <c r="I1269"/>
  <c r="G1269"/>
  <c r="M1269" s="1"/>
  <c r="BA1266"/>
  <c r="V1265"/>
  <c r="Q1265"/>
  <c r="O1265"/>
  <c r="K1265"/>
  <c r="I1265"/>
  <c r="G1265"/>
  <c r="M1265" s="1"/>
  <c r="BA1263"/>
  <c r="V1262"/>
  <c r="Q1262"/>
  <c r="O1262"/>
  <c r="K1262"/>
  <c r="I1262"/>
  <c r="G1262"/>
  <c r="M1262" s="1"/>
  <c r="V1258"/>
  <c r="Q1258"/>
  <c r="O1258"/>
  <c r="M1258"/>
  <c r="K1258"/>
  <c r="I1258"/>
  <c r="G1258"/>
  <c r="V1255"/>
  <c r="V1249" s="1"/>
  <c r="Q1255"/>
  <c r="O1255"/>
  <c r="K1255"/>
  <c r="K1249" s="1"/>
  <c r="I1255"/>
  <c r="G1255"/>
  <c r="M1255" s="1"/>
  <c r="V1252"/>
  <c r="Q1252"/>
  <c r="Q1249" s="1"/>
  <c r="O1252"/>
  <c r="K1252"/>
  <c r="I1252"/>
  <c r="I1249" s="1"/>
  <c r="G1252"/>
  <c r="M1252" s="1"/>
  <c r="V1250"/>
  <c r="Q1250"/>
  <c r="O1250"/>
  <c r="O1249" s="1"/>
  <c r="K1250"/>
  <c r="I1250"/>
  <c r="G1250"/>
  <c r="G1249" s="1"/>
  <c r="I74" i="1" s="1"/>
  <c r="V1247" i="4"/>
  <c r="Q1247"/>
  <c r="O1247"/>
  <c r="M1247"/>
  <c r="K1247"/>
  <c r="I1247"/>
  <c r="G1247"/>
  <c r="V1244"/>
  <c r="Q1244"/>
  <c r="O1244"/>
  <c r="K1244"/>
  <c r="I1244"/>
  <c r="G1244"/>
  <c r="M1244" s="1"/>
  <c r="V1241"/>
  <c r="Q1241"/>
  <c r="O1241"/>
  <c r="K1241"/>
  <c r="I1241"/>
  <c r="G1241"/>
  <c r="M1241" s="1"/>
  <c r="V1239"/>
  <c r="Q1239"/>
  <c r="O1239"/>
  <c r="M1239"/>
  <c r="K1239"/>
  <c r="I1239"/>
  <c r="G1239"/>
  <c r="V1232"/>
  <c r="Q1232"/>
  <c r="O1232"/>
  <c r="M1232"/>
  <c r="K1232"/>
  <c r="I1232"/>
  <c r="G1232"/>
  <c r="V1223"/>
  <c r="Q1223"/>
  <c r="O1223"/>
  <c r="K1223"/>
  <c r="I1223"/>
  <c r="G1223"/>
  <c r="M1223" s="1"/>
  <c r="V1221"/>
  <c r="Q1221"/>
  <c r="O1221"/>
  <c r="K1221"/>
  <c r="I1221"/>
  <c r="G1221"/>
  <c r="M1221" s="1"/>
  <c r="V1219"/>
  <c r="Q1219"/>
  <c r="O1219"/>
  <c r="M1219"/>
  <c r="K1219"/>
  <c r="I1219"/>
  <c r="G1219"/>
  <c r="V1217"/>
  <c r="Q1217"/>
  <c r="O1217"/>
  <c r="K1217"/>
  <c r="I1217"/>
  <c r="G1217"/>
  <c r="M1217" s="1"/>
  <c r="V1213"/>
  <c r="V1212" s="1"/>
  <c r="Q1213"/>
  <c r="Q1212" s="1"/>
  <c r="O1213"/>
  <c r="K1213"/>
  <c r="K1212" s="1"/>
  <c r="I1213"/>
  <c r="I1212" s="1"/>
  <c r="G1213"/>
  <c r="M1213" s="1"/>
  <c r="M1212" s="1"/>
  <c r="O1212"/>
  <c r="G1212"/>
  <c r="V1210"/>
  <c r="Q1210"/>
  <c r="O1210"/>
  <c r="O1209" s="1"/>
  <c r="M1210"/>
  <c r="M1209" s="1"/>
  <c r="K1210"/>
  <c r="I1210"/>
  <c r="G1210"/>
  <c r="V1209"/>
  <c r="Q1209"/>
  <c r="K1209"/>
  <c r="I1209"/>
  <c r="G1209"/>
  <c r="V1206"/>
  <c r="Q1206"/>
  <c r="O1206"/>
  <c r="K1206"/>
  <c r="I1206"/>
  <c r="G1206"/>
  <c r="M1206" s="1"/>
  <c r="V1204"/>
  <c r="Q1204"/>
  <c r="O1204"/>
  <c r="K1204"/>
  <c r="I1204"/>
  <c r="G1204"/>
  <c r="M1204" s="1"/>
  <c r="V1202"/>
  <c r="Q1202"/>
  <c r="O1202"/>
  <c r="M1202"/>
  <c r="K1202"/>
  <c r="I1202"/>
  <c r="G1202"/>
  <c r="V1200"/>
  <c r="Q1200"/>
  <c r="O1200"/>
  <c r="K1200"/>
  <c r="I1200"/>
  <c r="G1200"/>
  <c r="M1200" s="1"/>
  <c r="V1198"/>
  <c r="Q1198"/>
  <c r="O1198"/>
  <c r="K1198"/>
  <c r="I1198"/>
  <c r="G1198"/>
  <c r="M1198" s="1"/>
  <c r="V1196"/>
  <c r="Q1196"/>
  <c r="O1196"/>
  <c r="K1196"/>
  <c r="I1196"/>
  <c r="G1196"/>
  <c r="M1196" s="1"/>
  <c r="V1195"/>
  <c r="Q1195"/>
  <c r="O1195"/>
  <c r="M1195"/>
  <c r="K1195"/>
  <c r="I1195"/>
  <c r="G1195"/>
  <c r="V1192"/>
  <c r="Q1192"/>
  <c r="O1192"/>
  <c r="K1192"/>
  <c r="I1192"/>
  <c r="G1192"/>
  <c r="M1192" s="1"/>
  <c r="V1190"/>
  <c r="Q1190"/>
  <c r="O1190"/>
  <c r="K1190"/>
  <c r="I1190"/>
  <c r="G1190"/>
  <c r="M1190" s="1"/>
  <c r="V1179"/>
  <c r="Q1179"/>
  <c r="O1179"/>
  <c r="K1179"/>
  <c r="I1179"/>
  <c r="G1179"/>
  <c r="M1179" s="1"/>
  <c r="V1172"/>
  <c r="Q1172"/>
  <c r="O1172"/>
  <c r="M1172"/>
  <c r="K1172"/>
  <c r="I1172"/>
  <c r="G1172"/>
  <c r="V1168"/>
  <c r="Q1168"/>
  <c r="O1168"/>
  <c r="K1168"/>
  <c r="I1168"/>
  <c r="G1168"/>
  <c r="M1168" s="1"/>
  <c r="V1156"/>
  <c r="Q1156"/>
  <c r="O1156"/>
  <c r="K1156"/>
  <c r="I1156"/>
  <c r="G1156"/>
  <c r="M1156" s="1"/>
  <c r="V1153"/>
  <c r="Q1153"/>
  <c r="O1153"/>
  <c r="K1153"/>
  <c r="I1153"/>
  <c r="G1153"/>
  <c r="M1153" s="1"/>
  <c r="V1149"/>
  <c r="Q1149"/>
  <c r="O1149"/>
  <c r="M1149"/>
  <c r="K1149"/>
  <c r="I1149"/>
  <c r="G1149"/>
  <c r="V1147"/>
  <c r="Q1147"/>
  <c r="O1147"/>
  <c r="K1147"/>
  <c r="I1147"/>
  <c r="G1147"/>
  <c r="M1147" s="1"/>
  <c r="V1143"/>
  <c r="Q1143"/>
  <c r="O1143"/>
  <c r="K1143"/>
  <c r="I1143"/>
  <c r="G1143"/>
  <c r="M1143" s="1"/>
  <c r="V1139"/>
  <c r="Q1139"/>
  <c r="O1139"/>
  <c r="K1139"/>
  <c r="I1139"/>
  <c r="G1139"/>
  <c r="M1139" s="1"/>
  <c r="V1137"/>
  <c r="Q1137"/>
  <c r="O1137"/>
  <c r="M1137"/>
  <c r="K1137"/>
  <c r="I1137"/>
  <c r="G1137"/>
  <c r="V1135"/>
  <c r="Q1135"/>
  <c r="O1135"/>
  <c r="K1135"/>
  <c r="I1135"/>
  <c r="G1135"/>
  <c r="M1135" s="1"/>
  <c r="V1133"/>
  <c r="Q1133"/>
  <c r="O1133"/>
  <c r="K1133"/>
  <c r="I1133"/>
  <c r="G1133"/>
  <c r="M1133" s="1"/>
  <c r="V1130"/>
  <c r="Q1130"/>
  <c r="O1130"/>
  <c r="K1130"/>
  <c r="I1130"/>
  <c r="G1130"/>
  <c r="M1130" s="1"/>
  <c r="V1111"/>
  <c r="Q1111"/>
  <c r="O1111"/>
  <c r="M1111"/>
  <c r="K1111"/>
  <c r="I1111"/>
  <c r="G1111"/>
  <c r="V1108"/>
  <c r="Q1108"/>
  <c r="O1108"/>
  <c r="K1108"/>
  <c r="I1108"/>
  <c r="G1108"/>
  <c r="M1108" s="1"/>
  <c r="V1086"/>
  <c r="Q1086"/>
  <c r="O1086"/>
  <c r="K1086"/>
  <c r="I1086"/>
  <c r="G1086"/>
  <c r="M1086" s="1"/>
  <c r="V1084"/>
  <c r="Q1084"/>
  <c r="O1084"/>
  <c r="K1084"/>
  <c r="I1084"/>
  <c r="G1084"/>
  <c r="M1084" s="1"/>
  <c r="V1063"/>
  <c r="Q1063"/>
  <c r="O1063"/>
  <c r="M1063"/>
  <c r="K1063"/>
  <c r="I1063"/>
  <c r="G1063"/>
  <c r="V1059"/>
  <c r="Q1059"/>
  <c r="O1059"/>
  <c r="K1059"/>
  <c r="I1059"/>
  <c r="G1059"/>
  <c r="M1059" s="1"/>
  <c r="V1057"/>
  <c r="Q1057"/>
  <c r="O1057"/>
  <c r="K1057"/>
  <c r="I1057"/>
  <c r="G1057"/>
  <c r="M1057" s="1"/>
  <c r="V1055"/>
  <c r="Q1055"/>
  <c r="O1055"/>
  <c r="K1055"/>
  <c r="I1055"/>
  <c r="G1055"/>
  <c r="M1055" s="1"/>
  <c r="V1046"/>
  <c r="Q1046"/>
  <c r="O1046"/>
  <c r="M1046"/>
  <c r="K1046"/>
  <c r="I1046"/>
  <c r="G1046"/>
  <c r="V1044"/>
  <c r="Q1044"/>
  <c r="O1044"/>
  <c r="K1044"/>
  <c r="I1044"/>
  <c r="G1044"/>
  <c r="M1044" s="1"/>
  <c r="V1032"/>
  <c r="Q1032"/>
  <c r="O1032"/>
  <c r="K1032"/>
  <c r="I1032"/>
  <c r="G1032"/>
  <c r="M1032" s="1"/>
  <c r="V1026"/>
  <c r="Q1026"/>
  <c r="O1026"/>
  <c r="K1026"/>
  <c r="I1026"/>
  <c r="G1026"/>
  <c r="M1026" s="1"/>
  <c r="V1022"/>
  <c r="Q1022"/>
  <c r="O1022"/>
  <c r="M1022"/>
  <c r="K1022"/>
  <c r="I1022"/>
  <c r="G1022"/>
  <c r="V1017"/>
  <c r="Q1017"/>
  <c r="O1017"/>
  <c r="K1017"/>
  <c r="I1017"/>
  <c r="G1017"/>
  <c r="M1017" s="1"/>
  <c r="V1013"/>
  <c r="Q1013"/>
  <c r="O1013"/>
  <c r="K1013"/>
  <c r="I1013"/>
  <c r="G1013"/>
  <c r="M1013" s="1"/>
  <c r="V1002"/>
  <c r="Q1002"/>
  <c r="O1002"/>
  <c r="K1002"/>
  <c r="I1002"/>
  <c r="G1002"/>
  <c r="M1002" s="1"/>
  <c r="V999"/>
  <c r="Q999"/>
  <c r="O999"/>
  <c r="M999"/>
  <c r="K999"/>
  <c r="I999"/>
  <c r="G999"/>
  <c r="V995"/>
  <c r="Q995"/>
  <c r="O995"/>
  <c r="K995"/>
  <c r="I995"/>
  <c r="G995"/>
  <c r="M995" s="1"/>
  <c r="V989"/>
  <c r="Q989"/>
  <c r="O989"/>
  <c r="K989"/>
  <c r="I989"/>
  <c r="G989"/>
  <c r="M989" s="1"/>
  <c r="V977"/>
  <c r="Q977"/>
  <c r="O977"/>
  <c r="K977"/>
  <c r="I977"/>
  <c r="G977"/>
  <c r="M977" s="1"/>
  <c r="V972"/>
  <c r="Q972"/>
  <c r="O972"/>
  <c r="M972"/>
  <c r="K972"/>
  <c r="I972"/>
  <c r="G972"/>
  <c r="V966"/>
  <c r="Q966"/>
  <c r="O966"/>
  <c r="K966"/>
  <c r="I966"/>
  <c r="G966"/>
  <c r="M966" s="1"/>
  <c r="V959"/>
  <c r="Q959"/>
  <c r="O959"/>
  <c r="K959"/>
  <c r="I959"/>
  <c r="G959"/>
  <c r="M959" s="1"/>
  <c r="V954"/>
  <c r="Q954"/>
  <c r="O954"/>
  <c r="K954"/>
  <c r="I954"/>
  <c r="G954"/>
  <c r="M954" s="1"/>
  <c r="V949"/>
  <c r="Q949"/>
  <c r="O949"/>
  <c r="M949"/>
  <c r="K949"/>
  <c r="I949"/>
  <c r="G949"/>
  <c r="V943"/>
  <c r="Q943"/>
  <c r="O943"/>
  <c r="K943"/>
  <c r="I943"/>
  <c r="G943"/>
  <c r="M943" s="1"/>
  <c r="V937"/>
  <c r="Q937"/>
  <c r="O937"/>
  <c r="K937"/>
  <c r="I937"/>
  <c r="G937"/>
  <c r="M937" s="1"/>
  <c r="BA933"/>
  <c r="V932"/>
  <c r="Q932"/>
  <c r="O932"/>
  <c r="K932"/>
  <c r="I932"/>
  <c r="G932"/>
  <c r="M932" s="1"/>
  <c r="BA929"/>
  <c r="V928"/>
  <c r="Q928"/>
  <c r="O928"/>
  <c r="K928"/>
  <c r="I928"/>
  <c r="G928"/>
  <c r="M928" s="1"/>
  <c r="BA925"/>
  <c r="V924"/>
  <c r="Q924"/>
  <c r="O924"/>
  <c r="K924"/>
  <c r="I924"/>
  <c r="G924"/>
  <c r="M924" s="1"/>
  <c r="BA902"/>
  <c r="V901"/>
  <c r="Q901"/>
  <c r="O901"/>
  <c r="K901"/>
  <c r="I901"/>
  <c r="G901"/>
  <c r="M901" s="1"/>
  <c r="V896"/>
  <c r="Q896"/>
  <c r="O896"/>
  <c r="K896"/>
  <c r="I896"/>
  <c r="G896"/>
  <c r="M896" s="1"/>
  <c r="V890"/>
  <c r="Q890"/>
  <c r="O890"/>
  <c r="M890"/>
  <c r="K890"/>
  <c r="I890"/>
  <c r="G890"/>
  <c r="V885"/>
  <c r="Q885"/>
  <c r="O885"/>
  <c r="K885"/>
  <c r="I885"/>
  <c r="G885"/>
  <c r="M885" s="1"/>
  <c r="V881"/>
  <c r="Q881"/>
  <c r="Q822" s="1"/>
  <c r="O881"/>
  <c r="K881"/>
  <c r="I881"/>
  <c r="I822" s="1"/>
  <c r="G881"/>
  <c r="M881" s="1"/>
  <c r="V877"/>
  <c r="Q877"/>
  <c r="O877"/>
  <c r="O822" s="1"/>
  <c r="K877"/>
  <c r="I877"/>
  <c r="G877"/>
  <c r="G822" s="1"/>
  <c r="I71" i="1" s="1"/>
  <c r="V874" i="4"/>
  <c r="Q874"/>
  <c r="O874"/>
  <c r="M874"/>
  <c r="K874"/>
  <c r="I874"/>
  <c r="G874"/>
  <c r="BA872"/>
  <c r="V871"/>
  <c r="Q871"/>
  <c r="O871"/>
  <c r="M871"/>
  <c r="K871"/>
  <c r="I871"/>
  <c r="G871"/>
  <c r="BA869"/>
  <c r="V868"/>
  <c r="Q868"/>
  <c r="O868"/>
  <c r="M868"/>
  <c r="K868"/>
  <c r="I868"/>
  <c r="G868"/>
  <c r="BA851"/>
  <c r="V850"/>
  <c r="Q850"/>
  <c r="O850"/>
  <c r="M850"/>
  <c r="K850"/>
  <c r="I850"/>
  <c r="G850"/>
  <c r="BA848"/>
  <c r="V847"/>
  <c r="Q847"/>
  <c r="O847"/>
  <c r="M847"/>
  <c r="K847"/>
  <c r="I847"/>
  <c r="G847"/>
  <c r="BA836"/>
  <c r="V835"/>
  <c r="Q835"/>
  <c r="O835"/>
  <c r="M835"/>
  <c r="K835"/>
  <c r="I835"/>
  <c r="G835"/>
  <c r="BA824"/>
  <c r="V823"/>
  <c r="Q823"/>
  <c r="O823"/>
  <c r="M823"/>
  <c r="K823"/>
  <c r="I823"/>
  <c r="G823"/>
  <c r="V822"/>
  <c r="K822"/>
  <c r="V820"/>
  <c r="Q820"/>
  <c r="Q819" s="1"/>
  <c r="O820"/>
  <c r="K820"/>
  <c r="I820"/>
  <c r="I819" s="1"/>
  <c r="G820"/>
  <c r="M820" s="1"/>
  <c r="M819" s="1"/>
  <c r="V819"/>
  <c r="O819"/>
  <c r="K819"/>
  <c r="G819"/>
  <c r="V818"/>
  <c r="Q818"/>
  <c r="O818"/>
  <c r="M818"/>
  <c r="K818"/>
  <c r="I818"/>
  <c r="G818"/>
  <c r="V816"/>
  <c r="Q816"/>
  <c r="O816"/>
  <c r="K816"/>
  <c r="I816"/>
  <c r="G816"/>
  <c r="M816" s="1"/>
  <c r="V814"/>
  <c r="Q814"/>
  <c r="O814"/>
  <c r="K814"/>
  <c r="I814"/>
  <c r="G814"/>
  <c r="M814" s="1"/>
  <c r="V812"/>
  <c r="Q812"/>
  <c r="O812"/>
  <c r="K812"/>
  <c r="I812"/>
  <c r="G812"/>
  <c r="M812" s="1"/>
  <c r="V810"/>
  <c r="Q810"/>
  <c r="O810"/>
  <c r="M810"/>
  <c r="K810"/>
  <c r="I810"/>
  <c r="G810"/>
  <c r="V809"/>
  <c r="Q809"/>
  <c r="O809"/>
  <c r="K809"/>
  <c r="I809"/>
  <c r="G809"/>
  <c r="M809" s="1"/>
  <c r="V808"/>
  <c r="Q808"/>
  <c r="O808"/>
  <c r="K808"/>
  <c r="I808"/>
  <c r="G808"/>
  <c r="M808" s="1"/>
  <c r="V806"/>
  <c r="Q806"/>
  <c r="O806"/>
  <c r="K806"/>
  <c r="I806"/>
  <c r="G806"/>
  <c r="M806" s="1"/>
  <c r="V801"/>
  <c r="Q801"/>
  <c r="O801"/>
  <c r="M801"/>
  <c r="K801"/>
  <c r="I801"/>
  <c r="G801"/>
  <c r="V799"/>
  <c r="Q799"/>
  <c r="O799"/>
  <c r="K799"/>
  <c r="I799"/>
  <c r="G799"/>
  <c r="M799" s="1"/>
  <c r="V797"/>
  <c r="Q797"/>
  <c r="O797"/>
  <c r="K797"/>
  <c r="I797"/>
  <c r="G797"/>
  <c r="M797" s="1"/>
  <c r="V795"/>
  <c r="Q795"/>
  <c r="O795"/>
  <c r="K795"/>
  <c r="I795"/>
  <c r="G795"/>
  <c r="M795" s="1"/>
  <c r="V794"/>
  <c r="Q794"/>
  <c r="O794"/>
  <c r="M794"/>
  <c r="K794"/>
  <c r="I794"/>
  <c r="G794"/>
  <c r="V793"/>
  <c r="Q793"/>
  <c r="O793"/>
  <c r="K793"/>
  <c r="I793"/>
  <c r="G793"/>
  <c r="M793" s="1"/>
  <c r="V792"/>
  <c r="Q792"/>
  <c r="O792"/>
  <c r="K792"/>
  <c r="I792"/>
  <c r="G792"/>
  <c r="M792" s="1"/>
  <c r="V790"/>
  <c r="Q790"/>
  <c r="O790"/>
  <c r="O779" s="1"/>
  <c r="K790"/>
  <c r="I790"/>
  <c r="G790"/>
  <c r="M790" s="1"/>
  <c r="V787"/>
  <c r="Q787"/>
  <c r="O787"/>
  <c r="M787"/>
  <c r="K787"/>
  <c r="I787"/>
  <c r="G787"/>
  <c r="V780"/>
  <c r="Q780"/>
  <c r="O780"/>
  <c r="K780"/>
  <c r="K779" s="1"/>
  <c r="I780"/>
  <c r="G780"/>
  <c r="M780" s="1"/>
  <c r="Q779"/>
  <c r="I779"/>
  <c r="V778"/>
  <c r="Q778"/>
  <c r="O778"/>
  <c r="K778"/>
  <c r="I778"/>
  <c r="G778"/>
  <c r="M778" s="1"/>
  <c r="V777"/>
  <c r="Q777"/>
  <c r="O777"/>
  <c r="M777"/>
  <c r="K777"/>
  <c r="I777"/>
  <c r="G777"/>
  <c r="V776"/>
  <c r="Q776"/>
  <c r="O776"/>
  <c r="K776"/>
  <c r="I776"/>
  <c r="G776"/>
  <c r="M776" s="1"/>
  <c r="V775"/>
  <c r="Q775"/>
  <c r="O775"/>
  <c r="K775"/>
  <c r="I775"/>
  <c r="G775"/>
  <c r="M775" s="1"/>
  <c r="V773"/>
  <c r="Q773"/>
  <c r="O773"/>
  <c r="K773"/>
  <c r="I773"/>
  <c r="G773"/>
  <c r="M773" s="1"/>
  <c r="V771"/>
  <c r="Q771"/>
  <c r="O771"/>
  <c r="M771"/>
  <c r="K771"/>
  <c r="I771"/>
  <c r="G771"/>
  <c r="V770"/>
  <c r="Q770"/>
  <c r="O770"/>
  <c r="K770"/>
  <c r="I770"/>
  <c r="G770"/>
  <c r="M770" s="1"/>
  <c r="V769"/>
  <c r="Q769"/>
  <c r="O769"/>
  <c r="K769"/>
  <c r="I769"/>
  <c r="G769"/>
  <c r="M769" s="1"/>
  <c r="V768"/>
  <c r="Q768"/>
  <c r="O768"/>
  <c r="K768"/>
  <c r="I768"/>
  <c r="G768"/>
  <c r="M768" s="1"/>
  <c r="V766"/>
  <c r="Q766"/>
  <c r="O766"/>
  <c r="M766"/>
  <c r="K766"/>
  <c r="I766"/>
  <c r="G766"/>
  <c r="V764"/>
  <c r="Q764"/>
  <c r="O764"/>
  <c r="K764"/>
  <c r="I764"/>
  <c r="G764"/>
  <c r="M764" s="1"/>
  <c r="V763"/>
  <c r="Q763"/>
  <c r="O763"/>
  <c r="K763"/>
  <c r="I763"/>
  <c r="G763"/>
  <c r="M763" s="1"/>
  <c r="V761"/>
  <c r="Q761"/>
  <c r="O761"/>
  <c r="K761"/>
  <c r="I761"/>
  <c r="G761"/>
  <c r="M761" s="1"/>
  <c r="V759"/>
  <c r="Q759"/>
  <c r="O759"/>
  <c r="M759"/>
  <c r="K759"/>
  <c r="I759"/>
  <c r="G759"/>
  <c r="V757"/>
  <c r="Q757"/>
  <c r="O757"/>
  <c r="K757"/>
  <c r="I757"/>
  <c r="G757"/>
  <c r="M757" s="1"/>
  <c r="V754"/>
  <c r="Q754"/>
  <c r="O754"/>
  <c r="K754"/>
  <c r="I754"/>
  <c r="G754"/>
  <c r="M754" s="1"/>
  <c r="V752"/>
  <c r="Q752"/>
  <c r="O752"/>
  <c r="K752"/>
  <c r="I752"/>
  <c r="G752"/>
  <c r="M752" s="1"/>
  <c r="V749"/>
  <c r="Q749"/>
  <c r="O749"/>
  <c r="M749"/>
  <c r="K749"/>
  <c r="I749"/>
  <c r="G749"/>
  <c r="V747"/>
  <c r="Q747"/>
  <c r="O747"/>
  <c r="K747"/>
  <c r="I747"/>
  <c r="G747"/>
  <c r="M747" s="1"/>
  <c r="BA745"/>
  <c r="V744"/>
  <c r="Q744"/>
  <c r="O744"/>
  <c r="K744"/>
  <c r="I744"/>
  <c r="G744"/>
  <c r="M744" s="1"/>
  <c r="V738"/>
  <c r="Q738"/>
  <c r="O738"/>
  <c r="K738"/>
  <c r="I738"/>
  <c r="G738"/>
  <c r="M738" s="1"/>
  <c r="V735"/>
  <c r="Q735"/>
  <c r="O735"/>
  <c r="K735"/>
  <c r="I735"/>
  <c r="G735"/>
  <c r="M735" s="1"/>
  <c r="BA733"/>
  <c r="V732"/>
  <c r="Q732"/>
  <c r="O732"/>
  <c r="O716" s="1"/>
  <c r="K732"/>
  <c r="I732"/>
  <c r="G732"/>
  <c r="M732" s="1"/>
  <c r="V729"/>
  <c r="Q729"/>
  <c r="O729"/>
  <c r="M729"/>
  <c r="K729"/>
  <c r="I729"/>
  <c r="G729"/>
  <c r="V726"/>
  <c r="Q726"/>
  <c r="O726"/>
  <c r="K726"/>
  <c r="I726"/>
  <c r="G726"/>
  <c r="M726" s="1"/>
  <c r="BA724"/>
  <c r="V723"/>
  <c r="Q723"/>
  <c r="O723"/>
  <c r="K723"/>
  <c r="I723"/>
  <c r="G723"/>
  <c r="M723" s="1"/>
  <c r="BA721"/>
  <c r="V720"/>
  <c r="Q720"/>
  <c r="O720"/>
  <c r="K720"/>
  <c r="I720"/>
  <c r="G720"/>
  <c r="M720" s="1"/>
  <c r="BA718"/>
  <c r="V717"/>
  <c r="V716" s="1"/>
  <c r="Q717"/>
  <c r="O717"/>
  <c r="K717"/>
  <c r="K716" s="1"/>
  <c r="I717"/>
  <c r="G717"/>
  <c r="M717" s="1"/>
  <c r="M716" s="1"/>
  <c r="Q716"/>
  <c r="I716"/>
  <c r="V710"/>
  <c r="Q710"/>
  <c r="O710"/>
  <c r="K710"/>
  <c r="I710"/>
  <c r="G710"/>
  <c r="M710" s="1"/>
  <c r="V702"/>
  <c r="Q702"/>
  <c r="O702"/>
  <c r="M702"/>
  <c r="K702"/>
  <c r="I702"/>
  <c r="G702"/>
  <c r="V697"/>
  <c r="Q697"/>
  <c r="O697"/>
  <c r="K697"/>
  <c r="I697"/>
  <c r="G697"/>
  <c r="M697" s="1"/>
  <c r="V680"/>
  <c r="Q680"/>
  <c r="O680"/>
  <c r="K680"/>
  <c r="I680"/>
  <c r="G680"/>
  <c r="M680" s="1"/>
  <c r="V675"/>
  <c r="Q675"/>
  <c r="O675"/>
  <c r="K675"/>
  <c r="I675"/>
  <c r="G675"/>
  <c r="M675" s="1"/>
  <c r="V664"/>
  <c r="Q664"/>
  <c r="O664"/>
  <c r="M664"/>
  <c r="K664"/>
  <c r="I664"/>
  <c r="G664"/>
  <c r="V654"/>
  <c r="Q654"/>
  <c r="O654"/>
  <c r="K654"/>
  <c r="I654"/>
  <c r="G654"/>
  <c r="M654" s="1"/>
  <c r="V644"/>
  <c r="Q644"/>
  <c r="O644"/>
  <c r="K644"/>
  <c r="I644"/>
  <c r="G644"/>
  <c r="M644" s="1"/>
  <c r="BA634"/>
  <c r="V628"/>
  <c r="Q628"/>
  <c r="O628"/>
  <c r="K628"/>
  <c r="I628"/>
  <c r="G628"/>
  <c r="M628" s="1"/>
  <c r="V626"/>
  <c r="Q626"/>
  <c r="O626"/>
  <c r="O590" s="1"/>
  <c r="K626"/>
  <c r="I626"/>
  <c r="G626"/>
  <c r="M626" s="1"/>
  <c r="V604"/>
  <c r="Q604"/>
  <c r="O604"/>
  <c r="M604"/>
  <c r="K604"/>
  <c r="I604"/>
  <c r="G604"/>
  <c r="BA595"/>
  <c r="V594"/>
  <c r="Q594"/>
  <c r="O594"/>
  <c r="M594"/>
  <c r="K594"/>
  <c r="I594"/>
  <c r="G594"/>
  <c r="V591"/>
  <c r="V590" s="1"/>
  <c r="Q591"/>
  <c r="O591"/>
  <c r="K591"/>
  <c r="K590" s="1"/>
  <c r="I591"/>
  <c r="G591"/>
  <c r="M591" s="1"/>
  <c r="Q590"/>
  <c r="I590"/>
  <c r="V587"/>
  <c r="Q587"/>
  <c r="O587"/>
  <c r="K587"/>
  <c r="I587"/>
  <c r="G587"/>
  <c r="M587" s="1"/>
  <c r="V585"/>
  <c r="Q585"/>
  <c r="O585"/>
  <c r="M585"/>
  <c r="K585"/>
  <c r="I585"/>
  <c r="G585"/>
  <c r="BA583"/>
  <c r="V582"/>
  <c r="Q582"/>
  <c r="O582"/>
  <c r="M582"/>
  <c r="K582"/>
  <c r="I582"/>
  <c r="G582"/>
  <c r="V578"/>
  <c r="Q578"/>
  <c r="O578"/>
  <c r="K578"/>
  <c r="I578"/>
  <c r="G578"/>
  <c r="M578" s="1"/>
  <c r="V572"/>
  <c r="Q572"/>
  <c r="O572"/>
  <c r="K572"/>
  <c r="I572"/>
  <c r="G572"/>
  <c r="M572" s="1"/>
  <c r="V569"/>
  <c r="Q569"/>
  <c r="O569"/>
  <c r="K569"/>
  <c r="I569"/>
  <c r="G569"/>
  <c r="M569" s="1"/>
  <c r="V564"/>
  <c r="Q564"/>
  <c r="O564"/>
  <c r="M564"/>
  <c r="K564"/>
  <c r="I564"/>
  <c r="G564"/>
  <c r="BA559"/>
  <c r="V558"/>
  <c r="Q558"/>
  <c r="O558"/>
  <c r="M558"/>
  <c r="K558"/>
  <c r="I558"/>
  <c r="G558"/>
  <c r="V550"/>
  <c r="Q550"/>
  <c r="O550"/>
  <c r="K550"/>
  <c r="I550"/>
  <c r="G550"/>
  <c r="M550" s="1"/>
  <c r="V546"/>
  <c r="Q546"/>
  <c r="O546"/>
  <c r="K546"/>
  <c r="I546"/>
  <c r="G546"/>
  <c r="M546" s="1"/>
  <c r="V543"/>
  <c r="Q543"/>
  <c r="O543"/>
  <c r="K543"/>
  <c r="I543"/>
  <c r="G543"/>
  <c r="M543" s="1"/>
  <c r="V539"/>
  <c r="Q539"/>
  <c r="O539"/>
  <c r="M539"/>
  <c r="K539"/>
  <c r="I539"/>
  <c r="G539"/>
  <c r="V535"/>
  <c r="Q535"/>
  <c r="O535"/>
  <c r="K535"/>
  <c r="I535"/>
  <c r="G535"/>
  <c r="M535" s="1"/>
  <c r="V530"/>
  <c r="Q530"/>
  <c r="O530"/>
  <c r="K530"/>
  <c r="I530"/>
  <c r="G530"/>
  <c r="M530" s="1"/>
  <c r="V524"/>
  <c r="Q524"/>
  <c r="O524"/>
  <c r="K524"/>
  <c r="I524"/>
  <c r="G524"/>
  <c r="M524" s="1"/>
  <c r="V520"/>
  <c r="Q520"/>
  <c r="O520"/>
  <c r="M520"/>
  <c r="K520"/>
  <c r="I520"/>
  <c r="G520"/>
  <c r="V516"/>
  <c r="Q516"/>
  <c r="O516"/>
  <c r="K516"/>
  <c r="I516"/>
  <c r="G516"/>
  <c r="M516" s="1"/>
  <c r="V514"/>
  <c r="Q514"/>
  <c r="O514"/>
  <c r="K514"/>
  <c r="I514"/>
  <c r="G514"/>
  <c r="M514" s="1"/>
  <c r="V512"/>
  <c r="Q512"/>
  <c r="O512"/>
  <c r="K512"/>
  <c r="I512"/>
  <c r="G512"/>
  <c r="M512" s="1"/>
  <c r="V467"/>
  <c r="Q467"/>
  <c r="O467"/>
  <c r="M467"/>
  <c r="K467"/>
  <c r="I467"/>
  <c r="G467"/>
  <c r="V464"/>
  <c r="Q464"/>
  <c r="O464"/>
  <c r="K464"/>
  <c r="I464"/>
  <c r="G464"/>
  <c r="M464" s="1"/>
  <c r="V461"/>
  <c r="Q461"/>
  <c r="O461"/>
  <c r="K461"/>
  <c r="I461"/>
  <c r="G461"/>
  <c r="M461" s="1"/>
  <c r="V458"/>
  <c r="Q458"/>
  <c r="O458"/>
  <c r="K458"/>
  <c r="I458"/>
  <c r="G458"/>
  <c r="M458" s="1"/>
  <c r="BA456"/>
  <c r="V455"/>
  <c r="Q455"/>
  <c r="O455"/>
  <c r="K455"/>
  <c r="I455"/>
  <c r="G455"/>
  <c r="M455" s="1"/>
  <c r="V452"/>
  <c r="Q452"/>
  <c r="O452"/>
  <c r="M452"/>
  <c r="K452"/>
  <c r="I452"/>
  <c r="G452"/>
  <c r="V448"/>
  <c r="Q448"/>
  <c r="O448"/>
  <c r="K448"/>
  <c r="I448"/>
  <c r="G448"/>
  <c r="M448" s="1"/>
  <c r="V444"/>
  <c r="Q444"/>
  <c r="O444"/>
  <c r="K444"/>
  <c r="I444"/>
  <c r="G444"/>
  <c r="M444" s="1"/>
  <c r="BA435"/>
  <c r="V434"/>
  <c r="Q434"/>
  <c r="O434"/>
  <c r="K434"/>
  <c r="I434"/>
  <c r="G434"/>
  <c r="M434" s="1"/>
  <c r="V432"/>
  <c r="Q432"/>
  <c r="O432"/>
  <c r="K432"/>
  <c r="I432"/>
  <c r="G432"/>
  <c r="M432" s="1"/>
  <c r="V430"/>
  <c r="Q430"/>
  <c r="O430"/>
  <c r="M430"/>
  <c r="K430"/>
  <c r="I430"/>
  <c r="G430"/>
  <c r="V428"/>
  <c r="V425" s="1"/>
  <c r="Q428"/>
  <c r="O428"/>
  <c r="K428"/>
  <c r="K425" s="1"/>
  <c r="I428"/>
  <c r="G428"/>
  <c r="M428" s="1"/>
  <c r="V426"/>
  <c r="Q426"/>
  <c r="Q425" s="1"/>
  <c r="O426"/>
  <c r="K426"/>
  <c r="I426"/>
  <c r="I425" s="1"/>
  <c r="G426"/>
  <c r="M426" s="1"/>
  <c r="O425"/>
  <c r="G425"/>
  <c r="V423"/>
  <c r="Q423"/>
  <c r="O423"/>
  <c r="M423"/>
  <c r="K423"/>
  <c r="I423"/>
  <c r="G423"/>
  <c r="V421"/>
  <c r="Q421"/>
  <c r="O421"/>
  <c r="K421"/>
  <c r="I421"/>
  <c r="G421"/>
  <c r="M421" s="1"/>
  <c r="V420"/>
  <c r="Q420"/>
  <c r="O420"/>
  <c r="K420"/>
  <c r="I420"/>
  <c r="G420"/>
  <c r="M420" s="1"/>
  <c r="V419"/>
  <c r="Q419"/>
  <c r="O419"/>
  <c r="K419"/>
  <c r="I419"/>
  <c r="G419"/>
  <c r="M419" s="1"/>
  <c r="V417"/>
  <c r="Q417"/>
  <c r="O417"/>
  <c r="M417"/>
  <c r="K417"/>
  <c r="I417"/>
  <c r="G417"/>
  <c r="V415"/>
  <c r="Q415"/>
  <c r="O415"/>
  <c r="K415"/>
  <c r="I415"/>
  <c r="G415"/>
  <c r="M415" s="1"/>
  <c r="V413"/>
  <c r="Q413"/>
  <c r="O413"/>
  <c r="K413"/>
  <c r="I413"/>
  <c r="G413"/>
  <c r="M413" s="1"/>
  <c r="V411"/>
  <c r="Q411"/>
  <c r="O411"/>
  <c r="K411"/>
  <c r="I411"/>
  <c r="G411"/>
  <c r="M411" s="1"/>
  <c r="V409"/>
  <c r="Q409"/>
  <c r="O409"/>
  <c r="M409"/>
  <c r="K409"/>
  <c r="I409"/>
  <c r="G409"/>
  <c r="V407"/>
  <c r="Q407"/>
  <c r="O407"/>
  <c r="K407"/>
  <c r="I407"/>
  <c r="G407"/>
  <c r="M407" s="1"/>
  <c r="V405"/>
  <c r="Q405"/>
  <c r="O405"/>
  <c r="K405"/>
  <c r="I405"/>
  <c r="G405"/>
  <c r="M405" s="1"/>
  <c r="V403"/>
  <c r="Q403"/>
  <c r="O403"/>
  <c r="K403"/>
  <c r="I403"/>
  <c r="G403"/>
  <c r="M403" s="1"/>
  <c r="V402"/>
  <c r="Q402"/>
  <c r="O402"/>
  <c r="M402"/>
  <c r="K402"/>
  <c r="I402"/>
  <c r="G402"/>
  <c r="V400"/>
  <c r="Q400"/>
  <c r="O400"/>
  <c r="K400"/>
  <c r="I400"/>
  <c r="G400"/>
  <c r="M400" s="1"/>
  <c r="V396"/>
  <c r="Q396"/>
  <c r="O396"/>
  <c r="K396"/>
  <c r="I396"/>
  <c r="G396"/>
  <c r="M396" s="1"/>
  <c r="V395"/>
  <c r="Q395"/>
  <c r="O395"/>
  <c r="K395"/>
  <c r="I395"/>
  <c r="G395"/>
  <c r="M395" s="1"/>
  <c r="V393"/>
  <c r="Q393"/>
  <c r="O393"/>
  <c r="M393"/>
  <c r="K393"/>
  <c r="I393"/>
  <c r="G393"/>
  <c r="V391"/>
  <c r="Q391"/>
  <c r="O391"/>
  <c r="K391"/>
  <c r="I391"/>
  <c r="G391"/>
  <c r="M391" s="1"/>
  <c r="V389"/>
  <c r="Q389"/>
  <c r="O389"/>
  <c r="K389"/>
  <c r="I389"/>
  <c r="G389"/>
  <c r="M389" s="1"/>
  <c r="V386"/>
  <c r="Q386"/>
  <c r="O386"/>
  <c r="K386"/>
  <c r="I386"/>
  <c r="G386"/>
  <c r="M386" s="1"/>
  <c r="V382"/>
  <c r="Q382"/>
  <c r="O382"/>
  <c r="M382"/>
  <c r="K382"/>
  <c r="I382"/>
  <c r="G382"/>
  <c r="V379"/>
  <c r="Q379"/>
  <c r="O379"/>
  <c r="K379"/>
  <c r="I379"/>
  <c r="G379"/>
  <c r="M379" s="1"/>
  <c r="V376"/>
  <c r="Q376"/>
  <c r="O376"/>
  <c r="K376"/>
  <c r="I376"/>
  <c r="G376"/>
  <c r="M376" s="1"/>
  <c r="V374"/>
  <c r="Q374"/>
  <c r="O374"/>
  <c r="K374"/>
  <c r="I374"/>
  <c r="G374"/>
  <c r="M374" s="1"/>
  <c r="V373"/>
  <c r="Q373"/>
  <c r="O373"/>
  <c r="M373"/>
  <c r="K373"/>
  <c r="I373"/>
  <c r="G373"/>
  <c r="V372"/>
  <c r="Q372"/>
  <c r="O372"/>
  <c r="K372"/>
  <c r="I372"/>
  <c r="G372"/>
  <c r="M372" s="1"/>
  <c r="V371"/>
  <c r="Q371"/>
  <c r="O371"/>
  <c r="K371"/>
  <c r="I371"/>
  <c r="G371"/>
  <c r="M371" s="1"/>
  <c r="BA368"/>
  <c r="V367"/>
  <c r="Q367"/>
  <c r="O367"/>
  <c r="K367"/>
  <c r="I367"/>
  <c r="G367"/>
  <c r="M367" s="1"/>
  <c r="V365"/>
  <c r="Q365"/>
  <c r="O365"/>
  <c r="K365"/>
  <c r="I365"/>
  <c r="G365"/>
  <c r="M365" s="1"/>
  <c r="V363"/>
  <c r="Q363"/>
  <c r="O363"/>
  <c r="M363"/>
  <c r="K363"/>
  <c r="I363"/>
  <c r="G363"/>
  <c r="V360"/>
  <c r="Q360"/>
  <c r="O360"/>
  <c r="K360"/>
  <c r="I360"/>
  <c r="G360"/>
  <c r="M360" s="1"/>
  <c r="V358"/>
  <c r="Q358"/>
  <c r="O358"/>
  <c r="K358"/>
  <c r="I358"/>
  <c r="G358"/>
  <c r="M358" s="1"/>
  <c r="V355"/>
  <c r="Q355"/>
  <c r="O355"/>
  <c r="K355"/>
  <c r="I355"/>
  <c r="G355"/>
  <c r="M355" s="1"/>
  <c r="V353"/>
  <c r="Q353"/>
  <c r="O353"/>
  <c r="M353"/>
  <c r="K353"/>
  <c r="I353"/>
  <c r="G353"/>
  <c r="V351"/>
  <c r="Q351"/>
  <c r="O351"/>
  <c r="K351"/>
  <c r="I351"/>
  <c r="G351"/>
  <c r="M351" s="1"/>
  <c r="V348"/>
  <c r="Q348"/>
  <c r="O348"/>
  <c r="K348"/>
  <c r="I348"/>
  <c r="G348"/>
  <c r="M348" s="1"/>
  <c r="V345"/>
  <c r="Q345"/>
  <c r="O345"/>
  <c r="K345"/>
  <c r="I345"/>
  <c r="G345"/>
  <c r="M345" s="1"/>
  <c r="V341"/>
  <c r="Q341"/>
  <c r="O341"/>
  <c r="M341"/>
  <c r="K341"/>
  <c r="I341"/>
  <c r="G341"/>
  <c r="BA338"/>
  <c r="V337"/>
  <c r="Q337"/>
  <c r="O337"/>
  <c r="M337"/>
  <c r="K337"/>
  <c r="I337"/>
  <c r="G337"/>
  <c r="V335"/>
  <c r="Q335"/>
  <c r="O335"/>
  <c r="K335"/>
  <c r="I335"/>
  <c r="G335"/>
  <c r="M335" s="1"/>
  <c r="V333"/>
  <c r="Q333"/>
  <c r="Q326" s="1"/>
  <c r="O333"/>
  <c r="K333"/>
  <c r="I333"/>
  <c r="I326" s="1"/>
  <c r="G333"/>
  <c r="M333" s="1"/>
  <c r="V331"/>
  <c r="Q331"/>
  <c r="O331"/>
  <c r="O326" s="1"/>
  <c r="K331"/>
  <c r="I331"/>
  <c r="G331"/>
  <c r="G326" s="1"/>
  <c r="I65" i="1" s="1"/>
  <c r="V327" i="4"/>
  <c r="Q327"/>
  <c r="O327"/>
  <c r="M327"/>
  <c r="K327"/>
  <c r="I327"/>
  <c r="G327"/>
  <c r="V326"/>
  <c r="K326"/>
  <c r="V320"/>
  <c r="Q320"/>
  <c r="O320"/>
  <c r="K320"/>
  <c r="I320"/>
  <c r="G320"/>
  <c r="M320" s="1"/>
  <c r="V318"/>
  <c r="Q318"/>
  <c r="O318"/>
  <c r="K318"/>
  <c r="I318"/>
  <c r="G318"/>
  <c r="M318" s="1"/>
  <c r="V316"/>
  <c r="Q316"/>
  <c r="O316"/>
  <c r="M316"/>
  <c r="K316"/>
  <c r="I316"/>
  <c r="G316"/>
  <c r="BA314"/>
  <c r="V313"/>
  <c r="Q313"/>
  <c r="O313"/>
  <c r="M313"/>
  <c r="K313"/>
  <c r="I313"/>
  <c r="G313"/>
  <c r="V310"/>
  <c r="Q310"/>
  <c r="O310"/>
  <c r="K310"/>
  <c r="I310"/>
  <c r="G310"/>
  <c r="M310" s="1"/>
  <c r="V308"/>
  <c r="Q308"/>
  <c r="O308"/>
  <c r="K308"/>
  <c r="I308"/>
  <c r="G308"/>
  <c r="M308" s="1"/>
  <c r="V306"/>
  <c r="Q306"/>
  <c r="O306"/>
  <c r="K306"/>
  <c r="I306"/>
  <c r="G306"/>
  <c r="M306" s="1"/>
  <c r="V304"/>
  <c r="Q304"/>
  <c r="O304"/>
  <c r="M304"/>
  <c r="K304"/>
  <c r="I304"/>
  <c r="G304"/>
  <c r="V302"/>
  <c r="V286" s="1"/>
  <c r="Q302"/>
  <c r="O302"/>
  <c r="K302"/>
  <c r="K286" s="1"/>
  <c r="I302"/>
  <c r="G302"/>
  <c r="M302" s="1"/>
  <c r="V295"/>
  <c r="Q295"/>
  <c r="Q286" s="1"/>
  <c r="O295"/>
  <c r="K295"/>
  <c r="I295"/>
  <c r="I286" s="1"/>
  <c r="G295"/>
  <c r="M295" s="1"/>
  <c r="V287"/>
  <c r="Q287"/>
  <c r="O287"/>
  <c r="O286" s="1"/>
  <c r="K287"/>
  <c r="I287"/>
  <c r="G287"/>
  <c r="G286" s="1"/>
  <c r="I64" i="1" s="1"/>
  <c r="V284" i="4"/>
  <c r="Q284"/>
  <c r="O284"/>
  <c r="K284"/>
  <c r="I284"/>
  <c r="G284"/>
  <c r="M284" s="1"/>
  <c r="V282"/>
  <c r="Q282"/>
  <c r="O282"/>
  <c r="K282"/>
  <c r="I282"/>
  <c r="G282"/>
  <c r="M282" s="1"/>
  <c r="V280"/>
  <c r="Q280"/>
  <c r="O280"/>
  <c r="K280"/>
  <c r="I280"/>
  <c r="G280"/>
  <c r="M280" s="1"/>
  <c r="V278"/>
  <c r="Q278"/>
  <c r="O278"/>
  <c r="M278"/>
  <c r="K278"/>
  <c r="I278"/>
  <c r="G278"/>
  <c r="V276"/>
  <c r="Q276"/>
  <c r="O276"/>
  <c r="K276"/>
  <c r="I276"/>
  <c r="G276"/>
  <c r="M276" s="1"/>
  <c r="V274"/>
  <c r="Q274"/>
  <c r="O274"/>
  <c r="K274"/>
  <c r="I274"/>
  <c r="G274"/>
  <c r="M274" s="1"/>
  <c r="V269"/>
  <c r="Q269"/>
  <c r="O269"/>
  <c r="K269"/>
  <c r="I269"/>
  <c r="G269"/>
  <c r="M269" s="1"/>
  <c r="V266"/>
  <c r="Q266"/>
  <c r="O266"/>
  <c r="M266"/>
  <c r="K266"/>
  <c r="I266"/>
  <c r="G266"/>
  <c r="V264"/>
  <c r="Q264"/>
  <c r="O264"/>
  <c r="K264"/>
  <c r="I264"/>
  <c r="G264"/>
  <c r="M264" s="1"/>
  <c r="BA262"/>
  <c r="V261"/>
  <c r="Q261"/>
  <c r="O261"/>
  <c r="K261"/>
  <c r="I261"/>
  <c r="G261"/>
  <c r="M261" s="1"/>
  <c r="BA259"/>
  <c r="V258"/>
  <c r="Q258"/>
  <c r="O258"/>
  <c r="K258"/>
  <c r="I258"/>
  <c r="G258"/>
  <c r="M258" s="1"/>
  <c r="V252"/>
  <c r="Q252"/>
  <c r="O252"/>
  <c r="K252"/>
  <c r="I252"/>
  <c r="G252"/>
  <c r="M252" s="1"/>
  <c r="V244"/>
  <c r="Q244"/>
  <c r="O244"/>
  <c r="K244"/>
  <c r="I244"/>
  <c r="G244"/>
  <c r="M244" s="1"/>
  <c r="V241"/>
  <c r="Q241"/>
  <c r="O241"/>
  <c r="M241"/>
  <c r="K241"/>
  <c r="I241"/>
  <c r="G241"/>
  <c r="V236"/>
  <c r="Q236"/>
  <c r="O236"/>
  <c r="K236"/>
  <c r="I236"/>
  <c r="G236"/>
  <c r="M236" s="1"/>
  <c r="V233"/>
  <c r="Q233"/>
  <c r="O233"/>
  <c r="K233"/>
  <c r="I233"/>
  <c r="G233"/>
  <c r="M233" s="1"/>
  <c r="V226"/>
  <c r="Q226"/>
  <c r="O226"/>
  <c r="K226"/>
  <c r="I226"/>
  <c r="G226"/>
  <c r="M226" s="1"/>
  <c r="V221"/>
  <c r="Q221"/>
  <c r="O221"/>
  <c r="M221"/>
  <c r="K221"/>
  <c r="I221"/>
  <c r="G221"/>
  <c r="V210"/>
  <c r="Q210"/>
  <c r="O210"/>
  <c r="K210"/>
  <c r="I210"/>
  <c r="G210"/>
  <c r="M210" s="1"/>
  <c r="V206"/>
  <c r="Q206"/>
  <c r="O206"/>
  <c r="K206"/>
  <c r="I206"/>
  <c r="G206"/>
  <c r="M206" s="1"/>
  <c r="V203"/>
  <c r="Q203"/>
  <c r="O203"/>
  <c r="K203"/>
  <c r="I203"/>
  <c r="G203"/>
  <c r="M203" s="1"/>
  <c r="V198"/>
  <c r="Q198"/>
  <c r="O198"/>
  <c r="M198"/>
  <c r="K198"/>
  <c r="I198"/>
  <c r="G198"/>
  <c r="V195"/>
  <c r="Q195"/>
  <c r="O195"/>
  <c r="K195"/>
  <c r="I195"/>
  <c r="G195"/>
  <c r="M195" s="1"/>
  <c r="V189"/>
  <c r="Q189"/>
  <c r="O189"/>
  <c r="K189"/>
  <c r="I189"/>
  <c r="G189"/>
  <c r="M189" s="1"/>
  <c r="V185"/>
  <c r="Q185"/>
  <c r="O185"/>
  <c r="K185"/>
  <c r="I185"/>
  <c r="G185"/>
  <c r="M185" s="1"/>
  <c r="V174"/>
  <c r="Q174"/>
  <c r="O174"/>
  <c r="M174"/>
  <c r="K174"/>
  <c r="I174"/>
  <c r="G174"/>
  <c r="V171"/>
  <c r="Q171"/>
  <c r="O171"/>
  <c r="K171"/>
  <c r="I171"/>
  <c r="G171"/>
  <c r="M171" s="1"/>
  <c r="V167"/>
  <c r="Q167"/>
  <c r="Q147" s="1"/>
  <c r="O167"/>
  <c r="K167"/>
  <c r="I167"/>
  <c r="I147" s="1"/>
  <c r="G167"/>
  <c r="M167" s="1"/>
  <c r="V153"/>
  <c r="Q153"/>
  <c r="O153"/>
  <c r="O147" s="1"/>
  <c r="K153"/>
  <c r="I153"/>
  <c r="G153"/>
  <c r="G147" s="1"/>
  <c r="I63" i="1" s="1"/>
  <c r="V148" i="4"/>
  <c r="Q148"/>
  <c r="O148"/>
  <c r="M148"/>
  <c r="K148"/>
  <c r="I148"/>
  <c r="G148"/>
  <c r="V147"/>
  <c r="K147"/>
  <c r="V145"/>
  <c r="Q145"/>
  <c r="O145"/>
  <c r="K145"/>
  <c r="I145"/>
  <c r="G145"/>
  <c r="M145" s="1"/>
  <c r="V143"/>
  <c r="Q143"/>
  <c r="O143"/>
  <c r="K143"/>
  <c r="I143"/>
  <c r="G143"/>
  <c r="M143" s="1"/>
  <c r="BA141"/>
  <c r="V140"/>
  <c r="Q140"/>
  <c r="O140"/>
  <c r="K140"/>
  <c r="I140"/>
  <c r="G140"/>
  <c r="M140" s="1"/>
  <c r="V137"/>
  <c r="Q137"/>
  <c r="O137"/>
  <c r="M137"/>
  <c r="K137"/>
  <c r="I137"/>
  <c r="G137"/>
  <c r="V134"/>
  <c r="Q134"/>
  <c r="O134"/>
  <c r="K134"/>
  <c r="I134"/>
  <c r="G134"/>
  <c r="M134" s="1"/>
  <c r="V130"/>
  <c r="Q130"/>
  <c r="O130"/>
  <c r="K130"/>
  <c r="I130"/>
  <c r="G130"/>
  <c r="M130" s="1"/>
  <c r="V128"/>
  <c r="Q128"/>
  <c r="O128"/>
  <c r="K128"/>
  <c r="I128"/>
  <c r="G128"/>
  <c r="M128" s="1"/>
  <c r="BA125"/>
  <c r="V124"/>
  <c r="Q124"/>
  <c r="O124"/>
  <c r="K124"/>
  <c r="I124"/>
  <c r="G124"/>
  <c r="M124" s="1"/>
  <c r="BA122"/>
  <c r="V121"/>
  <c r="Q121"/>
  <c r="O121"/>
  <c r="O114" s="1"/>
  <c r="K121"/>
  <c r="I121"/>
  <c r="G121"/>
  <c r="M121" s="1"/>
  <c r="V118"/>
  <c r="Q118"/>
  <c r="O118"/>
  <c r="M118"/>
  <c r="K118"/>
  <c r="I118"/>
  <c r="G118"/>
  <c r="V115"/>
  <c r="V114" s="1"/>
  <c r="Q115"/>
  <c r="O115"/>
  <c r="K115"/>
  <c r="K114" s="1"/>
  <c r="I115"/>
  <c r="G115"/>
  <c r="M115" s="1"/>
  <c r="Q114"/>
  <c r="I114"/>
  <c r="V112"/>
  <c r="Q112"/>
  <c r="O112"/>
  <c r="K112"/>
  <c r="I112"/>
  <c r="G112"/>
  <c r="M112" s="1"/>
  <c r="V110"/>
  <c r="Q110"/>
  <c r="O110"/>
  <c r="M110"/>
  <c r="K110"/>
  <c r="I110"/>
  <c r="G110"/>
  <c r="V108"/>
  <c r="Q108"/>
  <c r="O108"/>
  <c r="K108"/>
  <c r="I108"/>
  <c r="G108"/>
  <c r="M108" s="1"/>
  <c r="V106"/>
  <c r="Q106"/>
  <c r="Q98" s="1"/>
  <c r="O106"/>
  <c r="K106"/>
  <c r="I106"/>
  <c r="I98" s="1"/>
  <c r="G106"/>
  <c r="M106" s="1"/>
  <c r="V105"/>
  <c r="Q105"/>
  <c r="O105"/>
  <c r="O98" s="1"/>
  <c r="K105"/>
  <c r="I105"/>
  <c r="G105"/>
  <c r="G98" s="1"/>
  <c r="I61" i="1" s="1"/>
  <c r="V102" i="4"/>
  <c r="Q102"/>
  <c r="O102"/>
  <c r="M102"/>
  <c r="K102"/>
  <c r="I102"/>
  <c r="G102"/>
  <c r="BA100"/>
  <c r="V99"/>
  <c r="Q99"/>
  <c r="O99"/>
  <c r="M99"/>
  <c r="K99"/>
  <c r="I99"/>
  <c r="G99"/>
  <c r="V98"/>
  <c r="K98"/>
  <c r="V96"/>
  <c r="Q96"/>
  <c r="O96"/>
  <c r="K96"/>
  <c r="I96"/>
  <c r="G96"/>
  <c r="M96" s="1"/>
  <c r="V94"/>
  <c r="Q94"/>
  <c r="O94"/>
  <c r="K94"/>
  <c r="I94"/>
  <c r="G94"/>
  <c r="M94" s="1"/>
  <c r="V89"/>
  <c r="Q89"/>
  <c r="O89"/>
  <c r="M89"/>
  <c r="K89"/>
  <c r="I89"/>
  <c r="G89"/>
  <c r="V86"/>
  <c r="Q86"/>
  <c r="O86"/>
  <c r="K86"/>
  <c r="I86"/>
  <c r="G86"/>
  <c r="M86" s="1"/>
  <c r="V83"/>
  <c r="Q83"/>
  <c r="O83"/>
  <c r="K83"/>
  <c r="I83"/>
  <c r="G83"/>
  <c r="M83" s="1"/>
  <c r="V79"/>
  <c r="Q79"/>
  <c r="O79"/>
  <c r="K79"/>
  <c r="I79"/>
  <c r="G79"/>
  <c r="M79" s="1"/>
  <c r="BA77"/>
  <c r="V76"/>
  <c r="Q76"/>
  <c r="O76"/>
  <c r="K76"/>
  <c r="I76"/>
  <c r="G76"/>
  <c r="M76" s="1"/>
  <c r="V73"/>
  <c r="Q73"/>
  <c r="O73"/>
  <c r="M73"/>
  <c r="K73"/>
  <c r="I73"/>
  <c r="G73"/>
  <c r="V70"/>
  <c r="V55" s="1"/>
  <c r="Q70"/>
  <c r="O70"/>
  <c r="K70"/>
  <c r="K55" s="1"/>
  <c r="I70"/>
  <c r="G70"/>
  <c r="M70" s="1"/>
  <c r="V65"/>
  <c r="Q65"/>
  <c r="O65"/>
  <c r="K65"/>
  <c r="I65"/>
  <c r="G65"/>
  <c r="M65" s="1"/>
  <c r="BA63"/>
  <c r="V62"/>
  <c r="Q62"/>
  <c r="O62"/>
  <c r="K62"/>
  <c r="I62"/>
  <c r="G62"/>
  <c r="M62" s="1"/>
  <c r="BA60"/>
  <c r="V59"/>
  <c r="Q59"/>
  <c r="O59"/>
  <c r="K59"/>
  <c r="I59"/>
  <c r="G59"/>
  <c r="M59" s="1"/>
  <c r="BA57"/>
  <c r="V56"/>
  <c r="Q56"/>
  <c r="Q55" s="1"/>
  <c r="O56"/>
  <c r="K56"/>
  <c r="I56"/>
  <c r="I55" s="1"/>
  <c r="G56"/>
  <c r="M56" s="1"/>
  <c r="O55"/>
  <c r="G55"/>
  <c r="V53"/>
  <c r="Q53"/>
  <c r="O53"/>
  <c r="M53"/>
  <c r="K53"/>
  <c r="I53"/>
  <c r="G53"/>
  <c r="V51"/>
  <c r="Q51"/>
  <c r="O51"/>
  <c r="K51"/>
  <c r="I51"/>
  <c r="G51"/>
  <c r="M51" s="1"/>
  <c r="V47"/>
  <c r="Q47"/>
  <c r="O47"/>
  <c r="K47"/>
  <c r="I47"/>
  <c r="G47"/>
  <c r="M47" s="1"/>
  <c r="V43"/>
  <c r="Q43"/>
  <c r="O43"/>
  <c r="K43"/>
  <c r="I43"/>
  <c r="G43"/>
  <c r="M43" s="1"/>
  <c r="V40"/>
  <c r="Q40"/>
  <c r="O40"/>
  <c r="M40"/>
  <c r="K40"/>
  <c r="I40"/>
  <c r="G40"/>
  <c r="V38"/>
  <c r="V23" s="1"/>
  <c r="Q38"/>
  <c r="O38"/>
  <c r="K38"/>
  <c r="K23" s="1"/>
  <c r="I38"/>
  <c r="G38"/>
  <c r="M38" s="1"/>
  <c r="V35"/>
  <c r="Q35"/>
  <c r="O35"/>
  <c r="K35"/>
  <c r="I35"/>
  <c r="G35"/>
  <c r="M35" s="1"/>
  <c r="BA33"/>
  <c r="V32"/>
  <c r="Q32"/>
  <c r="O32"/>
  <c r="K32"/>
  <c r="I32"/>
  <c r="G32"/>
  <c r="M32" s="1"/>
  <c r="BA28"/>
  <c r="V27"/>
  <c r="Q27"/>
  <c r="O27"/>
  <c r="K27"/>
  <c r="I27"/>
  <c r="G27"/>
  <c r="M27" s="1"/>
  <c r="BA25"/>
  <c r="V24"/>
  <c r="Q24"/>
  <c r="Q23" s="1"/>
  <c r="O24"/>
  <c r="K24"/>
  <c r="I24"/>
  <c r="I23" s="1"/>
  <c r="G24"/>
  <c r="M24" s="1"/>
  <c r="O23"/>
  <c r="G23"/>
  <c r="V21"/>
  <c r="Q21"/>
  <c r="O21"/>
  <c r="M21"/>
  <c r="K21"/>
  <c r="I21"/>
  <c r="G21"/>
  <c r="V18"/>
  <c r="Q18"/>
  <c r="O18"/>
  <c r="K18"/>
  <c r="I18"/>
  <c r="G18"/>
  <c r="M18" s="1"/>
  <c r="BA16"/>
  <c r="V15"/>
  <c r="Q15"/>
  <c r="O15"/>
  <c r="K15"/>
  <c r="I15"/>
  <c r="G15"/>
  <c r="M15" s="1"/>
  <c r="BA13"/>
  <c r="V12"/>
  <c r="Q12"/>
  <c r="O12"/>
  <c r="K12"/>
  <c r="I12"/>
  <c r="G12"/>
  <c r="M12" s="1"/>
  <c r="BA10"/>
  <c r="V9"/>
  <c r="V8" s="1"/>
  <c r="Q9"/>
  <c r="O9"/>
  <c r="K9"/>
  <c r="K8" s="1"/>
  <c r="I9"/>
  <c r="G9"/>
  <c r="AF1690" s="1"/>
  <c r="Q8"/>
  <c r="O8"/>
  <c r="I8"/>
  <c r="AE32" i="3"/>
  <c r="BA30"/>
  <c r="V29"/>
  <c r="Q29"/>
  <c r="O29"/>
  <c r="K29"/>
  <c r="I29"/>
  <c r="G29"/>
  <c r="M29" s="1"/>
  <c r="BA28"/>
  <c r="V27"/>
  <c r="Q27"/>
  <c r="O27"/>
  <c r="K27"/>
  <c r="I27"/>
  <c r="G27"/>
  <c r="M27" s="1"/>
  <c r="BA26"/>
  <c r="V25"/>
  <c r="Q25"/>
  <c r="O25"/>
  <c r="K25"/>
  <c r="I25"/>
  <c r="G25"/>
  <c r="M25" s="1"/>
  <c r="BA24"/>
  <c r="V23"/>
  <c r="Q23"/>
  <c r="O23"/>
  <c r="O20" s="1"/>
  <c r="K23"/>
  <c r="I23"/>
  <c r="G23"/>
  <c r="G20" s="1"/>
  <c r="V21"/>
  <c r="Q21"/>
  <c r="O21"/>
  <c r="M21"/>
  <c r="K21"/>
  <c r="I21"/>
  <c r="G21"/>
  <c r="V20"/>
  <c r="Q20"/>
  <c r="K20"/>
  <c r="I20"/>
  <c r="BA19"/>
  <c r="V18"/>
  <c r="Q18"/>
  <c r="O18"/>
  <c r="K18"/>
  <c r="I18"/>
  <c r="G18"/>
  <c r="M18" s="1"/>
  <c r="BA17"/>
  <c r="V16"/>
  <c r="Q16"/>
  <c r="O16"/>
  <c r="K16"/>
  <c r="I16"/>
  <c r="G16"/>
  <c r="M16" s="1"/>
  <c r="BA15"/>
  <c r="V14"/>
  <c r="Q14"/>
  <c r="O14"/>
  <c r="K14"/>
  <c r="I14"/>
  <c r="G14"/>
  <c r="M14" s="1"/>
  <c r="BA13"/>
  <c r="V12"/>
  <c r="Q12"/>
  <c r="O12"/>
  <c r="M12"/>
  <c r="K12"/>
  <c r="I12"/>
  <c r="G12"/>
  <c r="BA11"/>
  <c r="V9"/>
  <c r="V8" s="1"/>
  <c r="Q9"/>
  <c r="O9"/>
  <c r="M9"/>
  <c r="M8" s="1"/>
  <c r="K9"/>
  <c r="K8" s="1"/>
  <c r="I9"/>
  <c r="G9"/>
  <c r="AF32" s="1"/>
  <c r="Q8"/>
  <c r="O8"/>
  <c r="I8"/>
  <c r="G8"/>
  <c r="I94" i="1" s="1"/>
  <c r="I19" s="1"/>
  <c r="I90"/>
  <c r="I89"/>
  <c r="I83"/>
  <c r="I81"/>
  <c r="I78"/>
  <c r="I76"/>
  <c r="I75"/>
  <c r="I73"/>
  <c r="I72"/>
  <c r="I70"/>
  <c r="I66"/>
  <c r="I60"/>
  <c r="I59"/>
  <c r="I58"/>
  <c r="F50"/>
  <c r="F49"/>
  <c r="F48"/>
  <c r="I48" s="1"/>
  <c r="F47"/>
  <c r="G46"/>
  <c r="F46"/>
  <c r="H46" s="1"/>
  <c r="I46" s="1"/>
  <c r="F45"/>
  <c r="H42"/>
  <c r="F41"/>
  <c r="F40"/>
  <c r="G38"/>
  <c r="F38"/>
  <c r="J28"/>
  <c r="J27"/>
  <c r="J26"/>
  <c r="E26"/>
  <c r="J25"/>
  <c r="J24"/>
  <c r="E24"/>
  <c r="J23"/>
  <c r="V779" i="4" l="1"/>
  <c r="O1407"/>
  <c r="I1407"/>
  <c r="K1407"/>
  <c r="V1407"/>
  <c r="G8" i="10"/>
  <c r="G12" s="1"/>
  <c r="F39" i="1"/>
  <c r="F51" s="1"/>
  <c r="G23" s="1"/>
  <c r="F43"/>
  <c r="G1574" i="4"/>
  <c r="I86" i="1" s="1"/>
  <c r="O1574" i="4"/>
  <c r="Q1574"/>
  <c r="I1574"/>
  <c r="G41" i="1"/>
  <c r="H41" s="1"/>
  <c r="G40"/>
  <c r="H40" s="1"/>
  <c r="I95"/>
  <c r="G32" i="3"/>
  <c r="I40" i="1"/>
  <c r="M55" i="4"/>
  <c r="M779"/>
  <c r="M1386"/>
  <c r="M1679"/>
  <c r="H47" i="1"/>
  <c r="I47"/>
  <c r="M114" i="4"/>
  <c r="M147"/>
  <c r="M425"/>
  <c r="M1426"/>
  <c r="M1574"/>
  <c r="G44" i="1"/>
  <c r="H44" s="1"/>
  <c r="M23" i="4"/>
  <c r="M590"/>
  <c r="M1352"/>
  <c r="M1472"/>
  <c r="H45" i="1"/>
  <c r="I45" s="1"/>
  <c r="H49"/>
  <c r="M9" i="5"/>
  <c r="M8" s="1"/>
  <c r="AF12" i="10"/>
  <c r="G50" i="1" s="1"/>
  <c r="H50" s="1"/>
  <c r="I50" s="1"/>
  <c r="M23" i="3"/>
  <c r="M20" s="1"/>
  <c r="M105" i="4"/>
  <c r="M98" s="1"/>
  <c r="G114"/>
  <c r="I62" i="1" s="1"/>
  <c r="M153" i="4"/>
  <c r="M287"/>
  <c r="M286" s="1"/>
  <c r="M331"/>
  <c r="M326" s="1"/>
  <c r="G590"/>
  <c r="I67" i="1" s="1"/>
  <c r="G716" i="4"/>
  <c r="I68" i="1" s="1"/>
  <c r="G779" i="4"/>
  <c r="I69" i="1" s="1"/>
  <c r="M877" i="4"/>
  <c r="M822" s="1"/>
  <c r="M1250"/>
  <c r="M1249" s="1"/>
  <c r="M1295"/>
  <c r="M1292" s="1"/>
  <c r="G1386"/>
  <c r="I79" i="1" s="1"/>
  <c r="M1408" i="4"/>
  <c r="M1407" s="1"/>
  <c r="M1435"/>
  <c r="M1433" s="1"/>
  <c r="G1534"/>
  <c r="I84" i="1" s="1"/>
  <c r="M1549" i="4"/>
  <c r="M1545" s="1"/>
  <c r="M1586"/>
  <c r="M1585" s="1"/>
  <c r="G1668"/>
  <c r="I88" i="1" s="1"/>
  <c r="G1679" i="4"/>
  <c r="I93" i="1" s="1"/>
  <c r="AF11" i="9"/>
  <c r="G49" i="1" s="1"/>
  <c r="I49" s="1"/>
  <c r="M9" i="4"/>
  <c r="M8" s="1"/>
  <c r="G8" i="7"/>
  <c r="I92" i="1" l="1"/>
  <c r="I17"/>
  <c r="I44"/>
  <c r="A23"/>
  <c r="G1690" i="4"/>
  <c r="G43" i="1"/>
  <c r="I41"/>
  <c r="G11" i="7"/>
  <c r="I91" i="1"/>
  <c r="I18" s="1"/>
  <c r="I20"/>
  <c r="J75"/>
  <c r="G39"/>
  <c r="I16"/>
  <c r="I21" l="1"/>
  <c r="I96"/>
  <c r="G24"/>
  <c r="A24"/>
  <c r="H43"/>
  <c r="I43" s="1"/>
  <c r="G51"/>
  <c r="H39"/>
  <c r="H51" s="1"/>
  <c r="I39" l="1"/>
  <c r="I51" s="1"/>
  <c r="J48" s="1"/>
  <c r="J94"/>
  <c r="J92"/>
  <c r="J90"/>
  <c r="J88"/>
  <c r="J86"/>
  <c r="J84"/>
  <c r="J82"/>
  <c r="J80"/>
  <c r="J78"/>
  <c r="J76"/>
  <c r="J74"/>
  <c r="J72"/>
  <c r="J70"/>
  <c r="J68"/>
  <c r="J66"/>
  <c r="J64"/>
  <c r="J62"/>
  <c r="J60"/>
  <c r="J58"/>
  <c r="J95"/>
  <c r="J93"/>
  <c r="J91"/>
  <c r="J89"/>
  <c r="J87"/>
  <c r="J85"/>
  <c r="J83"/>
  <c r="J81"/>
  <c r="J79"/>
  <c r="J77"/>
  <c r="J73"/>
  <c r="J71"/>
  <c r="J69"/>
  <c r="J67"/>
  <c r="J65"/>
  <c r="J63"/>
  <c r="J61"/>
  <c r="J59"/>
  <c r="G25"/>
  <c r="A25" s="1"/>
  <c r="G28"/>
  <c r="J46" l="1"/>
  <c r="J44"/>
  <c r="J47"/>
  <c r="J40"/>
  <c r="J41"/>
  <c r="J50"/>
  <c r="J39"/>
  <c r="J51" s="1"/>
  <c r="J45"/>
  <c r="J43"/>
  <c r="J49"/>
  <c r="G26"/>
  <c r="A27" s="1"/>
  <c r="A26"/>
  <c r="J96"/>
  <c r="G29" l="1"/>
  <c r="G27" s="1"/>
  <c r="A29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10"/>
            <rFont val="Arial"/>
            <family val="2"/>
            <charset val="238"/>
          </rPr>
          <t>Název</t>
        </r>
      </text>
    </comment>
    <comment ref="I11" authorId="0">
      <text>
        <r>
          <rPr>
            <sz val="10"/>
            <rFont val="Arial"/>
            <family val="2"/>
            <charset val="238"/>
          </rPr>
          <t>IČO</t>
        </r>
      </text>
    </comment>
    <comment ref="D12" authorId="0">
      <text>
        <r>
          <rPr>
            <sz val="10"/>
            <rFont val="Arial"/>
            <family val="2"/>
            <charset val="238"/>
          </rPr>
          <t>Ulice</t>
        </r>
      </text>
    </comment>
    <comment ref="I12" authorId="0">
      <text>
        <r>
          <rPr>
            <sz val="10"/>
            <rFont val="Arial"/>
            <family val="2"/>
            <charset val="238"/>
          </rPr>
          <t>DIČ</t>
        </r>
      </text>
    </comment>
    <comment ref="D13" authorId="0">
      <text>
        <r>
          <rPr>
            <sz val="10"/>
            <rFont val="Arial"/>
            <family val="2"/>
            <charset val="238"/>
          </rPr>
          <t>PSČ</t>
        </r>
      </text>
    </comment>
    <comment ref="E13" authorId="1">
      <text>
        <r>
          <rPr>
            <sz val="10"/>
            <rFont val="Arial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comments7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comments8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comments9.xml><?xml version="1.0" encoding="utf-8"?>
<comments xmlns="http://schemas.openxmlformats.org/spreadsheetml/2006/main">
  <authors>
    <author>Petr</author>
  </authors>
  <commentList>
    <comment ref="S6" authorId="0">
      <text>
        <r>
          <rPr>
            <sz val="10"/>
            <rFont val="Arial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10"/>
            <rFont val="Arial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<sst xmlns="http://schemas.openxmlformats.org/spreadsheetml/2006/main" count="6871" uniqueCount="2095">
  <si>
    <t>#RTSROZP#</t>
  </si>
  <si>
    <t>Soupis stavebních prací, dodávek a služeb</t>
  </si>
  <si>
    <t>Stavba:</t>
  </si>
  <si>
    <t>Šň053</t>
  </si>
  <si>
    <t>Rekonstrukce bývalého učitelského domu 291/49 ul.Škrobálkova</t>
  </si>
  <si>
    <t>Zadavatel</t>
  </si>
  <si>
    <t>Statutární město Ostrava</t>
  </si>
  <si>
    <t>IČO:</t>
  </si>
  <si>
    <t>00845451</t>
  </si>
  <si>
    <t>Prokešovo náměstí 1803/8</t>
  </si>
  <si>
    <t>DIČ:</t>
  </si>
  <si>
    <t>CZ00845451</t>
  </si>
  <si>
    <t>70200</t>
  </si>
  <si>
    <t>Ostrava-Moravská Ostrava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</si>
  <si>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</si>
  <si>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</si>
  <si>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</si>
  <si>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</si>
  <si>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</si>
  <si>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</si>
  <si>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</si>
  <si>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</si>
  <si>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</si>
  <si>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</si>
  <si>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</si>
  <si>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</si>
  <si>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</si>
  <si>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</si>
  <si>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</si>
  <si>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</si>
  <si>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</si>
  <si>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</si>
  <si>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</si>
  <si>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</si>
  <si>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</si>
  <si>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</si>
  <si>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</si>
  <si>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</si>
  <si>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</si>
  <si>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</si>
  <si>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</si>
  <si>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</si>
  <si>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</si>
  <si>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</si>
  <si>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</si>
  <si>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</si>
  <si>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</si>
  <si>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Ostatní a vedlejší náklady</t>
  </si>
  <si>
    <t>0001</t>
  </si>
  <si>
    <t>Stavební objekt</t>
  </si>
  <si>
    <t>01</t>
  </si>
  <si>
    <t>Stavební a konstrukční část</t>
  </si>
  <si>
    <t>02</t>
  </si>
  <si>
    <t>Vytápění</t>
  </si>
  <si>
    <t>03</t>
  </si>
  <si>
    <t>Zdravotechnika</t>
  </si>
  <si>
    <t>04</t>
  </si>
  <si>
    <t>Vzduchotechnika</t>
  </si>
  <si>
    <t>05</t>
  </si>
  <si>
    <t>Elektroinstalace</t>
  </si>
  <si>
    <t>06</t>
  </si>
  <si>
    <t>Slaboproudé rozvody</t>
  </si>
  <si>
    <t>07</t>
  </si>
  <si>
    <t>Technologie gastro</t>
  </si>
  <si>
    <t>Celkem za stavbu</t>
  </si>
  <si>
    <t>Rekapitulace dílů</t>
  </si>
  <si>
    <t>Typ dílu</t>
  </si>
  <si>
    <t>1</t>
  </si>
  <si>
    <t>Zemní práce</t>
  </si>
  <si>
    <t>12</t>
  </si>
  <si>
    <t>Odkopávky a prokopávky</t>
  </si>
  <si>
    <t>13</t>
  </si>
  <si>
    <t>Hloubené vykopávky</t>
  </si>
  <si>
    <t>21</t>
  </si>
  <si>
    <t>Úprava podloží a základ.spáry</t>
  </si>
  <si>
    <t>27</t>
  </si>
  <si>
    <t>Základy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</si>
  <si>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</si>
  <si>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</si>
  <si>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</si>
  <si>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</si>
  <si>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</si>
  <si>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</si>
  <si>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</si>
  <si>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</si>
  <si>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62</t>
  </si>
  <si>
    <t>Úpravy povrchů vnější</t>
  </si>
  <si>
    <t>8</t>
  </si>
  <si>
    <t>Trubní vedení</t>
  </si>
  <si>
    <t>9</t>
  </si>
  <si>
    <t>Ostatní konstrukce, bourání</t>
  </si>
  <si>
    <t>915</t>
  </si>
  <si>
    <t>Oplocení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</si>
  <si>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</si>
  <si>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</si>
  <si>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</si>
  <si>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</si>
  <si>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</si>
  <si>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</si>
  <si>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</si>
  <si>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</si>
  <si>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</si>
  <si>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</si>
  <si>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730</t>
  </si>
  <si>
    <t>Ústřední vytápění</t>
  </si>
  <si>
    <t>762</t>
  </si>
  <si>
    <t>Konstrukce tesařské</t>
  </si>
  <si>
    <t>7631</t>
  </si>
  <si>
    <t>Konstrukce sádrokartonové</t>
  </si>
  <si>
    <t>764</t>
  </si>
  <si>
    <t>Konstrukce klempířské</t>
  </si>
  <si>
    <t>766</t>
  </si>
  <si>
    <t>Konstrukce truhlářské</t>
  </si>
  <si>
    <t>767</t>
  </si>
  <si>
    <t>Konstrukce zámečnické</t>
  </si>
  <si>
    <t>769</t>
  </si>
  <si>
    <t>Otvorové prvky z plastu</t>
  </si>
  <si>
    <t>771</t>
  </si>
  <si>
    <t>Podlahy z dlaždic a obklady</t>
  </si>
  <si>
    <t>773</t>
  </si>
  <si>
    <t>Podlahy teracové</t>
  </si>
  <si>
    <t>776</t>
  </si>
  <si>
    <t>Podlahy povlakové</t>
  </si>
  <si>
    <t>777</t>
  </si>
  <si>
    <t>Podlahy ze syntetických hmot</t>
  </si>
  <si>
    <t>781</t>
  </si>
  <si>
    <t>Obklady keramické</t>
  </si>
  <si>
    <t>784</t>
  </si>
  <si>
    <t>Malby</t>
  </si>
  <si>
    <t>M21</t>
  </si>
  <si>
    <t>Elektromontáže</t>
  </si>
  <si>
    <t>M22</t>
  </si>
  <si>
    <t>Montáž sdělovací a zabezp. techniky</t>
  </si>
  <si>
    <t>M24</t>
  </si>
  <si>
    <t>Montáže vzduchotechnických zařízení</t>
  </si>
  <si>
    <t>M99</t>
  </si>
  <si>
    <t>Ostatní práce "M"</t>
  </si>
  <si>
    <t>D96</t>
  </si>
  <si>
    <t>Přesuny suti a vybouraných hmot</t>
  </si>
  <si>
    <t>PSU</t>
  </si>
  <si>
    <t xml:space="preserve">Položkový rozpočet </t>
  </si>
  <si>
    <t>S:</t>
  </si>
  <si>
    <t>O:</t>
  </si>
  <si>
    <t>R: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</si>
  <si>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</si>
  <si>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</si>
  <si>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</si>
  <si>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</si>
  <si>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</si>
  <si>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</si>
  <si>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</si>
  <si>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</si>
  <si>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</si>
  <si>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</si>
  <si>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</si>
  <si>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</si>
  <si>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</si>
  <si>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</si>
  <si>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</si>
  <si>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</si>
  <si>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</si>
  <si>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</si>
  <si>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</si>
  <si>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</si>
  <si>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</si>
  <si>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</si>
  <si>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</si>
  <si>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</si>
  <si>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</si>
  <si>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</si>
  <si>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</si>
  <si>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</si>
  <si>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</si>
  <si>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</si>
  <si>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</si>
  <si>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</si>
  <si>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005111020R</t>
  </si>
  <si>
    <t>Vytyčení stavby</t>
  </si>
  <si>
    <t>Soubor</t>
  </si>
  <si>
    <t>RTS 21/ II</t>
  </si>
  <si>
    <t>Indiv</t>
  </si>
  <si>
    <t>VRN</t>
  </si>
  <si>
    <t>POL99_8</t>
  </si>
  <si>
    <t>Geodetické zaměření rohů stavby, stabilizace bodů a sestavení laviček.</t>
  </si>
  <si>
    <t>POP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</si>
  <si>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</si>
  <si>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</si>
  <si>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</si>
  <si>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</si>
  <si>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</si>
  <si>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</si>
  <si>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</si>
  <si>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</si>
  <si>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</si>
  <si>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</si>
  <si>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</si>
  <si>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</si>
  <si>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</si>
  <si>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</si>
  <si>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004111020R</t>
  </si>
  <si>
    <t xml:space="preserve">Vypracování projektové dokumentace </t>
  </si>
  <si>
    <t>Náklady spojené s vypracováním projektové dokumentace dílenské,realizační,dodavatelské.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</si>
  <si>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</si>
  <si>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</si>
  <si>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</si>
  <si>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</si>
  <si>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</si>
  <si>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</si>
  <si>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</si>
  <si>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</si>
  <si>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</si>
  <si>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</si>
  <si>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</si>
  <si>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</si>
  <si>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</si>
  <si>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END</t>
  </si>
  <si>
    <t>Položkový soupis prací a dodávek</t>
  </si>
  <si>
    <t>131201201R00</t>
  </si>
  <si>
    <t>Hloubení zapažených jam a zářezů do 100 m3, v hornině 3, převážně ručně</t>
  </si>
  <si>
    <t>m3</t>
  </si>
  <si>
    <t>800-1</t>
  </si>
  <si>
    <t>Práce</t>
  </si>
  <si>
    <t>POL1_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</si>
  <si>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</si>
  <si>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SPI</t>
  </si>
  <si>
    <t>pro nové schodiště : 2*2,5*2,6</t>
  </si>
  <si>
    <t>VV</t>
  </si>
  <si>
    <t>131201209R00</t>
  </si>
  <si>
    <t xml:space="preserve">Hloubení zapažených jam a zářezů příplatek za lepivost, v hornině 3,  </t>
  </si>
  <si>
    <t>Odkaz na mn. položky pořadí 1 : 13,00000*0,5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</si>
  <si>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</si>
  <si>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</si>
  <si>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</si>
  <si>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Odkaz na mn. položky pořadí 1 : 13,00000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</si>
  <si>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</si>
  <si>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</si>
  <si>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</si>
  <si>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199000005R00</t>
  </si>
  <si>
    <t>Poplatky za skládku zeminy 1- 4, skupina 17 05 04 z Katalogu odpadů</t>
  </si>
  <si>
    <t>t</t>
  </si>
  <si>
    <t>13*1,85</t>
  </si>
  <si>
    <t>120001101R00</t>
  </si>
  <si>
    <t>Ztížené vykopávky v horninách jakékoliv třídy</t>
  </si>
  <si>
    <t>příplatek k cenám vykopávek za ztížení vykopávky v blízkosti podzemního vedení nebo výbušnin v horninách jakékoliv třídy,</t>
  </si>
  <si>
    <t>Odkaz na mn. položky pořadí 7 : 651,60000*0,25</t>
  </si>
  <si>
    <t>122302202R00</t>
  </si>
  <si>
    <t>Odkopávky a prokopávky pro silnice v hornině 4 přes 100 do 1 000 m3</t>
  </si>
  <si>
    <t>s přemístěním výkopku v příčných profilech na vzdálenost do 15 m nebo s naložením na dopravní prostředek.</t>
  </si>
  <si>
    <t xml:space="preserve">v.č. C.03N : </t>
  </si>
  <si>
    <t>561*0,6</t>
  </si>
  <si>
    <t>450*0,7</t>
  </si>
  <si>
    <t>122302209R00</t>
  </si>
  <si>
    <t>Odkopávky a prokopávky pro silnice v hornině 4 příplatek za lepivost horniny</t>
  </si>
  <si>
    <t>Odkaz na mn. položky pořadí 7 : 651,60000*0,5</t>
  </si>
  <si>
    <t>Odkaz na mn. položky pořadí 7 : 651,60000</t>
  </si>
  <si>
    <t>167101102R00</t>
  </si>
  <si>
    <t>Nakládání, skládání, překládání neulehlého výkopku nakládání výkopku
 přes 100 m3, z horniny 1 až 4</t>
  </si>
  <si>
    <t>Odkaz na mn. položky pořadí 9 : 651,60000</t>
  </si>
  <si>
    <t>181101102R00</t>
  </si>
  <si>
    <t>Úprava pláně v zářezech v hornině 1 až 4, se zhutněním</t>
  </si>
  <si>
    <t>m2</t>
  </si>
  <si>
    <t>vyrovnáním výškových rozdílů, ploch vodorovných a ploch do sklonu 1 : 5.</t>
  </si>
  <si>
    <t>v.č. C.03N : 561+450</t>
  </si>
  <si>
    <t>184807111R00</t>
  </si>
  <si>
    <t>Ochrana stromu bedněním zřízení bednění</t>
  </si>
  <si>
    <t>823-1</t>
  </si>
  <si>
    <t>před poškozením stavebním provozem,</t>
  </si>
  <si>
    <t>Včetně řeziva.</t>
  </si>
  <si>
    <t>předpokládané množství : 15</t>
  </si>
  <si>
    <t>184807112R00</t>
  </si>
  <si>
    <t>Ochrana stromu bedněním odstranění bednění</t>
  </si>
  <si>
    <t>Odkaz na mn. položky pořadí 12 : 15,00000</t>
  </si>
  <si>
    <t>Odkaz na mn. položky pořadí 9 : 651,60000*1,85</t>
  </si>
  <si>
    <t>182101</t>
  </si>
  <si>
    <t>Kácení stávajících náletových stromů odstranění pařezu vč.odvozu likvidace dřevní hmoty</t>
  </si>
  <si>
    <t>ks</t>
  </si>
  <si>
    <t>Vlastní</t>
  </si>
  <si>
    <t>v.č. C.02B : 8</t>
  </si>
  <si>
    <t>130001101R00</t>
  </si>
  <si>
    <t>Příplatek k cenám za ztížené vykopávky v horninách jakékoliv třídy</t>
  </si>
  <si>
    <t>Příplatek k cenám hloubených vykopávek za ztížení vykopávky v blízkosti podzemního vedení nebo výbušnin pro jakoukoliv třídu horniny.</t>
  </si>
  <si>
    <t>Odkaz na mn. položky pořadí 17 : 303,73050</t>
  </si>
  <si>
    <t>132201211R00</t>
  </si>
  <si>
    <t xml:space="preserve">Hloubení rýh šířky přes 60 do 200 cm do 100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</si>
  <si>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</si>
  <si>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po obvodu viz skl. Y : (11,87+23,01+14,24+0,4*2+0,9*2+11,33+8,38+5,33+28+6,35+8*1)*2,55*1</t>
  </si>
  <si>
    <t>132201219R00</t>
  </si>
  <si>
    <t xml:space="preserve">Hloubení rýh šířky přes 60 do 200 cm příplatek za lepivost, v hornině 3,  </t>
  </si>
  <si>
    <t>Odkaz na mn. položky pořadí 17 : 303,73050*0,5</t>
  </si>
  <si>
    <t>139711101R00</t>
  </si>
  <si>
    <t>Vykopávka v uzavřených prostorách v hornině 1-4</t>
  </si>
  <si>
    <t>s naložením výkopku na dopravní prostředek</t>
  </si>
  <si>
    <t>1.pp  skl F : 322,8*0,15</t>
  </si>
  <si>
    <t>1.np  skl E2 : 14,6*0,15</t>
  </si>
  <si>
    <t>pod výta. šachtu : 1,15*1,65*1,1</t>
  </si>
  <si>
    <t>151101102R00</t>
  </si>
  <si>
    <t>Zřízení pažení a rozepření stěn rýh příložné  pro jakoukoliv mezerovitost, hloubky do 4 m</t>
  </si>
  <si>
    <t>pro podzemní vedení pro všechny šířky rýhy,</t>
  </si>
  <si>
    <t>po obvodu viz skl. Y : (11,87+23,01+14,24+0,4*2+0,9*2+11,33+8,38+5,33+28+6,35+8*1)*2,55</t>
  </si>
  <si>
    <t>151101112R00</t>
  </si>
  <si>
    <t>Odstranění pažení a rozepření rýh příložné , hloubky do 4 m</t>
  </si>
  <si>
    <t>pro podzemní vedení s uložením materiálu na vzdálenost do 3 m od kraje výkopu,</t>
  </si>
  <si>
    <t>Odkaz na mn. položky pořadí 20 : 303,73050</t>
  </si>
  <si>
    <t>161101501R00</t>
  </si>
  <si>
    <t>Svislé přemístění výkopku nošením z horniny 1 až 4</t>
  </si>
  <si>
    <t xml:space="preserve"> bez naložení, avšak s vyprázdněním nádoby na hromady nebo do dopravního prostředku, na každých třeba i započatých 3 m výšky,</t>
  </si>
  <si>
    <t>Odkaz na mn. položky pořadí 19 : 52,69725</t>
  </si>
  <si>
    <t>162201203R00</t>
  </si>
  <si>
    <t>Vodorovné přemístění výkopku z horniny 1 až 4, kolečkem, na vzdálenost do 10 m</t>
  </si>
  <si>
    <t>bez naložení, avšak s vyprázdněním nádoby na hromadu nebo do dopravního prostředku,</t>
  </si>
  <si>
    <t>162201210R00</t>
  </si>
  <si>
    <t>Vodorovné přemístění výkopku příplatek za každých dalších 10 m
 z horniny 1 až 4, kolečkem</t>
  </si>
  <si>
    <t>Odkaz na mn. položky pořadí 24 : 52,69725*2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</si>
  <si>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</si>
  <si>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</si>
  <si>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</si>
  <si>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</si>
  <si>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odpočet zateplení : -(11,87+23,01+14,24+0,4*2+0,9*2+11,33+8,38+5,33+28+8*1)*2,55*0,08</t>
  </si>
  <si>
    <t>Odkaz na mn. položky pořadí 23 : 356,42775*1,85</t>
  </si>
  <si>
    <t>583418024R</t>
  </si>
  <si>
    <t>kamenivo přírodní drcené frakce 16,0 až 32,0 mm; třída B</t>
  </si>
  <si>
    <t>SPCM</t>
  </si>
  <si>
    <t>Specifikace</t>
  </si>
  <si>
    <t>POL3_</t>
  </si>
  <si>
    <t>Odkaz na mn. položky pořadí 26 : 280,72746*2</t>
  </si>
  <si>
    <t>212792112R00</t>
  </si>
  <si>
    <t>Montáž trativodů z flexibilních trubek jakékoliv DN</t>
  </si>
  <si>
    <t>m</t>
  </si>
  <si>
    <t>827-1</t>
  </si>
  <si>
    <t>se zřízením štěrkopískového lože pod trubky a s jejich obsypem v průměrném celkovém množství do 0,15 m3/m,</t>
  </si>
  <si>
    <t>v.č. C.03N : 160</t>
  </si>
  <si>
    <t>212971110R00</t>
  </si>
  <si>
    <t xml:space="preserve">Zřízení opláštění odvod. trativodů z geotextilie o sklonu do 2,5,  </t>
  </si>
  <si>
    <t>800-2</t>
  </si>
  <si>
    <t>v rýze nebo v zářezu se stěnami,</t>
  </si>
  <si>
    <t>160*2</t>
  </si>
  <si>
    <t>21101</t>
  </si>
  <si>
    <t>Dod+mont zaústění drenáží do kanalizace vč.tvarovky</t>
  </si>
  <si>
    <t>21102</t>
  </si>
  <si>
    <t>Dod+mont kontrolní šachtice hl. do 1,5m   DN600mm vč.plast. víka</t>
  </si>
  <si>
    <t>v.č. C.03N : 15</t>
  </si>
  <si>
    <t>451541111R0A</t>
  </si>
  <si>
    <t>Lože pod potrubí ze štěrku 16 - 32 mm</t>
  </si>
  <si>
    <t>RTS 21/ I</t>
  </si>
  <si>
    <t>+obsyp : 160*0,5*0,5</t>
  </si>
  <si>
    <t>28611223.AR</t>
  </si>
  <si>
    <t>trubka plastová drenážní PVC; ohebná; perforovaná po celém obvodu; DN 100,0 mm</t>
  </si>
  <si>
    <t>Odkaz na mn. položky pořadí 29 : 160,00000*1,03</t>
  </si>
  <si>
    <t>69366198R</t>
  </si>
  <si>
    <t>geotextilie PP; funkce separační, ochranná, výztužná, filtrační; plošná hmotnost 300 g/m2; zpevněná oboustranně</t>
  </si>
  <si>
    <t>Odkaz na mn. položky pořadí 30 : 320,00000*1,1</t>
  </si>
  <si>
    <t>174101102R00</t>
  </si>
  <si>
    <t>Zásyp sypaninou se zhutněním v uzavřených prostorách s urovnáním povrchu zásypu s ručním zhutněním</t>
  </si>
  <si>
    <t>nové schody mezi základy : 13-1,512</t>
  </si>
  <si>
    <t>274321321R00</t>
  </si>
  <si>
    <t>Beton základových pasů železový třídy C 20/25</t>
  </si>
  <si>
    <t>801-1</t>
  </si>
  <si>
    <t>včetně dodávky a uložení betonu, bez výztuže</t>
  </si>
  <si>
    <t>nové schodiště : (2,4*0,5+1,2*0,4)*0,9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</si>
  <si>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</si>
  <si>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</si>
  <si>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</si>
  <si>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nové schodiště : (2,4+1,2)*2*0,9</t>
  </si>
  <si>
    <t>274351216R00</t>
  </si>
  <si>
    <t>Bednění stěn základových pasů odstranění</t>
  </si>
  <si>
    <t>Včetně očištění, vytřídění a uložení bednicího materiálu.</t>
  </si>
  <si>
    <t>Odkaz na mn. položky pořadí 38 : 6,48000</t>
  </si>
  <si>
    <t>274361821R00</t>
  </si>
  <si>
    <t>Výztuž základových pasů z betonářské oceli 10 505 (R)</t>
  </si>
  <si>
    <t>1,512*80*1,1*0,001</t>
  </si>
  <si>
    <t>275321411R00</t>
  </si>
  <si>
    <t>Beton základových patek železový třídy C 25/30</t>
  </si>
  <si>
    <t>bez dodávky a uložení výztuže</t>
  </si>
  <si>
    <t>přípočet beton do zeminy : 0,2</t>
  </si>
  <si>
    <t>275361821R00</t>
  </si>
  <si>
    <t>Výztuž základových patek z betonářské oceli 10 505(R)</t>
  </si>
  <si>
    <t>včetně distančních prvků</t>
  </si>
  <si>
    <t>2,28*80*1,1*0,001</t>
  </si>
  <si>
    <t>311112350RT4</t>
  </si>
  <si>
    <t>Stěny z betonových bednicích tvárnic a betonu šířky 500 mm, zálivka betonem C25/30</t>
  </si>
  <si>
    <t>(ztracené bednění) z betonových tvárnic a zálivka betonem,</t>
  </si>
  <si>
    <t>nové schodiště : 2,5*2,2</t>
  </si>
  <si>
    <t>631571004R00</t>
  </si>
  <si>
    <t>Násyp pod podlahy z kameniva z kameniva
 ze štěrkopísku 0-32 tř. I</t>
  </si>
  <si>
    <t>pod mazaniny a dlažby, popř. na plochých střechách, vodorovný nebo ve spádu, s udusáním a urovnáním povrchu,</t>
  </si>
  <si>
    <t>pod vstup schody tl.200-900mm : (1,1*0,55+1*0,9)*1,2</t>
  </si>
  <si>
    <t>2701</t>
  </si>
  <si>
    <t>Očištění stávajícího základu</t>
  </si>
  <si>
    <t>(1,15+1,65)*1,1</t>
  </si>
  <si>
    <t>Odkaz na mn. položky pořadí 36 : 11,48800*2</t>
  </si>
  <si>
    <t>310238211R00</t>
  </si>
  <si>
    <t>Zazdívka otvorů o ploše přes 0,25 m2 do 1 m2 ve zdivu nadzákladovém cihlami pálenými pro jakoukoliv maltu vápenocementovou</t>
  </si>
  <si>
    <t>801-4</t>
  </si>
  <si>
    <t>včetně pomocného pracovního lešení</t>
  </si>
  <si>
    <t>1.pp : 0,5*0,7*0,5</t>
  </si>
  <si>
    <t>1.np+2.np : 0,5*1,25*0,36*4</t>
  </si>
  <si>
    <t>ostatní vypadlé zdivo při bouracích pracech : 5</t>
  </si>
  <si>
    <t>310239211R00</t>
  </si>
  <si>
    <t>Zazdívka otvorů o ploše přes 1 m2 do 4 m2 ve zdivu nadzákladovém cihlami pálenými pro jakoukoliv maltu vápenocementovou</t>
  </si>
  <si>
    <t>1.np : 1,45*2,3*0,45</t>
  </si>
  <si>
    <t>1,25*2,4*0,5</t>
  </si>
  <si>
    <t>0,7*2,25*0,38</t>
  </si>
  <si>
    <t>Mezisoučet</t>
  </si>
  <si>
    <t>2.np : 1,4*2,4*0,45</t>
  </si>
  <si>
    <t>1,3*2,3*0,5</t>
  </si>
  <si>
    <t>0,8*2,25*2*0,38</t>
  </si>
  <si>
    <t>0,85*2,25*0,38</t>
  </si>
  <si>
    <t>1,25*2,1*0,35</t>
  </si>
  <si>
    <t>3.np : 1*2,25*0,5</t>
  </si>
  <si>
    <t>311112125RT4</t>
  </si>
  <si>
    <t>Stěny z betonových bednicích tvárnic a betonu šířky 250 mm, zálivka betonem C25/30</t>
  </si>
  <si>
    <t>(1,45+0,7)*9,2</t>
  </si>
  <si>
    <t>-0,7*2*2</t>
  </si>
  <si>
    <t>311361821R00</t>
  </si>
  <si>
    <t>Výztuž nadzákladových zdí z betonářské oceli 10 505(R)</t>
  </si>
  <si>
    <t>výtah : 0,2</t>
  </si>
  <si>
    <t>317234410R00</t>
  </si>
  <si>
    <t>Vyzdívka mezi nosníky cementovou</t>
  </si>
  <si>
    <t>jakýmikoliv cihlami pálenými na jakoukoliv maltu,</t>
  </si>
  <si>
    <t>1pp : 1,3*0,16*0,5</t>
  </si>
  <si>
    <t>I120 : 1*0,3*0,12*2</t>
  </si>
  <si>
    <t>3np I200 : (5,13+2,7)*0,45*0,2</t>
  </si>
  <si>
    <t>1.np : (1,51+1,2+1,1+1,5+1,2*2+1,3*2+2,6+2,3)*0,45*0,16</t>
  </si>
  <si>
    <t>2np : (1,5+1,2+1,3+1,45+1,2+1,3*2+2,6+2,3)*0,45*0,16</t>
  </si>
  <si>
    <t>3np : 1,3*2*0,45*0,16</t>
  </si>
  <si>
    <t>1np : (5+5,5)*0,45*0,22</t>
  </si>
  <si>
    <t>2np : (4,8+5,5)*0,45*0,22</t>
  </si>
  <si>
    <t>3np : 5,28*0,45*0,22</t>
  </si>
  <si>
    <t>317941121R00</t>
  </si>
  <si>
    <t>Osazení ocelových válcovaných nosníků na zdivu bez dodávky materiálu, výšky do 120 mm</t>
  </si>
  <si>
    <t>profilu I, nebo IE, nebo U, nebo UE, nebo L</t>
  </si>
  <si>
    <t>1np 120 : 3*1*11,1*0,001</t>
  </si>
  <si>
    <t>2.np 120 : 3*1*11,1*0,001</t>
  </si>
  <si>
    <t>317941123R00</t>
  </si>
  <si>
    <t>Osazení ocelových válcovaných nosníků na zdivu bez dodávky materiálu, výšky od 140 do 220 mm</t>
  </si>
  <si>
    <t>1pp I160 : 3*1,3*17,9*0,001</t>
  </si>
  <si>
    <t>1.np : (3*1,51+4*1,2+4*1,1+4*1,5+4*1,2*2+4*1,3*2+4*2,6+3*2,3)*17,9*0,001</t>
  </si>
  <si>
    <t>2np : (4*1,5+4*1,2+4*1,3+3*1,45+4*1,2+4*1,3*2+4*2,6+3*2,3)*17,9*0,001</t>
  </si>
  <si>
    <t>3np : 4*1,3*2*17,9*0,001</t>
  </si>
  <si>
    <t>3np I200 : (4*5,13+4*2,7)*26,2*0,001</t>
  </si>
  <si>
    <t>317941125R00</t>
  </si>
  <si>
    <t>Osazení ocelových válcovaných nosníků na zdivu bez dodávky materiálu, výšky přes 220 mm</t>
  </si>
  <si>
    <t>1np : (4*5+3*5,5)*31*0,001</t>
  </si>
  <si>
    <t>2np : (4*4,8+3*5,5)*31*0,001</t>
  </si>
  <si>
    <t>3np : 3*5,28*31*0,001</t>
  </si>
  <si>
    <t>319201311R00</t>
  </si>
  <si>
    <t>Vyrovnání nerovného povrchu jakoukoliv maltou
 do 30 mm</t>
  </si>
  <si>
    <t>vnitřního i vnějšího zdiva, bez odsekání vadných cihel, bez pomocného lešení,</t>
  </si>
  <si>
    <t>Odkaz na mn. položky pořadí 143 : 3281,26000*0,5</t>
  </si>
  <si>
    <t>340238212R00</t>
  </si>
  <si>
    <t>Zazdívka otvorů o ploše přes 0,25 m2 do 1 m2 v příčkách nebo stěnách cihlami  pálenými  tloušťky nad 100 mm</t>
  </si>
  <si>
    <t>1.np : 0,35*2,25</t>
  </si>
  <si>
    <t>3.np : 0,2*2,25</t>
  </si>
  <si>
    <t>340239211R00</t>
  </si>
  <si>
    <t>Zazdívka otvorů o ploše přes 1 m2 do 4 m2 v příčkách nebo stěnách cihlami  pálenými  tloušťky do 100 mm</t>
  </si>
  <si>
    <t>1.np : 1*3</t>
  </si>
  <si>
    <t>1,35*2,6</t>
  </si>
  <si>
    <t>1,4*2,3</t>
  </si>
  <si>
    <t>2.np : 1*2,95</t>
  </si>
  <si>
    <t>1,35*2,55</t>
  </si>
  <si>
    <t>1,4*2,55</t>
  </si>
  <si>
    <t>1,4*2,23-0,9*2</t>
  </si>
  <si>
    <t>340239212R00</t>
  </si>
  <si>
    <t>Zazdívka otvorů o ploše přes 1 m2 do 4 m2 v příčkách nebo stěnách cihlami  pálenými  tloušťky nad 100 mm</t>
  </si>
  <si>
    <t>1.np : 1*2,35</t>
  </si>
  <si>
    <t>2.np : 1*2,3</t>
  </si>
  <si>
    <t>3.np : 0,6*2,25+2,45*2,75-1,35*2,35</t>
  </si>
  <si>
    <t>342255024R00</t>
  </si>
  <si>
    <t>Příčky z cihel a tvárnic nepálených příčky z příčkovek pórobetonových tloušťky 100 mm</t>
  </si>
  <si>
    <t>včetně pomocného lešení</t>
  </si>
  <si>
    <t>1.np : (5+2,9+3,05+0,95+4,75+2,2+1,2+1,65)*3,2</t>
  </si>
  <si>
    <t>(2,35+5,15+4,95*2+1,6*2+2,55+4,5+2,9)*3,2</t>
  </si>
  <si>
    <t>(2,75+1,7*3+2,35+0,9*2)*3,2</t>
  </si>
  <si>
    <t>-(0,7*10+0,8*6+0,9*4)*2</t>
  </si>
  <si>
    <t>342255028R00</t>
  </si>
  <si>
    <t>Příčky z cihel a tvárnic nepálených příčky z příčkovek pórobetonových tloušťky 150 mm</t>
  </si>
  <si>
    <t>1.np : (1+2,1+0,9)*3,2</t>
  </si>
  <si>
    <t>346244315R00</t>
  </si>
  <si>
    <t>Obezdívka van a WC modulů z pórobetonu tloušťky 150 mm</t>
  </si>
  <si>
    <t>1.np : 0,9*1,5*6</t>
  </si>
  <si>
    <t>1,5*1,5</t>
  </si>
  <si>
    <t>2,9*1,5</t>
  </si>
  <si>
    <t>346244361R00</t>
  </si>
  <si>
    <t>Zazdívka rýh, potrubí, nik (výklenků) nebo kapes tloušťka 65 mm</t>
  </si>
  <si>
    <t>z jakéhokoliv druhu pálených cihel, s pomocným lešením výšky do 1,9 m a pro zatížení do 1,5 kPa.</t>
  </si>
  <si>
    <t>předpokládané množství : 150</t>
  </si>
  <si>
    <t>346244381R00</t>
  </si>
  <si>
    <t>Plentování ocelových nosníků jednostranné výšky do 200 mm</t>
  </si>
  <si>
    <t>jakýmikoliv cihlami,</t>
  </si>
  <si>
    <t>1.pp : 1,3*0,16*2</t>
  </si>
  <si>
    <t>1np 120 : 2*1*0,12</t>
  </si>
  <si>
    <t>2.np 120 : 2*1*0,12</t>
  </si>
  <si>
    <t>1.np 160 : (2*1,51+2*1,2+2*1,1+2*1,5+2*1,2*2+2*1,3*2+2*2,6+2*2,3)*0,16</t>
  </si>
  <si>
    <t>2np : (2*1,5+2*1,2+2*1,3+2*1,45+2*1,2+2*1,3*2+2*2,6+2*2,3)*0,16</t>
  </si>
  <si>
    <t>3np : 2*1,3*2*0,16</t>
  </si>
  <si>
    <t>346244382R00</t>
  </si>
  <si>
    <t>Plentování ocelových nosníků jednostranné výšky od 200 mm do 300 mm</t>
  </si>
  <si>
    <t>3np I200 : (2*5,13+2*2,7)*0,2</t>
  </si>
  <si>
    <t>1np I220 : (2*5+2*5,5)*0,22</t>
  </si>
  <si>
    <t>2np : (2*4,8+2*5,5)*0,22</t>
  </si>
  <si>
    <t>3np : 2*5,28*0,22</t>
  </si>
  <si>
    <t>349231811R00</t>
  </si>
  <si>
    <t>Přizdívka ostění s ozubem  přes 80 do 150 mm</t>
  </si>
  <si>
    <t>ve vybouraných otvorech, s vysekáním kapes pro zavázání, z jakýchkoliv cihel, z pomocného pracovního lešení o výšce podlahy do 1900 mm a pro zatížení do 1,5 kPa,</t>
  </si>
  <si>
    <t>(parapety) 1np řez AA : 2*0,5*2</t>
  </si>
  <si>
    <t>2.np : 2,3*0,5</t>
  </si>
  <si>
    <t>349941001R00</t>
  </si>
  <si>
    <t>Spoj. svary stěn. dílců ost. svislých tl. do 10 mm</t>
  </si>
  <si>
    <t>položka pro válc. nosníky : 27</t>
  </si>
  <si>
    <t>413232211R00</t>
  </si>
  <si>
    <t>Zazdívka zhlaví jakýmikoliv cihlami pálenými válcovaných nosníků výšky do 150 mm</t>
  </si>
  <si>
    <t>kus</t>
  </si>
  <si>
    <t>1np : 3*2</t>
  </si>
  <si>
    <t>2.np : 3*2</t>
  </si>
  <si>
    <t>413232221R00</t>
  </si>
  <si>
    <t>Zazdívka zhlaví jakýmikoliv cihlami pálenými válcovaných nosníků výšky přes 150 do 300 mm</t>
  </si>
  <si>
    <t>1pp : 3*2</t>
  </si>
  <si>
    <t>1np : 4*2+3*2+8*2+8*2+7*2+4*2+6*2+4*2*2</t>
  </si>
  <si>
    <t>2np : 16*2+3*2+8*2+4*2+3*2+7*2+3*2</t>
  </si>
  <si>
    <t>3np : 4*2+4*2+3*2+4*2</t>
  </si>
  <si>
    <t>31101</t>
  </si>
  <si>
    <t>Dod+mont kotvení výtahových stěn trny M12 á 300mm na chem. kotvu vč.vrtání</t>
  </si>
  <si>
    <t>vč.kotvení základu : 70</t>
  </si>
  <si>
    <t>3450101</t>
  </si>
  <si>
    <t>Dod+mont zabetonování komínových průduchů betonem C 30/37 vč.montážních otvorů pro betonáž, plocha průduchů do 0,2m2</t>
  </si>
  <si>
    <t>17*9+3</t>
  </si>
  <si>
    <t>13380520R</t>
  </si>
  <si>
    <t>tyč ocelová profilová válcovaná za tepla S235 (11375); průřez I; výška 120 mm</t>
  </si>
  <si>
    <t>Odkaz na mn. položky pořadí 52 : 0,06660*1,08</t>
  </si>
  <si>
    <t>13380530R</t>
  </si>
  <si>
    <t>tyč ocelová profilová válcovaná za tepla S235 (11375); průřez I; výška 160 mm</t>
  </si>
  <si>
    <t>Odkaz na mn. položky pořadí 53 : 2,22282*1,08</t>
  </si>
  <si>
    <t>13480815R</t>
  </si>
  <si>
    <t>tyč ocelová profilová válcovaná za tepla S235 (11375); průřez I; výška 200 mm</t>
  </si>
  <si>
    <t>Odkaz na mn. položky pořadí 54 : 0,82058*1,08</t>
  </si>
  <si>
    <t>13480820R</t>
  </si>
  <si>
    <t>tyč ocelová profilová válcovaná za tepla S235 (11375); průřez I; výška 220 mm</t>
  </si>
  <si>
    <t>Odkaz na mn. položky pořadí 55 : 2,72924*1,08</t>
  </si>
  <si>
    <t>416022121R00</t>
  </si>
  <si>
    <t>Podhledy na kovové konstrukci opláštěné deskami sádrokartonovými dvouúrovňový křížový rošt z profilů CD zavěšený 1x deska, tloušťky 12,5 mm, standard,  , bez izolace</t>
  </si>
  <si>
    <t>s úpravou rohů, koutů a hran konstrukcí, přebroušení a tmelení spár,</t>
  </si>
  <si>
    <t>1.np : 2,5+11,8+14+4,2+7,2+4,4+14,7+9,1+3,5+4,4+13,2+11+4+10,6</t>
  </si>
  <si>
    <t>2.np : 2,5+11,8+14+4,2+7,2+18,8+7,2+9,1+3,5+4,4+13,2+11</t>
  </si>
  <si>
    <t>3.np +(přípočet sklonu šikminy+vikýře) : 14+12,8+6,2+12,1+25,7+62+42,3+20+3,1+43,6+30,5+13,8+44,4+(88,5)</t>
  </si>
  <si>
    <t>prořez,detaily : 640,5*0,05</t>
  </si>
  <si>
    <t>přípočet m.č. 109,209 : (2,6+2,6)*1,05</t>
  </si>
  <si>
    <t>416026124R00</t>
  </si>
  <si>
    <t>1.np : 1,3+2,5+1,3+1,4+2,6+1,5+12,8+7,2+1,6+1,4+1,4+2+14,2</t>
  </si>
  <si>
    <t>2.np : 1,3+2,5+1,3+1,4+2,6+1,5+12,8+1,6+1,4+1,4+2+14,2</t>
  </si>
  <si>
    <t>3.np (+šikminy,vikýře) : 9,7+6,3+2,9+2,7+3,1+(14)</t>
  </si>
  <si>
    <t>prořez,detaily : 133,9*0,05</t>
  </si>
  <si>
    <t>416091071RT1</t>
  </si>
  <si>
    <t>Příplatky k podhledům sádrokartonovým za opláštění střešního okna včetně dodávky materiálu</t>
  </si>
  <si>
    <t>porovnávací položka pro vikýře : 13</t>
  </si>
  <si>
    <t>417321414R00</t>
  </si>
  <si>
    <t>Železobeton ztužujících pásů a věnců třídy C 25/30</t>
  </si>
  <si>
    <t>výtah v.č. 10N : (1,2+0,25+0,7+0,25)*5*0,25*0,25</t>
  </si>
  <si>
    <t>417351115R00</t>
  </si>
  <si>
    <t>Bednění bočnic ztužujících pásů a věnců včetně vzpěr zřízení</t>
  </si>
  <si>
    <t>výtah v.č. 10N : (1,2+0,25+0,7+0,25)*5*0,25*2</t>
  </si>
  <si>
    <t>417351116R00</t>
  </si>
  <si>
    <t>Bednění bočnic ztužujících pásů a věnců včetně vzpěr odstranění</t>
  </si>
  <si>
    <t>Odkaz na mn. položky pořadí 81 : 6,00000</t>
  </si>
  <si>
    <t>417361821R00</t>
  </si>
  <si>
    <t>Výztuž ztužujících pásů a věnců z betonářské oceli 10 505(R)</t>
  </si>
  <si>
    <t>Včetně distančních prvků.</t>
  </si>
  <si>
    <t>0,75*200*0,001</t>
  </si>
  <si>
    <t>434311116R00</t>
  </si>
  <si>
    <t>Stupně dusané z betonu třídy C 25/30</t>
  </si>
  <si>
    <t>na terén nebo na desku z betonu prostého nebo prokládaného kamenem, bez potěru, se zahlazením povrchu,</t>
  </si>
  <si>
    <t>nové vstupní schody : 1,35*6</t>
  </si>
  <si>
    <t>434351141R00</t>
  </si>
  <si>
    <t>Bednění stupňů betonovaných na podstupňové desce nebo na terénu přímočarých zřízení</t>
  </si>
  <si>
    <t>nové vstup schody : 1,35*6*0,5</t>
  </si>
  <si>
    <t>434351142R00</t>
  </si>
  <si>
    <t>Bednění stupňů betonovaných na podstupňové desce nebo na terénu přímočarých odstranění</t>
  </si>
  <si>
    <t>Odkaz na mn. položky pořadí 85 : 4,05000</t>
  </si>
  <si>
    <t>4990101</t>
  </si>
  <si>
    <t>Dod+mont SDK akustický podhled kompletní skladba vč.roštu a detailů, vč.finální povrchové úpravy</t>
  </si>
  <si>
    <t>1.np : 14,7+29,4+34,9+31,4+78,6</t>
  </si>
  <si>
    <t>2.np : 14,7+29,4+34,9+31,4+78,6</t>
  </si>
  <si>
    <t>3.np : 0</t>
  </si>
  <si>
    <t>prořez,detaily : 378*0,05</t>
  </si>
  <si>
    <t>113106121R00</t>
  </si>
  <si>
    <t>Rozebrání komunikací pro pěší s jakýmkoliv ložem a výplní spár
 z betonových nebo kameninových dlaždic nebo tvarovek</t>
  </si>
  <si>
    <t>822-1</t>
  </si>
  <si>
    <t>s přemístěním hmot na skládku na vzdálenost do 3 m nebo s naložením na dopravní prostředek</t>
  </si>
  <si>
    <t xml:space="preserve">okapový chodník : </t>
  </si>
  <si>
    <t>v.č. C.02B : 97</t>
  </si>
  <si>
    <t>113107410R00</t>
  </si>
  <si>
    <t>Odstranění podkladů nebo krytů z kameniva těženého, v ploše jednotlivě nad 50 m2, tloušťka vrstvy 100 mm</t>
  </si>
  <si>
    <t>Odkaz na mn. položky pořadí 88 : 97,00000</t>
  </si>
  <si>
    <t>113107630R00</t>
  </si>
  <si>
    <t>Odstranění podkladů nebo krytů z kameniva hrubého drceného, v ploše jednotlivě nad 50 m2, tloušťka vrstvy 300 mm</t>
  </si>
  <si>
    <t>Odkaz na mn. položky pořadí 91 : 225,00000</t>
  </si>
  <si>
    <t>113108410R00</t>
  </si>
  <si>
    <t>Odstranění podkladů nebo krytů živičných, v ploše jednotlivě nad 50 m2, tloušťka vrstvy 100 mm</t>
  </si>
  <si>
    <t>v.č. C.02B : 225</t>
  </si>
  <si>
    <t>113201111R00</t>
  </si>
  <si>
    <t>Vytrhání obrub chodníkových ležatých</t>
  </si>
  <si>
    <t>s vybouráním lože, s přemístěním hmot na skládku na vzdálenost do 3 m nebo naložením na dopravní prostředek</t>
  </si>
  <si>
    <t xml:space="preserve">vč.lože : </t>
  </si>
  <si>
    <t>v.č. C.02B : 115</t>
  </si>
  <si>
    <t>564751111R00</t>
  </si>
  <si>
    <t>Podklad nebo kryt z kameniva hrubého drceného tloušťka po zhutnění 150 mm</t>
  </si>
  <si>
    <t>velikost 32 - 63 mm s rozprostřením a zhutněním</t>
  </si>
  <si>
    <t xml:space="preserve">celkem 300mm : </t>
  </si>
  <si>
    <t>Odkaz na mn. položky pořadí 103 : 564,20000*2</t>
  </si>
  <si>
    <t>Odkaz na mn. položky pořadí 102 : 450,00000</t>
  </si>
  <si>
    <t>564761111R00</t>
  </si>
  <si>
    <t>Podklad nebo kryt z kameniva hrubého drceného tloušťka po zhutnění 200 mm</t>
  </si>
  <si>
    <t>564861111R00</t>
  </si>
  <si>
    <t>Podklad ze štěrkodrti s rozprostřením a zhutněním frakce 0-63 mm, tloušťka po zhutnění 200 mm</t>
  </si>
  <si>
    <t>Odkaz na mn. položky pořadí 103 : 564,20000</t>
  </si>
  <si>
    <t>564871111R00</t>
  </si>
  <si>
    <t>Podklad ze štěrkodrti s rozprostřením a zhutněním frakce 0-63 mm, tloušťka po zhutnění 250 mm</t>
  </si>
  <si>
    <t>565131111R00</t>
  </si>
  <si>
    <t>Podklad z kameniva obaleného asfaltem ACP 16+, v pruhu šířky do 3 m, třídy 1, tloušťka po zhutnění 50 mm</t>
  </si>
  <si>
    <t>s rozprostřením a zhutněním</t>
  </si>
  <si>
    <t>568111111R00</t>
  </si>
  <si>
    <t>Vyztužení podkladní vrstvy z geotextilie, sklon povrchu do 1:5, role šířky 3 m</t>
  </si>
  <si>
    <t>573111113R00</t>
  </si>
  <si>
    <t>Postřik živičný infiltrační s posypem kamenivem v množství 1,5 kg/m2</t>
  </si>
  <si>
    <t>z asfaltu silničního</t>
  </si>
  <si>
    <t>Odkaz na mn. položky pořadí 97 : 450,00000</t>
  </si>
  <si>
    <t>573211111R00</t>
  </si>
  <si>
    <t>Postřik živičný spojovací bez posypu kamenivem z asfaltu silničního, v množství od 0,5 do 0,7 kg/m2</t>
  </si>
  <si>
    <t>577141112R00</t>
  </si>
  <si>
    <t>Beton asfaltový s rozprostřením a zhutněním v pruhu šířky do 3 m, ACO 11+ nebo ACO 16+, tloušťky 50 mm, plochy přes 1000 m2</t>
  </si>
  <si>
    <t>v.č. C.03N : 450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</si>
  <si>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</si>
  <si>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</si>
  <si>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</si>
  <si>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v.č.C.03N : 561</t>
  </si>
  <si>
    <t>varovný pás : 3,2</t>
  </si>
  <si>
    <t>596291113R00</t>
  </si>
  <si>
    <t>Řezání zámkové dlažby tloušťky 80 mm</t>
  </si>
  <si>
    <t>915711111R00</t>
  </si>
  <si>
    <t>Vodorovné značení krytů stříkané barvou, bílou, dělicích čar šířky 120 mm</t>
  </si>
  <si>
    <t>915719111R00</t>
  </si>
  <si>
    <t>Vodorovné značení krytů příplatek k ceně
 za reflexní úpravu dělících čar šířky 120 mm</t>
  </si>
  <si>
    <t>915791111R00</t>
  </si>
  <si>
    <t>Předznačení pro vodorovné značení pro dělící čáry, vodící proužky</t>
  </si>
  <si>
    <t>stříkané barvou nebo prováděné z nátěrových hmot</t>
  </si>
  <si>
    <t>916231111R00</t>
  </si>
  <si>
    <t>Osazení silniční obruby z dlažebních kostek z kostek drobných, bez boční opěry, do lože z betonu prostého C 12/15</t>
  </si>
  <si>
    <t>v jedné řadě, se zřízením lože tl. 5 až 10 cm, s vyplněním a zatřením spár cementovou maltou</t>
  </si>
  <si>
    <t>dvojřádek : 6,5*2</t>
  </si>
  <si>
    <t>916261111R00</t>
  </si>
  <si>
    <t>Osazení silniční obruby z dlažebních kostek z kostek drobných, s boční opěrou z betonu prostého, do lože z betonu prostého C 12/15</t>
  </si>
  <si>
    <t>917862111R00</t>
  </si>
  <si>
    <t>Osazení silničního nebo chodníkového betonového obrubníku stojatého, s boční opěrou z betonu prostého, do lože z betonu prostého C 12/15</t>
  </si>
  <si>
    <t>S dodáním hmot pro lože tl. 80-100 mm.</t>
  </si>
  <si>
    <t>v.č. C.03N : 380</t>
  </si>
  <si>
    <t>6,5*2</t>
  </si>
  <si>
    <t>919735113R00</t>
  </si>
  <si>
    <t>Řezání stávajících krytů nebo podkladů živičných, hloubky přes 100 do 150 mm</t>
  </si>
  <si>
    <t>včetně spotřeby vody</t>
  </si>
  <si>
    <t>5110511</t>
  </si>
  <si>
    <t>Provedení oddrenážování a spádování zemní pláně</t>
  </si>
  <si>
    <t>Dle v.č. C.03N : v ploše zpevněných ploch 561 m2 se provede na zemní pláň položení drenážního potrubí DN100 zabaleného do geotextilie 300 g/m2 ve vzdálenostech cca 5 m od sebe a jeho svedení do retenční šachtice na dešťové vody. Jedná se o 330 bm tohoto drenážního potrubí. Potrubí bude zasypáno následnými vrstvami pod zpevněné plochy.. .</t>
  </si>
  <si>
    <t>90103</t>
  </si>
  <si>
    <t>Dod žulová kostka pro dvojřádek</t>
  </si>
  <si>
    <t>0,650*1,01</t>
  </si>
  <si>
    <t>90104</t>
  </si>
  <si>
    <t>Dod+mont zalití spáry asfaltemu dvojřádku</t>
  </si>
  <si>
    <t>91202</t>
  </si>
  <si>
    <t>Dod+mont vodorovný pigtogram stříkanou barvou - symbol pro ZTP</t>
  </si>
  <si>
    <t>918101111RV1</t>
  </si>
  <si>
    <t>Lože pod obrubníky nebo obruby dlažeb z C 20/25</t>
  </si>
  <si>
    <t>380*0,15*0,2</t>
  </si>
  <si>
    <t>pro ABO 2-15 : 6,5*2*0,2*0,2</t>
  </si>
  <si>
    <t>9696001</t>
  </si>
  <si>
    <t>Vybourání stávajícího oplocení v.1,5m z betonových sloupků,ocel. výplň,beton.podezdívka,základy</t>
  </si>
  <si>
    <t>v.č. C.02B : 15,5</t>
  </si>
  <si>
    <t>990987545</t>
  </si>
  <si>
    <t>Zkoušky zhutnění vč.protokolů</t>
  </si>
  <si>
    <t>9909901</t>
  </si>
  <si>
    <t>Dod+mont chránička DN 110 vč.přeložení kabelu VO  vč.výkopů</t>
  </si>
  <si>
    <t>v.č. C.03N : 8*2</t>
  </si>
  <si>
    <t>99099012</t>
  </si>
  <si>
    <t>Dod+mont rezervní chránička DN 110 vč.výkopů</t>
  </si>
  <si>
    <t>990990123</t>
  </si>
  <si>
    <t>Dod+mont obetonování chrániček 6B prahem tl.250mm</t>
  </si>
  <si>
    <t>592174230R</t>
  </si>
  <si>
    <t>obrubník chodníkový materiál beton; l = 1000,0 mm; š = 80,0 mm; h = 250,0 mm; barva šedá</t>
  </si>
  <si>
    <t>59217460R</t>
  </si>
  <si>
    <t>obrubník silniční materiál beton; l = 1000,0 mm; š = 150,0 mm; h = 250,0 mm; barva šedá</t>
  </si>
  <si>
    <t>13*1,01</t>
  </si>
  <si>
    <t>592451158R</t>
  </si>
  <si>
    <t>dlažba betonová dvouvrstvá, skladebná; obdélník; dlaždice pro nevidomé; červená; l = 200 mm; š = 100 mm; tl. 80,0 mm</t>
  </si>
  <si>
    <t>3,2*1,03</t>
  </si>
  <si>
    <t>5924511910R</t>
  </si>
  <si>
    <t>dlažba betonová dvouvrstvá; čtverec; šedá; l = 200 mm; š = 200 mm; tl. 80,0 mm</t>
  </si>
  <si>
    <t>Odkaz na mn. položky pořadí 103 : 564,20000*1,1</t>
  </si>
  <si>
    <t>69366199R</t>
  </si>
  <si>
    <t>geotextilie PP; funkce separační, ochranná, výztužná, filtrační; plošná hmotnost 500 g/m2; zpevněná oboustranně</t>
  </si>
  <si>
    <t>Odkaz na mn. položky pořadí 99 : 1011,00000*1,1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</si>
  <si>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</si>
  <si>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</si>
  <si>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</si>
  <si>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</si>
  <si>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979082219R00</t>
  </si>
  <si>
    <t>Vodorovná doprava suti po suchu příplatek k ceně za každý další i započatý 1 km přes 1 km</t>
  </si>
  <si>
    <t>979087212R00</t>
  </si>
  <si>
    <t>Nakládání na dopravní prostředky suti</t>
  </si>
  <si>
    <t>pro vodorovnou dopravu</t>
  </si>
  <si>
    <t>979990001R00</t>
  </si>
  <si>
    <t>Poplatek za skládku stavební suti, skupina 17 09 04 z Katalogu odpadů</t>
  </si>
  <si>
    <t>801-3</t>
  </si>
  <si>
    <t>RTS 20/ I</t>
  </si>
  <si>
    <t>stavební a směsný odpad všech kategorií</t>
  </si>
  <si>
    <t>216904112R00</t>
  </si>
  <si>
    <t xml:space="preserve">Očištění ploch tlak. vodou nebo stlač. vzduchem očištění tlakovou vodou, zdiva stěn a rubu kleneb,  </t>
  </si>
  <si>
    <t xml:space="preserve"> viz skl. Y : (11,87+23,01+14,24+0,4*2+0,9*2+11,33+8,38+5,33+28+6,35)*2,55</t>
  </si>
  <si>
    <t>216904391R00</t>
  </si>
  <si>
    <t>Očištění ploch tlak. vodou nebo stlač. vzduchem  ,  , příplatek za ruční dočištění ocelovými kartáči</t>
  </si>
  <si>
    <t>Odkaz na mn. položky pořadí 131 : 283,33050*0,5</t>
  </si>
  <si>
    <t>289475111R00</t>
  </si>
  <si>
    <t xml:space="preserve">Torkretový plášť z aktivované malty torkretový plášť z aktivované malty stěn,  </t>
  </si>
  <si>
    <t>289475191R00</t>
  </si>
  <si>
    <t>Torkretový plášť z aktivované malty torkretový plášť z aktivované malty stěn, příplatek za každých dalších i započatých 10 mm tloušťky</t>
  </si>
  <si>
    <t>Odkaz na mn. položky pořadí 133 : 283,33050*2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</si>
  <si>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</si>
  <si>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</si>
  <si>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</si>
  <si>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1.pp : (0,5*14+0,7*17)*0,5</t>
  </si>
  <si>
    <t>1.np : (1,1*12+1,6*4+0,7*3)*2+2*1,95*2</t>
  </si>
  <si>
    <t>1,1*1,6*3+0,6*14*2-0,5*1,2*2+0,5*1,5*2</t>
  </si>
  <si>
    <t>1,85*1,1*2+1,4*2,15+1,9*2,4+1,2*2,3+0,9*2,1+0,8*2</t>
  </si>
  <si>
    <t>2np : (1,1*12+1,6*4+0,7*3)*2+2*1,45*2</t>
  </si>
  <si>
    <t>1,1*1,6*3+0,6*1,4*2+0,5*1,2*2+0,5*1,5*2</t>
  </si>
  <si>
    <t>1,3*1+1,9*2,4+1,2*2,3+2*2,7</t>
  </si>
  <si>
    <t>3np : 0,6*1,1*2+0,95*1,3*2+1,3*1,9+(0,55*3+0,7*2+1,2*12)*1,4</t>
  </si>
  <si>
    <t>611425133R00</t>
  </si>
  <si>
    <t>Omítky vnitřní stropů vápenné, vápenocementové schodišťových konstrukcí štukové</t>
  </si>
  <si>
    <t>s pomocným lešením o výšce podlahy do 1900 mm a pro zatížení do 1,5 kPa,</t>
  </si>
  <si>
    <t>schod ramena a nosníky : (1+0,2)*3,5*2</t>
  </si>
  <si>
    <t>(2,35+2,45)*(0,3*2+0,15)*4</t>
  </si>
  <si>
    <t>611421421R00</t>
  </si>
  <si>
    <t>Oprava vnitřních vápenných omítek stropů železobetonových rovných tvárnicových a kleneb v množství opravované plochy
 v množství opravované plochy přes 30 do 50 %, hladkých</t>
  </si>
  <si>
    <t>Včetně pomocného pracovního lešení o výšce podlahy do 1900 mm a pro zatížení do 1,5 kPa.</t>
  </si>
  <si>
    <t>Odkaz na mn. položky pořadí 259 : 345,97500</t>
  </si>
  <si>
    <t xml:space="preserve">1.pp : </t>
  </si>
  <si>
    <t>611423421R00</t>
  </si>
  <si>
    <t>Oprava vnitřních vápenných omítek stropů s 1 x nebo 2 x rákosováním
 v množství opravované plochy přes 30 do 50 %, hladkých</t>
  </si>
  <si>
    <t>Odkaz na mn. položky pořadí 260 : 1024,60000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</si>
  <si>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</si>
  <si>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</si>
  <si>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</si>
  <si>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Odkaz na mn. položky pořadí 137 : 345,97500</t>
  </si>
  <si>
    <t>611481211RT2</t>
  </si>
  <si>
    <t>Vyztužení vnitřních omítek stropů sklotextilní síťovinou s dodávkou síťoviny a stěrkového tmelu</t>
  </si>
  <si>
    <t>Odkaz na mn. položky pořadí 136 : 22,80000</t>
  </si>
  <si>
    <t>612403399R00</t>
  </si>
  <si>
    <t>Hrubá výplň rýh ve stěnách, jakoukoliv maltou jakoukoliv maltou
 jakékoliv šířky</t>
  </si>
  <si>
    <t>jakékoliv šířky rýhy,</t>
  </si>
  <si>
    <t>Odkaz na mn. položky pořadí 143 : 3281,26000*0,05</t>
  </si>
  <si>
    <t>612451121R00</t>
  </si>
  <si>
    <t>Omítky vnitřního zdiva cementové hladké</t>
  </si>
  <si>
    <t>v podlaží i ve schodišti, zdiva cihelného, kamenného, smíšeného nebo betonového</t>
  </si>
  <si>
    <t>Odkaz na mn. položky pořadí 456 : 445,89000</t>
  </si>
  <si>
    <t>612473182VA1</t>
  </si>
  <si>
    <t xml:space="preserve">Omítka vnitřního zdiva ze suché směsi, štuková, vč.všech lišt,rohovníků,APu lišt </t>
  </si>
  <si>
    <t>1.pp : (19,7+4,9+0,5*2+5,65+5*3+4,1+4,35)*2*2,2</t>
  </si>
  <si>
    <t>(8,7+4,9+3+3,7+2,3+1,5+5,4+1,5+1,3+1,7)*2*2,2</t>
  </si>
  <si>
    <t>(6,15+2,4+4,85*2+5+6,95+1,45+2,1+5,4)*2*2,2</t>
  </si>
  <si>
    <t>(4,45*2+6,55+4+1,2+0,15+3,6+0,2+2,8*2+5,5+4,55)*2*2,2</t>
  </si>
  <si>
    <t>1.np : (4,75*2+10,45+6,6+0,4+5*2+5,5+7,55+4,3)*2*3,1</t>
  </si>
  <si>
    <t>(3,35+0,3+8,35+1,55*2+1,3+2,35*2+6,6+0,95+3)*2*3,1</t>
  </si>
  <si>
    <t>(2,2+3,05+1,6+0,9+1,65+1,2+2+2,2*2+0,9+2,35)*2*3,1</t>
  </si>
  <si>
    <t>(1,95+5,15*2+3,45+1,5+4,95+1,4+3,5*2+2,55+0,35)*2*3,1</t>
  </si>
  <si>
    <t>(1,35+0,9+1+1,6*2+4,5*2+6,25+3,85+5,75+2,9+0,4)*2*3,1</t>
  </si>
  <si>
    <t>(1,7*2+1,5+1,75+0,9*4+1,6+1,4*2+1,1+2,35)*2*3,1</t>
  </si>
  <si>
    <t>(2,45+5,75+2,6+3,9)*2*3,1</t>
  </si>
  <si>
    <t>přípočet vyšší sv.výšky : ((3,9+2,6+2,9)*2+2,45)*1</t>
  </si>
  <si>
    <t>odp.dveře : -(0,7*20+0,8*18+0,9*14)*2</t>
  </si>
  <si>
    <t>odp.otvory : -(4,5+1+1,2*2+2)*2*2,2</t>
  </si>
  <si>
    <t>přípočet : (4,5+1,2+2,2*4)*0,5+(1+2,2*2)*0,45+(1,2+2+2,2*4)*0,35</t>
  </si>
  <si>
    <t>odp.okn. : -(1,1*12+1,6*4+0,7*3)*2-2*1,95*2</t>
  </si>
  <si>
    <t>-1,1*1,6*3-0,6*14*2-0,5*1,2*2-0,5*1,5*2</t>
  </si>
  <si>
    <t>odp.dv. : -1,85*1,1*2-1,4*2,15-1,9*2,4-1,2*2,3-0,9*2,1-0,8*2</t>
  </si>
  <si>
    <t>příp. ostění : (21,7+2*38+4+1,95*4+3,3+1,6*6+1,2+1,4*4+1+1,2*4+1+1,5*4+1,85*2+1,1*4+1,4+2,15*2+1,9+2,4*2+1,2+2,3*2+1,7+2,1*2+2*2)*0,25</t>
  </si>
  <si>
    <t>2.np : (10,45+4,75+9,9+5+0,3+0,35+1,55+5,35)*2*3,1</t>
  </si>
  <si>
    <t>(1,3+2,35*2+5,8+8,9*2+5+4,75+0,4)*2*3,1</t>
  </si>
  <si>
    <t>(12,25+4,95+0,1*2+4,5+10,2*2+2,9+0,15+0,4+2,45+5,75)*2*3,1</t>
  </si>
  <si>
    <t>odp. dv. : -(0,8*4+0,9*6)*2</t>
  </si>
  <si>
    <t>odp.otvoty : -(4,5+1+1,2*2+2)*2*2,2</t>
  </si>
  <si>
    <t>přípočet : (4,5*1,2+2,2*4)*0,5+(1+2,2*2)*0,45+(1,2+2+2,2*4)*0,35</t>
  </si>
  <si>
    <t>odp.okn : -(1,1*12+1,6*4+0,7*3)*2-2*1,45*2</t>
  </si>
  <si>
    <t>-1,1*1,6*3-0,6*1,4*2-0,5*1,2*2-0,5*1,5*2</t>
  </si>
  <si>
    <t>odp.dv. : -1,3*1-1,9*2,4-1,2*2,3-2*2,7</t>
  </si>
  <si>
    <t>příp. ostění : (21,7+2*38+4+1,45*4+3,3+1,6*6+1,2+1,4*4+1+1,2*4+1+1,5*4+1,3+1*2+1,9+2,4*2+1,2+2,3*2+2+2,7*2)*0,25</t>
  </si>
  <si>
    <t>3.np : (4,6*3+2,9+6,75+8,9+5+22+7,65+1,3)*2*2,7</t>
  </si>
  <si>
    <t>(1,05+3,1+5,05+12,25+4,65*2+5,6+2,8+2,45)*2*2,7</t>
  </si>
  <si>
    <t>(5,75+1,7+3,7+3,15+0,2+10,2)*2*2,7</t>
  </si>
  <si>
    <t>odp.dveře : -(0,7*4+0,8*2+0,9*10)*2</t>
  </si>
  <si>
    <t>-1,2*2,3*2</t>
  </si>
  <si>
    <t>odp. šikmin : -(2,5*2+2,9+6,75+22+8,9+5,05*2+10,2+3,15+1,7+2)*1</t>
  </si>
  <si>
    <t>přípočet m.č. 109,209 : (1,55+1,7)*2*3,1*2</t>
  </si>
  <si>
    <t>(1,2+2,3*4+1,35*2+1,25*2+1,9*4)*0,25</t>
  </si>
  <si>
    <t>612481211RT2</t>
  </si>
  <si>
    <t>Vyztužení povrchu vnitřních stěn sklotextilní síťovinou s dodávkou síťoviny a stěrkového tmelu</t>
  </si>
  <si>
    <t>Odkaz na mn. položky pořadí 143 : 3281,26000</t>
  </si>
  <si>
    <t>617421232R00</t>
  </si>
  <si>
    <t>Omítky vnitřní světlíků a šachet vápenocementová štukové</t>
  </si>
  <si>
    <t>výtah šachta : (0,7+1,2)*2*9,05</t>
  </si>
  <si>
    <t>631313621R00</t>
  </si>
  <si>
    <t xml:space="preserve">Mazanina z betonu prostého tl. přes 80 do 120 mm třídy C 20/25,  </t>
  </si>
  <si>
    <t>(z kameniva) hlazená dřevěným hladítkem</t>
  </si>
  <si>
    <t>Včetně vytvoření dilatačních spár, bez zaplnění.</t>
  </si>
  <si>
    <t>1.pp  skl. P  výtah : 0,9*0,1</t>
  </si>
  <si>
    <t>631313711R00</t>
  </si>
  <si>
    <t xml:space="preserve">Mazanina z betonu prostého tl. přes 80 do 120 mm třídy C 25/30 ,  </t>
  </si>
  <si>
    <t>1.np  skl L  nové vstup sch. : 3,5*1,3*0,1</t>
  </si>
  <si>
    <t>631315621R00</t>
  </si>
  <si>
    <t xml:space="preserve">Mazanina z betonu prostého tl. přes 120 do 240 mm třídy C 20/25,  </t>
  </si>
  <si>
    <t xml:space="preserve">podkladní beton : </t>
  </si>
  <si>
    <t>1.pp   skl F : 322,8*0,15</t>
  </si>
  <si>
    <t>631315711R00</t>
  </si>
  <si>
    <t xml:space="preserve">Mazanina z betonu prostého tl. přes 120 do 240 mm třídy C 25/30,  </t>
  </si>
  <si>
    <t>1.np  skl L  nové schodiště : 3,5*1,3*0,15</t>
  </si>
  <si>
    <t>631319173R00</t>
  </si>
  <si>
    <t>Příplatek za stržení povrchu tloušťka mazaniny od 80 mm do 120 mm</t>
  </si>
  <si>
    <t>spodní vrstvy mazaniny latí před vložením výztuže nebo pletiva pro tloušťku obou vrstev mazaniny</t>
  </si>
  <si>
    <t>Odkaz na mn. položky pořadí 146 : 0,09000</t>
  </si>
  <si>
    <t>Odkaz na mn. položky pořadí 147 : 0,45500</t>
  </si>
  <si>
    <t>631319175R00</t>
  </si>
  <si>
    <t>Příplatek za stržení povrchu tloušťka mazaniny od 120 mm do 240 mm</t>
  </si>
  <si>
    <t>Odkaz na mn. položky pořadí 148 : 50,61000</t>
  </si>
  <si>
    <t>Odkaz na mn. položky pořadí 149 : 0,68250</t>
  </si>
  <si>
    <t>631319183R00</t>
  </si>
  <si>
    <t>Příplatek za sklon tloušťka mazaniny od 80 mm do 120 mm</t>
  </si>
  <si>
    <t>přes 15° do 35° od vodorovné roviny</t>
  </si>
  <si>
    <t>631319185R00</t>
  </si>
  <si>
    <t>Příplatek za sklon tloušťka mazaniny od 120 mm do 240 mm</t>
  </si>
  <si>
    <t>631362021R00</t>
  </si>
  <si>
    <t>Výztuž mazanin z betonů a z lehkých betonů ze svařovaných sítí ze svařovaných sítí</t>
  </si>
  <si>
    <t xml:space="preserve">100/100/5 : </t>
  </si>
  <si>
    <t>skl. F+E2+P : (322,8+14,6+0,9)*3,12*1,2*0,001</t>
  </si>
  <si>
    <t xml:space="preserve">100/100/6 : </t>
  </si>
  <si>
    <t>skl  L : 4,55*4,44*1,2*0,001</t>
  </si>
  <si>
    <t xml:space="preserve">150/150/6 : </t>
  </si>
  <si>
    <t>skl  L : 4,55*3,02*1,2*0,001</t>
  </si>
  <si>
    <t>631591115R00</t>
  </si>
  <si>
    <t>Násyp pod podlahy z lehkých materiálů z keramzitu</t>
  </si>
  <si>
    <t>pod  mazaniny a dlažby, popř. na plochých střechách vodorovný nebo ve spádu s udusáním a urovnáním povrchu</t>
  </si>
  <si>
    <t>1.np  skl D1+D3 : (51,7+263,2)*0,1</t>
  </si>
  <si>
    <t>2.np  skl C1+C3 : (30,9+287,2)*0,1</t>
  </si>
  <si>
    <t>přípočet předpokládané množství pro vyrovnání proměnné tl. : 10</t>
  </si>
  <si>
    <t>632411110RT2</t>
  </si>
  <si>
    <t>Potěr ze suchých směsí samonivelační polymercementová stěrka, pevnost v tlaku 30 MPa, tloušťky 10 mm, bez penetrace</t>
  </si>
  <si>
    <t>s rozprostřením a uhlazením</t>
  </si>
  <si>
    <t>1.pp  skl F+P : (322,8+0,9)</t>
  </si>
  <si>
    <t>1.np  skl  E1+E2+E3+E4 : (51,9+14,6+6,4+25)</t>
  </si>
  <si>
    <t>2.np skl D4 : 8,6</t>
  </si>
  <si>
    <t>632411904R00</t>
  </si>
  <si>
    <t xml:space="preserve">Potěr ze suchých směsí nátěr savých podkladů penetrační,  </t>
  </si>
  <si>
    <t>Odkaz na mn. položky pořadí 156 : 430,20000</t>
  </si>
  <si>
    <t>632443311R00</t>
  </si>
  <si>
    <t>Potěr litý cementový pevnost v tlaku 30 MPa, pokládaná plocha do 100 m2, tloušťky 50 mm</t>
  </si>
  <si>
    <t>dovoz směsi, doprava pomocí šnekového čerpadla, lití hadicí na plochu, srovnání latí do roviny</t>
  </si>
  <si>
    <t>1.pp  skl F : 322,8</t>
  </si>
  <si>
    <t>1.np  Skl  E2 : 14,6</t>
  </si>
  <si>
    <t>1.np skl  E1+E3+E4 : 51,9+6,4+25</t>
  </si>
  <si>
    <t>2.np  skl D4 : 8,6</t>
  </si>
  <si>
    <t>632443312R00</t>
  </si>
  <si>
    <t>Potěr litý cementový pevnost v tlaku 30 MPa, pokládaná plocha do 100 m2, příplatek za každých 5 mm tloušťky</t>
  </si>
  <si>
    <t>1.pp  skl F : 322,8*2</t>
  </si>
  <si>
    <t>1.np  Skl  E2 : 14,6*2</t>
  </si>
  <si>
    <t>632451024R00</t>
  </si>
  <si>
    <t>Vyrovnávací potěr z cementové malty v pásu o průměrné (střední) tloušťce od 40 do 50 mm</t>
  </si>
  <si>
    <t>na zdivu jako podklad např. pod izolaci, na parapetech z prefabrikovaných dílců, pod oplechování apod., vodorovný nebo ve spádu do 15°, hlazený dřevěným hladítkem,</t>
  </si>
  <si>
    <t>parapety : (0,5*14+0,7*17+1,1*30+1,6*8+0,7*6+0,6*4+0,5*8+1,3+1,85*2+2*4+1,2*12+1,3+0,6*2+0,55*3+0,95*2+0,7*2)*0,5</t>
  </si>
  <si>
    <t>6320011</t>
  </si>
  <si>
    <t>Dod+mont oprava stáv. cement. potěru  vč.vyrovnání tl. 0-50mm,vč.očištění a penetrace</t>
  </si>
  <si>
    <t>skl. B+B2 : 377</t>
  </si>
  <si>
    <t>6320012</t>
  </si>
  <si>
    <t>Dod+mont oprava stáv. cement. potěru z 50% vč.vyrovnání tl. do 50mm,vč.očištění a penetrace</t>
  </si>
  <si>
    <t xml:space="preserve">1-3NP (schodiště) : </t>
  </si>
  <si>
    <t>skl. E5+D2+C2 : 25+25+19,6</t>
  </si>
  <si>
    <t>Odkaz na mn. položky pořadí 165 : 1148,16750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</si>
  <si>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</si>
  <si>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</si>
  <si>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</si>
  <si>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>622904115R00</t>
  </si>
  <si>
    <t>Očištění fasád tlakovou vodou, složitost fasády 3 - 5</t>
  </si>
  <si>
    <t>1.np : (37,25+19,55+0,4+0,85+0,5)*2*3,1</t>
  </si>
  <si>
    <t>2.np : (37,25+15,25+0,5)*2*4,4</t>
  </si>
  <si>
    <t>3.np : (2,05*2+3,45)*2+2*2/2*2</t>
  </si>
  <si>
    <t>štíty : 9*4,8/2+5*1,6+5*2,4/2+1,6*1,6/2*2+3*1,6+3,6*2/2+1,6*1,6/2*2</t>
  </si>
  <si>
    <t>vikýře : 1,8*1,4*11+2,1*1,4+1,4*1,4/2*2*12</t>
  </si>
  <si>
    <t>lodžie,balkony : (1,7*2+1,55*2+1,55*2+2,6+2,75+2,3*2+1,5*2+1,55+2,6+0,65+2,35)*2*3,05</t>
  </si>
  <si>
    <t>podhledy : 0,85*2,35+2,6+3,4+4,2+4+2,6+3,4+2,2+4</t>
  </si>
  <si>
    <t>římsy : ((38,05+16,05)*2-(3,5+2,05*2))*0,8</t>
  </si>
  <si>
    <t>(4,4+3,75*2)*0,5</t>
  </si>
  <si>
    <t>(3,6+1,9*2)*0,3</t>
  </si>
  <si>
    <t>(1,6*3+0,95*2)*(0,25+0,15)</t>
  </si>
  <si>
    <t>(2,4*11+2,7+1,7*24)*0,3</t>
  </si>
  <si>
    <t>6,6*2+0,3+2,4*2+0,15</t>
  </si>
  <si>
    <t>odp.otv. : -1,1*2*24-1,1*1,6*4-1,6*2*8</t>
  </si>
  <si>
    <t>-0,5*1,2*4-0,5*1,25*4-0,5*1,5*4-0,6*1,4*4-0,55*1,6*4-0,7*2*6-1,3*1</t>
  </si>
  <si>
    <t>-0,6*1,1*2-0,55*1,4*3-0,7*1,4*2-1,2*1,4*12-0,95*1,3*2-1,3*1,9</t>
  </si>
  <si>
    <t>-1,85*1,1*2-1,15*2,2-1,4*2,15-1,35*2,4*2-1*2,8*3-1,9*2,8*2-2*2,7</t>
  </si>
  <si>
    <t>-(1,35*4+1,25*4+1,8*4+1,2*4)*1,9</t>
  </si>
  <si>
    <t>-2*6*1,95-2,1*2,7*2</t>
  </si>
  <si>
    <t>přípočet ostění : (1,1*28+2*64+1,6*16+0,5*12+0,6*6+0,55*7+0,7*8+1,2*12+0,95*2+1,3*2+1,2*8+1,25*8+1,5*8+1,4*42+1,6*8+2*12+1*2+1,1*4+1,3*4+1,9*2)*0,2</t>
  </si>
  <si>
    <t>(1,85*2+1,1*4+1,15+2,2*2+1,4+2,15*2+1,35*2+2,4*4+1*3+1,9*2+2,8*10+2+2,7*2+1,35*4+1,25*4+1,8*4+1,2*4+1,9*32+2*6+1,95*12+2,1*2+2,7*4)*0,2</t>
  </si>
  <si>
    <t>622904121R00</t>
  </si>
  <si>
    <t xml:space="preserve">Očištění fasád ruční čištění ocelovým kartáčem,  </t>
  </si>
  <si>
    <t>62001</t>
  </si>
  <si>
    <t>Dod+mont fasáda soklu - viz kompletní skladba   K     vč.všech lišt a detailů</t>
  </si>
  <si>
    <t>- OČIŠTĚNÍ TLAKOVOU VODOU</t>
  </si>
  <si>
    <t>- PROVÉST VYROVNÁNÍ POMOCÍ PÁSŮ Z CEM. OMÍTKY POD LATĚ ROŠTU</t>
  </si>
  <si>
    <t>- PĚNOVÁ PÁSKA MEZI STĚNU A LAŤ (chrání lať před vlhkostí)</t>
  </si>
  <si>
    <t>- KONSTRUKCE-ROŠT Z DŘEVĚNÝCH LATÍ 60/50 SVISLE ŠROUBOVANÝCH DO STĚNY PO MIN. 500mm</t>
  </si>
  <si>
    <t>- provětrávaná mezera tl. cca 60mm</t>
  </si>
  <si>
    <t>- OBKLAD Z VLÁKNOCEMENTOVÝCH HYDROFOBIZOVANÝCH DESEK TL. 18mm P+D-shora a zespod průběžná štěrbina na proudění vzduchu</t>
  </si>
  <si>
    <t>- MIN. VATA FASÁDNÍ TVRZENÁ TL. 80mm-LEPIT+KOTVIT (6 kotev na m2/)</t>
  </si>
  <si>
    <t>- PERLINKA DO LEPIDLA</t>
  </si>
  <si>
    <t>- PENETRACE (UNIVERZÁLNÍ ZÁKLAD)</t>
  </si>
  <si>
    <t>- FASÁDNÍ DEKORATIVNÍ OMÍTKA-IMITACE BETONU, ŠEDÁ BARVA</t>
  </si>
  <si>
    <t>(probarvená, točená, zrno 2mm)</t>
  </si>
  <si>
    <t>(37,6+19,9+0,5+0,4)*2*1,25</t>
  </si>
  <si>
    <t>-(6,35*2+3,75*2)*1</t>
  </si>
  <si>
    <t>125,8*0,05</t>
  </si>
  <si>
    <t>62002</t>
  </si>
  <si>
    <t>Dod+mont KZS MW tl.50mm    kompletní systém vč. detailů a lišt vč.finální povrchové úpravy</t>
  </si>
  <si>
    <t xml:space="preserve">římsy a balkony  skl. H2 : </t>
  </si>
  <si>
    <t>vstupy 1.np : 2,1*0,85+(0,65*2+3,9)*0,2*3</t>
  </si>
  <si>
    <t>schod. : 3,8*(1,15+1,85)*(0,3+0,5)</t>
  </si>
  <si>
    <t>spoj.krč : 21+8*(0,6+0,15)*2</t>
  </si>
  <si>
    <t>lodžie 2.np : 3,8*(1,15+1,85)*(0,3+0,5)</t>
  </si>
  <si>
    <t>2,2+2,05*(0,3+0,5)</t>
  </si>
  <si>
    <t>římsy : (2,8+2,5+2,1)*(0,7*2+0,2)</t>
  </si>
  <si>
    <t>71,825*0,05</t>
  </si>
  <si>
    <t>62003</t>
  </si>
  <si>
    <t>Dod+mont KZS EPS tl.50mm    kompletní systém vč. detailů a lišt vč.finální povrchové úpravy</t>
  </si>
  <si>
    <t xml:space="preserve">podhledy a římsy  skl. H : </t>
  </si>
  <si>
    <t>hlavní římsa : ((38,4+14,8)*2-(2,8+2,5+2,1+3,5))*(0,7*2+0,2)</t>
  </si>
  <si>
    <t>schod.římsy : (4,5+3,8*2)*(0,5*2+0,2)</t>
  </si>
  <si>
    <t>arkýř římsa : (1,7*3+1,15*2)*(0,25+0,15)</t>
  </si>
  <si>
    <t>vikýř římsa : (3,7+2*2)*0,3</t>
  </si>
  <si>
    <t>vikýř římsa : (2,5*11+2,8+1,8*24)*0,3</t>
  </si>
  <si>
    <t>přesahy : 6,75*2*0,3+2,5*2*0,15</t>
  </si>
  <si>
    <t>199,44*0,05</t>
  </si>
  <si>
    <t>62004</t>
  </si>
  <si>
    <t>Dod+mont KZS MW tl.160mm    kompletní systém vč. detailů a lišt vč.finální povrchové úpravy</t>
  </si>
  <si>
    <t xml:space="preserve">protipožární pás   skl. G2 : </t>
  </si>
  <si>
    <t>((37,6+19,9+0,5+0,4)*2-3,75*2)*0,9</t>
  </si>
  <si>
    <t>3,75*4+(3,75+0,825*2)*2,4+1,3*2*3,25</t>
  </si>
  <si>
    <t>(2,8+2,5+2,1)*6+(2,25+1,35)*2*3,05*2</t>
  </si>
  <si>
    <t>8*0,75*2</t>
  </si>
  <si>
    <t>-0,9*2,1-1,4*2,15-0,8*2-1,9*2,4*2-1,9*2,8</t>
  </si>
  <si>
    <t>-(1,8*2+1,15*3)*2-1,15*2,8</t>
  </si>
  <si>
    <t>-1,1*2*2</t>
  </si>
  <si>
    <t>192,44*0,05</t>
  </si>
  <si>
    <t>62005</t>
  </si>
  <si>
    <t>Dod+mont KZS MW tl.30mm    kompletní systém vč. detailů a lišt vč.finální povrchové úpravy</t>
  </si>
  <si>
    <t xml:space="preserve">ostění : </t>
  </si>
  <si>
    <t>(0,9+2,1*2+1,4+2,15*2+0,8+2*2+1,9*3+2,4*4+2,8*2+1,8*2+1,15*4+2*10+2,8*2+1,1*2+2*4)*0,35</t>
  </si>
  <si>
    <t>28,175*0,05</t>
  </si>
  <si>
    <t>62006</t>
  </si>
  <si>
    <t>Dod+mont KZS EPS tl.160mm    kompletní systém vč. detailů a lišt vč.finální povrchové úpravy</t>
  </si>
  <si>
    <t xml:space="preserve">stěny  skl. G : </t>
  </si>
  <si>
    <t>1.np : ((37,6+12,05+0,5+0,4)*2-(3,75+2,8+2,5+2,1))*2,2</t>
  </si>
  <si>
    <t>6,35*2*3,4+2,5*2,3</t>
  </si>
  <si>
    <t>2.np : ((37,6+15,55+0,5)*2-(2,8+2,5+2,1))*4</t>
  </si>
  <si>
    <t>3.np : (2,2*2+3,75)*2+2*2/2*2</t>
  </si>
  <si>
    <t>štíty : 9*4,8/2+5,2*1,8+5,2*2,4/2</t>
  </si>
  <si>
    <t>1,8*1,8/2*2+3,3*1,8+3,9*2/2+1,8*1,8/2*2</t>
  </si>
  <si>
    <t>vikýře : 2,1*1,6*11+2,4*1,6+1,6*1,6/2/2*12</t>
  </si>
  <si>
    <t>odpočty : -(1,1*22+1,6*8+0,7*6)*2</t>
  </si>
  <si>
    <t>-2*1,45*2-2*1,95*2</t>
  </si>
  <si>
    <t>-1,1*1,6*6-0,6*1,4*4-0,5*1,2*4-0,5*1,5*4-(1,35+1,25)*2*1,9</t>
  </si>
  <si>
    <t>-1,85*1,1*2-1,3*(1+1,9)</t>
  </si>
  <si>
    <t>-0,6*1,1*2-0,95*1,3*2</t>
  </si>
  <si>
    <t>-(0,55*3+0,7*2+1,2*12)*1,4</t>
  </si>
  <si>
    <t>607,46*0,05</t>
  </si>
  <si>
    <t>62007</t>
  </si>
  <si>
    <t>Dod+mont KZS EPS tl.30mm    kompletní systém vč. detailů a lišt vč.finální povrchové úpravy</t>
  </si>
  <si>
    <t>(1,1*22+1,6*8+0,7*6+2*72+2*4+1,45*4+1,95*4+1,1*6+1,6*12+0,6*4+1,4*8+0,5*8+1,2*8+1,5*8+2,6*2+1,9*8+1,85*2+2,2*4+1,3*2+1*2+1,9*2+0,6*2+1,1*4+0,9*2+1,3*4+0,55*3+0,7*2+1,2*12+1,4*34)*0,35</t>
  </si>
  <si>
    <t>136,7625*0,05</t>
  </si>
  <si>
    <t>62008</t>
  </si>
  <si>
    <t>Dod+mont fasádní omítka probarvená (dle KZS)+perlinka s tmelem + penetrace</t>
  </si>
  <si>
    <t>sloupy lodžie 2np : (1,6+0,8*2)*1,5</t>
  </si>
  <si>
    <t>sloupy arkýř : (0,75*2+0,375*2)*2</t>
  </si>
  <si>
    <t>sloupy vstup 1np : 0,5*3*3,05</t>
  </si>
  <si>
    <t>zídka vstup : 2,5*1+1,5*1,2/2+0,65*2,2</t>
  </si>
  <si>
    <t>komíny : (1,05*3+1,65+0,5*2)*2*1,5+(1,35+0,45)*2*2,8</t>
  </si>
  <si>
    <t>přípočet na složitost a profilaci : 46,185*0,15</t>
  </si>
  <si>
    <t>62009</t>
  </si>
  <si>
    <t>Příplatek na dod+mont imitaci plastických říms,špalet a dalších historizujících prvků</t>
  </si>
  <si>
    <t xml:space="preserve">vztaženo k ploše fasády : </t>
  </si>
  <si>
    <t>Odkaz na mn. položky pořadí 168 : 75,41625</t>
  </si>
  <si>
    <t>Odkaz na mn. položky pořadí 169 : 209,41200</t>
  </si>
  <si>
    <t>Odkaz na mn. položky pořadí 170 : 202,06200</t>
  </si>
  <si>
    <t>Odkaz na mn. položky pořadí 172 : 637,83300</t>
  </si>
  <si>
    <t>Odkaz na mn. položky pořadí 177 : 272,80000*0,25</t>
  </si>
  <si>
    <t>132301212R00</t>
  </si>
  <si>
    <t xml:space="preserve">Hloubení rýh šířky přes 60 do 200 cm do 1000 m3, v hornině 4, hloubení strojně </t>
  </si>
  <si>
    <t>v.č. C.03N : 124*1,1*2</t>
  </si>
  <si>
    <t>132301219R00</t>
  </si>
  <si>
    <t xml:space="preserve">Hloubení rýh šířky přes 60 do 200 cm příplatek za lepivost, v hornině 4,  </t>
  </si>
  <si>
    <t>Odkaz na mn. položky pořadí 177 : 272,80000*0,5</t>
  </si>
  <si>
    <t>151101101R00</t>
  </si>
  <si>
    <t>Zřízení pažení a rozepření stěn rýh příložné  pro jakoukoliv mezerovitost, hloubky do 2 m</t>
  </si>
  <si>
    <t>v.č. C.03N : 124*2*2</t>
  </si>
  <si>
    <t>151101111R00</t>
  </si>
  <si>
    <t>Odstranění pažení a rozepření rýh příložné , hloubky do 2 m</t>
  </si>
  <si>
    <t>Odkaz na mn. položky pořadí 179 : 496,00000</t>
  </si>
  <si>
    <t>Odkaz na mn. položky pořadí 177 : 272,80000</t>
  </si>
  <si>
    <t>-13,64</t>
  </si>
  <si>
    <t>-68,2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</si>
  <si>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</si>
  <si>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</si>
  <si>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</si>
  <si>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v.č. C.03N : 124*1,1*(0,2+0,3)</t>
  </si>
  <si>
    <t>Odkaz na mn. položky pořadí 182 : 272,80000*1,85</t>
  </si>
  <si>
    <t>451572111R00</t>
  </si>
  <si>
    <t>Lože pod potrubí, stoky a drobné objekty z kameniva drobného těženého 0÷4 mm</t>
  </si>
  <si>
    <t>v otevřeném výkopu,</t>
  </si>
  <si>
    <t>v.č. C.03N : 124*1,1*0,1</t>
  </si>
  <si>
    <t>831263195R00</t>
  </si>
  <si>
    <t>Montáž potrubí z trub kameninových těsněných pryžovými kroužky příplatky k ceně za zřízení kanalizační přípojky, DN od 100 do 300 mm</t>
  </si>
  <si>
    <t>pro splaškovou kanalizaci v otevřeném výkopu ve sklonu do 20 %,</t>
  </si>
  <si>
    <t>892571111R00</t>
  </si>
  <si>
    <t>Zkoušky těsnosti kanalizačního potrubí zkouška těsnosti kanalizačního potrubí vodou
 do DN 200 mm</t>
  </si>
  <si>
    <t>vodou nebo vzduchem,</t>
  </si>
  <si>
    <t>v.č. C.03N : 124</t>
  </si>
  <si>
    <t>892573111R00</t>
  </si>
  <si>
    <t>Zkoušky těsnosti kanalizačního potrubí zabezpečení konců kanalizačního potrubí při tlakových zkouškách vodou
 do DN 200 mm</t>
  </si>
  <si>
    <t>úsek</t>
  </si>
  <si>
    <t>892855113R00</t>
  </si>
  <si>
    <t>Kamerové prohlídky potrubí do 100 m</t>
  </si>
  <si>
    <t>899711122R00</t>
  </si>
  <si>
    <t>Výstražné fólie výstražná fólie pro kanalizaci, šířka 30 cm</t>
  </si>
  <si>
    <t>721242110R00</t>
  </si>
  <si>
    <t>Lapač střešních splavenin D 110 mm, s otáč.kul.kloubem na odtoku, s košem , se suchou a nezámr.klapkou,čistícím víčkem a vylam.těs. kroužky pro připoj.potrub.svodů D 75, 90, 100 a 110 mm, včetně dodávky materiálu</t>
  </si>
  <si>
    <t>800-721</t>
  </si>
  <si>
    <t>174001</t>
  </si>
  <si>
    <t>Dod přírodního kameniva fr.16-32mm pro zásyp pod zpev.plochou</t>
  </si>
  <si>
    <t>Odkaz na mn. položky pořadí 183 : 190,96000*2</t>
  </si>
  <si>
    <t>583002</t>
  </si>
  <si>
    <t>Dod štěrkopísek fr.8-16mm ,písek   vč.dopravy</t>
  </si>
  <si>
    <t>Odkaz na mn. položky pořadí 184 : 68,20000*2</t>
  </si>
  <si>
    <t>830115</t>
  </si>
  <si>
    <t>Dod+MOnt pojezdové sorbční vpusti  max. průtok 4l/s</t>
  </si>
  <si>
    <t>8402</t>
  </si>
  <si>
    <t>Dod+mont revizní betonové šachty DN 1000- kompletní vč.poklopu   v.do 2000mm</t>
  </si>
  <si>
    <t>8403</t>
  </si>
  <si>
    <t>Dod+mont revizní plastové šachty DN 425- kompletní vč.poklopu   v.do 2000mm</t>
  </si>
  <si>
    <t>87001</t>
  </si>
  <si>
    <t>Dod+MOnt potrubí DN 150  kogurované SN8  vč.tvarovek</t>
  </si>
  <si>
    <t>v.č. C.03N : 89</t>
  </si>
  <si>
    <t>87002</t>
  </si>
  <si>
    <t>Dod+MOnt potrubí DN 200  kogurované SN8  vč.tvarovek</t>
  </si>
  <si>
    <t>v.č. C.03N : 35</t>
  </si>
  <si>
    <t>8908901</t>
  </si>
  <si>
    <t>Zkouška vodotěsnosti šachet</t>
  </si>
  <si>
    <t>8909901</t>
  </si>
  <si>
    <t>Ostatní práce a propojování na dešťové  kanalizaci</t>
  </si>
  <si>
    <t>hzs</t>
  </si>
  <si>
    <t>8910130</t>
  </si>
  <si>
    <t>Dod+mont retenční nádrž dešť. vody 12m3 vč. stavební části vč. vystrojení vč.propojení, vč.zemních prací</t>
  </si>
  <si>
    <t>899901</t>
  </si>
  <si>
    <t>Geodetické zaměření potrubí a objektů na inženýrských sítích vč.vyhotovení protokolů</t>
  </si>
  <si>
    <t>941941052R00</t>
  </si>
  <si>
    <t>Montáž lešení lehkého pracovního řadového s podlahami šířky od 1,20 do 1,50 m, výšky přes 10 do 24 m</t>
  </si>
  <si>
    <t>800-3</t>
  </si>
  <si>
    <t>včetně kotvení</t>
  </si>
  <si>
    <t>Včetně kotvení lešení.</t>
  </si>
  <si>
    <t>sokl+1+2np : (37,6+15,55+0,5+1,58*4)*2*8,7</t>
  </si>
  <si>
    <t>přípočet 1np : (4,35+0,85+1,5)*2*4,3</t>
  </si>
  <si>
    <t>3np : (37,1+15,55+1,5*4)*2*2,5</t>
  </si>
  <si>
    <t>štíty : 4,6*2,3/2*3</t>
  </si>
  <si>
    <t>941941392R00</t>
  </si>
  <si>
    <t>Montáž lešení lehkého pracovního řadového s podlahami příplatek za každý další i započatý měsíc použití lešení
 šířky od 1,20 do 1,50 m a výšky přes 10 do 24 m</t>
  </si>
  <si>
    <t>Odkaz na mn. položky pořadí 204 : 1410,21800*3</t>
  </si>
  <si>
    <t>941941852R00</t>
  </si>
  <si>
    <t>Demontáž lešení lehkého řadového s podlahami šířky přes 1,2 do 1,5 m, výšky přes 10 do 24 m</t>
  </si>
  <si>
    <t>Odkaz na mn. položky pořadí 204 : 1410,21800</t>
  </si>
  <si>
    <t>941955001R00</t>
  </si>
  <si>
    <t>Lešení lehké pracovní pomocné pomocné, o výšce lešeňové podlahy do 1,2 m</t>
  </si>
  <si>
    <t>941955002R00</t>
  </si>
  <si>
    <t>Lešení lehké pracovní pomocné pomocné, o výšce lešeňové podlahy přes 1,2 do 1,9 m</t>
  </si>
  <si>
    <t>941955003R00</t>
  </si>
  <si>
    <t>Lešení lehké pracovní pomocné pomocné, o výšce lešeňové podlahy přes 1,9 do 2,5 m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</si>
  <si>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</si>
  <si>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</si>
  <si>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</si>
  <si>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
 z umělých vláken</t>
  </si>
  <si>
    <t>Odkaz na mn. položky pořadí 210 : 1410,21800*3</t>
  </si>
  <si>
    <t>944944081R00</t>
  </si>
  <si>
    <t xml:space="preserve">Demontáž ochranné sítě z umělých vláken </t>
  </si>
  <si>
    <t>Odkaz na mn. položky pořadí 210 : 1410,21800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</si>
  <si>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</si>
  <si>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</si>
  <si>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1.pp : 22,5*11,6+14,6*13,55-3,15*2,05+0,5*3,8</t>
  </si>
  <si>
    <t>1.np : 454,272+3,8*6,35</t>
  </si>
  <si>
    <t>2.np : 454,272+3,08*2,05</t>
  </si>
  <si>
    <t>3.np : 22,5*11,9+14,6*13,55-3,15*2,05+3,8*2,05</t>
  </si>
  <si>
    <t>90101</t>
  </si>
  <si>
    <t>Vyvěšení,uskladnění a zpětná montáž stávajících dveří vč.přesunů</t>
  </si>
  <si>
    <t>1.PP : 13</t>
  </si>
  <si>
    <t>90101022</t>
  </si>
  <si>
    <t>Dod+mont hasicí přístroje PHP práškové 34A</t>
  </si>
  <si>
    <t>901010223</t>
  </si>
  <si>
    <t>Dod+mont výstražné a bezpečnostní tabulky viz PD PBŘ</t>
  </si>
  <si>
    <t>soub</t>
  </si>
  <si>
    <t>901011</t>
  </si>
  <si>
    <t>Stavební a zednické výpomoci pro řemesla</t>
  </si>
  <si>
    <t>Hzs</t>
  </si>
  <si>
    <t>předpokládané množství : 300</t>
  </si>
  <si>
    <t>90102</t>
  </si>
  <si>
    <t>Dod+mont oprava schodiště do 1.pp - betonové stupně,očištění a repase vč.finálního nátěru,penetrace</t>
  </si>
  <si>
    <t>vodorovné+svislé plochy : 3,6+3,1+(1+0,95)*1,6</t>
  </si>
  <si>
    <t>90106</t>
  </si>
  <si>
    <t>Dod+mont oprava ,repase dřevěného schodiště na půdu vč. nátěru</t>
  </si>
  <si>
    <t>vodorovná+svislá plocha : 3+1,05*3,15</t>
  </si>
  <si>
    <t>90107</t>
  </si>
  <si>
    <t>Dod+mont nátěr dna a stěn výtahové šachty proti vodě a olejů  viz skl P</t>
  </si>
  <si>
    <t>0,9+(0,7+1,2)*2*1,4</t>
  </si>
  <si>
    <t>90108</t>
  </si>
  <si>
    <t>Dod+mont záchytný systém na střeše vč. revize</t>
  </si>
  <si>
    <t>91501101</t>
  </si>
  <si>
    <t>bm</t>
  </si>
  <si>
    <t>v.č. C.03N : 220</t>
  </si>
  <si>
    <t>962031113R00</t>
  </si>
  <si>
    <t>Bourání příček z cihel pálených plných, tloušťky 65 mm</t>
  </si>
  <si>
    <t>nebo vybourání otvorů průřezové plochy přes 4 m2 v příčkách, včetně pomocného lešení o výšce podlahy do 1900 mm a pro zatížení do 1,5 kPa  (150 kg/m2),</t>
  </si>
  <si>
    <t>1.np : (4,75*2+5+1,55+2,05+2,9+2,05+2,75)*3,2</t>
  </si>
  <si>
    <t>-(0,6+0,7)*2,05-(0,7+0,8)*2-1,5*2,4</t>
  </si>
  <si>
    <t>2.np : (4,75+5+2,85+2,9*2+2,75+1,45+0,95+0,45+1,55)*3,2</t>
  </si>
  <si>
    <t>-(0,6+0,8)*2-(0,7*2+0,8)*2,05</t>
  </si>
  <si>
    <t>3.np : (5+0,7*2+1,4+1,65+1,5+0,75+1,35+3+1,25+1,45+0,65+1,55+1,35+0,95+0,6*10+0,55)*2,75</t>
  </si>
  <si>
    <t>-0,7*2,05*2</t>
  </si>
  <si>
    <t>předstěny prům.v. 2m : (1,95*2+2*3+2,15+1,55+0,6+2,8+2,9+1,75+2,05+0,65+0,75+1,8+0,55)*2</t>
  </si>
  <si>
    <t>962031116R00</t>
  </si>
  <si>
    <t>Bourání příček z cihel pálených plných, tloušťky 140 mm</t>
  </si>
  <si>
    <t>1.np : (4,75+5*2+4,5+2,75+2,9+2,2)*3,2</t>
  </si>
  <si>
    <t>-0,7*3*2,05-0,9*(2,05+2,1)-1,25*2,35</t>
  </si>
  <si>
    <t>2.np : (4,75+5+2,75+2,2+2,1+1,35+2,55+1,95)*3,2</t>
  </si>
  <si>
    <t>-(0,9+0,7)*2,05-1,25*2,35</t>
  </si>
  <si>
    <t>3.np : (3,2+2,35+5,05+1,7)*2,75</t>
  </si>
  <si>
    <t>-(1,1+0,9)*2,05</t>
  </si>
  <si>
    <t>předstěny : (5,4+3,5+1,4+1,35+5,45+1,2)*1,25</t>
  </si>
  <si>
    <t>přizdívka viz skl. Y : (11,87+23,01+14,24+0,4*2+0,9*2+11,33+8,38+5,33+28+6,35)*2,55</t>
  </si>
  <si>
    <t>962032231R00</t>
  </si>
  <si>
    <t>Bourání zdiva nadzákladového z cihel pálených nebo vápenopískových, na maltu vápenou nebo vápenocementovou</t>
  </si>
  <si>
    <t>nebo vybourání otvorů průřezové plochy přes 4 m2 ve zdivu nadzákladovém, včetně pomocného lešení o výšce podlahy do 1900 mm a pro zatížení do 1,5 kPa  (150 kg/m2)</t>
  </si>
  <si>
    <t>1.np : (4,95*3,2-1,5*2,3)*0,28</t>
  </si>
  <si>
    <t>(2,9*3,2-0,7*2)*0,2</t>
  </si>
  <si>
    <t>(4,5*2,3-0,7*2,05)*0,5</t>
  </si>
  <si>
    <t>2.np : (4,95*3,2-1,5*2,3)*0,28</t>
  </si>
  <si>
    <t>((5,5+4,5+1,3)*3,2-(1*2+0,9)*2,2)*0,2</t>
  </si>
  <si>
    <t>4,5*2,25*0,5</t>
  </si>
  <si>
    <t>3.np : ((2,45+3,65)*2,75-(0,8*2+0,7*2,05*2))*0,45</t>
  </si>
  <si>
    <t>1,8*2*2,75*0,3</t>
  </si>
  <si>
    <t>((1,6*2+5)*2,75-0,9*2)*0,25</t>
  </si>
  <si>
    <t>1,2*2*2,75*0,26</t>
  </si>
  <si>
    <t>1,65*2*2,75*0,28</t>
  </si>
  <si>
    <t>(1,65+1,5)*2,75*0,23</t>
  </si>
  <si>
    <t>((2,3+1,7+4,75)*2,75-0,7*2,05+0,5*1,4)*0,2</t>
  </si>
  <si>
    <t>962081131R00</t>
  </si>
  <si>
    <t>Bourání zdiva příček ze skleněných tvárnic, tloušťky do 100 mm</t>
  </si>
  <si>
    <t>nebo vybourání otvorů jakýchkoliv rozměrů, včetně pomocného lešení o výšce podlahy do 1900 mm a pro zatížení do 1,5 kPa  (150 kg/m2),</t>
  </si>
  <si>
    <t>1.np : 1,85*1,1*2</t>
  </si>
  <si>
    <t>962084121R00</t>
  </si>
  <si>
    <t>Bourání zdiva příček deskových a sádrových potažených rabicovým pletivem nebo bez pletiva, sádrokartonových bez kovové konstrukce, tloušťky do 50 mm</t>
  </si>
  <si>
    <t>1.pp : (4,9*2+4,4)*2,2</t>
  </si>
  <si>
    <t>965042131R00</t>
  </si>
  <si>
    <t>Bourání podkladů pod dlažby nebo litých celistvých dlažeb a mazanin  betonových nebo z litého asfaltu, tloušťky do 100 mm, plochy do 4 m2</t>
  </si>
  <si>
    <t xml:space="preserve">položka pro lože dlažby : </t>
  </si>
  <si>
    <t>Odkaz na mn. položky pořadí 232 : 191,25000*0,03</t>
  </si>
  <si>
    <t>965043341R00</t>
  </si>
  <si>
    <t>Bourání podkladů pod dlažby nebo litých celistvých dlažeb a mazanin  betonových s potěrem nebo teracem, tloušťky do 100 mm, plochy přes 4 m2</t>
  </si>
  <si>
    <t>skl. F  1.pp : 322,8*0,1*2</t>
  </si>
  <si>
    <t>skl E2  1.np : 14,6*0,1*2</t>
  </si>
  <si>
    <t>skl C5  3.np : (50,6+10)*0,07</t>
  </si>
  <si>
    <t>965043421R00</t>
  </si>
  <si>
    <t>Bourání podkladů pod dlažby nebo litých celistvých dlažeb a mazanin  betonových s potěrem nebo teracem, tloušťky do 150 mm, plochy do 1 m2</t>
  </si>
  <si>
    <t>1.np : 0,9*0,7*0,3</t>
  </si>
  <si>
    <t>2.np : 1*1,95*0,25</t>
  </si>
  <si>
    <t>3.np : 0,9*0,9*0,25</t>
  </si>
  <si>
    <t>965081713R00</t>
  </si>
  <si>
    <t>Bourání podlah z keramických dlaždic, tloušťky do 10 mm, plochy přes 1 m2</t>
  </si>
  <si>
    <t>bez podkladního lože, s jakoukoliv výplní spár</t>
  </si>
  <si>
    <t>1.np skl. E1+E2+E5 + příp. : 40,1+14,6+25+1,05</t>
  </si>
  <si>
    <t>2.np  D2+D4 : 27,6+38,3</t>
  </si>
  <si>
    <t>3.np C2+C4 : 32,1+12,5</t>
  </si>
  <si>
    <t>965081702R00</t>
  </si>
  <si>
    <t>Bourání podlah Soklíků z dlažeb keramických tloušťky do 10 mm, výšky do 100 mm</t>
  </si>
  <si>
    <t>1.np : (3,9+2,6+5,75+2,45+1,7+1,6+2+2,05+1,5+2,3+2,35*2+1,7+4,7+1,3+1,1+2,75+1,55+1,75+0,85+2,6+1,55+1,8+1,75+1,4)*2</t>
  </si>
  <si>
    <t>2.np : (5,75+2,45+1,55+1,7+2,3+1,5+2,35*2+0,65+5,8+1,3+1,1+1,55+2,6+1,75+1,8)*2</t>
  </si>
  <si>
    <t>3.np : (2,45+5,75+2,15+1,35+2,35+7,7)*2</t>
  </si>
  <si>
    <t>přípočet svilé části schodiš´t : 8*2*2</t>
  </si>
  <si>
    <t>965082933R00</t>
  </si>
  <si>
    <t>Odstranění násypu pod podlahami a ochranného na střechách tloušťky do 200 mm, plochy přes 2 m2</t>
  </si>
  <si>
    <t>1.np  skl E1+E3+E4 : (40,1+95,4+178,7)*0,15</t>
  </si>
  <si>
    <t>2.np  skl D1+D3+D4 : (154,2+125+38,3)*0,11</t>
  </si>
  <si>
    <t>3.np skl C1+C3+C4 : (72,2+174,7+12,5)*0,11</t>
  </si>
  <si>
    <t>C5  střešní meziprostor+půda m.č. 3.04 : (50,6+10)*0,11</t>
  </si>
  <si>
    <t>967031132R00</t>
  </si>
  <si>
    <t>Přisekání rovných ostění ve zdivu cihelném na jakoukoliv maltu vápennou nebo vépenocementovou</t>
  </si>
  <si>
    <t>bez odstupu, po hrubém vybourání otvorů v jakémkoliv zdivu cihelném, včetně pomocného lešení o výšce podlahy do 1900 mm a pro zatížení do 1,5 kPa  (150 kg/m2),</t>
  </si>
  <si>
    <t>okna : (0,5*76+0,7*17+0,5*6*2+1,2*4*2+1,25*4*2+1,5*4*2+0,6*2*3+1,4*4*2+0,55*7+1,6*4*2+1,1*4+1,4*10+0,7*2)*0,5</t>
  </si>
  <si>
    <t>(0,7*6+2*12+1,3+1*2+1,2*12+1,4*24+0,95*2+1,3*4)*0,5</t>
  </si>
  <si>
    <t>(1,1*28+2*48+1,6*8+1,35+1,25+1,9*4+1,6*8+2*16+2*3+1,95*4+1,45*2)*0,5</t>
  </si>
  <si>
    <t>zdi : (2,3*2+2,25*2)*0,5+2,75*4+0,45</t>
  </si>
  <si>
    <t>2,75*2*0,3+(3,2*2+3,2*2+2,75*4)*0,28</t>
  </si>
  <si>
    <t>2,75*4*0,26+2,75*4*0,23+2,75*6*0,25</t>
  </si>
  <si>
    <t>(3,2*2+3,2*6+2,75*6)*0,2</t>
  </si>
  <si>
    <t>příčky : (3,2*14+3,2*16+2,75*8+1,25*12)*0,15</t>
  </si>
  <si>
    <t>(3,2*16+3,2*18+2,75*22+2*26)*0,1</t>
  </si>
  <si>
    <t>otvory : (1,9*2+2,25*4+2,2*4+1*4+1,2*4)*0,5</t>
  </si>
  <si>
    <t>(2*2+2,4*2+2,35*2)*0,38</t>
  </si>
  <si>
    <t>(1+2,25*2)*(0,4+0,35)</t>
  </si>
  <si>
    <t>(0,9+2,25*2)*0,34</t>
  </si>
  <si>
    <t>(1,2*2+2,4*2+2,35*2)*0,3</t>
  </si>
  <si>
    <t>(1,4+2,75*2)*0,17</t>
  </si>
  <si>
    <t>(1,2*3+1,6+2,25*2)*0,15</t>
  </si>
  <si>
    <t>(1,4+2,4*2)*2*0,1</t>
  </si>
  <si>
    <t>967031732R00</t>
  </si>
  <si>
    <t>Přisekání plošné zdiva cihelného na jakoukoliv maltu vápennou nebo vépenocementovou, tloušťky do 100 mm</t>
  </si>
  <si>
    <t>z jakýchkoliv cihel pálených, včetně pomocného lešení o výšce podlahy do 1900 mm a pro zatížení do 1,5 kPa  (150 kg/m2),</t>
  </si>
  <si>
    <t>1.np : (0,45+0,35)*2,3</t>
  </si>
  <si>
    <t>2.np : (0,45+0,35)*2,25+0,15*2,2</t>
  </si>
  <si>
    <t>967031733R00</t>
  </si>
  <si>
    <t>Přisekání plošné zdiva cihelného na jakoukoliv maltu vápennou nebo vépenocementovou, tloušťky do 150 mm</t>
  </si>
  <si>
    <t>2.np : 0,5*2,35</t>
  </si>
  <si>
    <t>3.np : 0,45*2,25</t>
  </si>
  <si>
    <t>967031734R00</t>
  </si>
  <si>
    <t>Přisekání plošné zdiva cihelného na jakoukoliv maltu vápennou nebo vépenocementovou, tloušťky do 300 mm</t>
  </si>
  <si>
    <t>1.np : (0,15*2+0,45)*2,3+0,5*2,4</t>
  </si>
  <si>
    <t>2.np : 0,45*2,3</t>
  </si>
  <si>
    <t>3.np : (0,2+0,45)*2,25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</si>
  <si>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</si>
  <si>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</si>
  <si>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</si>
  <si>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>1.pp : 31</t>
  </si>
  <si>
    <t>1.np : 4+9*2+16*4+6*6</t>
  </si>
  <si>
    <t>2.np : 4+10*2+14*4+5*6</t>
  </si>
  <si>
    <t>3.np : 7+14*2+1*4</t>
  </si>
  <si>
    <t>968061125R00</t>
  </si>
  <si>
    <t>Vyvěšení nebo zavěšení dřevěných křídel dveří, plochy do 2 m2</t>
  </si>
  <si>
    <t>1.PP : 2</t>
  </si>
  <si>
    <t>1.NP : 23+5</t>
  </si>
  <si>
    <t>2.NP : 25+3*2</t>
  </si>
  <si>
    <t>3.NP : 21+1*2</t>
  </si>
  <si>
    <t xml:space="preserve">vstupní nebo balkónové : </t>
  </si>
  <si>
    <t>1.np : 14</t>
  </si>
  <si>
    <t>2.np : 11</t>
  </si>
  <si>
    <t>968062246R00</t>
  </si>
  <si>
    <t>Vybourání dřevěných rámů oken jednoduchých, plochy do 4 m2</t>
  </si>
  <si>
    <t>včetně pomocného lešení o výšce podlahy do 1900 mm a pro zatížení do 1,5 kPa  (150 kg/m2),</t>
  </si>
  <si>
    <t xml:space="preserve">odk.5 : </t>
  </si>
  <si>
    <t>1.np : 2*1,95*2</t>
  </si>
  <si>
    <t>2.np : 2*1,45</t>
  </si>
  <si>
    <t>968062354R00</t>
  </si>
  <si>
    <t>Vybourání dřevěných rámů oken dvojitých nebo zdvojených, plochy do 1 m2</t>
  </si>
  <si>
    <t xml:space="preserve">odk.4 : </t>
  </si>
  <si>
    <t>1.pp : (0,5*14+0,7*14)*0,5</t>
  </si>
  <si>
    <t>1.np : 0,5*1,2*2+0,5*1,25*2+0,5*1,5+0,6*1,4*2+0,55*1,6*2</t>
  </si>
  <si>
    <t>2.np : 0,5*1,2*2+0,5*1,25*2+0,5*1,5+0,6*1,4*2+0,55*1,6*2</t>
  </si>
  <si>
    <t>3.np : 0,6*1,1*2+0,55*1,4*3+0,7*1,4*2</t>
  </si>
  <si>
    <t>968062355R00</t>
  </si>
  <si>
    <t>Vybourání dřevěných rámů oken dvojitých nebo zdvojených, plochy do 2 m2</t>
  </si>
  <si>
    <t>1.np : 0,7*2*3</t>
  </si>
  <si>
    <t>2.np : 0,7*2*3+1,3*1</t>
  </si>
  <si>
    <t>3.np : 1,2*1,4*12+0,95*1,3*2+1,3*1,9</t>
  </si>
  <si>
    <t>968062356R00</t>
  </si>
  <si>
    <t>Vybourání dřevěných rámů oken dvojitých nebo zdvojených, plochy do 4 m2</t>
  </si>
  <si>
    <t>1.np : 1,1*2*12+1,1*1,6*2+(1,35+1,25)*1,9+1,6*2*4</t>
  </si>
  <si>
    <t>2.np : 1,1*2*12+1,1*1,6*2+1,6*2*4</t>
  </si>
  <si>
    <t>968062456R00</t>
  </si>
  <si>
    <t>Vybourání dřevěných rámů dveřních zárubní, plochy přes 2 m2</t>
  </si>
  <si>
    <t xml:space="preserve">vnější : </t>
  </si>
  <si>
    <t>1.np : (1*4+1,9*2)*2,8</t>
  </si>
  <si>
    <t>1,35*2,4*2</t>
  </si>
  <si>
    <t>1,4*2,15</t>
  </si>
  <si>
    <t>1,15*2,1</t>
  </si>
  <si>
    <t>2.np : 2*2,7</t>
  </si>
  <si>
    <t>(1,9*2+1*4)*2,8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</si>
  <si>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</si>
  <si>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</si>
  <si>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 xml:space="preserve">1pp+1np+2np+3np : </t>
  </si>
  <si>
    <t>0,6*(0+1+1+0)*2+0,6*(0+1+0+0)*2,05</t>
  </si>
  <si>
    <t>0,7*(0+2+2+0)*2+0,7*(0+7+5+9)*2,05</t>
  </si>
  <si>
    <t>0,8*(2+4+6+4)*2+0,8*(0+0+1+0)*2,05</t>
  </si>
  <si>
    <t>0,9*(0+3+0+3)*2+0,9*(0+1+4+7)*2,05+0,9*(0+4+6+1)*2,1</t>
  </si>
  <si>
    <t>968072456R00</t>
  </si>
  <si>
    <t>Vybourání a vyjmutí kovových rámů a rolet rámů, včetně pomocného lešení o výšce podlahy do 1900 mm a pro zatížení do 1,5 kPa  (150 kg/m2) dveřních zárubní, plochy přes 2 m2</t>
  </si>
  <si>
    <t>1.np : (1,25*3+1,5)*2,3+1,2*2,2</t>
  </si>
  <si>
    <t>2.np : 1,25*3*2,3</t>
  </si>
  <si>
    <t>3.np : 2,45*2,6</t>
  </si>
  <si>
    <t>968072875R00</t>
  </si>
  <si>
    <t>Vybourání a vyjmutí kovových rámů a rolet rolet svinovacích mřížových, plochy do 2 m2</t>
  </si>
  <si>
    <t xml:space="preserve">porovnávací položka pro mříž : </t>
  </si>
  <si>
    <t>2.np : 1*2</t>
  </si>
  <si>
    <t>968095001R00</t>
  </si>
  <si>
    <t xml:space="preserve">Vybourání vnitřních parapetů dřevěných, šířky do 25 cm,  </t>
  </si>
  <si>
    <t>1-3np : 0,5*6*2</t>
  </si>
  <si>
    <t>0,55*(2*2+3)</t>
  </si>
  <si>
    <t>0,6*(2*3)</t>
  </si>
  <si>
    <t>0,7*(3*2+2)</t>
  </si>
  <si>
    <t>0,95*2</t>
  </si>
  <si>
    <t>1,1*14*2</t>
  </si>
  <si>
    <t>1,35+1,25+1,6*4*2</t>
  </si>
  <si>
    <t>2*3+1,2*12</t>
  </si>
  <si>
    <t>1,85*2</t>
  </si>
  <si>
    <t>1,3</t>
  </si>
  <si>
    <t>969021131R00</t>
  </si>
  <si>
    <t>Vybourání kanalizačního potrubí DN do 300 mm</t>
  </si>
  <si>
    <t xml:space="preserve">porovnávací položka : </t>
  </si>
  <si>
    <t>stávající dešťová kanalizace v.č. C.02B : 49</t>
  </si>
  <si>
    <t>971033531R00</t>
  </si>
  <si>
    <t>Vybourání otvorů ve zdivu cihelném z jakýchkoliv cihel pálených
 na jakoukoliv maltu vápenou nebo vápenocementovou, plochy do 1 m2, tloušťky do 150 mm</t>
  </si>
  <si>
    <t>základovém nebo nadzákladovém,</t>
  </si>
  <si>
    <t>Včetně pomocného lešení o výšce podlahy do 1900 mm a pro zatížení do 1,5 kPa  (150 kg/m2).</t>
  </si>
  <si>
    <t>1.np : 1,2*1,2</t>
  </si>
  <si>
    <t>3.np : 1,6*2,25-0,9*2,05</t>
  </si>
  <si>
    <t>971033621R00</t>
  </si>
  <si>
    <t>Vybourání otvorů ve zdivu cihelném z jakýchkoliv cihel pálených
 na jakoukoliv maltu vápenou nebo vápenocementovou, plochy do 4 m2, tloušťky do 100 mm</t>
  </si>
  <si>
    <t>2.np : 1,4*2,4*2-0,8*2*2</t>
  </si>
  <si>
    <t>971033641R00</t>
  </si>
  <si>
    <t>Vybourání otvorů ve zdivu cihelném z jakýchkoliv cihel pálených
 na jakoukoliv maltu vápenou nebo vápenocementovou, plochy do 4 m2, tloušťky do 300 mm</t>
  </si>
  <si>
    <t>1.np : 1,2*2,4*0,3</t>
  </si>
  <si>
    <t>2.np : 1,2*2,35*0,3</t>
  </si>
  <si>
    <t>3.np : (1,4*2,75-0,7*2,1)*0,17</t>
  </si>
  <si>
    <t>971033651R00</t>
  </si>
  <si>
    <t>Vybourání otvorů ve zdivu cihelném z jakýchkoliv cihel pálených
 na jakoukoliv maltu vápenou nebo vápenocementovou, plochy do 4 m2, tloušťky do 600 mm</t>
  </si>
  <si>
    <t>1.np : ((1+0,9)*2,25+1*1,2)*0,5</t>
  </si>
  <si>
    <t>(2*2,4-0,8*2)*0,38</t>
  </si>
  <si>
    <t>0,9*2,25*0,34</t>
  </si>
  <si>
    <t>2.np : ((1+0,9)*2,2+1*1,2)*0,5</t>
  </si>
  <si>
    <t>2*2,35*0,38</t>
  </si>
  <si>
    <t>3.np : 1*2,25*(0,4+0,35)</t>
  </si>
  <si>
    <t>974031664R00</t>
  </si>
  <si>
    <t>Vysekání rýh v jakémkoliv zdivu cihelném pro vtahování nosníků do zdí, před vybouráním otvorů
 do hloubky 150 mm, při výšce nosníku do 150 mm</t>
  </si>
  <si>
    <t>I120 : 3*1+3*1</t>
  </si>
  <si>
    <t>974031666R00</t>
  </si>
  <si>
    <t>Vysekání rýh v jakémkoliv zdivu cihelném pro vtahování nosníků do zdí, před vybouráním otvorů
 do hloubky 150 mm, při výšce nosníku do 250 mm</t>
  </si>
  <si>
    <t>1pp I160 : 3*1,3</t>
  </si>
  <si>
    <t>1.np : (3*1,51+4*1,2+4*1,1+4*1,5+4*1,2*2+4*1,3*2+4*2,6+3*2,3)</t>
  </si>
  <si>
    <t>2np : (4*1,5+4*1,2+4*1,3+3*1,45+4*1,2+4*1,3*2+4*2,6+3*2,3)</t>
  </si>
  <si>
    <t>3np : 4*1,3*2</t>
  </si>
  <si>
    <t>3np I200 : (4*5,13+4*2,7)</t>
  </si>
  <si>
    <t>1np : (4*5+3*5,5)</t>
  </si>
  <si>
    <t>2np : (4*4,8+3*5,5)</t>
  </si>
  <si>
    <t>3np : 3*5,28</t>
  </si>
  <si>
    <t>975043121R00</t>
  </si>
  <si>
    <t>Jednořadové podchycení stropů pro osazení nosníků pro osazení nosníků do výšky podchycení 3,5 m
 při zatížení hmotnosti přes 750 do 1000 kg/m</t>
  </si>
  <si>
    <t>předpokládané množství : 120</t>
  </si>
  <si>
    <t>978011161R00</t>
  </si>
  <si>
    <t>Otlučení omítek vápenných nebo vápenocementových vnitřních s vyškrabáním spár, s očištěním zdiva stropů, v rozsahu do 50 %</t>
  </si>
  <si>
    <t>1.pp x souč.na trámy : 329,5*1,05</t>
  </si>
  <si>
    <t>978012161R00</t>
  </si>
  <si>
    <t>Otlučení omítek vápenných nebo vápenocementových vnitřních s vyškrabáním spár, s očištěním zdiva stropů rákosovaných, v rozsahu do 50 %</t>
  </si>
  <si>
    <t>1.np - balkony lodžie : 353,8-14,2</t>
  </si>
  <si>
    <t>2.np - balkony lodžie : 345,1-12,2</t>
  </si>
  <si>
    <t>3.np vč.šikmin : 352,1</t>
  </si>
  <si>
    <t>978013191R00</t>
  </si>
  <si>
    <t>Otlučení omítek vápenných nebo vápenocementových vnitřních s vyškrabáním spár, s očištěním zdiva stěn, v rozsahu do 100 %</t>
  </si>
  <si>
    <t>1.np : (4,75*2+5*2+9,9+5,35+0,6*2+8,9*2+0,35)*2*3,1</t>
  </si>
  <si>
    <t>(1,3*2+1,1*2+2,35*2+1,7+4,7+4,95+12,25)*2*3,1</t>
  </si>
  <si>
    <t>(10,2*2+4,5+2,9+0,2+2,45*2+3,9+5,75)*2*3,1</t>
  </si>
  <si>
    <t>přípočet vyšší SV : ((3,9+2,6+2,9)*2+2,45)*1</t>
  </si>
  <si>
    <t>2.np : (4,75*2+5*2+9,9+5,35+0,6*2+8,9*2)*2*3,1</t>
  </si>
  <si>
    <t>(1,3*2+1,1*2+2,35+5,8+1,65+2,7+4,95)*2*3,1</t>
  </si>
  <si>
    <t>(12,25+10,2*2+4,5+2,9+0,2+2,45+5,75)*2*3,1</t>
  </si>
  <si>
    <t>3.np : (4,6*3+2,9+6,75+8,9+4,8+22+7,65)*2*2,7</t>
  </si>
  <si>
    <t>(1,35+1,05+3,1+5,05+11,9+4,65*2+5,6)*2*2,7</t>
  </si>
  <si>
    <t>(2,8+2,45+5,75+1,7+3,7+3+0,2+10,2+0,2)*2*2,7</t>
  </si>
  <si>
    <t>odpočet šikmin : -(3*2+6,75+8,9+22+5,05*2+4,65+1,7+3*2+10,2+2)*1</t>
  </si>
  <si>
    <t xml:space="preserve">odpočet otvorů=příp. ostění : </t>
  </si>
  <si>
    <t>978015291R00</t>
  </si>
  <si>
    <t>Otlučení omítek vápenných nebo vápenocementových vnějších s vyškrabáním spár, s očištěním zdiva
 1. až 4. stupni složitosti, v rozsahu do 100 %</t>
  </si>
  <si>
    <t>po obvodu viz skl. Y : (11,87+23,01+14,24+0,4*2+0,9*2+11,33+8,38+5,33+28+6,35)*2,55</t>
  </si>
  <si>
    <t>978036391R00</t>
  </si>
  <si>
    <t>Otlučení vnějších omítek šlechtěných z umělého kamene, v rozsahu do 100 %</t>
  </si>
  <si>
    <t xml:space="preserve">porovnávací položka pro cement. omítku soklu : </t>
  </si>
  <si>
    <t>(37,25+19,55+0,4+0,85)*2*1,2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</si>
  <si>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</si>
  <si>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</si>
  <si>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</si>
  <si>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1.np : ((2,25+2+0,8+1,35)*2-0,6)*1,6</t>
  </si>
  <si>
    <t>(1,75+1,95+4,35+2,9)*2-(1,5+0,85+0,7*2)*1,5</t>
  </si>
  <si>
    <t>(1,3+1,1)*2*1,25</t>
  </si>
  <si>
    <t>((2,8+2)*2-(0,8+0,7))*2,4</t>
  </si>
  <si>
    <t>(3,5+1,2)*1,5</t>
  </si>
  <si>
    <t>2.np : ((2,25+2+1,3+1,1)*2-0,8)*1,6</t>
  </si>
  <si>
    <t>((1,8+1,85)*2-0,7)*1,8</t>
  </si>
  <si>
    <t>((1,4*2+0,95*2)-0,7*2)*1,5</t>
  </si>
  <si>
    <t>(1,95+1,4+2,9+2+1,05+0,35*2)*2-(0,6+0,8)*2</t>
  </si>
  <si>
    <t>1,8*1,5</t>
  </si>
  <si>
    <t>3.np : ((1,4+1,95+1,4+2,25+2+1,7)*2-0,7*3)*1,6</t>
  </si>
  <si>
    <t>(1,45+2,8)*2*2,5</t>
  </si>
  <si>
    <t>(2,05+2+0,8+0,65)*1,6</t>
  </si>
  <si>
    <t>(2,85+0,6+1,55)*1,5</t>
  </si>
  <si>
    <t>711140101R00</t>
  </si>
  <si>
    <t>Odstranění izolace proti vodě - pásy přitavením vodorovné, 1 vrstva</t>
  </si>
  <si>
    <t>800-711</t>
  </si>
  <si>
    <t>skl. F  1.pp : 322,8</t>
  </si>
  <si>
    <t>skl E2  1.np : 14,6</t>
  </si>
  <si>
    <t>711140201R00</t>
  </si>
  <si>
    <t>Odstranění izolace proti vodě - pásy přitavením svislé, 1 vrstva</t>
  </si>
  <si>
    <t>762331812R00</t>
  </si>
  <si>
    <t>Demontáž vázaných konstrukcí krovů z hranolů, hranolků, fošen, průřezové plochy přes 120 do 224 cm2</t>
  </si>
  <si>
    <t>800-762</t>
  </si>
  <si>
    <t>stávající krokve předpoklad 30% : 328</t>
  </si>
  <si>
    <t>762341811R00</t>
  </si>
  <si>
    <t>Demontáž bednění a laťování bednění střech rovných, obloukových, o sklonu do 60 stupňů včetně všech nadstřešních konstrukcí z prken hrubých</t>
  </si>
  <si>
    <t>Odkaz na mn. položky pořadí 274 : 739,60000</t>
  </si>
  <si>
    <t>762521811R00</t>
  </si>
  <si>
    <t>Demontáž podlah bez polštářů , z prken, tloušťky do 32 mm</t>
  </si>
  <si>
    <t>skl E4 1.np : 24,4</t>
  </si>
  <si>
    <t>skl D3  2.np : 14,2</t>
  </si>
  <si>
    <t>skl C3  3.np : 50,5</t>
  </si>
  <si>
    <t>762522811R00</t>
  </si>
  <si>
    <t>Demontáž podlah s polštáři , z prken, tloušťky do 32 mm</t>
  </si>
  <si>
    <t>1.np  skl E1+E3+E4 : 40,1+95,4+178,7</t>
  </si>
  <si>
    <t>2.np  skl D1+D3+D4 : 154,2+125+38,3</t>
  </si>
  <si>
    <t>3.np skl C1+C3+C4 : 72,2+174,7+12,5</t>
  </si>
  <si>
    <t>762526811R00</t>
  </si>
  <si>
    <t>Demontáž podlah bez polštářů , z desek dřevotřískovýh, překližkových, sololitových , tloušťky do 20 mm</t>
  </si>
  <si>
    <t>762811811R00</t>
  </si>
  <si>
    <t>Demontáž záklopů stropů vrchních, zapuštěných z hrubých prken tloušťky do 32 mm</t>
  </si>
  <si>
    <t>2.np  skl D1+D3+D4 : (154,2+125+38,3)</t>
  </si>
  <si>
    <t>3.np skl C1+C3+C4 : (72,2+174,7+12,5)</t>
  </si>
  <si>
    <t>C5  střešní meziprostor+půda m.č. 3.04 : (50,6+10)</t>
  </si>
  <si>
    <t>764312832R00</t>
  </si>
  <si>
    <t>Demontáž krytiny hladké střešní z tabulí 2 x 0,67 m, plochy přes 25 m, sklonu přes 30 do 45°</t>
  </si>
  <si>
    <t>800-764</t>
  </si>
  <si>
    <t xml:space="preserve">porovnávací položka pro dachmany : </t>
  </si>
  <si>
    <t>v.č. 09B : 739,60</t>
  </si>
  <si>
    <t>764410850R00</t>
  </si>
  <si>
    <t>Demontáž oplechování parapetů rš od 100 do 330 mm</t>
  </si>
  <si>
    <t>1.pp : 0,5*14+0,7*17</t>
  </si>
  <si>
    <t>775521800R00</t>
  </si>
  <si>
    <t>Demontáž podlah vlysových přibíjených včetně lišt</t>
  </si>
  <si>
    <t>800-775</t>
  </si>
  <si>
    <t>1.np : 154,3</t>
  </si>
  <si>
    <t>2.np : 49,8</t>
  </si>
  <si>
    <t>3.np : 27,7</t>
  </si>
  <si>
    <t>775561805R00</t>
  </si>
  <si>
    <t>Demontáž podlah lamelových (plovoucích) se zámkovým spojem</t>
  </si>
  <si>
    <t>laminátových, dýhovaných, dřevěných, korkových, vinylových, PVC, linoleových.</t>
  </si>
  <si>
    <t>včetně soklových lišt a podkladní podložky.</t>
  </si>
  <si>
    <t xml:space="preserve">plovoucí,laminátové : </t>
  </si>
  <si>
    <t>skl E3 1.np : 63,7</t>
  </si>
  <si>
    <t>skl D3 2.np : 47,9+13,1</t>
  </si>
  <si>
    <t>skl. C3  3.np : 96,5</t>
  </si>
  <si>
    <t>776511820R00</t>
  </si>
  <si>
    <t>Odstranění povlakových podlah z nášlapné plochy lepených, s podložkou, z ploch přes 20 m2</t>
  </si>
  <si>
    <t xml:space="preserve">PVC : </t>
  </si>
  <si>
    <t>skl E3 1.np : 31,7</t>
  </si>
  <si>
    <t>skl D1 2.np : 154,2</t>
  </si>
  <si>
    <t>skl C1 3.np : 72,2</t>
  </si>
  <si>
    <t>2 vrstvy : 258,1</t>
  </si>
  <si>
    <t xml:space="preserve">koberec : </t>
  </si>
  <si>
    <t>skl. D1  2.np : 42,8</t>
  </si>
  <si>
    <t>785411800R00</t>
  </si>
  <si>
    <t>Odstranění tapet lepených výšky do 3,80 m výšky do 3,8 m, papírových</t>
  </si>
  <si>
    <t>800-784</t>
  </si>
  <si>
    <t>1-3.NP : 640</t>
  </si>
  <si>
    <t>76699001</t>
  </si>
  <si>
    <t>Demontáž dřevěných obkladů stěn vč.DTD vč. olištování a nosných roštů</t>
  </si>
  <si>
    <t>1.np : (1,25+2,1+0,85+2,2+0,7+0,9)*1,6+1,95*1,25</t>
  </si>
  <si>
    <t>3.np : (0,35*2+1,2+0,25*2+3,4+5,45+1,2+0,4+2,7+1,5+3,25+0,6)*1,6</t>
  </si>
  <si>
    <t>9601</t>
  </si>
  <si>
    <t>Demontáž vybavení,zař.předmětů,kuch.linek,vest.skříní,garnyže a ostatních prvků vybavení</t>
  </si>
  <si>
    <t>HZS</t>
  </si>
  <si>
    <t>9602</t>
  </si>
  <si>
    <t>Vybourání otvoru v trám. stropě pro jídelní výtah - vč. řezání /kompletní konstrukce vč.podbití, vč.úpravy stropních trámů</t>
  </si>
  <si>
    <t>1,35*0,85</t>
  </si>
  <si>
    <t>9603</t>
  </si>
  <si>
    <t>Vybourání stávající konstrukce pro instalaci skladby A1</t>
  </si>
  <si>
    <t xml:space="preserve"> šikmý střešní plášť v úrovní podkroví a vikýře : 226</t>
  </si>
  <si>
    <t>9620301</t>
  </si>
  <si>
    <t>Bourání předstěny tl.180,190mm</t>
  </si>
  <si>
    <t>3.np : (2,9+1,2+3,15+1,65+3,2+1,65+4,5)*1,25</t>
  </si>
  <si>
    <t>9620302</t>
  </si>
  <si>
    <t>Bourání předstěny tl.480mm</t>
  </si>
  <si>
    <t>3.np : 1,9*2</t>
  </si>
  <si>
    <t>9620401</t>
  </si>
  <si>
    <t>Demont dřevěné výplně mezi stěnami</t>
  </si>
  <si>
    <t>1.np : 1,4*2,4</t>
  </si>
  <si>
    <t>9620501</t>
  </si>
  <si>
    <t>Demont. dřevěné konstrukce zvýšených podlah v. 300mm</t>
  </si>
  <si>
    <t>3.np : 1,2*1,5*2</t>
  </si>
  <si>
    <t>0,6*1,2*3</t>
  </si>
  <si>
    <t>999281111R00</t>
  </si>
  <si>
    <t xml:space="preserve">Přesun hmot pro opravy a údržbu objektů pro opravy a údržbu dosavadních objektů včetně vnějších plášťů
 výšky do 25 m,  </t>
  </si>
  <si>
    <t>Přesun hmot</t>
  </si>
  <si>
    <t>POL7_</t>
  </si>
  <si>
    <t>oborů 801, 803, 811 a 812</t>
  </si>
  <si>
    <t>711111001R00</t>
  </si>
  <si>
    <t>Provedení izolace proti zemní vlhkosti natěradly za studena na ploše vodorovné nátěrem penetračním, 1 x nátěr, materiál ve specifikaci</t>
  </si>
  <si>
    <t>skl.  F+E2+L+P : 322,8+14,6+6,3+2,1</t>
  </si>
  <si>
    <t>vytažení : (322,8+14,6)*0,25</t>
  </si>
  <si>
    <t>(3,5+1,8)*0,4+(1,7+1,2)*2*0,3</t>
  </si>
  <si>
    <t>711112001R00</t>
  </si>
  <si>
    <t>Provedení izolace proti zemní vlhkosti natěradly za studena na ploše svislé, včetně pomocného lešení o výšce podlahy do 1900 mm a pro zatížení do 1,5 kPa. nátěrem penetračním, 1x nátěr, materiál ve specifikaci</t>
  </si>
  <si>
    <t xml:space="preserve"> viz skl. Y : (11,87+23,01+14,24+0,4*2+0,9*2+11,33+8,38+5,33+28+6,35)*(2,55+0,3)</t>
  </si>
  <si>
    <t>711141559R00</t>
  </si>
  <si>
    <t xml:space="preserve">Provedení izolace proti zemní vlhkosti pásy přitavením vodorovná, 1 vrstva, bez dodávky izolačních pásů,  </t>
  </si>
  <si>
    <t>Odkaz na mn. položky pořadí 289 : 434,01000*2</t>
  </si>
  <si>
    <t>711142559R00</t>
  </si>
  <si>
    <t xml:space="preserve">Provedení izolace proti zemní vlhkosti pásy přitavením svislá, 1 vrstva, bez dodávky izolačních pásů,  </t>
  </si>
  <si>
    <t>Odkaz na mn. položky pořadí 290 : 316,66350*2</t>
  </si>
  <si>
    <t>711212002R00</t>
  </si>
  <si>
    <t>Izolace proti vodě stěrka hydroizolační  proti vlhkosti</t>
  </si>
  <si>
    <t>dvouvrstvá</t>
  </si>
  <si>
    <t>1np : 6,4+51,9+4</t>
  </si>
  <si>
    <t>2np : 8,6+51,7</t>
  </si>
  <si>
    <t>3np : 6,2+9,7+6,3+2,9+2,7+3,1</t>
  </si>
  <si>
    <t>1np svis : (1,4*2+1,6+1,7*3+0,9*4+1,5+1,75+1,7+1,55+3,5*2+1,95+2,35+5,1+1,75+1,2+1,6*2+0,9+1+0,9*2+2,2+1,6+1,3+2,35+4,3+3,35)*2*0,3</t>
  </si>
  <si>
    <t>2np : (1,4*2+1,6+1,7*3+0,9*4+1,5+1,75+1,7+1,55+3,5*2+1,75+2,35+1,6*2+0,95+1,05+0,9*2+2,2+1,6+1,3+2,35+4,3+3,35+2,35+0,85)*2*0,3</t>
  </si>
  <si>
    <t>3np : (3+1,1+1,8+2,1+1*2+1,1*2+2,35+1,35+1,05*2+1,5*2+1,7+3,7+2,3*3+1,25*2+1,4)*2*0,3</t>
  </si>
  <si>
    <t>sprchy : 1*2*2*2</t>
  </si>
  <si>
    <t>711212601R00</t>
  </si>
  <si>
    <t>Izolace proti vodě doplňky
 těsnicí pás š.120 mm do spoje podlaha-stěna</t>
  </si>
  <si>
    <t>1np kouty : (1,4*2+1,6+1,7*3+0,9*4+1,5+1,75+1,7+1,55+3,5*2+1,95+2,35+5,1+1,75+1,2+1,6*2+0,9+1+0,9*2+2,2+1,6+1,3+2,35+4,3+3,35)*2</t>
  </si>
  <si>
    <t>2np : (1,4*2+1,6+1,7*3+0,9*4+1,5+1,75+1,7+1,55+3,5*2+1,75+2,35+1,6*2+0,95+1,05+0,9*2+2,2+1,6+1,3+2,35+4,3+3,35+2,35+0,85)*2</t>
  </si>
  <si>
    <t>3np : (3+1,1+1,8+2,1+1*2+1,1*2+2,35+1,35+1,05*2+1,5*2+1,7+3,7+2,3*3+1,25*2+1,4)*2</t>
  </si>
  <si>
    <t>svis : 2*2</t>
  </si>
  <si>
    <t>0,3*(44+12+16+22+36+24+8+24+40+6)</t>
  </si>
  <si>
    <t>schody vnější : 1,2*2+1,35*12</t>
  </si>
  <si>
    <t>711823121RT2</t>
  </si>
  <si>
    <t>Ochrana konstrukcí nopovou fólií svisle, výška nopu 4 mm, včetně dodávky fólie</t>
  </si>
  <si>
    <t>Odkaz na mn. položky pořadí 290 : 316,66350</t>
  </si>
  <si>
    <t>11163111R</t>
  </si>
  <si>
    <t>lak asfaltový penetrační; bod hoření nad 40 °C; skupenství při 20°C  kapalné; hustota při 15°C 890 až 910 kg/m3; nerozpustný ve vodě; hořlavý; zpracování za studena; černý</t>
  </si>
  <si>
    <t>kg</t>
  </si>
  <si>
    <t>Odkaz na mn. položky pořadí 290 : 316,66350*0,4</t>
  </si>
  <si>
    <t>Odkaz na mn. položky pořadí 289 : 434,01000*0,4</t>
  </si>
  <si>
    <t>62833161R</t>
  </si>
  <si>
    <t xml:space="preserve">pás izolační z oxidovaného asfaltu natavitelný; nosná vložka skelná tkanina; horní strana jemný minerální posyp; spodní strana PE fólie, jemný minerální posyp; tl. 4,0 mm
</t>
  </si>
  <si>
    <t>Odkaz na mn. položky pořadí 292 : 633,32700*1,2</t>
  </si>
  <si>
    <t>Odkaz na mn. položky pořadí 291 : 868,02000*1,15</t>
  </si>
  <si>
    <t>998711103R00</t>
  </si>
  <si>
    <t>Přesun hmot pro izolace proti vodě svisle do 60 m</t>
  </si>
  <si>
    <t>50 m vodorovně měřeno od těžiště půdorysné plochy skládky do těžiště půdorysné plochy objektu</t>
  </si>
  <si>
    <t>713111130RT2</t>
  </si>
  <si>
    <t>Montáž tepelné izolace stropů vložené mezi krokve, dvouvrstvá</t>
  </si>
  <si>
    <t>800-713</t>
  </si>
  <si>
    <t>skl A1 šikmý střešní plášť v úrovní podkroví a vikýře : 226</t>
  </si>
  <si>
    <t>713111221RK6</t>
  </si>
  <si>
    <t>Montáž tepelné izolace stropů parotěsná zábrana zavěšených podhledů s přelepením spojů, včetně dodávky fólie</t>
  </si>
  <si>
    <t>včetně dodávky fólie a spojovacích prostředků.</t>
  </si>
  <si>
    <t>713111231R00</t>
  </si>
  <si>
    <t>Montáž tepelné izolace stropů parotěsná zábrana stropů shora s přelepením spojů, bez dodávky fólie</t>
  </si>
  <si>
    <t>Položka obsahuje pouze montážní práce a spojovací prostředky.</t>
  </si>
  <si>
    <t>713121111R00</t>
  </si>
  <si>
    <t>Montáž tepelné izolace podlah  jednovrstvá, bez dodávky materiálu</t>
  </si>
  <si>
    <t>1.pp  skl P : 0,9</t>
  </si>
  <si>
    <t>1.np   skl E1+E3+E4 : 51,9+6,4+25</t>
  </si>
  <si>
    <t>2.np  skl  D4 : 8,6</t>
  </si>
  <si>
    <t>713131131R00</t>
  </si>
  <si>
    <t>Montáž tepelné izolace stěn lepením</t>
  </si>
  <si>
    <t>Očištění povrchu stěny od prachu, nařezání izolačních desek na požadovaný rozměr, nanesení lepicího tmelu, osazení desek.</t>
  </si>
  <si>
    <t xml:space="preserve"> viz skl. Y : (11,87+23,01+14,24+0,4*2+0,9*2+11,33+8,38+5,33+28+6,35+8*0,08)*(2,55+0,2)</t>
  </si>
  <si>
    <t>713181141R00</t>
  </si>
  <si>
    <t>Izolace foukaná foukaná volně, minerální</t>
  </si>
  <si>
    <t>Vyříznutí otvoru v podkladu pro osazení stroje na foukání izolace, foukání a dodávka izolace. Zapravení vyřezaného otvoru.</t>
  </si>
  <si>
    <t xml:space="preserve">porovnávací položka pro fouk. čedič. vatu : </t>
  </si>
  <si>
    <t>skl. B+B2 : 377*0,22*1,03</t>
  </si>
  <si>
    <t>713191100RT9</t>
  </si>
  <si>
    <t>Izolace tepelné běžných konstrukcí - doplňky položení separační fólie, včetně dodávky PE fólie</t>
  </si>
  <si>
    <t>Odkaz na mn. položky pořadí 302 : 92,80000</t>
  </si>
  <si>
    <t>713191221R00</t>
  </si>
  <si>
    <t>Izolace tepelné běžných konstrukcí - doplňky obložení stěn pásky 100 mm, včetně dodávky materiálu</t>
  </si>
  <si>
    <t>1.pp  skl F+P : (322,8+0,9)*1,1</t>
  </si>
  <si>
    <t>1.np  skl  E1+E2+E3+E4 : (51,9+14,6+6,4+25)*1,1</t>
  </si>
  <si>
    <t>2.np skl D4 : 8,6*1,1</t>
  </si>
  <si>
    <t>skl  P : 0,9*1,03</t>
  </si>
  <si>
    <t>28375463R</t>
  </si>
  <si>
    <t>deska izolační tepelně izol.; extrudovaný polystyren; povrch strukturovaný; rovná hrana; tl. 80,0 mm; součinitel tepelné vodivosti 0,036 W/mK; R = 2,162 m2K/W; obj. hmotnost 35,00 kg/m3</t>
  </si>
  <si>
    <t>Odkaz na mn. položky pořadí 303 : 307,31250*1,03</t>
  </si>
  <si>
    <t xml:space="preserve">tl. 140mm : </t>
  </si>
  <si>
    <t>skl.  E1+E3+E4+D4 : (51,9+6,4+25+8,6)*0,14*1,03</t>
  </si>
  <si>
    <t>67352330R</t>
  </si>
  <si>
    <t>fólie izolační střešní reflexní; parotěsná; tloušťka 0,27 mm; plošná hmotnost 170 g/m2; PE + hliník; sd od 300,00 m</t>
  </si>
  <si>
    <t>Odkaz na mn. položky pořadí 301 : 377,00000*1,1</t>
  </si>
  <si>
    <t>7130101</t>
  </si>
  <si>
    <t>skl. B+B2 : 377*1,1</t>
  </si>
  <si>
    <t>7130202</t>
  </si>
  <si>
    <t>Dod minerální vata tl.120mm mezi krokve  0,036W/mk</t>
  </si>
  <si>
    <t>Odkaz na mn. položky pořadí 299 : 226,00000*1,03</t>
  </si>
  <si>
    <t>7130203</t>
  </si>
  <si>
    <t>Dod minerální vata tl.160mm mezi krokve  0,036W/mk</t>
  </si>
  <si>
    <t>998713103R00</t>
  </si>
  <si>
    <t>Přesun hmot pro izolace tepelné v objektech výšky do 24 m</t>
  </si>
  <si>
    <t>50 m vodorovně</t>
  </si>
  <si>
    <t>762332120R00</t>
  </si>
  <si>
    <t>Vázané konstrukce krovů montáž
 střech pultových, sedlových, valbových, stanových čtvercového nebo obdélníkového půdorysu z řeziva, průřezové plochy přes 120 do 224 cm2</t>
  </si>
  <si>
    <t>Odkaz na mn. položky pořadí 268 : 328,00000</t>
  </si>
  <si>
    <t>762341210R00</t>
  </si>
  <si>
    <t xml:space="preserve">Montáž bednění střech rovných o sklonu do 60° z prken hrubých na sraz tloušťky do 32 mm včetně vyřezání otvorů ,  </t>
  </si>
  <si>
    <t>Odkaz na mn. položky pořadí 269 : 739,60000</t>
  </si>
  <si>
    <t>762342204R00</t>
  </si>
  <si>
    <t>Montáž kontralatí přibitím, bez dodávky řeziva</t>
  </si>
  <si>
    <t>Odkaz na mn. položky pořadí 316 : 739,60000</t>
  </si>
  <si>
    <t>762395000R00</t>
  </si>
  <si>
    <t>Spojovací a ochranné prostředky svory, prkna, hřebíky, pásová ocel, vruty, impregnace</t>
  </si>
  <si>
    <t>20,339+2,614+6,061</t>
  </si>
  <si>
    <t>762512125R00</t>
  </si>
  <si>
    <t xml:space="preserve">OSB desky : </t>
  </si>
  <si>
    <t>1.np  skl D1+D3 : 51,7+263,2</t>
  </si>
  <si>
    <t>2.np  skl C1+C3 : 30,9+287,2</t>
  </si>
  <si>
    <t>762526110R00</t>
  </si>
  <si>
    <t>Položení podlah montáž
 polštářů pod podlahy rozteče do 65 cm</t>
  </si>
  <si>
    <t>762595000R00</t>
  </si>
  <si>
    <t>Spojovací a ochranné prostředky hřebíky, vruty, impregnace</t>
  </si>
  <si>
    <t>polštáře : 9,803</t>
  </si>
  <si>
    <t>762811210R00</t>
  </si>
  <si>
    <t>Záklop stropů montáž
 z hrubých prken, vrchního na sraz, spáry zakryty lepenkovými pásy nebo lištami</t>
  </si>
  <si>
    <t xml:space="preserve">stropy : </t>
  </si>
  <si>
    <t>762895000R00</t>
  </si>
  <si>
    <t>Spojovací a ochranné prostředky hřebíky, svory, impregnace</t>
  </si>
  <si>
    <t>Odkaz na mn. položky pořadí 327 : 17,40750</t>
  </si>
  <si>
    <t>765799311RK4</t>
  </si>
  <si>
    <t>Fólie parotěsné, difúzní a vodotěsné Fólie podstřešní difuzní na krokve, s přelepením spojů</t>
  </si>
  <si>
    <t>800-765</t>
  </si>
  <si>
    <t>Dodávka a montáž fólie, spojovací pásky včetně spojovacích prostředků.</t>
  </si>
  <si>
    <t>Odkaz na mn. položky pořadí 317 : 739,60000</t>
  </si>
  <si>
    <t>783782205R00</t>
  </si>
  <si>
    <t>Nátěry tesařských konstrukcí ochranné fungicidní+ biocidní (proti plísním, houbám a hmyzu), dvojnásobný</t>
  </si>
  <si>
    <t>800-783</t>
  </si>
  <si>
    <t>protihnilobné, protiplísňové proti ohni a škůdcům</t>
  </si>
  <si>
    <t>včetně montáže, dodávky a demontáže lešení.</t>
  </si>
  <si>
    <t>prkna : 739,6*2*1,25</t>
  </si>
  <si>
    <t>nové krokve : 328*(0,12+0,14)*2</t>
  </si>
  <si>
    <t>osttaní-stávající prvky krovu : 1479,2</t>
  </si>
  <si>
    <t>stropy : 1200</t>
  </si>
  <si>
    <t>záklop : 633*2*1,25</t>
  </si>
  <si>
    <t>polštáře : 1114*(0,1+0,08)*2</t>
  </si>
  <si>
    <t>76260501</t>
  </si>
  <si>
    <t>Dod prkna tl.25mm pro střechu</t>
  </si>
  <si>
    <t>739,6*0,025*1,1</t>
  </si>
  <si>
    <t>76260502</t>
  </si>
  <si>
    <t>Dod prkna tl.25mm pro záklop</t>
  </si>
  <si>
    <t>1.np  skl D1+D3 : (51,7+263,2)*0,025*1,1</t>
  </si>
  <si>
    <t>2.np  skl C1+C3 : (30,9+287,2)*0,025*1,1</t>
  </si>
  <si>
    <t>76260504</t>
  </si>
  <si>
    <t>Dod střešní latě 60/40 impregnované</t>
  </si>
  <si>
    <t>990*0,04*0,06*1,1</t>
  </si>
  <si>
    <t>76260531</t>
  </si>
  <si>
    <t>Dod řezivo pro krokve</t>
  </si>
  <si>
    <t>328*0,12*0,14*1,1</t>
  </si>
  <si>
    <t>76260532</t>
  </si>
  <si>
    <t>Dod řezivo pro polštáře</t>
  </si>
  <si>
    <t>1114*0,1*0,08*1,1</t>
  </si>
  <si>
    <t>762990101</t>
  </si>
  <si>
    <t>Dod+mont oprava a výměna stávajících dřevěných trámů stropů vč.spoj.prostředků a impregnace</t>
  </si>
  <si>
    <t xml:space="preserve">viz skl. D1+D3+C1+C3 : </t>
  </si>
  <si>
    <t>předpokládané množství 10%  trámy 180x230mm : 6</t>
  </si>
  <si>
    <t>7629902</t>
  </si>
  <si>
    <t>Dod+mont pochůzí dřevěné lávky š.600mm z prken a trámků vč.spoj.prostř. a impregnace</t>
  </si>
  <si>
    <t>v.č. 09N : 24</t>
  </si>
  <si>
    <t>76299021</t>
  </si>
  <si>
    <t>Dod+mont jednostranné zábradlí k pochůzí lávce</t>
  </si>
  <si>
    <t>v.č. 09N : 40</t>
  </si>
  <si>
    <t>60725039R</t>
  </si>
  <si>
    <t>Odkaz na mn. položky pořadí 319 : 633,00000*2,2</t>
  </si>
  <si>
    <t>998762103R00</t>
  </si>
  <si>
    <t>Přesun hmot pro konstrukce tesařské v objektech výšky do 24 m</t>
  </si>
  <si>
    <t>763101</t>
  </si>
  <si>
    <t>Dod+mont SDK příčka tl.150mm impregnovaná, kompletní skladba vč.izolace,všech detailů,zesílení,výztuh,broušení</t>
  </si>
  <si>
    <t>2.np : (1+2,1+0,6+0,9)*3,2</t>
  </si>
  <si>
    <t>3.np : (2,3+3)*2,75</t>
  </si>
  <si>
    <t>763102</t>
  </si>
  <si>
    <t>Dod+mont SDK příčka tl.150mm RED 15mm  30min, kompletní skladba vč.izolace,všech detailů,zesílení,výztuh,broušení</t>
  </si>
  <si>
    <t>3.np : (3,7+2,4+2,45)*2,75</t>
  </si>
  <si>
    <t>-(0,9+0,8)*2-1,2*2,3</t>
  </si>
  <si>
    <t>763103</t>
  </si>
  <si>
    <t>Dod+mont SDK příčka tl.100mm REDimpregnovaná  15mm  30min, kompletní skladba vč.izolace,všech detailů,zesílení,výztuh,broušení</t>
  </si>
  <si>
    <t>2.np : (5+2,9)*3,2</t>
  </si>
  <si>
    <t>-(0,9+0,8)*2</t>
  </si>
  <si>
    <t>763104</t>
  </si>
  <si>
    <t>Dod+mont SDK příčka tl.100mm RED  15mm  30min, kompletní skladba vč.izolace,všech detailů,zesílení,výztuh,broušení</t>
  </si>
  <si>
    <t>2.np : (3,05+0,95)*3,2</t>
  </si>
  <si>
    <t>-0,8*2</t>
  </si>
  <si>
    <t>763105</t>
  </si>
  <si>
    <t>Dod+mont SDK příčka tl.100mm impregnovaná, kompletní skladba vč.izolace,všech detailů,zesílení,výztuh,broušení</t>
  </si>
  <si>
    <t>1.np : (4,75+2,2+1,2+1,6*3+2,2+2,65+4,95+2,9)*3,2</t>
  </si>
  <si>
    <t>-(0,7*10+0,8*3+0,9)*2</t>
  </si>
  <si>
    <t>3.np : (4,1+2,3)*2,75</t>
  </si>
  <si>
    <t>(2,65+2,95+2,1+2,35+1,1+1,5+1,25*2)*2,25</t>
  </si>
  <si>
    <t>-0,7*10,0*2</t>
  </si>
  <si>
    <t>763106</t>
  </si>
  <si>
    <t>Dod+mont SDK příčka tl.100mm, kompletní skladba vč.izolace,všech detailů,zesílení,výztuh,broušení</t>
  </si>
  <si>
    <t>2.np : (3,4+4,5+2,75)*3,2</t>
  </si>
  <si>
    <t>-(0,8*2+0,9)*2</t>
  </si>
  <si>
    <t>763107</t>
  </si>
  <si>
    <t>Dod+mont SDK předstěna WC impreg., kompletní skladba vč.izolace,všech detailů,zesílení,výztuh,broušení</t>
  </si>
  <si>
    <t>2np : (0,9*5+0,95+2,85)*(1,45+0,15)</t>
  </si>
  <si>
    <t>3np : (1,25+1,2+1,05+1*3+0,9*2)*(1,45+0,15)</t>
  </si>
  <si>
    <t>1,6*0,15*2</t>
  </si>
  <si>
    <t>998763101R00</t>
  </si>
  <si>
    <t>Přesun hmot dřevostaveb v objektech výšky do 6 m</t>
  </si>
  <si>
    <t>800-763</t>
  </si>
  <si>
    <t>76401</t>
  </si>
  <si>
    <t>Dod+mont parapetní plech r.š.500mm  kompletní prvek 01/K, viz.výpis klempířských prvků</t>
  </si>
  <si>
    <t>76402</t>
  </si>
  <si>
    <t>Dod+mont zavětrovací atiková lišta r.š.490mm  kompletní prvek 02/K, viz.výpis klempířských prvků</t>
  </si>
  <si>
    <t>76403</t>
  </si>
  <si>
    <t>Dod+mont podokapní žlab  200mm  kompletní prvek 03/K, viz.výpis klempířských prvků</t>
  </si>
  <si>
    <t>76404</t>
  </si>
  <si>
    <t>Dod+mont střešní svod  150mm  kompletní prvek 04/K, viz.výpis klempířských prvků</t>
  </si>
  <si>
    <t>76405</t>
  </si>
  <si>
    <t>Dod+mont plechová okapnice  r.š.320mm  kompletní prvek 05/K, viz.výpis klempířských prvků</t>
  </si>
  <si>
    <t>76406</t>
  </si>
  <si>
    <t>Dod+mont hřeben+nároží  r.š.500mm  kompletní prvek 06/K, viz.výpis klempířských prvků</t>
  </si>
  <si>
    <t>76407</t>
  </si>
  <si>
    <t>Dod+mont úžlabí  r.š.832mm  kompletní prvek 07/K, viz.výpis klempířských prvků</t>
  </si>
  <si>
    <t>76408</t>
  </si>
  <si>
    <t>Dod+mont střešní výlezové okno 600x600mm  kompletní prvek 08/K, viz.výpis klempířských prvků</t>
  </si>
  <si>
    <t>76409</t>
  </si>
  <si>
    <t>Dod+mont sněhové zachytávače  kompletní prvek 09/K, viz.výpis klempířských prvků</t>
  </si>
  <si>
    <t>76410</t>
  </si>
  <si>
    <t>Dod+mont  oplechování komínků zdravotechniky  kompletní prvek 10/K, viz.výpis klempířských prvků</t>
  </si>
  <si>
    <t>76411</t>
  </si>
  <si>
    <t>Dod+mont  oplechování stávajících zděných komínů  kompletní prvek 11/K, viz.výpis klempířských prvků</t>
  </si>
  <si>
    <t>76412</t>
  </si>
  <si>
    <t>Dod+mont  oplechování stávajících říms  kompletní prvek 12/K, viz.výpis klempířských prvků</t>
  </si>
  <si>
    <t>76413</t>
  </si>
  <si>
    <t>Dod+mont  oplechování venkovní stěny schodiště r.š. 840mm  kompletní prvek 13/K, viz.výpis klempířských prvků</t>
  </si>
  <si>
    <t>76421</t>
  </si>
  <si>
    <t>Dod+mont drátková podkladní pojistná hydroizolace</t>
  </si>
  <si>
    <t>764212</t>
  </si>
  <si>
    <t>Dod+mont střešní krytina falcovaný hliníkový plech lakovaný tl. min 0,7mm, vč.všech spojů a detailů,montážního materiálu</t>
  </si>
  <si>
    <t>Odkaz na mn. položky pořadí 357 : 739,60000</t>
  </si>
  <si>
    <t>76422</t>
  </si>
  <si>
    <t>Dod+mont komínová lávka vč.kotev a kotvení</t>
  </si>
  <si>
    <t>998764103R00</t>
  </si>
  <si>
    <t>Přesun hmot pro konstrukce klempířské v objektech výšky do 24 m</t>
  </si>
  <si>
    <t>766001</t>
  </si>
  <si>
    <t>Dod+mont dveře 800/1970  kompletní prvek 1/D vč.zárubně a všech doplňků, viz.výpis dveří</t>
  </si>
  <si>
    <t>766002</t>
  </si>
  <si>
    <t>Dod+mont dveře 800/1970  kompletní prvek 2/D vč.zárubně a všech doplňků, viz.výpis dveří</t>
  </si>
  <si>
    <t>766003</t>
  </si>
  <si>
    <t>Dod+mont dveře 900/1970  kompletní prvek 3/D vč.zárubně a všech doplňků, viz.výpis dveří</t>
  </si>
  <si>
    <t>766004</t>
  </si>
  <si>
    <t>Dod+mont dveře 900/1970  kompletní prvek 4/D vč.zárubně a všech doplňků, viz.výpis dveří</t>
  </si>
  <si>
    <t>766005</t>
  </si>
  <si>
    <t>Dod+mont dveře 900/1970  kompletní prvek 5/D vč.zárubně a všech doplňků, viz.výpis dveří</t>
  </si>
  <si>
    <t>766006</t>
  </si>
  <si>
    <t>Dod+mont dveře 600/1970  kompletní prvek 6/D vč.zárubně a všech doplňků, viz.výpis dveří</t>
  </si>
  <si>
    <t>766007</t>
  </si>
  <si>
    <t>Dod+mont dveře 700/1970  kompletní prvek 7/D vč.zárubně a všech doplňků, viz.výpis dveří</t>
  </si>
  <si>
    <t>766008</t>
  </si>
  <si>
    <t>Dod+mont dveře 800/1970  kompletní prvek 8/D vč.zárubně a všech doplňků, viz.výpis dveří</t>
  </si>
  <si>
    <t>766009</t>
  </si>
  <si>
    <t>Dod+mont dveře 900/1970  kompletní prvek 9/D vč.zárubně a všech doplňků, viz.výpis dveří</t>
  </si>
  <si>
    <t>766010</t>
  </si>
  <si>
    <t>Dod+mont dveře 1200/2300  kompletní prvek 10/D vč.zárubně a všech doplňků, viz.výpis dveří</t>
  </si>
  <si>
    <t>766011</t>
  </si>
  <si>
    <t>Dod+mont dveře 900/1970  kompletní prvek 11/D vč.zárubně a všech doplňků, viz.výpis dveří</t>
  </si>
  <si>
    <t>766012</t>
  </si>
  <si>
    <t>Dod+mont dveře 800/1970  kompletní prvek 12/D vč.zárubně a všech doplňků, viz.výpis dveří</t>
  </si>
  <si>
    <t>766013</t>
  </si>
  <si>
    <t>Dod+mont dveře 900/1970  kompletní prvek 13/D vč.zárubně a všech doplňků, viz.výpis dveří</t>
  </si>
  <si>
    <t>766014</t>
  </si>
  <si>
    <t>Dod+mont dveře 1200/2300  kompletní prvek 14/D vč.zárubně a všech doplňků, viz.výpis dveří</t>
  </si>
  <si>
    <t>766015</t>
  </si>
  <si>
    <t>Dod+mont AL okno vnitřní 500/500   kompletní prvek 15/D vč.zárubně a všech doplňků, viz.výpis dveří</t>
  </si>
  <si>
    <t>998766103R00</t>
  </si>
  <si>
    <t>Přesun hmot pro konstrukce truhlářské v objektech výšky do 24 m</t>
  </si>
  <si>
    <t>800-766</t>
  </si>
  <si>
    <t>767001</t>
  </si>
  <si>
    <t>Dod+mont mříž na okno 700/500  kompletní prvek 01/Z, viz výpis zámečnických prvků</t>
  </si>
  <si>
    <t>767002</t>
  </si>
  <si>
    <t>Dod+mont mříž na okno 500/500  kompletní prvek 02/Z, viz výpis zámečnických prvků</t>
  </si>
  <si>
    <t>767003</t>
  </si>
  <si>
    <t>Dod+mont úprava stávajícího zábradlí  kompletní prvek 03/Z, viz výpis zámečnických prvků</t>
  </si>
  <si>
    <t>767004</t>
  </si>
  <si>
    <t>Dod+mont úprava stávajícího madla  kompletní prvek 04/Z, viz výpis zámečnických prvků</t>
  </si>
  <si>
    <t>998767103R00</t>
  </si>
  <si>
    <t>Přesun hmot pro kovové stavební doplňk. konstrukce v objektech výšky do 24 m</t>
  </si>
  <si>
    <t>800-767</t>
  </si>
  <si>
    <t>7690001</t>
  </si>
  <si>
    <t>Dod+mont plastové okno 500/500  kompletní prvek 001/T, viz výpis oken a dveří</t>
  </si>
  <si>
    <t>7690002</t>
  </si>
  <si>
    <t>Dod+mont plastové okno 700/500  kompletní prvek 002/T, viz výpis oken a dveří</t>
  </si>
  <si>
    <t>769001</t>
  </si>
  <si>
    <t>Dod+mont plastové okno 1100/2000  kompletní prvek 101/T, viz výpis oken a dveří</t>
  </si>
  <si>
    <t>769002</t>
  </si>
  <si>
    <t>Dod+mont plastové okno 1600/2000  kompletní prvek 102/T, viz výpis oken a dveří</t>
  </si>
  <si>
    <t>769003</t>
  </si>
  <si>
    <t>Dod+mont plastové okno 1100/1600  kompletní prvek 103/T, viz výpis oken a dveří</t>
  </si>
  <si>
    <t>769004</t>
  </si>
  <si>
    <t>Dod+mont plastové okno 700/2000  kompletní prvek 104/T, viz výpis oken a dveří</t>
  </si>
  <si>
    <t>769005</t>
  </si>
  <si>
    <t>Dod+mont plastové okno 1980/1950  kompletní prvek 105/T, viz výpis oken a dveří</t>
  </si>
  <si>
    <t>769006</t>
  </si>
  <si>
    <t>Dod+mont plastové okno 500/1500  kompletní prvek 106/T, viz výpis oken a dveří</t>
  </si>
  <si>
    <t>769007</t>
  </si>
  <si>
    <t>Dod+mont plastové dveře 1150/2100  kompletní prvek 107/T, viz výpis oken a dveří</t>
  </si>
  <si>
    <t>769008</t>
  </si>
  <si>
    <t>Dod+mont plastové okno 1220/1880  kompletní prvek 108/T, viz výpis oken a dveří</t>
  </si>
  <si>
    <t>769009</t>
  </si>
  <si>
    <t>Dod+mont plastové okno 500/1200  kompletní prvek 109/T, viz výpis oken a dveří</t>
  </si>
  <si>
    <t>769010</t>
  </si>
  <si>
    <t>Dod+mont plastové okno 600/1400  kompletní prvek 110/T, viz výpis oken a dveří</t>
  </si>
  <si>
    <t>769011</t>
  </si>
  <si>
    <t>Dod+mont plastové dveře 800/2100  kompletní prvek 111/T, viz výpis oken a dveří</t>
  </si>
  <si>
    <t>769012</t>
  </si>
  <si>
    <t>Dod+mont plastové dveře 1400/2100 vč.obvodové stěny  kompletní prvek 112/T, viz výpis oken a dveří</t>
  </si>
  <si>
    <t>769013</t>
  </si>
  <si>
    <t>Dod+mont plastové dveře 1400/2150   kompletní prvek 113/T, viz výpis oken a dveří</t>
  </si>
  <si>
    <t>769014</t>
  </si>
  <si>
    <t>Dod+mont plastové okno 1370/1880  kompletní prvek 114/T, viz výpis oken a dveří</t>
  </si>
  <si>
    <t>7690141</t>
  </si>
  <si>
    <t>Dod+mont plastové okno 1850/1100  kompletní prvek 115/T, viz výpis oken a dveří</t>
  </si>
  <si>
    <t>769015</t>
  </si>
  <si>
    <t>Dod+mont plastové okno 1100/2000  kompletní prvek 201/T, viz výpis oken a dveří</t>
  </si>
  <si>
    <t>769016</t>
  </si>
  <si>
    <t>Dod+mont plastové okno 1600/2000  kompletní prvek 202/T, viz výpis oken a dveří</t>
  </si>
  <si>
    <t>769017</t>
  </si>
  <si>
    <t>Dod+mont plastové okno 1100/1600  kompletní prvek 203/T, viz výpis oken a dveří</t>
  </si>
  <si>
    <t>769018</t>
  </si>
  <si>
    <t>Dod+mont plastové okno 700/2000  kompletní prvek 204/T, viz výpis oken a dveří</t>
  </si>
  <si>
    <t>769019</t>
  </si>
  <si>
    <t>Dod+mont plastové okno 1980/1450  kompletní prvek 205/T, viz výpis oken a dveří</t>
  </si>
  <si>
    <t>769020</t>
  </si>
  <si>
    <t>Dod+mont plastové okno 500/1500  kompletní prvek 206/T, viz výpis oken a dveří</t>
  </si>
  <si>
    <t>769021</t>
  </si>
  <si>
    <t>Dod+mont plastové okno 1300/1000  kompletní prvek 207/T, viz výpis oken a dveří</t>
  </si>
  <si>
    <t>769022</t>
  </si>
  <si>
    <t>Dod+mont plastové okno 1220/1880+oblouk  kompletní prvek 208/T, viz výpis oken a dveří</t>
  </si>
  <si>
    <t>769023</t>
  </si>
  <si>
    <t>Dod+mont plastové okno 500/1200  kompletní prvek 209/T, viz výpis oken a dveří</t>
  </si>
  <si>
    <t>769024</t>
  </si>
  <si>
    <t>Dod+mont plastové okno 600/1400  kompletní prvek 210/T, viz výpis oken a dveří</t>
  </si>
  <si>
    <t>769025</t>
  </si>
  <si>
    <t>Dod+mont plastové dveře 800/2100 vč.obvodové stěny  kompletní prvek 211/T, viz výpis oken a dveří</t>
  </si>
  <si>
    <t>769026</t>
  </si>
  <si>
    <t>Dod+mont plastové dveře 1400/2100 vč.obvodové stěny  kompletní prvek 212/T, viz výpis oken a dveří</t>
  </si>
  <si>
    <t>769027</t>
  </si>
  <si>
    <t>Dod+mont plastové okno 1370/1880+oblouk  kompletní prvek 214/T, viz výpis oken a dveří</t>
  </si>
  <si>
    <t>769028</t>
  </si>
  <si>
    <t>Dod+mont plastové okno 1200/1400  kompletní prvek 301/T, viz výpis oken a dveří</t>
  </si>
  <si>
    <t>769029</t>
  </si>
  <si>
    <t>Dod+mont plastové okno 700/1400  kompletní prvek 302/T, viz výpis oken a dveří</t>
  </si>
  <si>
    <t>769030</t>
  </si>
  <si>
    <t>Dod+mont plastové okno 1300/1900  kompletní prvek 303/T, viz výpis oken a dveří</t>
  </si>
  <si>
    <t>769031</t>
  </si>
  <si>
    <t>Dod+mont plastové okno 600/1000  kompletní prvek 304/T, viz výpis oken a dveří</t>
  </si>
  <si>
    <t>769032</t>
  </si>
  <si>
    <t>Dod+mont plastové okno 950/1300  kompletní prvek 305/T, viz výpis oken a dveří</t>
  </si>
  <si>
    <t>769033</t>
  </si>
  <si>
    <t>Dod+mont plastové okno 550/1400  kompletní prvek 306/T, viz výpis oken a dveří</t>
  </si>
  <si>
    <t>771101101R00</t>
  </si>
  <si>
    <t xml:space="preserve">Příprava podkladu pod dlažby vysávání podkladů pod keramickou dlažbu průmyslovým vysavačem </t>
  </si>
  <si>
    <t>800-771</t>
  </si>
  <si>
    <t>Odkaz na mn. položky pořadí 426 : 560,50000</t>
  </si>
  <si>
    <t>771101210R00</t>
  </si>
  <si>
    <t>Příprava podkladu pod dlažby penetrace podkladu pod dlažby</t>
  </si>
  <si>
    <t>771275511R00</t>
  </si>
  <si>
    <t>Montáž obkladů schodišť z dlaždic keramických a ze schodovek na stupnice,  , kladených do tmele, C2TS1</t>
  </si>
  <si>
    <t>6*1,2</t>
  </si>
  <si>
    <t>771275521R00</t>
  </si>
  <si>
    <t>Montáž obkladů schodišť z dlaždic keramických z dlaždic na podstupnice,  , kladených do tmele, C2TS1</t>
  </si>
  <si>
    <t>Odkaz na mn. položky pořadí 421 : 7,20000</t>
  </si>
  <si>
    <t>771475014R00</t>
  </si>
  <si>
    <t>Montáž soklíků z dlaždic keramických výšky 100 mm, soklíků vodorovných, kladených do flexibilního tmele</t>
  </si>
  <si>
    <t xml:space="preserve">balkony lodžie : </t>
  </si>
  <si>
    <t>1.np : (1,7+1,55+3,6+1,75)*2-(1,2+1,9)</t>
  </si>
  <si>
    <t>2.np : (2,1+2+1,75+2,65+2,35+0,85)*2-(1,2+1,9*2)</t>
  </si>
  <si>
    <t>1.pp : (19,7+4,9+0,5*2+5,65+5*3+4,1+4,35)*2</t>
  </si>
  <si>
    <t>(8,7+4,9+3+3,7+2,3+1,5+5,4+1,5+1,3+1,7)*2</t>
  </si>
  <si>
    <t>(6,15+2,4+4,85*2+5+6,95+1,45+2,1+5,4)*2</t>
  </si>
  <si>
    <t>(4,45*2+6,55+4+1,2+0,15+3,6+0,2+2,8*2+5,5+4,55)*2</t>
  </si>
  <si>
    <t>1.np : (1,3+2,35*2+3,1+1,95+2,45+2,3+1,95+3,9+2,6)*2-(1,4+0,8+0,9*2+1,2)</t>
  </si>
  <si>
    <t>2.np : (2+2,65+1,3+2,35*2+1,45+1,6+2,45+1,3+1,4)*2-(0,8+0,9+1,9)</t>
  </si>
  <si>
    <t>3.np : (2,85+2,2+2,5+2,45+1,3+1,4)*2-(1,2+0,9+0,8+0,7*3)</t>
  </si>
  <si>
    <t>771475034R00</t>
  </si>
  <si>
    <t>Montáž soklíků z dlaždic keramických výšky 100 mm, soklíků schodišťových stupňovitých, kladených do flexibilního tmele</t>
  </si>
  <si>
    <t>6*0,5*2</t>
  </si>
  <si>
    <t>771479001R00</t>
  </si>
  <si>
    <t>Montáž soklíků z dlaždic keramických Řezání dlaždic pro soklíky</t>
  </si>
  <si>
    <t>Odkaz na mn. položky pořadí 423 : 466,50000</t>
  </si>
  <si>
    <t>Odkaz na mn. položky pořadí 424 : 6,00000</t>
  </si>
  <si>
    <t>771575109RT0</t>
  </si>
  <si>
    <t xml:space="preserve">mrazuvzdorná : </t>
  </si>
  <si>
    <t>1.np  skl L+E4 : 4+6,4</t>
  </si>
  <si>
    <t>2.np skl. D4 : 8,6</t>
  </si>
  <si>
    <t>1.pp  skl. F : 322,8</t>
  </si>
  <si>
    <t>1.np  skl E1+E2+E5 : 51,9+14,6+25</t>
  </si>
  <si>
    <t>2.np skl  D1+D2 : 51,7+25</t>
  </si>
  <si>
    <t>3.np  skl C1+C2 : 30,9+19,6</t>
  </si>
  <si>
    <t>771578011R00</t>
  </si>
  <si>
    <t>Zvláštní úpravy spár spára podlaha-stěna silikonem</t>
  </si>
  <si>
    <t>vč. dodávky a montáže silikonu.</t>
  </si>
  <si>
    <t>soklíky : 472,5</t>
  </si>
  <si>
    <t>u obkladů : 223</t>
  </si>
  <si>
    <t>771579791R00</t>
  </si>
  <si>
    <t>Příplatky k položkám montáže podlah keramických příplatek za plochu podlah keramických do 5 m2 jednotlivě</t>
  </si>
  <si>
    <t>4+3,5+2,2</t>
  </si>
  <si>
    <t>1,3*2+2,5+1,4+2,6+1,5+2,6+4,4+3,8+1,6+1,4+3,5+1,4+2+4+4,7+4,8+4,9</t>
  </si>
  <si>
    <t>1,3*2+2,5+1,4+2,6+1,5+2,6+4,2+3,8+1,6+1,4+3,5+1,4+2+2,2+3+3,8+3,2+3,5</t>
  </si>
  <si>
    <t>9,7+6,3+2,9+2,7+3,1+3,2+3,5</t>
  </si>
  <si>
    <t>771579793R00</t>
  </si>
  <si>
    <t>Příplatky k položkám montáže podlah keramických příplatek za spárovací hmotu - plošně</t>
  </si>
  <si>
    <t>77101</t>
  </si>
  <si>
    <t>Dod keramická dlažba</t>
  </si>
  <si>
    <t>Odkaz na mn. položky pořadí 426 : 560,50000*1,1</t>
  </si>
  <si>
    <t>Odkaz na mn. položky pořadí 425 : 472,50000*0,11</t>
  </si>
  <si>
    <t>Odkaz na mn. položky pořadí 431 : 25,13500*-1</t>
  </si>
  <si>
    <t>77102</t>
  </si>
  <si>
    <t>Dod keramická dlažba mrazuvzdorná</t>
  </si>
  <si>
    <t>19*1,1</t>
  </si>
  <si>
    <t>pro soklík : 38,5*0,1*1,1</t>
  </si>
  <si>
    <t>77103</t>
  </si>
  <si>
    <t>Dod stupnice mrazuvzdorné</t>
  </si>
  <si>
    <t>7,2*1,1</t>
  </si>
  <si>
    <t>77104</t>
  </si>
  <si>
    <t>Dodávka postupnice mrazuvzdorné</t>
  </si>
  <si>
    <t>998771103R00</t>
  </si>
  <si>
    <t>Přesun hmot pro podlahy z dlaždic v objektech výšky do 24 m</t>
  </si>
  <si>
    <t>77301</t>
  </si>
  <si>
    <t>Dod+mont očištění teracových stupňů,doplnění a oprava z 20%</t>
  </si>
  <si>
    <t xml:space="preserve">skl. I : </t>
  </si>
  <si>
    <t>půdor : 1,4*1,5+1,3*1,5+1,1*(3,05*4+3*4)</t>
  </si>
  <si>
    <t>svilé části : (1,4+1,3)*1+1,1*(3,45+3,45)*2</t>
  </si>
  <si>
    <t>773012</t>
  </si>
  <si>
    <t>Dod+mont zdrsňující penetrace</t>
  </si>
  <si>
    <t>Odkaz na mn. položky pořadí 435 : 48,55000</t>
  </si>
  <si>
    <t>7730123</t>
  </si>
  <si>
    <t>Dod+mont epoxidová nášl. stěrka tl. 5-10mm vč. přípravy podkladu a penetrace</t>
  </si>
  <si>
    <t>998773103R00</t>
  </si>
  <si>
    <t>Přesun hmot pro podlahy teracové v objektech výšky do 24 m</t>
  </si>
  <si>
    <t>800-773</t>
  </si>
  <si>
    <t>776101101R00</t>
  </si>
  <si>
    <t>Přípravné práce vysávání povlakových podlah průmyslovým vysavačem</t>
  </si>
  <si>
    <t>položky neobsahují žádný materiál</t>
  </si>
  <si>
    <t>Odkaz na mn. položky pořadí 443 : 813,70000</t>
  </si>
  <si>
    <t>776101121R00</t>
  </si>
  <si>
    <t>Přípravné práce penetrace podkladu</t>
  </si>
  <si>
    <t>776421200R00</t>
  </si>
  <si>
    <t xml:space="preserve">Lepení podlahových soklíků nebo lišt pryžových soklová lišta </t>
  </si>
  <si>
    <t>včetně vložení a přilepení povlakové krytiny do soklového profilu.</t>
  </si>
  <si>
    <t>Odkaz na mn. položky pořadí 442 : 895,07000</t>
  </si>
  <si>
    <t>776421300R00</t>
  </si>
  <si>
    <t>Lepení soklíků PVC a napojení krytiny na stěnu ukončení krytiny u stěny fabionem do v. 100 mm</t>
  </si>
  <si>
    <t>včetně vytažení a nalepení povlakové krytiny na stěnu.</t>
  </si>
  <si>
    <t>Odkaz na mn. položky pořadí 443 : 813,70000*1,1</t>
  </si>
  <si>
    <t>776521100R00</t>
  </si>
  <si>
    <t xml:space="preserve">Lepení povlakových podlah z plastů  Lepení povlakových podlah z plastů - pásy z PVC, montáž,  </t>
  </si>
  <si>
    <t>vinylová podlahovina</t>
  </si>
  <si>
    <t>skl. E3+D3+C3 : 263,3+263,2+287,2</t>
  </si>
  <si>
    <t>776994111R00</t>
  </si>
  <si>
    <t>Ostatní práce svařování povlakových podlah  z pásů nebo čtverců</t>
  </si>
  <si>
    <t>77601</t>
  </si>
  <si>
    <t>Dodávka vinylové podlahoviny</t>
  </si>
  <si>
    <t>přípočet pro vytažení fabionu : 895,07*0,1*1,1</t>
  </si>
  <si>
    <t>77602</t>
  </si>
  <si>
    <t>Dod koutového profilu pro provedení požlábku</t>
  </si>
  <si>
    <t>Odkaz na mn. položky pořadí 442 : 895,07000*1,05</t>
  </si>
  <si>
    <t>77603</t>
  </si>
  <si>
    <t>Dod ukončovací lišty pro vlepení fabionového soklíku</t>
  </si>
  <si>
    <t>Odkaz na mn. položky pořadí 441 : 895,07000*1,05</t>
  </si>
  <si>
    <t>77604</t>
  </si>
  <si>
    <t>Dod penetrace</t>
  </si>
  <si>
    <t>Odkaz na mn. položky pořadí 440 : 813,70000*0,2</t>
  </si>
  <si>
    <t>998776103R00</t>
  </si>
  <si>
    <t>Přesun hmot pro podlahy povlakové v objektech výšky do 24 m</t>
  </si>
  <si>
    <t>vodorovně do 50 m</t>
  </si>
  <si>
    <t>777001</t>
  </si>
  <si>
    <t>Dod+mont písková zdrsń. penetrace</t>
  </si>
  <si>
    <t>7770012</t>
  </si>
  <si>
    <t>Dod+mont 2x armovaná nivelační stěrka s vláknem 5+5mm vč.přebroušení</t>
  </si>
  <si>
    <t>77700123</t>
  </si>
  <si>
    <t>Dod+mont uzavírací nátěr na niv.stěrce zabraňující jejímu stárnutí</t>
  </si>
  <si>
    <t>998777103R00</t>
  </si>
  <si>
    <t>Přesun hmot pro podlahy syntetické v objektech výšky do 24 m</t>
  </si>
  <si>
    <t>781101210R00</t>
  </si>
  <si>
    <t>Příprava podkladu pod obklady penetrace podkladu pod obklady</t>
  </si>
  <si>
    <t>včetně dodávky materiálu.</t>
  </si>
  <si>
    <t>781111151R00</t>
  </si>
  <si>
    <t>Doplňkové práce při provádění obkladů příplatek za sestavení dekoru (listela)</t>
  </si>
  <si>
    <t>předpokládané množství : 224</t>
  </si>
  <si>
    <t>781415016R00</t>
  </si>
  <si>
    <t>Montáž obkladů vnitřních z obkládaček pórovinových  , nad 200 x 250 mm , lepených do flexibilního tmele</t>
  </si>
  <si>
    <t>1.np : (1,38+0,9)*2*2*2-0,7*2*2</t>
  </si>
  <si>
    <t>(1,58+0,9)*2*2-0,7*2</t>
  </si>
  <si>
    <t>(1,75+1,71)*2</t>
  </si>
  <si>
    <t>(1,5+1,71)*2*2-0,7*2*2</t>
  </si>
  <si>
    <t>(1,71+0,9)*2*2-0,7*2</t>
  </si>
  <si>
    <t>(3,5+3,5)*2*2-0,9*2-0,6*2</t>
  </si>
  <si>
    <t>(1,92+2,35)*2*2-0,8*2</t>
  </si>
  <si>
    <t>(1,6+1)*2*2-0,7*2*2</t>
  </si>
  <si>
    <t>(1,6+0,9)*2*2-0,7*2</t>
  </si>
  <si>
    <t>1,5*1,6</t>
  </si>
  <si>
    <t>(0,9+2,21)*2*2-0,7*2</t>
  </si>
  <si>
    <t>(4,27+3,336+0,2)*2*2-0,8*2*2</t>
  </si>
  <si>
    <t>2.np : (1,38+0,9)*2*2*2-0,7*2*2</t>
  </si>
  <si>
    <t>(1,71+1,75)*2*2-0,7*2*2</t>
  </si>
  <si>
    <t>(1,05+1,6)*2*2-0,7*2</t>
  </si>
  <si>
    <t>(1,6+0,95)*2*2-0,7*2</t>
  </si>
  <si>
    <t>(2,21+0,9)*2*2-0,7*2</t>
  </si>
  <si>
    <t>(4,27+3,33)*2*2-0,8*2*2</t>
  </si>
  <si>
    <t>3.np : (2,1+1,77)*2*2,1-0,7*2*3</t>
  </si>
  <si>
    <t>(1+1,1)*2*2,1*2-0,7*2*2</t>
  </si>
  <si>
    <t>(2,97+1,08)*2*2,1-0,7*2-0,8*2</t>
  </si>
  <si>
    <t>(2,35+1,45)*2*2,1-0,7*2*2-0,8*2</t>
  </si>
  <si>
    <t>(1,5+1,2)*2*2,1-0,7*2</t>
  </si>
  <si>
    <t>(1,5+1,05)*2*2,1*0,7*2</t>
  </si>
  <si>
    <t>(3,69+1,67)*2*2-0,8*2</t>
  </si>
  <si>
    <t>(1,38+0,9)*2*2,1-0,7*2</t>
  </si>
  <si>
    <t>(1,38+1,27)*2*2,1-0,7*2*2</t>
  </si>
  <si>
    <t>(1,22+0,9)*2*2,1-0,7*2</t>
  </si>
  <si>
    <t>(1,22+1,27)*2*2,1-0,7*2</t>
  </si>
  <si>
    <t>(1,22+2,27)*2*2-0,7*2</t>
  </si>
  <si>
    <t>781419706R00</t>
  </si>
  <si>
    <t>Montáž obkladů vnitřních z obkládaček pórovinových příplatky k položkám montáže obkladů vnitřních z obkladaček pórovinových příplatek za spárovací vodotěsnou hmotu - plošně</t>
  </si>
  <si>
    <t>781419711R00</t>
  </si>
  <si>
    <t>Montáž obkladů vnitřních z obkládaček pórovinových příplatky k položkám montáže obkladů vnitřních z obkladaček pórovinových příplatek k obkladu stěn za plochu do 10 m2 jedntl</t>
  </si>
  <si>
    <t>78101</t>
  </si>
  <si>
    <t>Dod keramický obklad -vyšší standart -2 odstíny</t>
  </si>
  <si>
    <t>Odkaz na mn. položky pořadí 456 : 445,89000*1,1</t>
  </si>
  <si>
    <t>78102</t>
  </si>
  <si>
    <t>Dod keramický pásek-listela</t>
  </si>
  <si>
    <t>Odkaz na mn. položky pořadí 455 : 224,00000*1,05</t>
  </si>
  <si>
    <t>78103</t>
  </si>
  <si>
    <t>Dod+mont obkladové lišty eloxovaný hliník</t>
  </si>
  <si>
    <t>předpokládané množství : 260</t>
  </si>
  <si>
    <t>998781103R00</t>
  </si>
  <si>
    <t>Přesun hmot pro obklady keramické v objektech výšky do 24 m</t>
  </si>
  <si>
    <t>784402801R00</t>
  </si>
  <si>
    <t>Odstranění maleb oškrabáním, v místnostech do 3,8 m</t>
  </si>
  <si>
    <t>Odkaz na mn. položky pořadí 259 : 345,97500*0,5</t>
  </si>
  <si>
    <t>784191101R00</t>
  </si>
  <si>
    <t>Příprava povrchu Penetrace (napouštění) podkladu disperzní, jednonásobná</t>
  </si>
  <si>
    <t>SDK podhledy : 677,985+140,595</t>
  </si>
  <si>
    <t>schodiště + strop : 22,8+345,975</t>
  </si>
  <si>
    <t>stěny omítky : 3281,26</t>
  </si>
  <si>
    <t>SDK stěny : (29,295+17,352+21,88+11,2+137,567+29,08)*2</t>
  </si>
  <si>
    <t>přípočet otvory : 398,92</t>
  </si>
  <si>
    <t>784195212R00</t>
  </si>
  <si>
    <t>Malby z malířských směsí otěruvzdorných,  , bělost 82 %, dvojnásobné</t>
  </si>
  <si>
    <t>Odkaz na mn. položky pořadí 464 : 5360,28300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</si>
  <si>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</si>
  <si>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</si>
  <si>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</si>
  <si>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</si>
  <si>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</si>
  <si>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</si>
  <si>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</si>
  <si>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</si>
  <si>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</si>
  <si>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</si>
  <si>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</si>
  <si>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</si>
  <si>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</si>
  <si>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JKSO:</t>
  </si>
  <si>
    <t>801.3</t>
  </si>
  <si>
    <t>Budovy pro výuku a výchovu</t>
  </si>
  <si>
    <t>JKSO</t>
  </si>
  <si>
    <t xml:space="preserve"> m3</t>
  </si>
  <si>
    <t>svislá nosná konstrukce zděná z cihel,tvárnic, bloků</t>
  </si>
  <si>
    <t>JKSOChar</t>
  </si>
  <si>
    <t>ostatní stavební akce</t>
  </si>
  <si>
    <t>JKSOAkce</t>
  </si>
  <si>
    <t>73001</t>
  </si>
  <si>
    <t>Topení viz samostatný soupis</t>
  </si>
  <si>
    <t>Zdravotechnika-viz samostatný soupis</t>
  </si>
  <si>
    <t>2401</t>
  </si>
  <si>
    <t>VZT viz samostatný soupis</t>
  </si>
  <si>
    <t>2101</t>
  </si>
  <si>
    <t>Elektroinstalace viz. samostatný soupis</t>
  </si>
  <si>
    <t>2201</t>
  </si>
  <si>
    <t>Slaboproudé rozvody viz samostatný soupis</t>
  </si>
  <si>
    <t>9901</t>
  </si>
  <si>
    <t>Technologie gastro viz samostatný soupis</t>
  </si>
  <si>
    <t>podlahy povlakové a podlahy z dlaždic</t>
  </si>
  <si>
    <t>Odkaz na mn. položky pořadí 451</t>
  </si>
  <si>
    <t>Montáž podlah vnitřních z dlaždic keramických 300 x 200 mm až 600x600 mm, režných nebo glazovaných, hladkých, kladených do flexibilního tmele</t>
  </si>
  <si>
    <t>390*1,05</t>
  </si>
  <si>
    <t>Dodávka separační krycí paropropustná folie 150g/m2</t>
  </si>
  <si>
    <t>Položení podlah pod PVC montáž
 desek OSB ve dvou vrstvách šroubovaním</t>
  </si>
  <si>
    <t>deska OSB třívrstvá pro prostředí vlhké; strana nebroušená; hrana pero/drážka; tl = 22,0 mm</t>
  </si>
  <si>
    <t>D+M-deska izolační EPS 150; pěnový polystyren; povrch hladký; součinitel tepelné vodivosti 0,035 W/mK; obj. hmotnost 25,00 kg/m3</t>
  </si>
  <si>
    <t>283757</t>
  </si>
  <si>
    <t>D+M-deska izolační tepelně izol.; extrudovaný polystyren; povrch strukturovaný; rovná hrana; tl. 50,0 mm; součinitel tepelné vodivosti 0,035 W/mK; R = 1,429 m2K/W; obj. hmotnost 35,00 kg/m3</t>
  </si>
  <si>
    <t>283754</t>
  </si>
  <si>
    <t>Dod+mont oplocení v.1500mm poplastované pletivo,sloupky,vzpěry,základy,montážní materiál,výkopy. Součástí položky jsou 3ks- VSTUPNÍ JEDNOKŘÍDLOVÁ BRANKA POPLASTOVANÁ  š. 1,0m S VÝPLNÍ Z POPLASTOVANÉHO PLETIVA v. 1500mm</t>
  </si>
  <si>
    <t>Malý jídelní výtah 100 kg</t>
  </si>
  <si>
    <t>9902</t>
  </si>
  <si>
    <t>Podhledy na kovové konstrukci opláštěné deskami sádrokartonovými dvouúrovňový křížový rošt z profilů CD zavěšený 1x deska, tloušťky 15 mm, protipožární impregnovaná, požární odolnost REI 45, bez izolace</t>
  </si>
  <si>
    <t>375a</t>
  </si>
  <si>
    <t>766016</t>
  </si>
  <si>
    <t>Dod+mont dveře 1200/2300  kompletní prvek 16/D vč.zárubně a všech doplňků, viz.výpis dveří</t>
  </si>
</sst>
</file>

<file path=xl/styles.xml><?xml version="1.0" encoding="utf-8"?>
<styleSheet xmlns="http://schemas.openxmlformats.org/spreadsheetml/2006/main">
  <numFmts count="1">
    <numFmt numFmtId="164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color rgb="FF008000"/>
      <name val="Arial CE"/>
      <charset val="238"/>
    </font>
    <font>
      <sz val="8"/>
      <color rgb="FFFFFFFF"/>
      <name val="Arial CE"/>
      <charset val="238"/>
    </font>
    <font>
      <sz val="8"/>
      <color rgb="FF0000FF"/>
      <name val="Arial CE"/>
      <charset val="238"/>
    </font>
    <font>
      <sz val="8"/>
      <color rgb="FFDF7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6E1EE"/>
        <bgColor rgb="FFDBDBDB"/>
      </patternFill>
    </fill>
    <fill>
      <patternFill patternType="solid">
        <fgColor rgb="FF99CCFF"/>
        <bgColor rgb="FFD6E1EE"/>
      </patternFill>
    </fill>
    <fill>
      <patternFill patternType="solid">
        <fgColor rgb="FFDBDBDB"/>
        <bgColor rgb="FFD6E1EE"/>
      </patternFill>
    </fill>
    <fill>
      <patternFill patternType="solid">
        <fgColor rgb="FF00B0F0"/>
        <bgColor rgb="FF008080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0" fontId="0" fillId="0" borderId="0" xfId="0" applyAlignment="1">
      <alignment wrapText="1"/>
    </xf>
    <xf numFmtId="0" fontId="0" fillId="0" borderId="1" xfId="0" applyFont="1" applyBorder="1"/>
    <xf numFmtId="0" fontId="0" fillId="0" borderId="3" xfId="0" applyBorder="1"/>
    <xf numFmtId="0" fontId="3" fillId="2" borderId="3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4" fillId="2" borderId="0" xfId="0" applyNumberFormat="1" applyFont="1" applyFill="1" applyAlignment="1">
      <alignment horizontal="left" vertical="center" wrapText="1"/>
    </xf>
    <xf numFmtId="14" fontId="5" fillId="0" borderId="0" xfId="0" applyNumberFormat="1" applyFont="1" applyAlignment="1">
      <alignment horizontal="left"/>
    </xf>
    <xf numFmtId="0" fontId="0" fillId="2" borderId="3" xfId="0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wrapTex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wrapText="1"/>
    </xf>
    <xf numFmtId="0" fontId="6" fillId="2" borderId="7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indent="1"/>
    </xf>
    <xf numFmtId="0" fontId="0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0" fillId="0" borderId="5" xfId="0" applyBorder="1"/>
    <xf numFmtId="0" fontId="6" fillId="0" borderId="3" xfId="0" applyFont="1" applyBorder="1" applyAlignment="1">
      <alignment horizontal="left" vertical="center" inden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8" xfId="0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left" inden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right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right" vertical="center"/>
    </xf>
    <xf numFmtId="0" fontId="0" fillId="0" borderId="10" xfId="0" applyFont="1" applyBorder="1" applyAlignment="1">
      <alignment horizontal="left" vertical="top" indent="1"/>
    </xf>
    <xf numFmtId="0" fontId="0" fillId="0" borderId="9" xfId="0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4" xfId="0" applyBorder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49" fontId="0" fillId="0" borderId="3" xfId="0" applyNumberFormat="1" applyFont="1" applyBorder="1"/>
    <xf numFmtId="0" fontId="0" fillId="0" borderId="11" xfId="0" applyFont="1" applyBorder="1" applyAlignment="1">
      <alignment horizontal="left" vertical="center" inden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6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wrapText="1"/>
    </xf>
    <xf numFmtId="0" fontId="0" fillId="0" borderId="11" xfId="0" applyFont="1" applyBorder="1" applyAlignment="1">
      <alignment horizontal="left" indent="1"/>
    </xf>
    <xf numFmtId="1" fontId="6" fillId="0" borderId="12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indent="1"/>
    </xf>
    <xf numFmtId="0" fontId="6" fillId="0" borderId="12" xfId="0" applyFont="1" applyBorder="1" applyAlignment="1">
      <alignment vertical="center"/>
    </xf>
    <xf numFmtId="49" fontId="0" fillId="0" borderId="15" xfId="0" applyNumberFormat="1" applyBorder="1" applyAlignment="1">
      <alignment horizontal="left" vertical="center"/>
    </xf>
    <xf numFmtId="1" fontId="6" fillId="0" borderId="1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/>
    </xf>
    <xf numFmtId="1" fontId="6" fillId="0" borderId="17" xfId="0" applyNumberFormat="1" applyFont="1" applyBorder="1" applyAlignment="1">
      <alignment horizontal="right" vertical="center" wrapText="1"/>
    </xf>
    <xf numFmtId="0" fontId="0" fillId="0" borderId="7" xfId="0" applyFont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 indent="1"/>
    </xf>
    <xf numFmtId="0" fontId="10" fillId="2" borderId="19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4" fontId="9" fillId="2" borderId="19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 vertical="center"/>
    </xf>
    <xf numFmtId="0" fontId="0" fillId="2" borderId="19" xfId="0" applyFill="1" applyBorder="1" applyAlignment="1">
      <alignment wrapText="1"/>
    </xf>
    <xf numFmtId="0" fontId="0" fillId="2" borderId="19" xfId="0" applyFill="1" applyBorder="1"/>
    <xf numFmtId="49" fontId="6" fillId="2" borderId="20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0" fillId="0" borderId="0" xfId="0" applyFont="1" applyAlignment="1">
      <alignment horizontal="center" vertical="center"/>
    </xf>
    <xf numFmtId="0" fontId="6" fillId="0" borderId="7" xfId="0" applyFont="1" applyBorder="1" applyAlignment="1">
      <alignment vertical="top"/>
    </xf>
    <xf numFmtId="14" fontId="6" fillId="0" borderId="7" xfId="0" applyNumberFormat="1" applyFont="1" applyBorder="1" applyAlignment="1">
      <alignment horizontal="center" vertical="top"/>
    </xf>
    <xf numFmtId="0" fontId="6" fillId="0" borderId="3" xfId="0" applyFont="1" applyBorder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5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 applyAlignment="1">
      <alignment horizontal="right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0" fillId="0" borderId="24" xfId="0" applyNumberFormat="1" applyFont="1" applyBorder="1"/>
    <xf numFmtId="4" fontId="12" fillId="4" borderId="16" xfId="0" applyNumberFormat="1" applyFont="1" applyFill="1" applyBorder="1" applyAlignment="1">
      <alignment vertical="center"/>
    </xf>
    <xf numFmtId="4" fontId="12" fillId="4" borderId="12" xfId="0" applyNumberFormat="1" applyFont="1" applyFill="1" applyBorder="1" applyAlignment="1">
      <alignment vertical="center" wrapText="1"/>
    </xf>
    <xf numFmtId="4" fontId="13" fillId="4" borderId="13" xfId="0" applyNumberFormat="1" applyFont="1" applyFill="1" applyBorder="1" applyAlignment="1">
      <alignment horizontal="center" vertical="center" wrapText="1" shrinkToFit="1"/>
    </xf>
    <xf numFmtId="4" fontId="12" fillId="4" borderId="13" xfId="0" applyNumberFormat="1" applyFont="1" applyFill="1" applyBorder="1" applyAlignment="1">
      <alignment horizontal="center" vertical="center" wrapText="1" shrinkToFit="1"/>
    </xf>
    <xf numFmtId="3" fontId="12" fillId="4" borderId="13" xfId="0" applyNumberFormat="1" applyFont="1" applyFill="1" applyBorder="1" applyAlignment="1">
      <alignment horizontal="center" vertical="center" wrapText="1"/>
    </xf>
    <xf numFmtId="4" fontId="0" fillId="0" borderId="16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horizontal="right" vertical="center" wrapText="1" shrinkToFit="1"/>
    </xf>
    <xf numFmtId="4" fontId="5" fillId="0" borderId="13" xfId="0" applyNumberFormat="1" applyFont="1" applyBorder="1" applyAlignment="1">
      <alignment horizontal="right" vertical="center" shrinkToFit="1"/>
    </xf>
    <xf numFmtId="4" fontId="0" fillId="0" borderId="13" xfId="0" applyNumberFormat="1" applyBorder="1" applyAlignment="1">
      <alignment vertical="center" shrinkToFit="1"/>
    </xf>
    <xf numFmtId="3" fontId="0" fillId="0" borderId="13" xfId="0" applyNumberForma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 wrapText="1" shrinkToFit="1"/>
    </xf>
    <xf numFmtId="4" fontId="6" fillId="0" borderId="13" xfId="0" applyNumberFormat="1" applyFont="1" applyBorder="1" applyAlignment="1">
      <alignment vertical="center" shrinkToFit="1"/>
    </xf>
    <xf numFmtId="3" fontId="6" fillId="0" borderId="13" xfId="0" applyNumberFormat="1" applyFont="1" applyBorder="1" applyAlignment="1">
      <alignment vertical="center"/>
    </xf>
    <xf numFmtId="4" fontId="0" fillId="0" borderId="16" xfId="0" applyNumberFormat="1" applyFont="1" applyBorder="1" applyAlignment="1">
      <alignment horizontal="left" vertical="center"/>
    </xf>
    <xf numFmtId="4" fontId="0" fillId="0" borderId="13" xfId="0" applyNumberFormat="1" applyBorder="1" applyAlignment="1">
      <alignment vertical="center" wrapText="1" shrinkToFit="1"/>
    </xf>
    <xf numFmtId="4" fontId="0" fillId="2" borderId="13" xfId="0" applyNumberFormat="1" applyFill="1" applyBorder="1" applyAlignment="1">
      <alignment vertical="center" wrapText="1" shrinkToFit="1"/>
    </xf>
    <xf numFmtId="4" fontId="0" fillId="2" borderId="13" xfId="0" applyNumberFormat="1" applyFill="1" applyBorder="1" applyAlignment="1">
      <alignment vertical="center" shrinkToFit="1"/>
    </xf>
    <xf numFmtId="3" fontId="0" fillId="2" borderId="13" xfId="0" applyNumberFormat="1" applyFill="1" applyBorder="1" applyAlignment="1">
      <alignment vertical="center"/>
    </xf>
    <xf numFmtId="0" fontId="4" fillId="0" borderId="0" xfId="0" applyFont="1"/>
    <xf numFmtId="0" fontId="14" fillId="0" borderId="24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0" fontId="12" fillId="0" borderId="24" xfId="0" applyFont="1" applyBorder="1"/>
    <xf numFmtId="0" fontId="12" fillId="2" borderId="16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4" fontId="12" fillId="2" borderId="13" xfId="0" applyNumberFormat="1" applyFont="1" applyFill="1" applyBorder="1" applyAlignment="1">
      <alignment horizontal="center" vertical="center"/>
    </xf>
    <xf numFmtId="4" fontId="12" fillId="2" borderId="13" xfId="0" applyNumberFormat="1" applyFont="1" applyFill="1" applyBorder="1" applyAlignment="1">
      <alignment vertical="center"/>
    </xf>
    <xf numFmtId="3" fontId="12" fillId="2" borderId="13" xfId="0" applyNumberFormat="1" applyFont="1" applyFill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3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0" fillId="2" borderId="13" xfId="0" applyFont="1" applyFill="1" applyBorder="1" applyAlignment="1">
      <alignment vertical="center"/>
    </xf>
    <xf numFmtId="49" fontId="0" fillId="2" borderId="12" xfId="0" applyNumberFormat="1" applyFont="1" applyFill="1" applyBorder="1" applyAlignment="1">
      <alignment vertical="center"/>
    </xf>
    <xf numFmtId="0" fontId="0" fillId="4" borderId="13" xfId="0" applyFont="1" applyFill="1" applyBorder="1"/>
    <xf numFmtId="49" fontId="0" fillId="4" borderId="13" xfId="0" applyNumberFormat="1" applyFont="1" applyFill="1" applyBorder="1"/>
    <xf numFmtId="0" fontId="0" fillId="4" borderId="13" xfId="0" applyFont="1" applyFill="1" applyBorder="1" applyAlignment="1">
      <alignment horizontal="center"/>
    </xf>
    <xf numFmtId="0" fontId="0" fillId="4" borderId="16" xfId="0" applyFont="1" applyFill="1" applyBorder="1"/>
    <xf numFmtId="0" fontId="0" fillId="4" borderId="13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6" fillId="2" borderId="26" xfId="0" applyFont="1" applyFill="1" applyBorder="1" applyAlignment="1">
      <alignment vertical="top"/>
    </xf>
    <xf numFmtId="49" fontId="6" fillId="2" borderId="9" xfId="0" applyNumberFormat="1" applyFont="1" applyFill="1" applyBorder="1" applyAlignment="1">
      <alignment vertical="top"/>
    </xf>
    <xf numFmtId="49" fontId="6" fillId="2" borderId="9" xfId="0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 shrinkToFit="1"/>
    </xf>
    <xf numFmtId="164" fontId="6" fillId="2" borderId="9" xfId="0" applyNumberFormat="1" applyFont="1" applyFill="1" applyBorder="1" applyAlignment="1">
      <alignment vertical="top" shrinkToFit="1"/>
    </xf>
    <xf numFmtId="4" fontId="6" fillId="2" borderId="9" xfId="0" applyNumberFormat="1" applyFont="1" applyFill="1" applyBorder="1" applyAlignment="1">
      <alignment vertical="top" shrinkToFit="1"/>
    </xf>
    <xf numFmtId="4" fontId="6" fillId="2" borderId="27" xfId="0" applyNumberFormat="1" applyFont="1" applyFill="1" applyBorder="1" applyAlignment="1">
      <alignment vertical="top" shrinkToFit="1"/>
    </xf>
    <xf numFmtId="4" fontId="6" fillId="2" borderId="0" xfId="0" applyNumberFormat="1" applyFont="1" applyFill="1" applyBorder="1" applyAlignment="1">
      <alignment vertical="top" shrinkToFit="1"/>
    </xf>
    <xf numFmtId="0" fontId="16" fillId="0" borderId="28" xfId="0" applyFont="1" applyBorder="1" applyAlignment="1">
      <alignment vertical="top"/>
    </xf>
    <xf numFmtId="49" fontId="16" fillId="0" borderId="29" xfId="0" applyNumberFormat="1" applyFont="1" applyBorder="1" applyAlignment="1">
      <alignment vertical="top"/>
    </xf>
    <xf numFmtId="49" fontId="16" fillId="0" borderId="29" xfId="0" applyNumberFormat="1" applyFont="1" applyBorder="1" applyAlignment="1">
      <alignment horizontal="left" vertical="top" wrapText="1"/>
    </xf>
    <xf numFmtId="0" fontId="16" fillId="0" borderId="29" xfId="0" applyFont="1" applyBorder="1" applyAlignment="1">
      <alignment horizontal="center" vertical="top" shrinkToFit="1"/>
    </xf>
    <xf numFmtId="164" fontId="16" fillId="0" borderId="29" xfId="0" applyNumberFormat="1" applyFont="1" applyBorder="1" applyAlignment="1">
      <alignment vertical="top" shrinkToFit="1"/>
    </xf>
    <xf numFmtId="4" fontId="16" fillId="3" borderId="29" xfId="0" applyNumberFormat="1" applyFont="1" applyFill="1" applyBorder="1" applyAlignment="1" applyProtection="1">
      <alignment vertical="top" shrinkToFit="1"/>
      <protection locked="0"/>
    </xf>
    <xf numFmtId="4" fontId="16" fillId="0" borderId="29" xfId="0" applyNumberFormat="1" applyFont="1" applyBorder="1" applyAlignment="1">
      <alignment vertical="top" shrinkToFit="1"/>
    </xf>
    <xf numFmtId="4" fontId="16" fillId="0" borderId="3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6" fillId="0" borderId="0" xfId="0" applyFont="1"/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8" fillId="0" borderId="0" xfId="0" applyFont="1" applyAlignment="1">
      <alignment wrapText="1"/>
    </xf>
    <xf numFmtId="49" fontId="0" fillId="0" borderId="0" xfId="0" applyNumberFormat="1" applyAlignment="1">
      <alignment horizontal="left" vertical="top" wrapText="1"/>
    </xf>
    <xf numFmtId="0" fontId="6" fillId="2" borderId="16" xfId="0" applyFont="1" applyFill="1" applyBorder="1" applyAlignment="1">
      <alignment vertical="top"/>
    </xf>
    <xf numFmtId="49" fontId="6" fillId="2" borderId="12" xfId="0" applyNumberFormat="1" applyFont="1" applyFill="1" applyBorder="1" applyAlignment="1">
      <alignment vertical="top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vertical="top"/>
    </xf>
    <xf numFmtId="4" fontId="6" fillId="2" borderId="25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left" vertical="top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0" fontId="16" fillId="0" borderId="31" xfId="0" applyFont="1" applyBorder="1" applyAlignment="1">
      <alignment vertical="top"/>
    </xf>
    <xf numFmtId="49" fontId="16" fillId="0" borderId="32" xfId="0" applyNumberFormat="1" applyFont="1" applyBorder="1" applyAlignment="1">
      <alignment vertical="top"/>
    </xf>
    <xf numFmtId="49" fontId="16" fillId="0" borderId="32" xfId="0" applyNumberFormat="1" applyFont="1" applyBorder="1" applyAlignment="1">
      <alignment horizontal="left" vertical="top" wrapText="1"/>
    </xf>
    <xf numFmtId="0" fontId="16" fillId="0" borderId="32" xfId="0" applyFont="1" applyBorder="1" applyAlignment="1">
      <alignment horizontal="center" vertical="top" shrinkToFit="1"/>
    </xf>
    <xf numFmtId="164" fontId="16" fillId="0" borderId="32" xfId="0" applyNumberFormat="1" applyFont="1" applyBorder="1" applyAlignment="1">
      <alignment vertical="top" shrinkToFit="1"/>
    </xf>
    <xf numFmtId="4" fontId="16" fillId="3" borderId="32" xfId="0" applyNumberFormat="1" applyFont="1" applyFill="1" applyBorder="1" applyAlignment="1" applyProtection="1">
      <alignment vertical="top" shrinkToFit="1"/>
      <protection locked="0"/>
    </xf>
    <xf numFmtId="4" fontId="16" fillId="0" borderId="32" xfId="0" applyNumberFormat="1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164" fontId="20" fillId="0" borderId="0" xfId="0" applyNumberFormat="1" applyFont="1" applyBorder="1" applyAlignment="1">
      <alignment horizontal="left" vertical="top" wrapTex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0" fontId="0" fillId="0" borderId="0" xfId="0" applyFont="1" applyAlignment="1">
      <alignment horizontal="center" vertical="top" shrinkToFit="1"/>
    </xf>
    <xf numFmtId="164" fontId="0" fillId="0" borderId="0" xfId="0" applyNumberFormat="1" applyAlignment="1">
      <alignment vertical="top" shrinkToFit="1"/>
    </xf>
    <xf numFmtId="4" fontId="0" fillId="5" borderId="0" xfId="0" applyNumberFormat="1" applyFill="1" applyAlignment="1">
      <alignment vertical="top" shrinkToFit="1"/>
    </xf>
    <xf numFmtId="4" fontId="0" fillId="0" borderId="0" xfId="0" applyNumberFormat="1" applyAlignment="1">
      <alignment vertical="top" shrinkToFit="1"/>
    </xf>
    <xf numFmtId="0" fontId="0" fillId="0" borderId="0" xfId="0" applyAlignment="1">
      <alignment vertical="top" shrinkToFit="1"/>
    </xf>
    <xf numFmtId="0" fontId="6" fillId="2" borderId="25" xfId="0" applyFont="1" applyFill="1" applyBorder="1" applyAlignment="1">
      <alignment vertical="top"/>
    </xf>
    <xf numFmtId="164" fontId="16" fillId="6" borderId="29" xfId="0" applyNumberFormat="1" applyFont="1" applyFill="1" applyBorder="1" applyAlignment="1">
      <alignment vertical="top" shrinkToFit="1"/>
    </xf>
    <xf numFmtId="164" fontId="19" fillId="6" borderId="0" xfId="0" applyNumberFormat="1" applyFont="1" applyFill="1" applyBorder="1" applyAlignment="1">
      <alignment vertical="top" wrapText="1" shrinkToFit="1"/>
    </xf>
    <xf numFmtId="49" fontId="16" fillId="6" borderId="29" xfId="0" applyNumberFormat="1" applyFont="1" applyFill="1" applyBorder="1" applyAlignment="1">
      <alignment horizontal="left" vertical="top" wrapText="1"/>
    </xf>
    <xf numFmtId="164" fontId="16" fillId="6" borderId="32" xfId="0" applyNumberFormat="1" applyFont="1" applyFill="1" applyBorder="1" applyAlignment="1">
      <alignment vertical="top" shrinkToFit="1"/>
    </xf>
    <xf numFmtId="0" fontId="16" fillId="6" borderId="31" xfId="0" applyFont="1" applyFill="1" applyBorder="1" applyAlignment="1">
      <alignment vertical="top"/>
    </xf>
    <xf numFmtId="49" fontId="16" fillId="6" borderId="32" xfId="0" applyNumberFormat="1" applyFont="1" applyFill="1" applyBorder="1" applyAlignment="1">
      <alignment vertical="top"/>
    </xf>
    <xf numFmtId="49" fontId="16" fillId="6" borderId="32" xfId="0" applyNumberFormat="1" applyFont="1" applyFill="1" applyBorder="1" applyAlignment="1">
      <alignment horizontal="left" vertical="top" wrapText="1"/>
    </xf>
    <xf numFmtId="0" fontId="16" fillId="6" borderId="32" xfId="0" applyFont="1" applyFill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vertical="center" wrapText="1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1" fontId="0" fillId="0" borderId="7" xfId="0" applyNumberFormat="1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7" fillId="0" borderId="13" xfId="0" applyNumberFormat="1" applyFont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8" fillId="0" borderId="13" xfId="0" applyNumberFormat="1" applyFont="1" applyBorder="1" applyAlignment="1">
      <alignment horizontal="right" vertical="center" indent="1"/>
    </xf>
    <xf numFmtId="4" fontId="8" fillId="0" borderId="14" xfId="0" applyNumberFormat="1" applyFont="1" applyBorder="1" applyAlignment="1">
      <alignment horizontal="right" vertical="center" indent="1"/>
    </xf>
    <xf numFmtId="4" fontId="8" fillId="0" borderId="16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2" fontId="11" fillId="2" borderId="19" xfId="0" applyNumberFormat="1" applyFont="1" applyFill="1" applyBorder="1" applyAlignment="1">
      <alignment horizontal="right" vertical="center"/>
    </xf>
    <xf numFmtId="4" fontId="11" fillId="2" borderId="19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wrapText="1"/>
    </xf>
    <xf numFmtId="4" fontId="0" fillId="0" borderId="12" xfId="0" applyNumberForma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4" fontId="0" fillId="2" borderId="13" xfId="0" applyNumberFormat="1" applyFont="1" applyFill="1" applyBorder="1" applyAlignment="1">
      <alignment vertical="center"/>
    </xf>
    <xf numFmtId="49" fontId="12" fillId="0" borderId="16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49" fontId="0" fillId="0" borderId="25" xfId="0" applyNumberFormat="1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49" fontId="0" fillId="0" borderId="25" xfId="0" applyNumberFormat="1" applyFont="1" applyBorder="1" applyAlignment="1">
      <alignment vertical="center"/>
    </xf>
    <xf numFmtId="49" fontId="0" fillId="2" borderId="25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E1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DF7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66FF66"/>
  </sheetPr>
  <dimension ref="A1:O99"/>
  <sheetViews>
    <sheetView showGridLines="0" topLeftCell="B1" zoomScalePageLayoutView="75" workbookViewId="0">
      <selection activeCell="L73" sqref="L73"/>
    </sheetView>
  </sheetViews>
  <sheetFormatPr defaultColWidth="9" defaultRowHeight="12.75" customHeight="1"/>
  <cols>
    <col min="1" max="1" width="8.42578125" hidden="1" customWidth="1"/>
    <col min="2" max="2" width="13.42578125" customWidth="1"/>
    <col min="3" max="3" width="7.42578125" style="1" customWidth="1"/>
    <col min="4" max="4" width="13" style="1" customWidth="1"/>
    <col min="5" max="5" width="9.7109375" style="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2" t="s">
        <v>0</v>
      </c>
      <c r="B1" s="207" t="s">
        <v>1</v>
      </c>
      <c r="C1" s="207"/>
      <c r="D1" s="207"/>
      <c r="E1" s="207"/>
      <c r="F1" s="207"/>
      <c r="G1" s="207"/>
      <c r="H1" s="207"/>
      <c r="I1" s="207"/>
      <c r="J1" s="207"/>
    </row>
    <row r="2" spans="1:15" ht="36" customHeight="1">
      <c r="A2" s="3"/>
      <c r="B2" s="4" t="s">
        <v>2</v>
      </c>
      <c r="C2" s="5"/>
      <c r="D2" s="6" t="s">
        <v>3</v>
      </c>
      <c r="E2" s="208" t="s">
        <v>4</v>
      </c>
      <c r="F2" s="208"/>
      <c r="G2" s="208"/>
      <c r="H2" s="208"/>
      <c r="I2" s="208"/>
      <c r="J2" s="208"/>
      <c r="O2" s="7"/>
    </row>
    <row r="3" spans="1:15" ht="27" hidden="1" customHeight="1">
      <c r="A3" s="3"/>
      <c r="B3" s="8"/>
      <c r="C3" s="5"/>
      <c r="D3" s="9"/>
      <c r="E3" s="209"/>
      <c r="F3" s="209"/>
      <c r="G3" s="209"/>
      <c r="H3" s="209"/>
      <c r="I3" s="209"/>
      <c r="J3" s="209"/>
    </row>
    <row r="4" spans="1:15" ht="23.25" customHeight="1">
      <c r="A4" s="3"/>
      <c r="B4" s="10"/>
      <c r="C4" s="11"/>
      <c r="D4" s="12"/>
      <c r="E4" s="210"/>
      <c r="F4" s="210"/>
      <c r="G4" s="210"/>
      <c r="H4" s="210"/>
      <c r="I4" s="210"/>
      <c r="J4" s="210"/>
    </row>
    <row r="5" spans="1:15" ht="24" customHeight="1">
      <c r="A5" s="3"/>
      <c r="B5" s="13" t="s">
        <v>5</v>
      </c>
      <c r="D5" s="211" t="s">
        <v>6</v>
      </c>
      <c r="E5" s="211"/>
      <c r="F5" s="211"/>
      <c r="G5" s="211"/>
      <c r="H5" s="14" t="s">
        <v>7</v>
      </c>
      <c r="I5" s="15" t="s">
        <v>8</v>
      </c>
      <c r="J5" s="16"/>
    </row>
    <row r="6" spans="1:15" ht="15.75" customHeight="1">
      <c r="A6" s="3"/>
      <c r="B6" s="17"/>
      <c r="C6" s="18"/>
      <c r="D6" s="212" t="s">
        <v>9</v>
      </c>
      <c r="E6" s="212"/>
      <c r="F6" s="212"/>
      <c r="G6" s="212"/>
      <c r="H6" s="14" t="s">
        <v>10</v>
      </c>
      <c r="I6" s="15" t="s">
        <v>11</v>
      </c>
      <c r="J6" s="16"/>
    </row>
    <row r="7" spans="1:15" ht="15.75" customHeight="1">
      <c r="A7" s="3"/>
      <c r="B7" s="19"/>
      <c r="C7" s="20"/>
      <c r="D7" s="21" t="s">
        <v>12</v>
      </c>
      <c r="E7" s="213" t="s">
        <v>13</v>
      </c>
      <c r="F7" s="213"/>
      <c r="G7" s="213"/>
      <c r="H7" s="22"/>
      <c r="I7" s="23"/>
      <c r="J7" s="24"/>
    </row>
    <row r="8" spans="1:15" ht="24" hidden="1" customHeight="1">
      <c r="A8" s="3"/>
      <c r="B8" s="13" t="s">
        <v>14</v>
      </c>
      <c r="D8" s="25"/>
      <c r="H8" s="14" t="s">
        <v>7</v>
      </c>
      <c r="I8" s="26"/>
      <c r="J8" s="16"/>
    </row>
    <row r="9" spans="1:15" ht="15.75" hidden="1" customHeight="1">
      <c r="A9" s="3"/>
      <c r="B9" s="3"/>
      <c r="D9" s="25"/>
      <c r="H9" s="14" t="s">
        <v>10</v>
      </c>
      <c r="I9" s="26"/>
      <c r="J9" s="16"/>
    </row>
    <row r="10" spans="1:15" ht="15.75" hidden="1" customHeight="1">
      <c r="A10" s="3"/>
      <c r="B10" s="27"/>
      <c r="C10" s="20"/>
      <c r="D10" s="28"/>
      <c r="E10" s="29"/>
      <c r="F10" s="22"/>
      <c r="G10" s="30"/>
      <c r="H10" s="30"/>
      <c r="I10" s="31"/>
      <c r="J10" s="24"/>
    </row>
    <row r="11" spans="1:15" ht="24" customHeight="1">
      <c r="A11" s="3"/>
      <c r="B11" s="13" t="s">
        <v>15</v>
      </c>
      <c r="D11" s="214"/>
      <c r="E11" s="214"/>
      <c r="F11" s="214"/>
      <c r="G11" s="214"/>
      <c r="H11" s="14" t="s">
        <v>7</v>
      </c>
      <c r="I11" s="32"/>
      <c r="J11" s="16"/>
    </row>
    <row r="12" spans="1:15" ht="15.75" customHeight="1">
      <c r="A12" s="3"/>
      <c r="B12" s="17"/>
      <c r="C12" s="18"/>
      <c r="D12" s="215"/>
      <c r="E12" s="215"/>
      <c r="F12" s="215"/>
      <c r="G12" s="215"/>
      <c r="H12" s="14" t="s">
        <v>10</v>
      </c>
      <c r="I12" s="32"/>
      <c r="J12" s="16"/>
    </row>
    <row r="13" spans="1:15" ht="15.75" customHeight="1">
      <c r="A13" s="3"/>
      <c r="B13" s="19"/>
      <c r="C13" s="20"/>
      <c r="D13" s="33"/>
      <c r="E13" s="216"/>
      <c r="F13" s="216"/>
      <c r="G13" s="216"/>
      <c r="H13" s="34"/>
      <c r="I13" s="23"/>
      <c r="J13" s="24"/>
    </row>
    <row r="14" spans="1:15" ht="24" customHeight="1">
      <c r="A14" s="3"/>
      <c r="B14" s="35" t="s">
        <v>16</v>
      </c>
      <c r="C14" s="36"/>
      <c r="D14" s="37"/>
      <c r="E14" s="38"/>
      <c r="F14" s="39"/>
      <c r="G14" s="39"/>
      <c r="H14" s="40"/>
      <c r="I14" s="39"/>
      <c r="J14" s="41"/>
    </row>
    <row r="15" spans="1:15" ht="32.25" customHeight="1">
      <c r="A15" s="3"/>
      <c r="B15" s="27" t="s">
        <v>17</v>
      </c>
      <c r="C15" s="42"/>
      <c r="D15" s="43"/>
      <c r="E15" s="217"/>
      <c r="F15" s="217"/>
      <c r="G15" s="218"/>
      <c r="H15" s="218"/>
      <c r="I15" s="219" t="s">
        <v>18</v>
      </c>
      <c r="J15" s="219"/>
    </row>
    <row r="16" spans="1:15" ht="23.25" customHeight="1">
      <c r="A16" s="44" t="s">
        <v>19</v>
      </c>
      <c r="B16" s="45" t="s">
        <v>19</v>
      </c>
      <c r="C16" s="46"/>
      <c r="D16" s="47"/>
      <c r="E16" s="220"/>
      <c r="F16" s="220"/>
      <c r="G16" s="220"/>
      <c r="H16" s="220"/>
      <c r="I16" s="221">
        <f>SUMIF(F58:F95,A16,I58:I95)+SUMIF(F58:F95,"PSU",I58:I95)</f>
        <v>0</v>
      </c>
      <c r="J16" s="221"/>
    </row>
    <row r="17" spans="1:10" ht="23.25" customHeight="1">
      <c r="A17" s="44" t="s">
        <v>20</v>
      </c>
      <c r="B17" s="45" t="s">
        <v>20</v>
      </c>
      <c r="C17" s="46"/>
      <c r="D17" s="47"/>
      <c r="E17" s="220"/>
      <c r="F17" s="220"/>
      <c r="G17" s="220"/>
      <c r="H17" s="220"/>
      <c r="I17" s="221">
        <f>SUMIF(F58:F95,A17,I58:I95)</f>
        <v>0</v>
      </c>
      <c r="J17" s="221"/>
    </row>
    <row r="18" spans="1:10" ht="23.25" customHeight="1">
      <c r="A18" s="44" t="s">
        <v>21</v>
      </c>
      <c r="B18" s="45" t="s">
        <v>21</v>
      </c>
      <c r="C18" s="46"/>
      <c r="D18" s="47"/>
      <c r="E18" s="220"/>
      <c r="F18" s="220"/>
      <c r="G18" s="220"/>
      <c r="H18" s="220"/>
      <c r="I18" s="221">
        <f>SUMIF(F58:F95,A18,I58:I95)</f>
        <v>0</v>
      </c>
      <c r="J18" s="221"/>
    </row>
    <row r="19" spans="1:10" ht="23.25" customHeight="1">
      <c r="A19" s="44" t="s">
        <v>22</v>
      </c>
      <c r="B19" s="45" t="s">
        <v>23</v>
      </c>
      <c r="C19" s="46"/>
      <c r="D19" s="47"/>
      <c r="E19" s="220"/>
      <c r="F19" s="220"/>
      <c r="G19" s="220"/>
      <c r="H19" s="220"/>
      <c r="I19" s="221">
        <f>SUMIF(F58:F95,A19,I58:I95)</f>
        <v>0</v>
      </c>
      <c r="J19" s="221"/>
    </row>
    <row r="20" spans="1:10" ht="23.25" customHeight="1">
      <c r="A20" s="44" t="s">
        <v>24</v>
      </c>
      <c r="B20" s="45" t="s">
        <v>25</v>
      </c>
      <c r="C20" s="46"/>
      <c r="D20" s="47"/>
      <c r="E20" s="220"/>
      <c r="F20" s="220"/>
      <c r="G20" s="220"/>
      <c r="H20" s="220"/>
      <c r="I20" s="221">
        <f>SUMIF(F58:F95,A20,I58:I95)</f>
        <v>0</v>
      </c>
      <c r="J20" s="221"/>
    </row>
    <row r="21" spans="1:10" ht="23.25" customHeight="1">
      <c r="A21" s="3"/>
      <c r="B21" s="48" t="s">
        <v>18</v>
      </c>
      <c r="C21" s="49"/>
      <c r="D21" s="50"/>
      <c r="E21" s="222"/>
      <c r="F21" s="222"/>
      <c r="G21" s="222"/>
      <c r="H21" s="222"/>
      <c r="I21" s="223">
        <f>SUM(I16:J20)</f>
        <v>0</v>
      </c>
      <c r="J21" s="223"/>
    </row>
    <row r="22" spans="1:10" ht="33" customHeight="1">
      <c r="A22" s="3"/>
      <c r="B22" s="51" t="s">
        <v>26</v>
      </c>
      <c r="C22" s="46"/>
      <c r="D22" s="47"/>
      <c r="E22" s="52"/>
      <c r="F22" s="53"/>
      <c r="G22" s="54"/>
      <c r="H22" s="54"/>
      <c r="I22" s="54"/>
      <c r="J22" s="55"/>
    </row>
    <row r="23" spans="1:10" ht="23.25" customHeight="1">
      <c r="A23" s="3">
        <f>ZakladDPHSni*SazbaDPH1/100</f>
        <v>0</v>
      </c>
      <c r="B23" s="45" t="s">
        <v>27</v>
      </c>
      <c r="C23" s="46"/>
      <c r="D23" s="47"/>
      <c r="E23" s="56">
        <v>15</v>
      </c>
      <c r="F23" s="53" t="s">
        <v>28</v>
      </c>
      <c r="G23" s="224">
        <f>ZakladDPHSniVypocet</f>
        <v>0</v>
      </c>
      <c r="H23" s="224"/>
      <c r="I23" s="224"/>
      <c r="J23" s="55" t="str">
        <f t="shared" ref="J23:J28" si="0">Mena</f>
        <v>CZK</v>
      </c>
    </row>
    <row r="24" spans="1:10" ht="23.25" customHeight="1">
      <c r="A24" s="3">
        <f>(A23-INT(A23))*100</f>
        <v>0</v>
      </c>
      <c r="B24" s="45" t="s">
        <v>29</v>
      </c>
      <c r="C24" s="46"/>
      <c r="D24" s="47"/>
      <c r="E24" s="56">
        <f>SazbaDPH1</f>
        <v>15</v>
      </c>
      <c r="F24" s="53" t="s">
        <v>28</v>
      </c>
      <c r="G24" s="225">
        <f>A23</f>
        <v>0</v>
      </c>
      <c r="H24" s="225"/>
      <c r="I24" s="225"/>
      <c r="J24" s="55" t="str">
        <f t="shared" si="0"/>
        <v>CZK</v>
      </c>
    </row>
    <row r="25" spans="1:10" ht="23.25" customHeight="1">
      <c r="A25" s="3">
        <f>ZakladDPHZakl*SazbaDPH2/100</f>
        <v>0</v>
      </c>
      <c r="B25" s="45" t="s">
        <v>30</v>
      </c>
      <c r="C25" s="46"/>
      <c r="D25" s="47"/>
      <c r="E25" s="56">
        <v>21</v>
      </c>
      <c r="F25" s="53" t="s">
        <v>28</v>
      </c>
      <c r="G25" s="224">
        <f>ZakladDPHZaklVypocet</f>
        <v>0</v>
      </c>
      <c r="H25" s="224"/>
      <c r="I25" s="224"/>
      <c r="J25" s="55" t="str">
        <f t="shared" si="0"/>
        <v>CZK</v>
      </c>
    </row>
    <row r="26" spans="1:10" ht="23.25" customHeight="1">
      <c r="A26" s="3">
        <f>(A25-INT(A25))*100</f>
        <v>0</v>
      </c>
      <c r="B26" s="57" t="s">
        <v>31</v>
      </c>
      <c r="C26" s="58"/>
      <c r="D26" s="43"/>
      <c r="E26" s="59">
        <f>SazbaDPH2</f>
        <v>21</v>
      </c>
      <c r="F26" s="60" t="s">
        <v>28</v>
      </c>
      <c r="G26" s="226">
        <f>A25</f>
        <v>0</v>
      </c>
      <c r="H26" s="226"/>
      <c r="I26" s="226"/>
      <c r="J26" s="61" t="str">
        <f t="shared" si="0"/>
        <v>CZK</v>
      </c>
    </row>
    <row r="27" spans="1:10" ht="23.25" customHeight="1">
      <c r="A27" s="3">
        <f>ZakladDPHSni+DPHSni+ZakladDPHZakl+DPHZakl</f>
        <v>0</v>
      </c>
      <c r="B27" s="13" t="s">
        <v>32</v>
      </c>
      <c r="C27" s="62"/>
      <c r="D27" s="63"/>
      <c r="E27" s="62"/>
      <c r="F27" s="64"/>
      <c r="G27" s="227">
        <f>CenaCelkem-(ZakladDPHSni+DPHSni+ZakladDPHZakl+DPHZakl)</f>
        <v>0</v>
      </c>
      <c r="H27" s="227"/>
      <c r="I27" s="227"/>
      <c r="J27" s="65" t="str">
        <f t="shared" si="0"/>
        <v>CZK</v>
      </c>
    </row>
    <row r="28" spans="1:10" ht="27.75" hidden="1" customHeight="1">
      <c r="A28" s="3"/>
      <c r="B28" s="66" t="s">
        <v>33</v>
      </c>
      <c r="C28" s="67"/>
      <c r="D28" s="67"/>
      <c r="E28" s="68"/>
      <c r="F28" s="69"/>
      <c r="G28" s="228">
        <f>ZakladDPHSniVypocet+ZakladDPHZaklVypocet</f>
        <v>0</v>
      </c>
      <c r="H28" s="228"/>
      <c r="I28" s="228"/>
      <c r="J28" s="70" t="str">
        <f t="shared" si="0"/>
        <v>CZK</v>
      </c>
    </row>
    <row r="29" spans="1:10" ht="27.75" customHeight="1">
      <c r="A29" s="3">
        <f>(A27-INT(A27))*100</f>
        <v>0</v>
      </c>
      <c r="B29" s="66" t="s">
        <v>34</v>
      </c>
      <c r="C29" s="71"/>
      <c r="D29" s="71"/>
      <c r="E29" s="71"/>
      <c r="F29" s="72"/>
      <c r="G29" s="229">
        <f>A27</f>
        <v>0</v>
      </c>
      <c r="H29" s="229"/>
      <c r="I29" s="229"/>
      <c r="J29" s="73" t="s">
        <v>35</v>
      </c>
    </row>
    <row r="30" spans="1:10" ht="12.75" customHeight="1">
      <c r="A30" s="3"/>
      <c r="B30" s="3"/>
      <c r="J30" s="74"/>
    </row>
    <row r="31" spans="1:10" ht="30" customHeight="1">
      <c r="A31" s="3"/>
      <c r="B31" s="3"/>
      <c r="J31" s="74"/>
    </row>
    <row r="32" spans="1:10" ht="18.75" customHeight="1">
      <c r="A32" s="3"/>
      <c r="B32" s="75"/>
      <c r="C32" s="76" t="s">
        <v>36</v>
      </c>
      <c r="D32" s="77"/>
      <c r="E32" s="77"/>
      <c r="F32" s="78" t="s">
        <v>37</v>
      </c>
      <c r="G32" s="79"/>
      <c r="H32" s="80"/>
      <c r="I32" s="79"/>
      <c r="J32" s="74"/>
    </row>
    <row r="33" spans="1:10" ht="47.25" customHeight="1">
      <c r="A33" s="3"/>
      <c r="B33" s="3"/>
      <c r="J33" s="74"/>
    </row>
    <row r="34" spans="1:10" s="83" customFormat="1" ht="18.75" customHeight="1">
      <c r="A34" s="81"/>
      <c r="B34" s="81"/>
      <c r="C34" s="82"/>
      <c r="D34" s="230"/>
      <c r="E34" s="230"/>
      <c r="G34" s="231"/>
      <c r="H34" s="231"/>
      <c r="I34" s="231"/>
      <c r="J34" s="84"/>
    </row>
    <row r="35" spans="1:10" ht="12.75" customHeight="1">
      <c r="A35" s="3"/>
      <c r="B35" s="3"/>
      <c r="D35" s="232" t="s">
        <v>38</v>
      </c>
      <c r="E35" s="232"/>
      <c r="H35" s="85" t="s">
        <v>39</v>
      </c>
      <c r="J35" s="74"/>
    </row>
    <row r="36" spans="1:10" ht="13.5" customHeight="1">
      <c r="A36" s="86"/>
      <c r="B36" s="86"/>
      <c r="C36" s="87"/>
      <c r="D36" s="87"/>
      <c r="E36" s="87"/>
      <c r="F36" s="88"/>
      <c r="G36" s="88"/>
      <c r="H36" s="88"/>
      <c r="I36" s="88"/>
      <c r="J36" s="89"/>
    </row>
    <row r="37" spans="1:10" ht="27" customHeight="1">
      <c r="B37" s="90" t="s">
        <v>40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>
      <c r="A38" s="94" t="s">
        <v>41</v>
      </c>
      <c r="B38" s="95" t="s">
        <v>42</v>
      </c>
      <c r="C38" s="96" t="s">
        <v>43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44</v>
      </c>
      <c r="I38" s="98" t="s">
        <v>45</v>
      </c>
      <c r="J38" s="99" t="s">
        <v>28</v>
      </c>
    </row>
    <row r="39" spans="1:10" ht="25.5" hidden="1" customHeight="1">
      <c r="A39" s="94">
        <v>1</v>
      </c>
      <c r="B39" s="100" t="s">
        <v>46</v>
      </c>
      <c r="C39" s="233"/>
      <c r="D39" s="233"/>
      <c r="E39" s="233"/>
      <c r="F39" s="101">
        <f>'00 0001 Naklady'!AE32+'01 01 Pol'!AE1690+'01 02 Pol'!AE11+'01 03 Pol'!AE10+'01 04 Pol'!AE11+'01 05 Pol'!AE11+'01 06 Pol'!AE11+'01 07 Pol'!AE12</f>
        <v>0</v>
      </c>
      <c r="G39" s="102">
        <f>'00 0001 Naklady'!AF32+'01 01 Pol'!AF1690+'01 02 Pol'!AF11+'01 03 Pol'!AF10+'01 04 Pol'!AF11+'01 05 Pol'!AF11+'01 06 Pol'!AF11+'01 07 Pol'!AF12</f>
        <v>0</v>
      </c>
      <c r="H39" s="103">
        <f t="shared" ref="H39:H50" si="1"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customHeight="1">
      <c r="A40" s="94">
        <v>2</v>
      </c>
      <c r="B40" s="105"/>
      <c r="C40" s="234" t="s">
        <v>47</v>
      </c>
      <c r="D40" s="234"/>
      <c r="E40" s="234"/>
      <c r="F40" s="106">
        <f>'00 0001 Naklady'!AE32</f>
        <v>0</v>
      </c>
      <c r="G40" s="107">
        <f>'00 0001 Naklady'!AF32</f>
        <v>0</v>
      </c>
      <c r="H40" s="107">
        <f t="shared" si="1"/>
        <v>0</v>
      </c>
      <c r="I40" s="107">
        <f>F40+G40+H40</f>
        <v>0</v>
      </c>
      <c r="J40" s="108" t="str">
        <f>IF(CenaCelkemVypocet=0,"",I40/CenaCelkemVypocet*100)</f>
        <v/>
      </c>
    </row>
    <row r="41" spans="1:10" ht="25.5" customHeight="1">
      <c r="A41" s="94">
        <v>3</v>
      </c>
      <c r="B41" s="109" t="s">
        <v>48</v>
      </c>
      <c r="C41" s="233" t="s">
        <v>47</v>
      </c>
      <c r="D41" s="233"/>
      <c r="E41" s="233"/>
      <c r="F41" s="110">
        <f>'00 0001 Naklady'!AE32</f>
        <v>0</v>
      </c>
      <c r="G41" s="103">
        <f>'00 0001 Naklady'!AF32</f>
        <v>0</v>
      </c>
      <c r="H41" s="103">
        <f t="shared" si="1"/>
        <v>0</v>
      </c>
      <c r="I41" s="103">
        <f>F41+G41+H41</f>
        <v>0</v>
      </c>
      <c r="J41" s="104" t="str">
        <f>IF(CenaCelkemVypocet=0,"",I41/CenaCelkemVypocet*100)</f>
        <v/>
      </c>
    </row>
    <row r="42" spans="1:10" ht="25.5" customHeight="1">
      <c r="A42" s="94">
        <v>2</v>
      </c>
      <c r="B42" s="105"/>
      <c r="C42" s="234" t="s">
        <v>49</v>
      </c>
      <c r="D42" s="234"/>
      <c r="E42" s="234"/>
      <c r="F42" s="106"/>
      <c r="G42" s="107"/>
      <c r="H42" s="107">
        <f t="shared" si="1"/>
        <v>0</v>
      </c>
      <c r="I42" s="107"/>
      <c r="J42" s="108"/>
    </row>
    <row r="43" spans="1:10" ht="25.5" customHeight="1">
      <c r="A43" s="94">
        <v>2</v>
      </c>
      <c r="B43" s="105" t="s">
        <v>50</v>
      </c>
      <c r="C43" s="234" t="s">
        <v>4</v>
      </c>
      <c r="D43" s="234"/>
      <c r="E43" s="234"/>
      <c r="F43" s="106">
        <f>'01 01 Pol'!AE1690+'01 02 Pol'!AE11+'01 03 Pol'!AE10+'01 04 Pol'!AE11+'01 05 Pol'!AE11+'01 06 Pol'!AE11+'01 07 Pol'!AE12</f>
        <v>0</v>
      </c>
      <c r="G43" s="107">
        <f>'01 01 Pol'!AF1690+'01 02 Pol'!AF11+'01 03 Pol'!AF10+'01 04 Pol'!AF11+'01 05 Pol'!AF11+'01 06 Pol'!AF11+'01 07 Pol'!AF12</f>
        <v>0</v>
      </c>
      <c r="H43" s="107">
        <f t="shared" si="1"/>
        <v>0</v>
      </c>
      <c r="I43" s="107">
        <f t="shared" ref="I43:I50" si="2">F43+G43+H43</f>
        <v>0</v>
      </c>
      <c r="J43" s="108" t="str">
        <f t="shared" ref="J43:J50" si="3">IF(CenaCelkemVypocet=0,"",I43/CenaCelkemVypocet*100)</f>
        <v/>
      </c>
    </row>
    <row r="44" spans="1:10" ht="25.5" customHeight="1">
      <c r="A44" s="94">
        <v>3</v>
      </c>
      <c r="B44" s="109" t="s">
        <v>50</v>
      </c>
      <c r="C44" s="233" t="s">
        <v>51</v>
      </c>
      <c r="D44" s="233"/>
      <c r="E44" s="233"/>
      <c r="F44" s="110">
        <f>'01 01 Pol'!AE1690</f>
        <v>0</v>
      </c>
      <c r="G44" s="103">
        <f>'01 01 Pol'!AF1690</f>
        <v>0</v>
      </c>
      <c r="H44" s="103">
        <f t="shared" si="1"/>
        <v>0</v>
      </c>
      <c r="I44" s="103">
        <f t="shared" si="2"/>
        <v>0</v>
      </c>
      <c r="J44" s="104" t="str">
        <f t="shared" si="3"/>
        <v/>
      </c>
    </row>
    <row r="45" spans="1:10" ht="25.5" customHeight="1">
      <c r="A45" s="94">
        <v>3</v>
      </c>
      <c r="B45" s="109" t="s">
        <v>52</v>
      </c>
      <c r="C45" s="233" t="s">
        <v>53</v>
      </c>
      <c r="D45" s="233"/>
      <c r="E45" s="233"/>
      <c r="F45" s="110">
        <f>'01 02 Pol'!AE11</f>
        <v>0</v>
      </c>
      <c r="G45" s="103">
        <f>'01 02 Pol'!AF11</f>
        <v>0</v>
      </c>
      <c r="H45" s="103">
        <f t="shared" si="1"/>
        <v>0</v>
      </c>
      <c r="I45" s="103">
        <f t="shared" si="2"/>
        <v>0</v>
      </c>
      <c r="J45" s="104" t="str">
        <f t="shared" si="3"/>
        <v/>
      </c>
    </row>
    <row r="46" spans="1:10" ht="25.5" customHeight="1">
      <c r="A46" s="94">
        <v>3</v>
      </c>
      <c r="B46" s="109" t="s">
        <v>54</v>
      </c>
      <c r="C46" s="233" t="s">
        <v>55</v>
      </c>
      <c r="D46" s="233"/>
      <c r="E46" s="233"/>
      <c r="F46" s="110">
        <f>'01 03 Pol'!AE10</f>
        <v>0</v>
      </c>
      <c r="G46" s="103">
        <f>'01 03 Pol'!AF10</f>
        <v>0</v>
      </c>
      <c r="H46" s="103">
        <f t="shared" si="1"/>
        <v>0</v>
      </c>
      <c r="I46" s="103">
        <f t="shared" si="2"/>
        <v>0</v>
      </c>
      <c r="J46" s="104" t="str">
        <f t="shared" si="3"/>
        <v/>
      </c>
    </row>
    <row r="47" spans="1:10" ht="25.5" customHeight="1">
      <c r="A47" s="94">
        <v>3</v>
      </c>
      <c r="B47" s="109" t="s">
        <v>56</v>
      </c>
      <c r="C47" s="233" t="s">
        <v>57</v>
      </c>
      <c r="D47" s="233"/>
      <c r="E47" s="233"/>
      <c r="F47" s="110">
        <f>'01 04 Pol'!AE11</f>
        <v>0</v>
      </c>
      <c r="G47" s="103">
        <f>'01 04 Pol'!AF11</f>
        <v>0</v>
      </c>
      <c r="H47" s="103">
        <f t="shared" si="1"/>
        <v>0</v>
      </c>
      <c r="I47" s="103">
        <f t="shared" si="2"/>
        <v>0</v>
      </c>
      <c r="J47" s="104" t="str">
        <f t="shared" si="3"/>
        <v/>
      </c>
    </row>
    <row r="48" spans="1:10" ht="25.5" customHeight="1">
      <c r="A48" s="94">
        <v>3</v>
      </c>
      <c r="B48" s="109" t="s">
        <v>58</v>
      </c>
      <c r="C48" s="233" t="s">
        <v>59</v>
      </c>
      <c r="D48" s="233"/>
      <c r="E48" s="233"/>
      <c r="F48" s="110">
        <f>'01 05 Pol'!AE11</f>
        <v>0</v>
      </c>
      <c r="G48" s="103">
        <f>'01 05 Pol'!AF11</f>
        <v>0</v>
      </c>
      <c r="H48" s="103">
        <f t="shared" si="1"/>
        <v>0</v>
      </c>
      <c r="I48" s="103">
        <f t="shared" si="2"/>
        <v>0</v>
      </c>
      <c r="J48" s="104" t="str">
        <f t="shared" si="3"/>
        <v/>
      </c>
    </row>
    <row r="49" spans="1:10" ht="25.5" customHeight="1">
      <c r="A49" s="94">
        <v>3</v>
      </c>
      <c r="B49" s="109" t="s">
        <v>60</v>
      </c>
      <c r="C49" s="233" t="s">
        <v>61</v>
      </c>
      <c r="D49" s="233"/>
      <c r="E49" s="233"/>
      <c r="F49" s="110">
        <f>'01 06 Pol'!AE11</f>
        <v>0</v>
      </c>
      <c r="G49" s="103">
        <f>'01 06 Pol'!AF11</f>
        <v>0</v>
      </c>
      <c r="H49" s="103">
        <f t="shared" si="1"/>
        <v>0</v>
      </c>
      <c r="I49" s="103">
        <f t="shared" si="2"/>
        <v>0</v>
      </c>
      <c r="J49" s="104" t="str">
        <f t="shared" si="3"/>
        <v/>
      </c>
    </row>
    <row r="50" spans="1:10" ht="25.5" customHeight="1">
      <c r="A50" s="94">
        <v>3</v>
      </c>
      <c r="B50" s="109" t="s">
        <v>62</v>
      </c>
      <c r="C50" s="233" t="s">
        <v>63</v>
      </c>
      <c r="D50" s="233"/>
      <c r="E50" s="233"/>
      <c r="F50" s="110">
        <f>'01 07 Pol'!AE12</f>
        <v>0</v>
      </c>
      <c r="G50" s="103">
        <f>'01 07 Pol'!AF12</f>
        <v>0</v>
      </c>
      <c r="H50" s="103">
        <f t="shared" si="1"/>
        <v>0</v>
      </c>
      <c r="I50" s="103">
        <f t="shared" si="2"/>
        <v>0</v>
      </c>
      <c r="J50" s="104" t="str">
        <f t="shared" si="3"/>
        <v/>
      </c>
    </row>
    <row r="51" spans="1:10" ht="25.5" customHeight="1">
      <c r="A51" s="94"/>
      <c r="B51" s="235" t="s">
        <v>64</v>
      </c>
      <c r="C51" s="235"/>
      <c r="D51" s="235"/>
      <c r="E51" s="235"/>
      <c r="F51" s="111">
        <f>SUMIF(A39:A50,"=1",F39:F50)</f>
        <v>0</v>
      </c>
      <c r="G51" s="112">
        <f>SUMIF(A39:A50,"=1",G39:G50)</f>
        <v>0</v>
      </c>
      <c r="H51" s="112">
        <f>SUMIF(A39:A50,"=1",H39:H50)</f>
        <v>0</v>
      </c>
      <c r="I51" s="112">
        <f>SUMIF(A39:A50,"=1",I39:I50)</f>
        <v>0</v>
      </c>
      <c r="J51" s="113">
        <f>SUMIF(A39:A50,"=1",J39:J50)</f>
        <v>0</v>
      </c>
    </row>
    <row r="55" spans="1:10" ht="15.75">
      <c r="B55" s="114" t="s">
        <v>65</v>
      </c>
    </row>
    <row r="57" spans="1:10" ht="25.5" customHeight="1">
      <c r="A57" s="115"/>
      <c r="B57" s="116" t="s">
        <v>42</v>
      </c>
      <c r="C57" s="116" t="s">
        <v>43</v>
      </c>
      <c r="D57" s="117"/>
      <c r="E57" s="117"/>
      <c r="F57" s="118" t="s">
        <v>66</v>
      </c>
      <c r="G57" s="118"/>
      <c r="H57" s="118"/>
      <c r="I57" s="118" t="s">
        <v>18</v>
      </c>
      <c r="J57" s="118" t="s">
        <v>28</v>
      </c>
    </row>
    <row r="58" spans="1:10" ht="36.75" customHeight="1">
      <c r="A58" s="119"/>
      <c r="B58" s="120" t="s">
        <v>67</v>
      </c>
      <c r="C58" s="236" t="s">
        <v>68</v>
      </c>
      <c r="D58" s="236"/>
      <c r="E58" s="236"/>
      <c r="F58" s="121" t="s">
        <v>19</v>
      </c>
      <c r="G58" s="122"/>
      <c r="H58" s="122"/>
      <c r="I58" s="122">
        <f>'01 01 Pol'!G8</f>
        <v>0</v>
      </c>
      <c r="J58" s="123" t="str">
        <f>IF(I96=0,"",I58/I96*100)</f>
        <v/>
      </c>
    </row>
    <row r="59" spans="1:10" ht="36.75" customHeight="1">
      <c r="A59" s="119"/>
      <c r="B59" s="120" t="s">
        <v>69</v>
      </c>
      <c r="C59" s="236" t="s">
        <v>70</v>
      </c>
      <c r="D59" s="236"/>
      <c r="E59" s="236"/>
      <c r="F59" s="121" t="s">
        <v>19</v>
      </c>
      <c r="G59" s="122"/>
      <c r="H59" s="122"/>
      <c r="I59" s="122">
        <f>'01 01 Pol'!G23</f>
        <v>0</v>
      </c>
      <c r="J59" s="123" t="str">
        <f>IF(I96=0,"",I59/I96*100)</f>
        <v/>
      </c>
    </row>
    <row r="60" spans="1:10" ht="36.75" customHeight="1">
      <c r="A60" s="119"/>
      <c r="B60" s="120" t="s">
        <v>71</v>
      </c>
      <c r="C60" s="236" t="s">
        <v>72</v>
      </c>
      <c r="D60" s="236"/>
      <c r="E60" s="236"/>
      <c r="F60" s="121" t="s">
        <v>19</v>
      </c>
      <c r="G60" s="122"/>
      <c r="H60" s="122"/>
      <c r="I60" s="122">
        <f>'01 01 Pol'!G55</f>
        <v>0</v>
      </c>
      <c r="J60" s="123" t="str">
        <f>IF(I96=0,"",I60/I96*100)</f>
        <v/>
      </c>
    </row>
    <row r="61" spans="1:10" ht="36.75" customHeight="1">
      <c r="A61" s="119"/>
      <c r="B61" s="120" t="s">
        <v>73</v>
      </c>
      <c r="C61" s="236" t="s">
        <v>74</v>
      </c>
      <c r="D61" s="236"/>
      <c r="E61" s="236"/>
      <c r="F61" s="121" t="s">
        <v>19</v>
      </c>
      <c r="G61" s="122"/>
      <c r="H61" s="122"/>
      <c r="I61" s="122">
        <f>'01 01 Pol'!G98</f>
        <v>0</v>
      </c>
      <c r="J61" s="123" t="str">
        <f>IF(I96=0,"",I61/I96*100)</f>
        <v/>
      </c>
    </row>
    <row r="62" spans="1:10" ht="36.75" customHeight="1">
      <c r="A62" s="119"/>
      <c r="B62" s="120" t="s">
        <v>75</v>
      </c>
      <c r="C62" s="236" t="s">
        <v>76</v>
      </c>
      <c r="D62" s="236"/>
      <c r="E62" s="236"/>
      <c r="F62" s="121" t="s">
        <v>19</v>
      </c>
      <c r="G62" s="122"/>
      <c r="H62" s="122"/>
      <c r="I62" s="122">
        <f>'01 01 Pol'!G114</f>
        <v>0</v>
      </c>
      <c r="J62" s="123" t="str">
        <f>IF(I96=0,"",I62/I96*100)</f>
        <v/>
      </c>
    </row>
    <row r="63" spans="1:10" ht="36.75" customHeight="1">
      <c r="A63" s="119"/>
      <c r="B63" s="120" t="s">
        <v>77</v>
      </c>
      <c r="C63" s="236" t="s">
        <v>78</v>
      </c>
      <c r="D63" s="236"/>
      <c r="E63" s="236"/>
      <c r="F63" s="121" t="s">
        <v>19</v>
      </c>
      <c r="G63" s="122"/>
      <c r="H63" s="122"/>
      <c r="I63" s="122">
        <f>'01 01 Pol'!G147</f>
        <v>0</v>
      </c>
      <c r="J63" s="123" t="str">
        <f>IF(I96=0,"",I63/I96*100)</f>
        <v/>
      </c>
    </row>
    <row r="64" spans="1:10" ht="36.75" customHeight="1">
      <c r="A64" s="119"/>
      <c r="B64" s="120" t="s">
        <v>79</v>
      </c>
      <c r="C64" s="236" t="s">
        <v>80</v>
      </c>
      <c r="D64" s="236"/>
      <c r="E64" s="236"/>
      <c r="F64" s="121" t="s">
        <v>19</v>
      </c>
      <c r="G64" s="122"/>
      <c r="H64" s="122"/>
      <c r="I64" s="122">
        <f>'01 01 Pol'!G286</f>
        <v>0</v>
      </c>
      <c r="J64" s="123" t="str">
        <f>IF(I96=0,"",I64/I96*100)</f>
        <v/>
      </c>
    </row>
    <row r="65" spans="1:10" ht="36.75" customHeight="1">
      <c r="A65" s="119"/>
      <c r="B65" s="120" t="s">
        <v>81</v>
      </c>
      <c r="C65" s="236" t="s">
        <v>82</v>
      </c>
      <c r="D65" s="236"/>
      <c r="E65" s="236"/>
      <c r="F65" s="121" t="s">
        <v>19</v>
      </c>
      <c r="G65" s="122"/>
      <c r="H65" s="122"/>
      <c r="I65" s="122">
        <f>'01 01 Pol'!G326</f>
        <v>0</v>
      </c>
      <c r="J65" s="123" t="str">
        <f>IF(I96=0,"",I65/I96*100)</f>
        <v/>
      </c>
    </row>
    <row r="66" spans="1:10" ht="36.75" customHeight="1">
      <c r="A66" s="119"/>
      <c r="B66" s="120" t="s">
        <v>83</v>
      </c>
      <c r="C66" s="236" t="s">
        <v>84</v>
      </c>
      <c r="D66" s="236"/>
      <c r="E66" s="236"/>
      <c r="F66" s="121" t="s">
        <v>19</v>
      </c>
      <c r="G66" s="122"/>
      <c r="H66" s="122"/>
      <c r="I66" s="122">
        <f>'01 01 Pol'!G425</f>
        <v>0</v>
      </c>
      <c r="J66" s="123" t="str">
        <f>IF(I96=0,"",I66/I96*100)</f>
        <v/>
      </c>
    </row>
    <row r="67" spans="1:10" ht="36.75" customHeight="1">
      <c r="A67" s="119"/>
      <c r="B67" s="120" t="s">
        <v>85</v>
      </c>
      <c r="C67" s="236" t="s">
        <v>86</v>
      </c>
      <c r="D67" s="236"/>
      <c r="E67" s="236"/>
      <c r="F67" s="121" t="s">
        <v>19</v>
      </c>
      <c r="G67" s="122"/>
      <c r="H67" s="122"/>
      <c r="I67" s="122">
        <f>'01 01 Pol'!G590</f>
        <v>0</v>
      </c>
      <c r="J67" s="123" t="str">
        <f>IF(I96=0,"",I67/I96*100)</f>
        <v/>
      </c>
    </row>
    <row r="68" spans="1:10" ht="36.75" customHeight="1">
      <c r="A68" s="119"/>
      <c r="B68" s="120" t="s">
        <v>87</v>
      </c>
      <c r="C68" s="236" t="s">
        <v>88</v>
      </c>
      <c r="D68" s="236"/>
      <c r="E68" s="236"/>
      <c r="F68" s="121" t="s">
        <v>19</v>
      </c>
      <c r="G68" s="122"/>
      <c r="H68" s="122"/>
      <c r="I68" s="122">
        <f>'01 01 Pol'!G716</f>
        <v>0</v>
      </c>
      <c r="J68" s="123" t="str">
        <f>IF(I96=0,"",I68/I96*100)</f>
        <v/>
      </c>
    </row>
    <row r="69" spans="1:10" ht="36.75" customHeight="1">
      <c r="A69" s="119"/>
      <c r="B69" s="120" t="s">
        <v>89</v>
      </c>
      <c r="C69" s="236" t="s">
        <v>90</v>
      </c>
      <c r="D69" s="236"/>
      <c r="E69" s="236"/>
      <c r="F69" s="121" t="s">
        <v>19</v>
      </c>
      <c r="G69" s="122"/>
      <c r="H69" s="122"/>
      <c r="I69" s="122">
        <f>'01 01 Pol'!G779</f>
        <v>0</v>
      </c>
      <c r="J69" s="123" t="str">
        <f>IF(I96=0,"",I69/I96*100)</f>
        <v/>
      </c>
    </row>
    <row r="70" spans="1:10" ht="36.75" customHeight="1">
      <c r="A70" s="119"/>
      <c r="B70" s="120" t="s">
        <v>91</v>
      </c>
      <c r="C70" s="236" t="s">
        <v>92</v>
      </c>
      <c r="D70" s="236"/>
      <c r="E70" s="236"/>
      <c r="F70" s="121" t="s">
        <v>19</v>
      </c>
      <c r="G70" s="122"/>
      <c r="H70" s="122"/>
      <c r="I70" s="122">
        <f>'01 01 Pol'!G819</f>
        <v>0</v>
      </c>
      <c r="J70" s="123" t="str">
        <f>IF(I96=0,"",I70/I96*100)</f>
        <v/>
      </c>
    </row>
    <row r="71" spans="1:10" ht="36.75" customHeight="1">
      <c r="A71" s="119"/>
      <c r="B71" s="120" t="s">
        <v>93</v>
      </c>
      <c r="C71" s="236" t="s">
        <v>94</v>
      </c>
      <c r="D71" s="236"/>
      <c r="E71" s="236"/>
      <c r="F71" s="121" t="s">
        <v>19</v>
      </c>
      <c r="G71" s="122"/>
      <c r="H71" s="122"/>
      <c r="I71" s="122">
        <f>'01 01 Pol'!G822</f>
        <v>0</v>
      </c>
      <c r="J71" s="123" t="str">
        <f>IF(I96=0,"",I71/I96*100)</f>
        <v/>
      </c>
    </row>
    <row r="72" spans="1:10" ht="36.75" customHeight="1">
      <c r="A72" s="119"/>
      <c r="B72" s="120" t="s">
        <v>95</v>
      </c>
      <c r="C72" s="236" t="s">
        <v>96</v>
      </c>
      <c r="D72" s="236"/>
      <c r="E72" s="236"/>
      <c r="F72" s="121" t="s">
        <v>19</v>
      </c>
      <c r="G72" s="122"/>
      <c r="H72" s="122"/>
      <c r="I72" s="122">
        <f>'01 01 Pol'!G1209</f>
        <v>0</v>
      </c>
      <c r="J72" s="123" t="str">
        <f>IF(I96=0,"",I72/I96*100)</f>
        <v/>
      </c>
    </row>
    <row r="73" spans="1:10" ht="36.75" customHeight="1">
      <c r="A73" s="119"/>
      <c r="B73" s="120" t="s">
        <v>97</v>
      </c>
      <c r="C73" s="236" t="s">
        <v>98</v>
      </c>
      <c r="D73" s="236"/>
      <c r="E73" s="236"/>
      <c r="F73" s="121" t="s">
        <v>20</v>
      </c>
      <c r="G73" s="122"/>
      <c r="H73" s="122"/>
      <c r="I73" s="122">
        <f>'01 01 Pol'!G1212</f>
        <v>0</v>
      </c>
      <c r="J73" s="123" t="str">
        <f>IF(I96=0,"",I73/I96*100)</f>
        <v/>
      </c>
    </row>
    <row r="74" spans="1:10" ht="36.75" customHeight="1">
      <c r="A74" s="119"/>
      <c r="B74" s="120" t="s">
        <v>99</v>
      </c>
      <c r="C74" s="236" t="s">
        <v>100</v>
      </c>
      <c r="D74" s="236"/>
      <c r="E74" s="236"/>
      <c r="F74" s="121" t="s">
        <v>20</v>
      </c>
      <c r="G74" s="122"/>
      <c r="H74" s="122"/>
      <c r="I74" s="122">
        <f>'01 01 Pol'!G1249</f>
        <v>0</v>
      </c>
      <c r="J74" s="123" t="str">
        <f>IF(I96=0,"",I74/I96*100)</f>
        <v/>
      </c>
    </row>
    <row r="75" spans="1:10" ht="36.75" customHeight="1">
      <c r="A75" s="119"/>
      <c r="B75" s="120" t="s">
        <v>101</v>
      </c>
      <c r="C75" s="236" t="s">
        <v>102</v>
      </c>
      <c r="D75" s="236"/>
      <c r="E75" s="236"/>
      <c r="F75" s="121" t="s">
        <v>20</v>
      </c>
      <c r="G75" s="122"/>
      <c r="H75" s="122"/>
      <c r="I75" s="122">
        <f>'01 03 Pol'!G7</f>
        <v>0</v>
      </c>
      <c r="J75" s="123" t="str">
        <f>IF(I95=0,"",I75/I95*100)</f>
        <v/>
      </c>
    </row>
    <row r="76" spans="1:10" ht="36.75" customHeight="1">
      <c r="A76" s="119"/>
      <c r="B76" s="120" t="s">
        <v>103</v>
      </c>
      <c r="C76" s="236" t="s">
        <v>104</v>
      </c>
      <c r="D76" s="236"/>
      <c r="E76" s="236"/>
      <c r="F76" s="121" t="s">
        <v>20</v>
      </c>
      <c r="G76" s="122"/>
      <c r="H76" s="122"/>
      <c r="I76" s="122">
        <f>'01 02 Pol'!G8</f>
        <v>0</v>
      </c>
      <c r="J76" s="123" t="str">
        <f>IF(I96=0,"",I76/I96*100)</f>
        <v/>
      </c>
    </row>
    <row r="77" spans="1:10" ht="36.75" customHeight="1">
      <c r="A77" s="119"/>
      <c r="B77" s="120" t="s">
        <v>105</v>
      </c>
      <c r="C77" s="236" t="s">
        <v>106</v>
      </c>
      <c r="D77" s="236"/>
      <c r="E77" s="236"/>
      <c r="F77" s="121" t="s">
        <v>20</v>
      </c>
      <c r="G77" s="122"/>
      <c r="H77" s="122"/>
      <c r="I77" s="122">
        <f>'01 01 Pol'!G1292</f>
        <v>0</v>
      </c>
      <c r="J77" s="123" t="str">
        <f>IF(I96=0,"",I77/I96*100)</f>
        <v/>
      </c>
    </row>
    <row r="78" spans="1:10" ht="36.75" customHeight="1">
      <c r="A78" s="119"/>
      <c r="B78" s="120" t="s">
        <v>107</v>
      </c>
      <c r="C78" s="236" t="s">
        <v>108</v>
      </c>
      <c r="D78" s="236"/>
      <c r="E78" s="236"/>
      <c r="F78" s="121" t="s">
        <v>20</v>
      </c>
      <c r="G78" s="122"/>
      <c r="H78" s="122"/>
      <c r="I78" s="122">
        <f>'01 01 Pol'!G1352</f>
        <v>0</v>
      </c>
      <c r="J78" s="123" t="str">
        <f>IF(I96=0,"",I78/I96*100)</f>
        <v/>
      </c>
    </row>
    <row r="79" spans="1:10" ht="36.75" customHeight="1">
      <c r="A79" s="119"/>
      <c r="B79" s="120" t="s">
        <v>109</v>
      </c>
      <c r="C79" s="236" t="s">
        <v>110</v>
      </c>
      <c r="D79" s="236"/>
      <c r="E79" s="236"/>
      <c r="F79" s="121" t="s">
        <v>20</v>
      </c>
      <c r="G79" s="122"/>
      <c r="H79" s="122"/>
      <c r="I79" s="122">
        <f>'01 01 Pol'!G1386</f>
        <v>0</v>
      </c>
      <c r="J79" s="123" t="str">
        <f>IF(I96=0,"",I79/I96*100)</f>
        <v/>
      </c>
    </row>
    <row r="80" spans="1:10" ht="36.75" customHeight="1">
      <c r="A80" s="119"/>
      <c r="B80" s="120" t="s">
        <v>111</v>
      </c>
      <c r="C80" s="236" t="s">
        <v>112</v>
      </c>
      <c r="D80" s="236"/>
      <c r="E80" s="236"/>
      <c r="F80" s="121" t="s">
        <v>20</v>
      </c>
      <c r="G80" s="122"/>
      <c r="H80" s="122"/>
      <c r="I80" s="122">
        <f>'01 01 Pol'!G1407</f>
        <v>0</v>
      </c>
      <c r="J80" s="123" t="str">
        <f>IF(I96=0,"",I80/I96*100)</f>
        <v/>
      </c>
    </row>
    <row r="81" spans="1:10" ht="36.75" customHeight="1">
      <c r="A81" s="119"/>
      <c r="B81" s="120" t="s">
        <v>113</v>
      </c>
      <c r="C81" s="236" t="s">
        <v>114</v>
      </c>
      <c r="D81" s="236"/>
      <c r="E81" s="236"/>
      <c r="F81" s="121" t="s">
        <v>20</v>
      </c>
      <c r="G81" s="122"/>
      <c r="H81" s="122"/>
      <c r="I81" s="122">
        <f>'01 01 Pol'!G1426</f>
        <v>0</v>
      </c>
      <c r="J81" s="123" t="str">
        <f>IF(I96=0,"",I81/I96*100)</f>
        <v/>
      </c>
    </row>
    <row r="82" spans="1:10" ht="36.75" customHeight="1">
      <c r="A82" s="119"/>
      <c r="B82" s="120" t="s">
        <v>115</v>
      </c>
      <c r="C82" s="236" t="s">
        <v>116</v>
      </c>
      <c r="D82" s="236"/>
      <c r="E82" s="236"/>
      <c r="F82" s="121" t="s">
        <v>20</v>
      </c>
      <c r="G82" s="122"/>
      <c r="H82" s="122"/>
      <c r="I82" s="122">
        <f>'01 01 Pol'!G1433</f>
        <v>0</v>
      </c>
      <c r="J82" s="123" t="str">
        <f>IF(I96=0,"",I82/I96*100)</f>
        <v/>
      </c>
    </row>
    <row r="83" spans="1:10" ht="36.75" customHeight="1">
      <c r="A83" s="119"/>
      <c r="B83" s="120" t="s">
        <v>117</v>
      </c>
      <c r="C83" s="236" t="s">
        <v>118</v>
      </c>
      <c r="D83" s="236"/>
      <c r="E83" s="236"/>
      <c r="F83" s="121" t="s">
        <v>20</v>
      </c>
      <c r="G83" s="122"/>
      <c r="H83" s="122"/>
      <c r="I83" s="122">
        <f>'01 01 Pol'!G1472</f>
        <v>0</v>
      </c>
      <c r="J83" s="123" t="str">
        <f>IF(I96=0,"",I83/I96*100)</f>
        <v/>
      </c>
    </row>
    <row r="84" spans="1:10" ht="36.75" customHeight="1">
      <c r="A84" s="119"/>
      <c r="B84" s="120" t="s">
        <v>119</v>
      </c>
      <c r="C84" s="236" t="s">
        <v>120</v>
      </c>
      <c r="D84" s="236"/>
      <c r="E84" s="236"/>
      <c r="F84" s="121" t="s">
        <v>20</v>
      </c>
      <c r="G84" s="122"/>
      <c r="H84" s="122"/>
      <c r="I84" s="122">
        <f>'01 01 Pol'!G1534</f>
        <v>0</v>
      </c>
      <c r="J84" s="123" t="str">
        <f>IF(I96=0,"",I84/I96*100)</f>
        <v/>
      </c>
    </row>
    <row r="85" spans="1:10" ht="36.75" customHeight="1">
      <c r="A85" s="119"/>
      <c r="B85" s="120" t="s">
        <v>121</v>
      </c>
      <c r="C85" s="236" t="s">
        <v>122</v>
      </c>
      <c r="D85" s="236"/>
      <c r="E85" s="236"/>
      <c r="F85" s="121" t="s">
        <v>20</v>
      </c>
      <c r="G85" s="122"/>
      <c r="H85" s="122"/>
      <c r="I85" s="122">
        <f>'01 01 Pol'!G1545</f>
        <v>0</v>
      </c>
      <c r="J85" s="123" t="str">
        <f>IF(I96=0,"",I85/I96*100)</f>
        <v/>
      </c>
    </row>
    <row r="86" spans="1:10" ht="36.75" customHeight="1">
      <c r="A86" s="119"/>
      <c r="B86" s="120" t="s">
        <v>123</v>
      </c>
      <c r="C86" s="236" t="s">
        <v>124</v>
      </c>
      <c r="D86" s="236"/>
      <c r="E86" s="236"/>
      <c r="F86" s="121" t="s">
        <v>20</v>
      </c>
      <c r="G86" s="122"/>
      <c r="H86" s="122"/>
      <c r="I86" s="122">
        <f>'01 01 Pol'!G1574</f>
        <v>0</v>
      </c>
      <c r="J86" s="123" t="str">
        <f>IF(I96=0,"",I86/I96*100)</f>
        <v/>
      </c>
    </row>
    <row r="87" spans="1:10" ht="36.75" customHeight="1">
      <c r="A87" s="119"/>
      <c r="B87" s="120" t="s">
        <v>125</v>
      </c>
      <c r="C87" s="236" t="s">
        <v>126</v>
      </c>
      <c r="D87" s="236"/>
      <c r="E87" s="236"/>
      <c r="F87" s="121" t="s">
        <v>20</v>
      </c>
      <c r="G87" s="122"/>
      <c r="H87" s="122"/>
      <c r="I87" s="122">
        <f>'01 01 Pol'!G1585</f>
        <v>0</v>
      </c>
      <c r="J87" s="123" t="str">
        <f>IF(I96=0,"",I87/I96*100)</f>
        <v/>
      </c>
    </row>
    <row r="88" spans="1:10" ht="36.75" customHeight="1">
      <c r="A88" s="119"/>
      <c r="B88" s="120" t="s">
        <v>127</v>
      </c>
      <c r="C88" s="236" t="s">
        <v>128</v>
      </c>
      <c r="D88" s="236"/>
      <c r="E88" s="236"/>
      <c r="F88" s="121" t="s">
        <v>20</v>
      </c>
      <c r="G88" s="122"/>
      <c r="H88" s="122"/>
      <c r="I88" s="122">
        <f>'01 01 Pol'!G1668</f>
        <v>0</v>
      </c>
      <c r="J88" s="123" t="str">
        <f>IF(I96=0,"",I88/I96*100)</f>
        <v/>
      </c>
    </row>
    <row r="89" spans="1:10" ht="36.75" customHeight="1">
      <c r="A89" s="119"/>
      <c r="B89" s="120" t="s">
        <v>129</v>
      </c>
      <c r="C89" s="236" t="s">
        <v>130</v>
      </c>
      <c r="D89" s="236"/>
      <c r="E89" s="236"/>
      <c r="F89" s="121" t="s">
        <v>21</v>
      </c>
      <c r="G89" s="122"/>
      <c r="H89" s="122"/>
      <c r="I89" s="122">
        <f>'01 05 Pol'!G8</f>
        <v>0</v>
      </c>
      <c r="J89" s="123" t="str">
        <f>IF(I96=0,"",I89/I96*100)</f>
        <v/>
      </c>
    </row>
    <row r="90" spans="1:10" ht="36.75" customHeight="1">
      <c r="A90" s="119"/>
      <c r="B90" s="120" t="s">
        <v>131</v>
      </c>
      <c r="C90" s="236" t="s">
        <v>132</v>
      </c>
      <c r="D90" s="236"/>
      <c r="E90" s="236"/>
      <c r="F90" s="121" t="s">
        <v>21</v>
      </c>
      <c r="G90" s="122"/>
      <c r="H90" s="122"/>
      <c r="I90" s="122">
        <f>'01 06 Pol'!G8</f>
        <v>0</v>
      </c>
      <c r="J90" s="123" t="str">
        <f>IF(I96=0,"",I90/I96*100)</f>
        <v/>
      </c>
    </row>
    <row r="91" spans="1:10" ht="36.75" customHeight="1">
      <c r="A91" s="119"/>
      <c r="B91" s="120" t="s">
        <v>133</v>
      </c>
      <c r="C91" s="236" t="s">
        <v>134</v>
      </c>
      <c r="D91" s="236"/>
      <c r="E91" s="236"/>
      <c r="F91" s="121" t="s">
        <v>21</v>
      </c>
      <c r="G91" s="122"/>
      <c r="H91" s="122"/>
      <c r="I91" s="122">
        <f>'01 04 Pol'!G8</f>
        <v>0</v>
      </c>
      <c r="J91" s="123" t="str">
        <f>IF(I96=0,"",I91/I96*100)</f>
        <v/>
      </c>
    </row>
    <row r="92" spans="1:10" ht="36.75" customHeight="1">
      <c r="A92" s="119"/>
      <c r="B92" s="120" t="s">
        <v>135</v>
      </c>
      <c r="C92" s="236" t="s">
        <v>136</v>
      </c>
      <c r="D92" s="236"/>
      <c r="E92" s="236"/>
      <c r="F92" s="121" t="s">
        <v>21</v>
      </c>
      <c r="G92" s="122"/>
      <c r="H92" s="122"/>
      <c r="I92" s="122">
        <f>'01 07 Pol'!G8</f>
        <v>0</v>
      </c>
      <c r="J92" s="123" t="str">
        <f>IF(I96=0,"",I92/I96*100)</f>
        <v/>
      </c>
    </row>
    <row r="93" spans="1:10" ht="36.75" customHeight="1">
      <c r="A93" s="119"/>
      <c r="B93" s="120" t="s">
        <v>137</v>
      </c>
      <c r="C93" s="236" t="s">
        <v>138</v>
      </c>
      <c r="D93" s="236"/>
      <c r="E93" s="236"/>
      <c r="F93" s="121" t="s">
        <v>139</v>
      </c>
      <c r="G93" s="122"/>
      <c r="H93" s="122"/>
      <c r="I93" s="122">
        <f>'01 01 Pol'!G1679</f>
        <v>0</v>
      </c>
      <c r="J93" s="123" t="str">
        <f>IF(I96=0,"",I93/I96*100)</f>
        <v/>
      </c>
    </row>
    <row r="94" spans="1:10" ht="36.75" customHeight="1">
      <c r="A94" s="119"/>
      <c r="B94" s="120" t="s">
        <v>22</v>
      </c>
      <c r="C94" s="236" t="s">
        <v>23</v>
      </c>
      <c r="D94" s="236"/>
      <c r="E94" s="236"/>
      <c r="F94" s="121" t="s">
        <v>22</v>
      </c>
      <c r="G94" s="122"/>
      <c r="H94" s="122"/>
      <c r="I94" s="122">
        <f>'00 0001 Naklady'!G8</f>
        <v>0</v>
      </c>
      <c r="J94" s="123" t="str">
        <f>IF(I96=0,"",I94/I96*100)</f>
        <v/>
      </c>
    </row>
    <row r="95" spans="1:10" ht="36.75" customHeight="1">
      <c r="A95" s="119"/>
      <c r="B95" s="120" t="s">
        <v>24</v>
      </c>
      <c r="C95" s="236" t="s">
        <v>25</v>
      </c>
      <c r="D95" s="236"/>
      <c r="E95" s="236"/>
      <c r="F95" s="121" t="s">
        <v>24</v>
      </c>
      <c r="G95" s="122"/>
      <c r="H95" s="122"/>
      <c r="I95" s="122">
        <f>'00 0001 Naklady'!G20</f>
        <v>0</v>
      </c>
      <c r="J95" s="123" t="str">
        <f>IF(I96=0,"",I95/I96*100)</f>
        <v/>
      </c>
    </row>
    <row r="96" spans="1:10" ht="25.5" customHeight="1">
      <c r="A96" s="124"/>
      <c r="B96" s="125" t="s">
        <v>45</v>
      </c>
      <c r="C96" s="126"/>
      <c r="D96" s="127"/>
      <c r="E96" s="127"/>
      <c r="F96" s="128"/>
      <c r="G96" s="129"/>
      <c r="H96" s="129"/>
      <c r="I96" s="129">
        <f>SUM(I58:I95)</f>
        <v>0</v>
      </c>
      <c r="J96" s="130">
        <f>SUM(J58:J95)</f>
        <v>0</v>
      </c>
    </row>
    <row r="97" spans="6:10">
      <c r="F97" s="131"/>
      <c r="G97" s="131"/>
      <c r="H97" s="131"/>
      <c r="I97" s="131"/>
      <c r="J97" s="132"/>
    </row>
    <row r="98" spans="6:10">
      <c r="F98" s="131"/>
      <c r="G98" s="131"/>
      <c r="H98" s="131"/>
      <c r="I98" s="131"/>
      <c r="J98" s="132"/>
    </row>
    <row r="99" spans="6:10">
      <c r="F99" s="131"/>
      <c r="G99" s="131"/>
      <c r="H99" s="131"/>
      <c r="I99" s="131"/>
      <c r="J99" s="132"/>
    </row>
  </sheetData>
  <mergeCells count="92">
    <mergeCell ref="C92:E92"/>
    <mergeCell ref="C93:E93"/>
    <mergeCell ref="C94:E94"/>
    <mergeCell ref="C95:E95"/>
    <mergeCell ref="C87:E87"/>
    <mergeCell ref="C88:E88"/>
    <mergeCell ref="C89:E89"/>
    <mergeCell ref="C90:E90"/>
    <mergeCell ref="C91:E91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C81:E81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B51:E51"/>
    <mergeCell ref="C58:E58"/>
    <mergeCell ref="C59:E59"/>
    <mergeCell ref="C60:E60"/>
    <mergeCell ref="C61:E61"/>
    <mergeCell ref="C46:E46"/>
    <mergeCell ref="C47:E47"/>
    <mergeCell ref="C48:E48"/>
    <mergeCell ref="C49:E49"/>
    <mergeCell ref="C50:E50"/>
    <mergeCell ref="C41:E41"/>
    <mergeCell ref="C42:E42"/>
    <mergeCell ref="C43:E43"/>
    <mergeCell ref="C44:E44"/>
    <mergeCell ref="C45:E45"/>
    <mergeCell ref="D34:E34"/>
    <mergeCell ref="G34:I34"/>
    <mergeCell ref="D35:E35"/>
    <mergeCell ref="C39:E39"/>
    <mergeCell ref="C40:E40"/>
    <mergeCell ref="G25:I25"/>
    <mergeCell ref="G26:I26"/>
    <mergeCell ref="G27:I27"/>
    <mergeCell ref="G28:I28"/>
    <mergeCell ref="G29:I29"/>
    <mergeCell ref="E21:F21"/>
    <mergeCell ref="G21:H21"/>
    <mergeCell ref="I21:J21"/>
    <mergeCell ref="G23:I23"/>
    <mergeCell ref="G24:I24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6:G6"/>
    <mergeCell ref="E7:G7"/>
    <mergeCell ref="D11:G11"/>
    <mergeCell ref="D12:G12"/>
    <mergeCell ref="E13:G13"/>
    <mergeCell ref="B1:J1"/>
    <mergeCell ref="E2:J2"/>
    <mergeCell ref="E3:J3"/>
    <mergeCell ref="E4:J4"/>
    <mergeCell ref="D5:G5"/>
  </mergeCells>
  <pageMargins left="0.39374999999999999" right="0.196527777777778" top="0.59027777777777801" bottom="0.39305555555555599" header="0.511811023622047" footer="0.196527777777778"/>
  <pageSetup paperSize="9" orientation="portrait" horizontalDpi="300" verticalDpi="300" r:id="rId1"/>
  <headerFooter>
    <oddFooter>&amp;L&amp;9Zpracováno programem BUILDpower S,  © RTS, a.s.&amp;R&amp;9Stránka &amp;P z &amp;N</oddFooter>
  </headerFooter>
  <rowBreaks count="1" manualBreakCount="1">
    <brk id="36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016"/>
  <sheetViews>
    <sheetView workbookViewId="0">
      <pane ySplit="7" topLeftCell="A8" activePane="bottomLeft" state="frozen"/>
      <selection pane="bottomLeft" activeCell="C12" sqref="C12"/>
    </sheetView>
  </sheetViews>
  <sheetFormatPr defaultColWidth="8.42578125" defaultRowHeight="12.75" customHeight="1" outlineLevelRow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9" max="29" width="11.5703125" hidden="1" customWidth="1"/>
    <col min="31" max="41" width="11.5703125" hidden="1" customWidth="1"/>
  </cols>
  <sheetData>
    <row r="1" spans="1:60" ht="15.75" customHeight="1">
      <c r="A1" s="239" t="s">
        <v>216</v>
      </c>
      <c r="B1" s="239"/>
      <c r="C1" s="239"/>
      <c r="D1" s="239"/>
      <c r="E1" s="239"/>
      <c r="F1" s="239"/>
      <c r="G1" s="239"/>
      <c r="AG1" t="s">
        <v>145</v>
      </c>
    </row>
    <row r="2" spans="1:60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60" ht="24.75" customHeight="1">
      <c r="A3" s="135" t="s">
        <v>142</v>
      </c>
      <c r="B3" s="136" t="s">
        <v>50</v>
      </c>
      <c r="C3" s="240" t="s">
        <v>4</v>
      </c>
      <c r="D3" s="240"/>
      <c r="E3" s="240"/>
      <c r="F3" s="240"/>
      <c r="G3" s="240"/>
      <c r="AC3" s="140" t="s">
        <v>146</v>
      </c>
      <c r="AG3" t="s">
        <v>149</v>
      </c>
    </row>
    <row r="4" spans="1:60" ht="24.75" customHeight="1">
      <c r="A4" s="141" t="s">
        <v>143</v>
      </c>
      <c r="B4" s="142" t="s">
        <v>62</v>
      </c>
      <c r="C4" s="241" t="s">
        <v>63</v>
      </c>
      <c r="D4" s="241"/>
      <c r="E4" s="241"/>
      <c r="F4" s="241"/>
      <c r="G4" s="241"/>
      <c r="AG4" t="s">
        <v>150</v>
      </c>
    </row>
    <row r="5" spans="1:60">
      <c r="D5" s="85"/>
    </row>
    <row r="6" spans="1:60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60" hidden="1">
      <c r="A7" s="133"/>
      <c r="B7" s="137"/>
      <c r="C7" s="137"/>
      <c r="D7" s="139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>
      <c r="A8" s="150" t="s">
        <v>174</v>
      </c>
      <c r="B8" s="151" t="s">
        <v>135</v>
      </c>
      <c r="C8" s="152" t="s">
        <v>136</v>
      </c>
      <c r="D8" s="153"/>
      <c r="E8" s="154"/>
      <c r="F8" s="155"/>
      <c r="G8" s="155">
        <f>SUMIF(AG9:AG10,"&lt;&gt;NOR",G9:G10)</f>
        <v>0</v>
      </c>
      <c r="H8" s="155"/>
      <c r="I8" s="155">
        <f>SUM(I10)</f>
        <v>0</v>
      </c>
      <c r="J8" s="155"/>
      <c r="K8" s="155">
        <f>SUM(K10)</f>
        <v>0</v>
      </c>
      <c r="L8" s="155"/>
      <c r="M8" s="155">
        <f>SUM(M10)</f>
        <v>0</v>
      </c>
      <c r="N8" s="155"/>
      <c r="O8" s="155">
        <f>SUM(O10)</f>
        <v>0</v>
      </c>
      <c r="P8" s="155"/>
      <c r="Q8" s="155">
        <f>SUM(Q10)</f>
        <v>0</v>
      </c>
      <c r="R8" s="155"/>
      <c r="S8" s="155"/>
      <c r="T8" s="156"/>
      <c r="U8" s="157"/>
      <c r="V8" s="157">
        <f>SUM(V10)</f>
        <v>0</v>
      </c>
      <c r="W8" s="157"/>
      <c r="X8" s="157"/>
      <c r="AG8" t="s">
        <v>175</v>
      </c>
    </row>
    <row r="9" spans="1:60" outlineLevel="1">
      <c r="A9" s="158">
        <v>1</v>
      </c>
      <c r="B9" s="159" t="s">
        <v>2075</v>
      </c>
      <c r="C9" s="160" t="s">
        <v>2076</v>
      </c>
      <c r="D9" s="161" t="s">
        <v>275</v>
      </c>
      <c r="E9" s="162">
        <v>1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/>
      <c r="S9" s="164" t="s">
        <v>276</v>
      </c>
      <c r="T9" s="165" t="s">
        <v>180</v>
      </c>
      <c r="U9" s="166">
        <v>0</v>
      </c>
      <c r="V9" s="166">
        <f>ROUND(E9*U9,2)</f>
        <v>0</v>
      </c>
      <c r="W9" s="166"/>
      <c r="X9" s="166" t="s">
        <v>221</v>
      </c>
      <c r="Y9" s="167"/>
      <c r="Z9" s="167"/>
      <c r="AA9" s="167"/>
      <c r="AB9" s="167"/>
      <c r="AC9" s="167"/>
      <c r="AD9" s="167"/>
      <c r="AE9" s="167"/>
      <c r="AF9" s="167"/>
      <c r="AG9" s="167" t="s">
        <v>222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 outlineLevel="1">
      <c r="A10" s="158">
        <v>2</v>
      </c>
      <c r="B10" s="159" t="s">
        <v>2090</v>
      </c>
      <c r="C10" s="201" t="s">
        <v>2089</v>
      </c>
      <c r="D10" s="161" t="s">
        <v>275</v>
      </c>
      <c r="E10" s="162">
        <v>1</v>
      </c>
      <c r="F10" s="163"/>
      <c r="G10" s="164">
        <f>ROUND(E10*F10,2)</f>
        <v>0</v>
      </c>
      <c r="H10" s="163"/>
      <c r="I10" s="164">
        <f>ROUND(E10*H10,2)</f>
        <v>0</v>
      </c>
      <c r="J10" s="163"/>
      <c r="K10" s="164">
        <f>ROUND(E10*J10,2)</f>
        <v>0</v>
      </c>
      <c r="L10" s="164">
        <v>21</v>
      </c>
      <c r="M10" s="164">
        <f>G10*(1+L10/100)</f>
        <v>0</v>
      </c>
      <c r="N10" s="164">
        <v>0</v>
      </c>
      <c r="O10" s="164">
        <f>ROUND(E10*N10,2)</f>
        <v>0</v>
      </c>
      <c r="P10" s="164">
        <v>0</v>
      </c>
      <c r="Q10" s="164">
        <f>ROUND(E10*P10,2)</f>
        <v>0</v>
      </c>
      <c r="R10" s="164"/>
      <c r="S10" s="164" t="s">
        <v>276</v>
      </c>
      <c r="T10" s="165" t="s">
        <v>180</v>
      </c>
      <c r="U10" s="166">
        <v>0</v>
      </c>
      <c r="V10" s="166">
        <f>ROUND(E10*U10,2)</f>
        <v>0</v>
      </c>
      <c r="W10" s="166"/>
      <c r="X10" s="166" t="s">
        <v>221</v>
      </c>
      <c r="Y10" s="167"/>
      <c r="Z10" s="167"/>
      <c r="AA10" s="167"/>
      <c r="AB10" s="167"/>
      <c r="AC10" s="167"/>
      <c r="AD10" s="167"/>
      <c r="AE10" s="167"/>
      <c r="AF10" s="167"/>
      <c r="AG10" s="167" t="s">
        <v>222</v>
      </c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</row>
    <row r="11" spans="1:60">
      <c r="A11" s="133"/>
      <c r="B11" s="137"/>
      <c r="C11" s="171"/>
      <c r="D11" s="139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AE11">
        <v>15</v>
      </c>
      <c r="AF11">
        <v>21</v>
      </c>
      <c r="AG11" t="s">
        <v>161</v>
      </c>
    </row>
    <row r="12" spans="1:60">
      <c r="A12" s="172"/>
      <c r="B12" s="173" t="s">
        <v>18</v>
      </c>
      <c r="C12" s="174"/>
      <c r="D12" s="175"/>
      <c r="E12" s="176"/>
      <c r="F12" s="176"/>
      <c r="G12" s="177">
        <f>G8</f>
        <v>0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AE12">
        <f>SUMIF(L7:L10,AE11,G7:G10)</f>
        <v>0</v>
      </c>
      <c r="AF12">
        <f>SUMIF(L7:L10,AF11,G7:G10)</f>
        <v>0</v>
      </c>
      <c r="AG12" t="s">
        <v>214</v>
      </c>
    </row>
    <row r="13" spans="1:60">
      <c r="A13" s="245" t="s">
        <v>2057</v>
      </c>
      <c r="B13" s="245"/>
      <c r="C13" s="171"/>
      <c r="D13" s="139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</row>
    <row r="14" spans="1:60">
      <c r="A14" s="133"/>
      <c r="B14" s="137" t="s">
        <v>2058</v>
      </c>
      <c r="C14" s="171" t="s">
        <v>2059</v>
      </c>
      <c r="D14" s="139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AG14" t="s">
        <v>2060</v>
      </c>
    </row>
    <row r="15" spans="1:60">
      <c r="A15" s="133"/>
      <c r="B15" s="137" t="s">
        <v>2061</v>
      </c>
      <c r="C15" s="171" t="s">
        <v>2062</v>
      </c>
      <c r="D15" s="139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AG15" t="s">
        <v>2063</v>
      </c>
    </row>
    <row r="16" spans="1:60">
      <c r="A16" s="133"/>
      <c r="B16" s="137"/>
      <c r="C16" s="171" t="s">
        <v>2064</v>
      </c>
      <c r="D16" s="139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AG16" t="s">
        <v>2065</v>
      </c>
    </row>
    <row r="17" spans="1:33">
      <c r="A17" s="133"/>
      <c r="B17" s="137"/>
      <c r="C17" s="171"/>
      <c r="D17" s="139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</row>
    <row r="18" spans="1:33">
      <c r="C18" s="178"/>
      <c r="D18" s="85"/>
      <c r="AG18" t="s">
        <v>215</v>
      </c>
    </row>
    <row r="19" spans="1:33">
      <c r="D19" s="85"/>
    </row>
    <row r="20" spans="1:33">
      <c r="D20" s="85"/>
    </row>
    <row r="21" spans="1:33">
      <c r="D21" s="85"/>
    </row>
    <row r="22" spans="1:33">
      <c r="D22" s="85"/>
    </row>
    <row r="23" spans="1:33">
      <c r="D23" s="85"/>
    </row>
    <row r="24" spans="1:33">
      <c r="D24" s="85"/>
    </row>
    <row r="25" spans="1:33">
      <c r="D25" s="85"/>
    </row>
    <row r="26" spans="1:33">
      <c r="D26" s="85"/>
    </row>
    <row r="27" spans="1:33">
      <c r="D27" s="85"/>
    </row>
    <row r="28" spans="1:33">
      <c r="D28" s="85"/>
    </row>
    <row r="29" spans="1:33">
      <c r="D29" s="85"/>
    </row>
    <row r="30" spans="1:33">
      <c r="D30" s="85"/>
    </row>
    <row r="31" spans="1:33">
      <c r="D31" s="85"/>
    </row>
    <row r="32" spans="1:33">
      <c r="D32" s="85"/>
    </row>
    <row r="33" spans="4:4">
      <c r="D33" s="85"/>
    </row>
    <row r="34" spans="4:4">
      <c r="D34" s="85"/>
    </row>
    <row r="35" spans="4:4">
      <c r="D35" s="85"/>
    </row>
    <row r="36" spans="4:4">
      <c r="D36" s="85"/>
    </row>
    <row r="37" spans="4:4">
      <c r="D37" s="85"/>
    </row>
    <row r="38" spans="4:4">
      <c r="D38" s="85"/>
    </row>
    <row r="39" spans="4:4">
      <c r="D39" s="85"/>
    </row>
    <row r="40" spans="4:4">
      <c r="D40" s="85"/>
    </row>
    <row r="41" spans="4:4">
      <c r="D41" s="85"/>
    </row>
    <row r="42" spans="4:4">
      <c r="D42" s="85"/>
    </row>
    <row r="43" spans="4:4">
      <c r="D43" s="85"/>
    </row>
    <row r="44" spans="4:4">
      <c r="D44" s="85"/>
    </row>
    <row r="45" spans="4:4">
      <c r="D45" s="85"/>
    </row>
    <row r="46" spans="4:4">
      <c r="D46" s="85"/>
    </row>
    <row r="47" spans="4:4">
      <c r="D47" s="85"/>
    </row>
    <row r="48" spans="4:4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4">
      <c r="D81" s="85"/>
    </row>
    <row r="82" spans="4:4">
      <c r="D82" s="85"/>
    </row>
    <row r="83" spans="4:4">
      <c r="D83" s="85"/>
    </row>
    <row r="84" spans="4:4">
      <c r="D84" s="85"/>
    </row>
    <row r="85" spans="4:4">
      <c r="D85" s="85"/>
    </row>
    <row r="86" spans="4:4">
      <c r="D86" s="85"/>
    </row>
    <row r="87" spans="4:4">
      <c r="D87" s="85"/>
    </row>
    <row r="88" spans="4:4">
      <c r="D88" s="85"/>
    </row>
    <row r="89" spans="4:4">
      <c r="D89" s="85"/>
    </row>
    <row r="90" spans="4:4">
      <c r="D90" s="85"/>
    </row>
    <row r="91" spans="4:4">
      <c r="D91" s="85"/>
    </row>
    <row r="92" spans="4:4">
      <c r="D92" s="85"/>
    </row>
    <row r="93" spans="4:4">
      <c r="D93" s="85"/>
    </row>
    <row r="94" spans="4:4">
      <c r="D94" s="85"/>
    </row>
    <row r="95" spans="4:4">
      <c r="D95" s="85"/>
    </row>
    <row r="96" spans="4:4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  <row r="135" spans="4:4">
      <c r="D135" s="85"/>
    </row>
    <row r="136" spans="4:4">
      <c r="D136" s="85"/>
    </row>
    <row r="137" spans="4:4">
      <c r="D137" s="85"/>
    </row>
    <row r="138" spans="4:4">
      <c r="D138" s="85"/>
    </row>
    <row r="139" spans="4:4">
      <c r="D139" s="85"/>
    </row>
    <row r="140" spans="4:4">
      <c r="D140" s="85"/>
    </row>
    <row r="141" spans="4:4">
      <c r="D141" s="85"/>
    </row>
    <row r="142" spans="4:4">
      <c r="D142" s="85"/>
    </row>
    <row r="143" spans="4:4">
      <c r="D143" s="85"/>
    </row>
    <row r="144" spans="4:4">
      <c r="D144" s="85"/>
    </row>
    <row r="145" spans="4:4">
      <c r="D145" s="85"/>
    </row>
    <row r="146" spans="4:4">
      <c r="D146" s="85"/>
    </row>
    <row r="147" spans="4:4">
      <c r="D147" s="85"/>
    </row>
    <row r="148" spans="4:4">
      <c r="D148" s="85"/>
    </row>
    <row r="149" spans="4:4">
      <c r="D149" s="85"/>
    </row>
    <row r="150" spans="4:4">
      <c r="D150" s="85"/>
    </row>
    <row r="151" spans="4:4">
      <c r="D151" s="85"/>
    </row>
    <row r="152" spans="4:4">
      <c r="D152" s="85"/>
    </row>
    <row r="153" spans="4:4">
      <c r="D153" s="85"/>
    </row>
    <row r="154" spans="4:4">
      <c r="D154" s="85"/>
    </row>
    <row r="155" spans="4:4">
      <c r="D155" s="85"/>
    </row>
    <row r="156" spans="4:4">
      <c r="D156" s="85"/>
    </row>
    <row r="157" spans="4:4">
      <c r="D157" s="85"/>
    </row>
    <row r="158" spans="4:4">
      <c r="D158" s="85"/>
    </row>
    <row r="159" spans="4:4">
      <c r="D159" s="85"/>
    </row>
    <row r="160" spans="4:4">
      <c r="D160" s="85"/>
    </row>
    <row r="161" spans="4:4">
      <c r="D161" s="85"/>
    </row>
    <row r="162" spans="4:4">
      <c r="D162" s="85"/>
    </row>
    <row r="163" spans="4:4">
      <c r="D163" s="85"/>
    </row>
    <row r="164" spans="4:4">
      <c r="D164" s="85"/>
    </row>
    <row r="165" spans="4:4">
      <c r="D165" s="85"/>
    </row>
    <row r="166" spans="4:4">
      <c r="D166" s="85"/>
    </row>
    <row r="167" spans="4:4">
      <c r="D167" s="85"/>
    </row>
    <row r="168" spans="4:4">
      <c r="D168" s="85"/>
    </row>
    <row r="169" spans="4:4">
      <c r="D169" s="85"/>
    </row>
    <row r="170" spans="4:4">
      <c r="D170" s="85"/>
    </row>
    <row r="171" spans="4:4">
      <c r="D171" s="85"/>
    </row>
    <row r="172" spans="4:4">
      <c r="D172" s="85"/>
    </row>
    <row r="173" spans="4:4">
      <c r="D173" s="85"/>
    </row>
    <row r="174" spans="4:4">
      <c r="D174" s="85"/>
    </row>
    <row r="175" spans="4:4">
      <c r="D175" s="85"/>
    </row>
    <row r="176" spans="4:4">
      <c r="D176" s="85"/>
    </row>
    <row r="177" spans="4:4">
      <c r="D177" s="85"/>
    </row>
    <row r="178" spans="4:4">
      <c r="D178" s="85"/>
    </row>
    <row r="179" spans="4:4">
      <c r="D179" s="85"/>
    </row>
    <row r="180" spans="4:4">
      <c r="D180" s="85"/>
    </row>
    <row r="181" spans="4:4">
      <c r="D181" s="85"/>
    </row>
    <row r="182" spans="4:4">
      <c r="D182" s="85"/>
    </row>
    <row r="183" spans="4:4">
      <c r="D183" s="85"/>
    </row>
    <row r="184" spans="4:4">
      <c r="D184" s="85"/>
    </row>
    <row r="185" spans="4:4">
      <c r="D185" s="85"/>
    </row>
    <row r="186" spans="4:4">
      <c r="D186" s="85"/>
    </row>
    <row r="187" spans="4:4">
      <c r="D187" s="85"/>
    </row>
    <row r="188" spans="4:4">
      <c r="D188" s="85"/>
    </row>
    <row r="189" spans="4:4">
      <c r="D189" s="85"/>
    </row>
    <row r="190" spans="4:4">
      <c r="D190" s="85"/>
    </row>
    <row r="191" spans="4:4">
      <c r="D191" s="85"/>
    </row>
    <row r="192" spans="4:4">
      <c r="D192" s="85"/>
    </row>
    <row r="193" spans="4:4">
      <c r="D193" s="85"/>
    </row>
    <row r="194" spans="4:4">
      <c r="D194" s="85"/>
    </row>
    <row r="195" spans="4:4">
      <c r="D195" s="85"/>
    </row>
    <row r="196" spans="4:4">
      <c r="D196" s="85"/>
    </row>
    <row r="197" spans="4:4">
      <c r="D197" s="85"/>
    </row>
    <row r="198" spans="4:4">
      <c r="D198" s="85"/>
    </row>
    <row r="199" spans="4:4">
      <c r="D199" s="85"/>
    </row>
    <row r="200" spans="4:4">
      <c r="D200" s="85"/>
    </row>
    <row r="201" spans="4:4">
      <c r="D201" s="85"/>
    </row>
    <row r="202" spans="4:4">
      <c r="D202" s="85"/>
    </row>
    <row r="203" spans="4:4">
      <c r="D203" s="85"/>
    </row>
    <row r="204" spans="4:4">
      <c r="D204" s="85"/>
    </row>
    <row r="205" spans="4:4">
      <c r="D205" s="85"/>
    </row>
    <row r="206" spans="4:4">
      <c r="D206" s="85"/>
    </row>
    <row r="207" spans="4:4">
      <c r="D207" s="85"/>
    </row>
    <row r="208" spans="4:4">
      <c r="D208" s="85"/>
    </row>
    <row r="209" spans="4:4">
      <c r="D209" s="85"/>
    </row>
    <row r="210" spans="4:4">
      <c r="D210" s="85"/>
    </row>
    <row r="211" spans="4:4">
      <c r="D211" s="85"/>
    </row>
    <row r="212" spans="4:4">
      <c r="D212" s="85"/>
    </row>
    <row r="213" spans="4:4">
      <c r="D213" s="85"/>
    </row>
    <row r="214" spans="4:4">
      <c r="D214" s="85"/>
    </row>
    <row r="215" spans="4:4">
      <c r="D215" s="85"/>
    </row>
    <row r="216" spans="4:4">
      <c r="D216" s="85"/>
    </row>
    <row r="217" spans="4:4">
      <c r="D217" s="85"/>
    </row>
    <row r="218" spans="4:4">
      <c r="D218" s="85"/>
    </row>
    <row r="219" spans="4:4">
      <c r="D219" s="85"/>
    </row>
    <row r="220" spans="4:4">
      <c r="D220" s="85"/>
    </row>
    <row r="221" spans="4:4">
      <c r="D221" s="85"/>
    </row>
    <row r="222" spans="4:4">
      <c r="D222" s="85"/>
    </row>
    <row r="223" spans="4:4">
      <c r="D223" s="85"/>
    </row>
    <row r="224" spans="4:4">
      <c r="D224" s="85"/>
    </row>
    <row r="225" spans="4:4">
      <c r="D225" s="85"/>
    </row>
    <row r="226" spans="4:4">
      <c r="D226" s="85"/>
    </row>
    <row r="227" spans="4:4">
      <c r="D227" s="85"/>
    </row>
    <row r="228" spans="4:4">
      <c r="D228" s="85"/>
    </row>
    <row r="229" spans="4:4">
      <c r="D229" s="85"/>
    </row>
    <row r="230" spans="4:4">
      <c r="D230" s="85"/>
    </row>
    <row r="231" spans="4:4">
      <c r="D231" s="85"/>
    </row>
    <row r="232" spans="4:4">
      <c r="D232" s="85"/>
    </row>
    <row r="233" spans="4:4">
      <c r="D233" s="85"/>
    </row>
    <row r="234" spans="4:4">
      <c r="D234" s="85"/>
    </row>
    <row r="235" spans="4:4">
      <c r="D235" s="85"/>
    </row>
    <row r="236" spans="4:4">
      <c r="D236" s="85"/>
    </row>
    <row r="237" spans="4:4">
      <c r="D237" s="85"/>
    </row>
    <row r="238" spans="4:4">
      <c r="D238" s="85"/>
    </row>
    <row r="239" spans="4:4">
      <c r="D239" s="85"/>
    </row>
    <row r="240" spans="4:4">
      <c r="D240" s="85"/>
    </row>
    <row r="241" spans="4:4">
      <c r="D241" s="85"/>
    </row>
    <row r="242" spans="4:4">
      <c r="D242" s="85"/>
    </row>
    <row r="243" spans="4:4">
      <c r="D243" s="85"/>
    </row>
    <row r="244" spans="4:4">
      <c r="D244" s="85"/>
    </row>
    <row r="245" spans="4:4">
      <c r="D245" s="85"/>
    </row>
    <row r="246" spans="4:4">
      <c r="D246" s="85"/>
    </row>
    <row r="247" spans="4:4">
      <c r="D247" s="85"/>
    </row>
    <row r="248" spans="4:4">
      <c r="D248" s="85"/>
    </row>
    <row r="249" spans="4:4">
      <c r="D249" s="85"/>
    </row>
    <row r="250" spans="4:4">
      <c r="D250" s="85"/>
    </row>
    <row r="251" spans="4:4">
      <c r="D251" s="85"/>
    </row>
    <row r="252" spans="4:4">
      <c r="D252" s="85"/>
    </row>
    <row r="253" spans="4:4">
      <c r="D253" s="85"/>
    </row>
    <row r="254" spans="4:4">
      <c r="D254" s="85"/>
    </row>
    <row r="255" spans="4:4">
      <c r="D255" s="85"/>
    </row>
    <row r="256" spans="4:4">
      <c r="D256" s="85"/>
    </row>
    <row r="257" spans="4:4">
      <c r="D257" s="85"/>
    </row>
    <row r="258" spans="4:4">
      <c r="D258" s="85"/>
    </row>
    <row r="259" spans="4:4">
      <c r="D259" s="85"/>
    </row>
    <row r="260" spans="4:4">
      <c r="D260" s="85"/>
    </row>
    <row r="261" spans="4:4">
      <c r="D261" s="85"/>
    </row>
    <row r="262" spans="4:4">
      <c r="D262" s="85"/>
    </row>
    <row r="263" spans="4:4">
      <c r="D263" s="85"/>
    </row>
    <row r="264" spans="4:4">
      <c r="D264" s="85"/>
    </row>
    <row r="265" spans="4:4">
      <c r="D265" s="85"/>
    </row>
    <row r="266" spans="4:4">
      <c r="D266" s="85"/>
    </row>
    <row r="267" spans="4:4">
      <c r="D267" s="85"/>
    </row>
    <row r="268" spans="4:4">
      <c r="D268" s="85"/>
    </row>
    <row r="269" spans="4:4">
      <c r="D269" s="85"/>
    </row>
    <row r="270" spans="4:4">
      <c r="D270" s="85"/>
    </row>
    <row r="271" spans="4:4">
      <c r="D271" s="85"/>
    </row>
    <row r="272" spans="4:4">
      <c r="D272" s="85"/>
    </row>
    <row r="273" spans="4:4">
      <c r="D273" s="85"/>
    </row>
    <row r="274" spans="4:4">
      <c r="D274" s="85"/>
    </row>
    <row r="275" spans="4:4">
      <c r="D275" s="85"/>
    </row>
    <row r="276" spans="4:4">
      <c r="D276" s="85"/>
    </row>
    <row r="277" spans="4:4">
      <c r="D277" s="85"/>
    </row>
    <row r="278" spans="4:4">
      <c r="D278" s="85"/>
    </row>
    <row r="279" spans="4:4">
      <c r="D279" s="85"/>
    </row>
    <row r="280" spans="4:4">
      <c r="D280" s="85"/>
    </row>
    <row r="281" spans="4:4">
      <c r="D281" s="85"/>
    </row>
    <row r="282" spans="4:4">
      <c r="D282" s="85"/>
    </row>
    <row r="283" spans="4:4">
      <c r="D283" s="85"/>
    </row>
    <row r="284" spans="4:4">
      <c r="D284" s="85"/>
    </row>
    <row r="285" spans="4:4">
      <c r="D285" s="85"/>
    </row>
    <row r="286" spans="4:4">
      <c r="D286" s="85"/>
    </row>
    <row r="287" spans="4:4">
      <c r="D287" s="85"/>
    </row>
    <row r="288" spans="4:4">
      <c r="D288" s="85"/>
    </row>
    <row r="289" spans="4:4">
      <c r="D289" s="85"/>
    </row>
    <row r="290" spans="4:4">
      <c r="D290" s="85"/>
    </row>
    <row r="291" spans="4:4">
      <c r="D291" s="85"/>
    </row>
    <row r="292" spans="4:4">
      <c r="D292" s="85"/>
    </row>
    <row r="293" spans="4:4">
      <c r="D293" s="85"/>
    </row>
    <row r="294" spans="4:4">
      <c r="D294" s="85"/>
    </row>
    <row r="295" spans="4:4">
      <c r="D295" s="85"/>
    </row>
    <row r="296" spans="4:4">
      <c r="D296" s="85"/>
    </row>
    <row r="297" spans="4:4">
      <c r="D297" s="85"/>
    </row>
    <row r="298" spans="4:4">
      <c r="D298" s="85"/>
    </row>
    <row r="299" spans="4:4">
      <c r="D299" s="85"/>
    </row>
    <row r="300" spans="4:4">
      <c r="D300" s="85"/>
    </row>
    <row r="301" spans="4:4">
      <c r="D301" s="85"/>
    </row>
    <row r="302" spans="4:4">
      <c r="D302" s="85"/>
    </row>
    <row r="303" spans="4:4">
      <c r="D303" s="85"/>
    </row>
    <row r="304" spans="4:4">
      <c r="D304" s="85"/>
    </row>
    <row r="305" spans="4:4">
      <c r="D305" s="85"/>
    </row>
    <row r="306" spans="4:4">
      <c r="D306" s="85"/>
    </row>
    <row r="307" spans="4:4">
      <c r="D307" s="85"/>
    </row>
    <row r="308" spans="4:4">
      <c r="D308" s="85"/>
    </row>
    <row r="309" spans="4:4">
      <c r="D309" s="85"/>
    </row>
    <row r="310" spans="4:4">
      <c r="D310" s="85"/>
    </row>
    <row r="311" spans="4:4">
      <c r="D311" s="85"/>
    </row>
    <row r="312" spans="4:4">
      <c r="D312" s="85"/>
    </row>
    <row r="313" spans="4:4">
      <c r="D313" s="85"/>
    </row>
    <row r="314" spans="4:4">
      <c r="D314" s="85"/>
    </row>
    <row r="315" spans="4:4">
      <c r="D315" s="85"/>
    </row>
    <row r="316" spans="4:4">
      <c r="D316" s="85"/>
    </row>
    <row r="317" spans="4:4">
      <c r="D317" s="85"/>
    </row>
    <row r="318" spans="4:4">
      <c r="D318" s="85"/>
    </row>
    <row r="319" spans="4:4">
      <c r="D319" s="85"/>
    </row>
    <row r="320" spans="4:4">
      <c r="D320" s="85"/>
    </row>
    <row r="321" spans="4:4">
      <c r="D321" s="85"/>
    </row>
    <row r="322" spans="4:4">
      <c r="D322" s="85"/>
    </row>
    <row r="323" spans="4:4">
      <c r="D323" s="85"/>
    </row>
    <row r="324" spans="4:4">
      <c r="D324" s="85"/>
    </row>
    <row r="325" spans="4:4">
      <c r="D325" s="85"/>
    </row>
    <row r="326" spans="4:4">
      <c r="D326" s="85"/>
    </row>
    <row r="327" spans="4:4">
      <c r="D327" s="85"/>
    </row>
    <row r="328" spans="4:4">
      <c r="D328" s="85"/>
    </row>
    <row r="329" spans="4:4">
      <c r="D329" s="85"/>
    </row>
    <row r="330" spans="4:4">
      <c r="D330" s="85"/>
    </row>
    <row r="331" spans="4:4">
      <c r="D331" s="85"/>
    </row>
    <row r="332" spans="4:4">
      <c r="D332" s="85"/>
    </row>
    <row r="333" spans="4:4">
      <c r="D333" s="85"/>
    </row>
    <row r="334" spans="4:4">
      <c r="D334" s="85"/>
    </row>
    <row r="335" spans="4:4">
      <c r="D335" s="85"/>
    </row>
    <row r="336" spans="4:4">
      <c r="D336" s="85"/>
    </row>
    <row r="337" spans="4:4">
      <c r="D337" s="85"/>
    </row>
    <row r="338" spans="4:4">
      <c r="D338" s="85"/>
    </row>
    <row r="339" spans="4:4">
      <c r="D339" s="85"/>
    </row>
    <row r="340" spans="4:4">
      <c r="D340" s="85"/>
    </row>
    <row r="341" spans="4:4">
      <c r="D341" s="85"/>
    </row>
    <row r="342" spans="4:4">
      <c r="D342" s="85"/>
    </row>
    <row r="343" spans="4:4">
      <c r="D343" s="85"/>
    </row>
    <row r="344" spans="4:4">
      <c r="D344" s="85"/>
    </row>
    <row r="345" spans="4:4">
      <c r="D345" s="85"/>
    </row>
    <row r="346" spans="4:4">
      <c r="D346" s="85"/>
    </row>
    <row r="347" spans="4:4">
      <c r="D347" s="85"/>
    </row>
    <row r="348" spans="4:4">
      <c r="D348" s="85"/>
    </row>
    <row r="349" spans="4:4">
      <c r="D349" s="85"/>
    </row>
    <row r="350" spans="4:4">
      <c r="D350" s="85"/>
    </row>
    <row r="351" spans="4:4">
      <c r="D351" s="85"/>
    </row>
    <row r="352" spans="4:4">
      <c r="D352" s="85"/>
    </row>
    <row r="353" spans="4:4">
      <c r="D353" s="85"/>
    </row>
    <row r="354" spans="4:4">
      <c r="D354" s="85"/>
    </row>
    <row r="355" spans="4:4">
      <c r="D355" s="85"/>
    </row>
    <row r="356" spans="4:4">
      <c r="D356" s="85"/>
    </row>
    <row r="357" spans="4:4">
      <c r="D357" s="85"/>
    </row>
    <row r="358" spans="4:4">
      <c r="D358" s="85"/>
    </row>
    <row r="359" spans="4:4">
      <c r="D359" s="85"/>
    </row>
    <row r="360" spans="4:4">
      <c r="D360" s="85"/>
    </row>
    <row r="361" spans="4:4">
      <c r="D361" s="85"/>
    </row>
    <row r="362" spans="4:4">
      <c r="D362" s="85"/>
    </row>
    <row r="363" spans="4:4">
      <c r="D363" s="85"/>
    </row>
    <row r="364" spans="4:4">
      <c r="D364" s="85"/>
    </row>
    <row r="365" spans="4:4">
      <c r="D365" s="85"/>
    </row>
    <row r="366" spans="4:4">
      <c r="D366" s="85"/>
    </row>
    <row r="367" spans="4:4">
      <c r="D367" s="85"/>
    </row>
    <row r="368" spans="4:4">
      <c r="D368" s="85"/>
    </row>
    <row r="369" spans="4:4">
      <c r="D369" s="85"/>
    </row>
    <row r="370" spans="4:4">
      <c r="D370" s="85"/>
    </row>
    <row r="371" spans="4:4">
      <c r="D371" s="85"/>
    </row>
    <row r="372" spans="4:4">
      <c r="D372" s="85"/>
    </row>
    <row r="373" spans="4:4">
      <c r="D373" s="85"/>
    </row>
    <row r="374" spans="4:4">
      <c r="D374" s="85"/>
    </row>
    <row r="375" spans="4:4">
      <c r="D375" s="85"/>
    </row>
    <row r="376" spans="4:4">
      <c r="D376" s="85"/>
    </row>
    <row r="377" spans="4:4">
      <c r="D377" s="85"/>
    </row>
    <row r="378" spans="4:4">
      <c r="D378" s="85"/>
    </row>
    <row r="379" spans="4:4">
      <c r="D379" s="85"/>
    </row>
    <row r="380" spans="4:4">
      <c r="D380" s="85"/>
    </row>
    <row r="381" spans="4:4">
      <c r="D381" s="85"/>
    </row>
    <row r="382" spans="4:4">
      <c r="D382" s="85"/>
    </row>
    <row r="383" spans="4:4">
      <c r="D383" s="85"/>
    </row>
    <row r="384" spans="4:4">
      <c r="D384" s="85"/>
    </row>
    <row r="385" spans="4:4">
      <c r="D385" s="85"/>
    </row>
    <row r="386" spans="4:4">
      <c r="D386" s="85"/>
    </row>
    <row r="387" spans="4:4">
      <c r="D387" s="85"/>
    </row>
    <row r="388" spans="4:4">
      <c r="D388" s="85"/>
    </row>
    <row r="389" spans="4:4">
      <c r="D389" s="85"/>
    </row>
    <row r="390" spans="4:4">
      <c r="D390" s="85"/>
    </row>
    <row r="391" spans="4:4">
      <c r="D391" s="85"/>
    </row>
    <row r="392" spans="4:4">
      <c r="D392" s="85"/>
    </row>
    <row r="393" spans="4:4">
      <c r="D393" s="85"/>
    </row>
    <row r="394" spans="4:4">
      <c r="D394" s="85"/>
    </row>
    <row r="395" spans="4:4">
      <c r="D395" s="85"/>
    </row>
    <row r="396" spans="4:4">
      <c r="D396" s="85"/>
    </row>
    <row r="397" spans="4:4">
      <c r="D397" s="85"/>
    </row>
    <row r="398" spans="4:4">
      <c r="D398" s="85"/>
    </row>
    <row r="399" spans="4:4">
      <c r="D399" s="85"/>
    </row>
    <row r="400" spans="4:4">
      <c r="D400" s="85"/>
    </row>
    <row r="401" spans="4:4">
      <c r="D401" s="85"/>
    </row>
    <row r="402" spans="4:4">
      <c r="D402" s="85"/>
    </row>
    <row r="403" spans="4:4">
      <c r="D403" s="85"/>
    </row>
    <row r="404" spans="4:4">
      <c r="D404" s="85"/>
    </row>
    <row r="405" spans="4:4">
      <c r="D405" s="85"/>
    </row>
    <row r="406" spans="4:4">
      <c r="D406" s="85"/>
    </row>
    <row r="407" spans="4:4">
      <c r="D407" s="85"/>
    </row>
    <row r="408" spans="4:4">
      <c r="D408" s="85"/>
    </row>
    <row r="409" spans="4:4">
      <c r="D409" s="85"/>
    </row>
    <row r="410" spans="4:4">
      <c r="D410" s="85"/>
    </row>
    <row r="411" spans="4:4">
      <c r="D411" s="85"/>
    </row>
    <row r="412" spans="4:4">
      <c r="D412" s="85"/>
    </row>
    <row r="413" spans="4:4">
      <c r="D413" s="85"/>
    </row>
    <row r="414" spans="4:4">
      <c r="D414" s="85"/>
    </row>
    <row r="415" spans="4:4">
      <c r="D415" s="85"/>
    </row>
    <row r="416" spans="4:4">
      <c r="D416" s="85"/>
    </row>
    <row r="417" spans="4:4">
      <c r="D417" s="85"/>
    </row>
    <row r="418" spans="4:4">
      <c r="D418" s="85"/>
    </row>
    <row r="419" spans="4:4">
      <c r="D419" s="85"/>
    </row>
    <row r="420" spans="4:4">
      <c r="D420" s="85"/>
    </row>
    <row r="421" spans="4:4">
      <c r="D421" s="85"/>
    </row>
    <row r="422" spans="4:4">
      <c r="D422" s="85"/>
    </row>
    <row r="423" spans="4:4">
      <c r="D423" s="85"/>
    </row>
    <row r="424" spans="4:4">
      <c r="D424" s="85"/>
    </row>
    <row r="425" spans="4:4">
      <c r="D425" s="85"/>
    </row>
    <row r="426" spans="4:4">
      <c r="D426" s="85"/>
    </row>
    <row r="427" spans="4:4">
      <c r="D427" s="85"/>
    </row>
    <row r="428" spans="4:4">
      <c r="D428" s="85"/>
    </row>
    <row r="429" spans="4:4">
      <c r="D429" s="85"/>
    </row>
    <row r="430" spans="4:4">
      <c r="D430" s="85"/>
    </row>
    <row r="431" spans="4:4">
      <c r="D431" s="85"/>
    </row>
    <row r="432" spans="4:4">
      <c r="D432" s="85"/>
    </row>
    <row r="433" spans="4:4">
      <c r="D433" s="85"/>
    </row>
    <row r="434" spans="4:4">
      <c r="D434" s="85"/>
    </row>
    <row r="435" spans="4:4">
      <c r="D435" s="85"/>
    </row>
    <row r="436" spans="4:4">
      <c r="D436" s="85"/>
    </row>
    <row r="437" spans="4:4">
      <c r="D437" s="85"/>
    </row>
    <row r="438" spans="4:4">
      <c r="D438" s="85"/>
    </row>
    <row r="439" spans="4:4">
      <c r="D439" s="85"/>
    </row>
    <row r="440" spans="4:4">
      <c r="D440" s="85"/>
    </row>
    <row r="441" spans="4:4">
      <c r="D441" s="85"/>
    </row>
    <row r="442" spans="4:4">
      <c r="D442" s="85"/>
    </row>
    <row r="443" spans="4:4">
      <c r="D443" s="85"/>
    </row>
    <row r="444" spans="4:4">
      <c r="D444" s="85"/>
    </row>
    <row r="445" spans="4:4">
      <c r="D445" s="85"/>
    </row>
    <row r="446" spans="4:4">
      <c r="D446" s="85"/>
    </row>
    <row r="447" spans="4:4">
      <c r="D447" s="85"/>
    </row>
    <row r="448" spans="4:4">
      <c r="D448" s="85"/>
    </row>
    <row r="449" spans="4:4">
      <c r="D449" s="85"/>
    </row>
    <row r="450" spans="4:4">
      <c r="D450" s="85"/>
    </row>
    <row r="451" spans="4:4">
      <c r="D451" s="85"/>
    </row>
    <row r="452" spans="4:4">
      <c r="D452" s="85"/>
    </row>
    <row r="453" spans="4:4">
      <c r="D453" s="85"/>
    </row>
    <row r="454" spans="4:4">
      <c r="D454" s="85"/>
    </row>
    <row r="455" spans="4:4">
      <c r="D455" s="85"/>
    </row>
    <row r="456" spans="4:4">
      <c r="D456" s="85"/>
    </row>
    <row r="457" spans="4:4">
      <c r="D457" s="85"/>
    </row>
    <row r="458" spans="4:4">
      <c r="D458" s="85"/>
    </row>
    <row r="459" spans="4:4">
      <c r="D459" s="85"/>
    </row>
    <row r="460" spans="4:4">
      <c r="D460" s="85"/>
    </row>
    <row r="461" spans="4:4">
      <c r="D461" s="85"/>
    </row>
    <row r="462" spans="4:4">
      <c r="D462" s="85"/>
    </row>
    <row r="463" spans="4:4">
      <c r="D463" s="85"/>
    </row>
    <row r="464" spans="4:4">
      <c r="D464" s="85"/>
    </row>
    <row r="465" spans="4:4">
      <c r="D465" s="85"/>
    </row>
    <row r="466" spans="4:4">
      <c r="D466" s="85"/>
    </row>
    <row r="467" spans="4:4">
      <c r="D467" s="85"/>
    </row>
    <row r="468" spans="4:4">
      <c r="D468" s="85"/>
    </row>
    <row r="469" spans="4:4">
      <c r="D469" s="85"/>
    </row>
    <row r="470" spans="4:4">
      <c r="D470" s="85"/>
    </row>
    <row r="471" spans="4:4">
      <c r="D471" s="85"/>
    </row>
    <row r="472" spans="4:4">
      <c r="D472" s="85"/>
    </row>
    <row r="473" spans="4:4">
      <c r="D473" s="85"/>
    </row>
    <row r="474" spans="4:4">
      <c r="D474" s="85"/>
    </row>
    <row r="475" spans="4:4">
      <c r="D475" s="85"/>
    </row>
    <row r="476" spans="4:4">
      <c r="D476" s="85"/>
    </row>
    <row r="477" spans="4:4">
      <c r="D477" s="85"/>
    </row>
    <row r="478" spans="4:4">
      <c r="D478" s="85"/>
    </row>
    <row r="479" spans="4:4">
      <c r="D479" s="85"/>
    </row>
    <row r="480" spans="4:4">
      <c r="D480" s="85"/>
    </row>
    <row r="481" spans="4:4">
      <c r="D481" s="85"/>
    </row>
    <row r="482" spans="4:4">
      <c r="D482" s="85"/>
    </row>
    <row r="483" spans="4:4">
      <c r="D483" s="85"/>
    </row>
    <row r="484" spans="4:4">
      <c r="D484" s="85"/>
    </row>
    <row r="485" spans="4:4">
      <c r="D485" s="85"/>
    </row>
    <row r="486" spans="4:4">
      <c r="D486" s="85"/>
    </row>
    <row r="487" spans="4:4">
      <c r="D487" s="85"/>
    </row>
    <row r="488" spans="4:4">
      <c r="D488" s="85"/>
    </row>
    <row r="489" spans="4:4">
      <c r="D489" s="85"/>
    </row>
    <row r="490" spans="4:4">
      <c r="D490" s="85"/>
    </row>
    <row r="491" spans="4:4">
      <c r="D491" s="85"/>
    </row>
    <row r="492" spans="4:4">
      <c r="D492" s="85"/>
    </row>
    <row r="493" spans="4:4">
      <c r="D493" s="85"/>
    </row>
    <row r="494" spans="4:4">
      <c r="D494" s="85"/>
    </row>
    <row r="495" spans="4:4">
      <c r="D495" s="85"/>
    </row>
    <row r="496" spans="4:4">
      <c r="D496" s="85"/>
    </row>
    <row r="497" spans="4:4">
      <c r="D497" s="85"/>
    </row>
    <row r="498" spans="4:4">
      <c r="D498" s="85"/>
    </row>
    <row r="499" spans="4:4">
      <c r="D499" s="85"/>
    </row>
    <row r="500" spans="4:4">
      <c r="D500" s="85"/>
    </row>
    <row r="501" spans="4:4">
      <c r="D501" s="85"/>
    </row>
    <row r="502" spans="4:4">
      <c r="D502" s="85"/>
    </row>
    <row r="503" spans="4:4">
      <c r="D503" s="85"/>
    </row>
    <row r="504" spans="4:4">
      <c r="D504" s="85"/>
    </row>
    <row r="505" spans="4:4">
      <c r="D505" s="85"/>
    </row>
    <row r="506" spans="4:4">
      <c r="D506" s="85"/>
    </row>
    <row r="507" spans="4:4">
      <c r="D507" s="85"/>
    </row>
    <row r="508" spans="4:4">
      <c r="D508" s="85"/>
    </row>
    <row r="509" spans="4:4">
      <c r="D509" s="85"/>
    </row>
    <row r="510" spans="4:4">
      <c r="D510" s="85"/>
    </row>
    <row r="511" spans="4:4">
      <c r="D511" s="85"/>
    </row>
    <row r="512" spans="4:4">
      <c r="D512" s="85"/>
    </row>
    <row r="513" spans="4:4">
      <c r="D513" s="85"/>
    </row>
    <row r="514" spans="4:4">
      <c r="D514" s="85"/>
    </row>
    <row r="515" spans="4:4">
      <c r="D515" s="85"/>
    </row>
    <row r="516" spans="4:4">
      <c r="D516" s="85"/>
    </row>
    <row r="517" spans="4:4">
      <c r="D517" s="85"/>
    </row>
    <row r="518" spans="4:4">
      <c r="D518" s="85"/>
    </row>
    <row r="519" spans="4:4">
      <c r="D519" s="85"/>
    </row>
    <row r="520" spans="4:4">
      <c r="D520" s="85"/>
    </row>
    <row r="521" spans="4:4">
      <c r="D521" s="85"/>
    </row>
    <row r="522" spans="4:4">
      <c r="D522" s="85"/>
    </row>
    <row r="523" spans="4:4">
      <c r="D523" s="85"/>
    </row>
    <row r="524" spans="4:4">
      <c r="D524" s="85"/>
    </row>
    <row r="525" spans="4:4">
      <c r="D525" s="85"/>
    </row>
    <row r="526" spans="4:4">
      <c r="D526" s="85"/>
    </row>
    <row r="527" spans="4:4">
      <c r="D527" s="85"/>
    </row>
    <row r="528" spans="4:4">
      <c r="D528" s="85"/>
    </row>
    <row r="529" spans="4:4">
      <c r="D529" s="85"/>
    </row>
    <row r="530" spans="4:4">
      <c r="D530" s="85"/>
    </row>
    <row r="531" spans="4:4">
      <c r="D531" s="85"/>
    </row>
    <row r="532" spans="4:4">
      <c r="D532" s="85"/>
    </row>
    <row r="533" spans="4:4">
      <c r="D533" s="85"/>
    </row>
    <row r="534" spans="4:4">
      <c r="D534" s="85"/>
    </row>
    <row r="535" spans="4:4">
      <c r="D535" s="85"/>
    </row>
    <row r="536" spans="4:4">
      <c r="D536" s="85"/>
    </row>
    <row r="537" spans="4:4">
      <c r="D537" s="85"/>
    </row>
    <row r="538" spans="4:4">
      <c r="D538" s="85"/>
    </row>
    <row r="539" spans="4:4">
      <c r="D539" s="85"/>
    </row>
    <row r="540" spans="4:4">
      <c r="D540" s="85"/>
    </row>
    <row r="541" spans="4:4">
      <c r="D541" s="85"/>
    </row>
    <row r="542" spans="4:4">
      <c r="D542" s="85"/>
    </row>
    <row r="543" spans="4:4">
      <c r="D543" s="85"/>
    </row>
    <row r="544" spans="4:4">
      <c r="D544" s="85"/>
    </row>
    <row r="545" spans="4:4">
      <c r="D545" s="85"/>
    </row>
    <row r="546" spans="4:4">
      <c r="D546" s="85"/>
    </row>
    <row r="547" spans="4:4">
      <c r="D547" s="85"/>
    </row>
    <row r="548" spans="4:4">
      <c r="D548" s="85"/>
    </row>
    <row r="549" spans="4:4">
      <c r="D549" s="85"/>
    </row>
    <row r="550" spans="4:4">
      <c r="D550" s="85"/>
    </row>
    <row r="551" spans="4:4">
      <c r="D551" s="85"/>
    </row>
    <row r="552" spans="4:4">
      <c r="D552" s="85"/>
    </row>
    <row r="553" spans="4:4">
      <c r="D553" s="85"/>
    </row>
    <row r="554" spans="4:4">
      <c r="D554" s="85"/>
    </row>
    <row r="555" spans="4:4">
      <c r="D555" s="85"/>
    </row>
    <row r="556" spans="4:4">
      <c r="D556" s="85"/>
    </row>
    <row r="557" spans="4:4">
      <c r="D557" s="85"/>
    </row>
    <row r="558" spans="4:4">
      <c r="D558" s="85"/>
    </row>
    <row r="559" spans="4:4">
      <c r="D559" s="85"/>
    </row>
    <row r="560" spans="4:4">
      <c r="D560" s="85"/>
    </row>
    <row r="561" spans="4:4">
      <c r="D561" s="85"/>
    </row>
    <row r="562" spans="4:4">
      <c r="D562" s="85"/>
    </row>
    <row r="563" spans="4:4">
      <c r="D563" s="85"/>
    </row>
    <row r="564" spans="4:4">
      <c r="D564" s="85"/>
    </row>
    <row r="565" spans="4:4">
      <c r="D565" s="85"/>
    </row>
    <row r="566" spans="4:4">
      <c r="D566" s="85"/>
    </row>
    <row r="567" spans="4:4">
      <c r="D567" s="85"/>
    </row>
    <row r="568" spans="4:4">
      <c r="D568" s="85"/>
    </row>
    <row r="569" spans="4:4">
      <c r="D569" s="85"/>
    </row>
    <row r="570" spans="4:4">
      <c r="D570" s="85"/>
    </row>
    <row r="571" spans="4:4">
      <c r="D571" s="85"/>
    </row>
    <row r="572" spans="4:4">
      <c r="D572" s="85"/>
    </row>
    <row r="573" spans="4:4">
      <c r="D573" s="85"/>
    </row>
    <row r="574" spans="4:4">
      <c r="D574" s="85"/>
    </row>
    <row r="575" spans="4:4">
      <c r="D575" s="85"/>
    </row>
    <row r="576" spans="4:4">
      <c r="D576" s="85"/>
    </row>
    <row r="577" spans="4:4">
      <c r="D577" s="85"/>
    </row>
    <row r="578" spans="4:4">
      <c r="D578" s="85"/>
    </row>
    <row r="579" spans="4:4">
      <c r="D579" s="85"/>
    </row>
    <row r="580" spans="4:4">
      <c r="D580" s="85"/>
    </row>
    <row r="581" spans="4:4">
      <c r="D581" s="85"/>
    </row>
    <row r="582" spans="4:4">
      <c r="D582" s="85"/>
    </row>
    <row r="583" spans="4:4">
      <c r="D583" s="85"/>
    </row>
    <row r="584" spans="4:4">
      <c r="D584" s="85"/>
    </row>
    <row r="585" spans="4:4">
      <c r="D585" s="85"/>
    </row>
    <row r="586" spans="4:4">
      <c r="D586" s="85"/>
    </row>
    <row r="587" spans="4:4">
      <c r="D587" s="85"/>
    </row>
    <row r="588" spans="4:4">
      <c r="D588" s="85"/>
    </row>
    <row r="589" spans="4:4">
      <c r="D589" s="85"/>
    </row>
    <row r="590" spans="4:4">
      <c r="D590" s="85"/>
    </row>
    <row r="591" spans="4:4">
      <c r="D591" s="85"/>
    </row>
    <row r="592" spans="4:4">
      <c r="D592" s="85"/>
    </row>
    <row r="593" spans="4:4">
      <c r="D593" s="85"/>
    </row>
    <row r="594" spans="4:4">
      <c r="D594" s="85"/>
    </row>
    <row r="595" spans="4:4">
      <c r="D595" s="85"/>
    </row>
    <row r="596" spans="4:4">
      <c r="D596" s="85"/>
    </row>
    <row r="597" spans="4:4">
      <c r="D597" s="85"/>
    </row>
    <row r="598" spans="4:4">
      <c r="D598" s="85"/>
    </row>
    <row r="599" spans="4:4">
      <c r="D599" s="85"/>
    </row>
    <row r="600" spans="4:4">
      <c r="D600" s="85"/>
    </row>
    <row r="601" spans="4:4">
      <c r="D601" s="85"/>
    </row>
    <row r="602" spans="4:4">
      <c r="D602" s="85"/>
    </row>
    <row r="603" spans="4:4">
      <c r="D603" s="85"/>
    </row>
    <row r="604" spans="4:4">
      <c r="D604" s="85"/>
    </row>
    <row r="605" spans="4:4">
      <c r="D605" s="85"/>
    </row>
    <row r="606" spans="4:4">
      <c r="D606" s="85"/>
    </row>
    <row r="607" spans="4:4">
      <c r="D607" s="85"/>
    </row>
    <row r="608" spans="4:4">
      <c r="D608" s="85"/>
    </row>
    <row r="609" spans="4:4">
      <c r="D609" s="85"/>
    </row>
    <row r="610" spans="4:4">
      <c r="D610" s="85"/>
    </row>
    <row r="611" spans="4:4">
      <c r="D611" s="85"/>
    </row>
    <row r="612" spans="4:4">
      <c r="D612" s="85"/>
    </row>
    <row r="613" spans="4:4">
      <c r="D613" s="85"/>
    </row>
    <row r="614" spans="4:4">
      <c r="D614" s="85"/>
    </row>
    <row r="615" spans="4:4">
      <c r="D615" s="85"/>
    </row>
    <row r="616" spans="4:4">
      <c r="D616" s="85"/>
    </row>
    <row r="617" spans="4:4">
      <c r="D617" s="85"/>
    </row>
    <row r="618" spans="4:4">
      <c r="D618" s="85"/>
    </row>
    <row r="619" spans="4:4">
      <c r="D619" s="85"/>
    </row>
    <row r="620" spans="4:4">
      <c r="D620" s="85"/>
    </row>
    <row r="621" spans="4:4">
      <c r="D621" s="85"/>
    </row>
    <row r="622" spans="4:4">
      <c r="D622" s="85"/>
    </row>
    <row r="623" spans="4:4">
      <c r="D623" s="85"/>
    </row>
    <row r="624" spans="4:4">
      <c r="D624" s="85"/>
    </row>
    <row r="625" spans="4:4">
      <c r="D625" s="85"/>
    </row>
    <row r="626" spans="4:4">
      <c r="D626" s="85"/>
    </row>
    <row r="627" spans="4:4">
      <c r="D627" s="85"/>
    </row>
    <row r="628" spans="4:4">
      <c r="D628" s="85"/>
    </row>
    <row r="629" spans="4:4">
      <c r="D629" s="85"/>
    </row>
    <row r="630" spans="4:4">
      <c r="D630" s="85"/>
    </row>
    <row r="631" spans="4:4">
      <c r="D631" s="85"/>
    </row>
    <row r="632" spans="4:4">
      <c r="D632" s="85"/>
    </row>
    <row r="633" spans="4:4">
      <c r="D633" s="85"/>
    </row>
    <row r="634" spans="4:4">
      <c r="D634" s="85"/>
    </row>
    <row r="635" spans="4:4">
      <c r="D635" s="85"/>
    </row>
    <row r="636" spans="4:4">
      <c r="D636" s="85"/>
    </row>
    <row r="637" spans="4:4">
      <c r="D637" s="85"/>
    </row>
    <row r="638" spans="4:4">
      <c r="D638" s="85"/>
    </row>
    <row r="639" spans="4:4">
      <c r="D639" s="85"/>
    </row>
    <row r="640" spans="4:4">
      <c r="D640" s="85"/>
    </row>
    <row r="641" spans="4:4">
      <c r="D641" s="85"/>
    </row>
    <row r="642" spans="4:4">
      <c r="D642" s="85"/>
    </row>
    <row r="643" spans="4:4">
      <c r="D643" s="85"/>
    </row>
    <row r="644" spans="4:4">
      <c r="D644" s="85"/>
    </row>
    <row r="645" spans="4:4">
      <c r="D645" s="85"/>
    </row>
    <row r="646" spans="4:4">
      <c r="D646" s="85"/>
    </row>
    <row r="647" spans="4:4">
      <c r="D647" s="85"/>
    </row>
    <row r="648" spans="4:4">
      <c r="D648" s="85"/>
    </row>
    <row r="649" spans="4:4">
      <c r="D649" s="85"/>
    </row>
    <row r="650" spans="4:4">
      <c r="D650" s="85"/>
    </row>
    <row r="651" spans="4:4">
      <c r="D651" s="85"/>
    </row>
    <row r="652" spans="4:4">
      <c r="D652" s="85"/>
    </row>
    <row r="653" spans="4:4">
      <c r="D653" s="85"/>
    </row>
    <row r="654" spans="4:4">
      <c r="D654" s="85"/>
    </row>
    <row r="655" spans="4:4">
      <c r="D655" s="85"/>
    </row>
    <row r="656" spans="4:4">
      <c r="D656" s="85"/>
    </row>
    <row r="657" spans="4:4">
      <c r="D657" s="85"/>
    </row>
    <row r="658" spans="4:4">
      <c r="D658" s="85"/>
    </row>
    <row r="659" spans="4:4">
      <c r="D659" s="85"/>
    </row>
    <row r="660" spans="4:4">
      <c r="D660" s="85"/>
    </row>
    <row r="661" spans="4:4">
      <c r="D661" s="85"/>
    </row>
    <row r="662" spans="4:4">
      <c r="D662" s="85"/>
    </row>
    <row r="663" spans="4:4">
      <c r="D663" s="85"/>
    </row>
    <row r="664" spans="4:4">
      <c r="D664" s="85"/>
    </row>
    <row r="665" spans="4:4">
      <c r="D665" s="85"/>
    </row>
    <row r="666" spans="4:4">
      <c r="D666" s="85"/>
    </row>
    <row r="667" spans="4:4">
      <c r="D667" s="85"/>
    </row>
    <row r="668" spans="4:4">
      <c r="D668" s="85"/>
    </row>
    <row r="669" spans="4:4">
      <c r="D669" s="85"/>
    </row>
    <row r="670" spans="4:4">
      <c r="D670" s="85"/>
    </row>
    <row r="671" spans="4:4">
      <c r="D671" s="85"/>
    </row>
    <row r="672" spans="4:4">
      <c r="D672" s="85"/>
    </row>
    <row r="673" spans="4:4">
      <c r="D673" s="85"/>
    </row>
    <row r="674" spans="4:4">
      <c r="D674" s="85"/>
    </row>
    <row r="675" spans="4:4">
      <c r="D675" s="85"/>
    </row>
    <row r="676" spans="4:4">
      <c r="D676" s="85"/>
    </row>
    <row r="677" spans="4:4">
      <c r="D677" s="85"/>
    </row>
    <row r="678" spans="4:4">
      <c r="D678" s="85"/>
    </row>
    <row r="679" spans="4:4">
      <c r="D679" s="85"/>
    </row>
    <row r="680" spans="4:4">
      <c r="D680" s="85"/>
    </row>
    <row r="681" spans="4:4">
      <c r="D681" s="85"/>
    </row>
    <row r="682" spans="4:4">
      <c r="D682" s="85"/>
    </row>
    <row r="683" spans="4:4">
      <c r="D683" s="85"/>
    </row>
    <row r="684" spans="4:4">
      <c r="D684" s="85"/>
    </row>
    <row r="685" spans="4:4">
      <c r="D685" s="85"/>
    </row>
    <row r="686" spans="4:4">
      <c r="D686" s="85"/>
    </row>
    <row r="687" spans="4:4">
      <c r="D687" s="85"/>
    </row>
    <row r="688" spans="4:4">
      <c r="D688" s="85"/>
    </row>
    <row r="689" spans="4:4">
      <c r="D689" s="85"/>
    </row>
    <row r="690" spans="4:4">
      <c r="D690" s="85"/>
    </row>
    <row r="691" spans="4:4">
      <c r="D691" s="85"/>
    </row>
    <row r="692" spans="4:4">
      <c r="D692" s="85"/>
    </row>
    <row r="693" spans="4:4">
      <c r="D693" s="85"/>
    </row>
    <row r="694" spans="4:4">
      <c r="D694" s="85"/>
    </row>
    <row r="695" spans="4:4">
      <c r="D695" s="85"/>
    </row>
    <row r="696" spans="4:4">
      <c r="D696" s="85"/>
    </row>
    <row r="697" spans="4:4">
      <c r="D697" s="85"/>
    </row>
    <row r="698" spans="4:4">
      <c r="D698" s="85"/>
    </row>
    <row r="699" spans="4:4">
      <c r="D699" s="85"/>
    </row>
    <row r="700" spans="4:4">
      <c r="D700" s="85"/>
    </row>
    <row r="701" spans="4:4">
      <c r="D701" s="85"/>
    </row>
    <row r="702" spans="4:4">
      <c r="D702" s="85"/>
    </row>
    <row r="703" spans="4:4">
      <c r="D703" s="85"/>
    </row>
    <row r="704" spans="4:4">
      <c r="D704" s="85"/>
    </row>
    <row r="705" spans="4:4">
      <c r="D705" s="85"/>
    </row>
    <row r="706" spans="4:4">
      <c r="D706" s="85"/>
    </row>
    <row r="707" spans="4:4">
      <c r="D707" s="85"/>
    </row>
    <row r="708" spans="4:4">
      <c r="D708" s="85"/>
    </row>
    <row r="709" spans="4:4">
      <c r="D709" s="85"/>
    </row>
    <row r="710" spans="4:4">
      <c r="D710" s="85"/>
    </row>
    <row r="711" spans="4:4">
      <c r="D711" s="85"/>
    </row>
    <row r="712" spans="4:4">
      <c r="D712" s="85"/>
    </row>
    <row r="713" spans="4:4">
      <c r="D713" s="85"/>
    </row>
    <row r="714" spans="4:4">
      <c r="D714" s="85"/>
    </row>
    <row r="715" spans="4:4">
      <c r="D715" s="85"/>
    </row>
    <row r="716" spans="4:4">
      <c r="D716" s="85"/>
    </row>
    <row r="717" spans="4:4">
      <c r="D717" s="85"/>
    </row>
    <row r="718" spans="4:4">
      <c r="D718" s="85"/>
    </row>
    <row r="719" spans="4:4">
      <c r="D719" s="85"/>
    </row>
    <row r="720" spans="4:4">
      <c r="D720" s="85"/>
    </row>
    <row r="721" spans="4:4">
      <c r="D721" s="85"/>
    </row>
    <row r="722" spans="4:4">
      <c r="D722" s="85"/>
    </row>
    <row r="723" spans="4:4">
      <c r="D723" s="85"/>
    </row>
    <row r="724" spans="4:4">
      <c r="D724" s="85"/>
    </row>
    <row r="725" spans="4:4">
      <c r="D725" s="85"/>
    </row>
    <row r="726" spans="4:4">
      <c r="D726" s="85"/>
    </row>
    <row r="727" spans="4:4">
      <c r="D727" s="85"/>
    </row>
    <row r="728" spans="4:4">
      <c r="D728" s="85"/>
    </row>
    <row r="729" spans="4:4">
      <c r="D729" s="85"/>
    </row>
    <row r="730" spans="4:4">
      <c r="D730" s="85"/>
    </row>
    <row r="731" spans="4:4">
      <c r="D731" s="85"/>
    </row>
    <row r="732" spans="4:4">
      <c r="D732" s="85"/>
    </row>
    <row r="733" spans="4:4">
      <c r="D733" s="85"/>
    </row>
    <row r="734" spans="4:4">
      <c r="D734" s="85"/>
    </row>
    <row r="735" spans="4:4">
      <c r="D735" s="85"/>
    </row>
    <row r="736" spans="4:4">
      <c r="D736" s="85"/>
    </row>
    <row r="737" spans="4:4">
      <c r="D737" s="85"/>
    </row>
    <row r="738" spans="4:4">
      <c r="D738" s="85"/>
    </row>
    <row r="739" spans="4:4">
      <c r="D739" s="85"/>
    </row>
    <row r="740" spans="4:4">
      <c r="D740" s="85"/>
    </row>
    <row r="741" spans="4:4">
      <c r="D741" s="85"/>
    </row>
    <row r="742" spans="4:4">
      <c r="D742" s="85"/>
    </row>
    <row r="743" spans="4:4">
      <c r="D743" s="85"/>
    </row>
    <row r="744" spans="4:4">
      <c r="D744" s="85"/>
    </row>
    <row r="745" spans="4:4">
      <c r="D745" s="85"/>
    </row>
    <row r="746" spans="4:4">
      <c r="D746" s="85"/>
    </row>
    <row r="747" spans="4:4">
      <c r="D747" s="85"/>
    </row>
    <row r="748" spans="4:4">
      <c r="D748" s="85"/>
    </row>
    <row r="749" spans="4:4">
      <c r="D749" s="85"/>
    </row>
    <row r="750" spans="4:4">
      <c r="D750" s="85"/>
    </row>
    <row r="751" spans="4:4">
      <c r="D751" s="85"/>
    </row>
    <row r="752" spans="4:4">
      <c r="D752" s="85"/>
    </row>
    <row r="753" spans="4:4">
      <c r="D753" s="85"/>
    </row>
    <row r="754" spans="4:4">
      <c r="D754" s="85"/>
    </row>
    <row r="755" spans="4:4">
      <c r="D755" s="85"/>
    </row>
    <row r="756" spans="4:4">
      <c r="D756" s="85"/>
    </row>
    <row r="757" spans="4:4">
      <c r="D757" s="85"/>
    </row>
    <row r="758" spans="4:4">
      <c r="D758" s="85"/>
    </row>
    <row r="759" spans="4:4">
      <c r="D759" s="85"/>
    </row>
    <row r="760" spans="4:4">
      <c r="D760" s="85"/>
    </row>
    <row r="761" spans="4:4">
      <c r="D761" s="85"/>
    </row>
    <row r="762" spans="4:4">
      <c r="D762" s="85"/>
    </row>
    <row r="763" spans="4:4">
      <c r="D763" s="85"/>
    </row>
    <row r="764" spans="4:4">
      <c r="D764" s="85"/>
    </row>
    <row r="765" spans="4:4">
      <c r="D765" s="85"/>
    </row>
    <row r="766" spans="4:4">
      <c r="D766" s="85"/>
    </row>
    <row r="767" spans="4:4">
      <c r="D767" s="85"/>
    </row>
    <row r="768" spans="4:4">
      <c r="D768" s="85"/>
    </row>
    <row r="769" spans="4:4">
      <c r="D769" s="85"/>
    </row>
    <row r="770" spans="4:4">
      <c r="D770" s="85"/>
    </row>
    <row r="771" spans="4:4">
      <c r="D771" s="85"/>
    </row>
    <row r="772" spans="4:4">
      <c r="D772" s="85"/>
    </row>
    <row r="773" spans="4:4">
      <c r="D773" s="85"/>
    </row>
    <row r="774" spans="4:4">
      <c r="D774" s="85"/>
    </row>
    <row r="775" spans="4:4">
      <c r="D775" s="85"/>
    </row>
    <row r="776" spans="4:4">
      <c r="D776" s="85"/>
    </row>
    <row r="777" spans="4:4">
      <c r="D777" s="85"/>
    </row>
    <row r="778" spans="4:4">
      <c r="D778" s="85"/>
    </row>
    <row r="779" spans="4:4">
      <c r="D779" s="85"/>
    </row>
    <row r="780" spans="4:4">
      <c r="D780" s="85"/>
    </row>
    <row r="781" spans="4:4">
      <c r="D781" s="85"/>
    </row>
    <row r="782" spans="4:4">
      <c r="D782" s="85"/>
    </row>
    <row r="783" spans="4:4">
      <c r="D783" s="85"/>
    </row>
    <row r="784" spans="4:4">
      <c r="D784" s="85"/>
    </row>
    <row r="785" spans="4:4">
      <c r="D785" s="85"/>
    </row>
    <row r="786" spans="4:4">
      <c r="D786" s="85"/>
    </row>
    <row r="787" spans="4:4">
      <c r="D787" s="85"/>
    </row>
    <row r="788" spans="4:4">
      <c r="D788" s="85"/>
    </row>
    <row r="789" spans="4:4">
      <c r="D789" s="85"/>
    </row>
    <row r="790" spans="4:4">
      <c r="D790" s="85"/>
    </row>
    <row r="791" spans="4:4">
      <c r="D791" s="85"/>
    </row>
    <row r="792" spans="4:4">
      <c r="D792" s="85"/>
    </row>
    <row r="793" spans="4:4">
      <c r="D793" s="85"/>
    </row>
    <row r="794" spans="4:4">
      <c r="D794" s="85"/>
    </row>
    <row r="795" spans="4:4">
      <c r="D795" s="85"/>
    </row>
    <row r="796" spans="4:4">
      <c r="D796" s="85"/>
    </row>
    <row r="797" spans="4:4">
      <c r="D797" s="85"/>
    </row>
    <row r="798" spans="4:4">
      <c r="D798" s="85"/>
    </row>
    <row r="799" spans="4:4">
      <c r="D799" s="85"/>
    </row>
    <row r="800" spans="4:4">
      <c r="D800" s="85"/>
    </row>
    <row r="801" spans="4:4">
      <c r="D801" s="85"/>
    </row>
    <row r="802" spans="4:4">
      <c r="D802" s="85"/>
    </row>
    <row r="803" spans="4:4">
      <c r="D803" s="85"/>
    </row>
    <row r="804" spans="4:4">
      <c r="D804" s="85"/>
    </row>
    <row r="805" spans="4:4">
      <c r="D805" s="85"/>
    </row>
    <row r="806" spans="4:4">
      <c r="D806" s="85"/>
    </row>
    <row r="807" spans="4:4">
      <c r="D807" s="85"/>
    </row>
    <row r="808" spans="4:4">
      <c r="D808" s="85"/>
    </row>
    <row r="809" spans="4:4">
      <c r="D809" s="85"/>
    </row>
    <row r="810" spans="4:4">
      <c r="D810" s="85"/>
    </row>
    <row r="811" spans="4:4">
      <c r="D811" s="85"/>
    </row>
    <row r="812" spans="4:4">
      <c r="D812" s="85"/>
    </row>
    <row r="813" spans="4:4">
      <c r="D813" s="85"/>
    </row>
    <row r="814" spans="4:4">
      <c r="D814" s="85"/>
    </row>
    <row r="815" spans="4:4">
      <c r="D815" s="85"/>
    </row>
    <row r="816" spans="4:4">
      <c r="D816" s="85"/>
    </row>
    <row r="817" spans="4:4">
      <c r="D817" s="85"/>
    </row>
    <row r="818" spans="4:4">
      <c r="D818" s="85"/>
    </row>
    <row r="819" spans="4:4">
      <c r="D819" s="85"/>
    </row>
    <row r="820" spans="4:4">
      <c r="D820" s="85"/>
    </row>
    <row r="821" spans="4:4">
      <c r="D821" s="85"/>
    </row>
    <row r="822" spans="4:4">
      <c r="D822" s="85"/>
    </row>
    <row r="823" spans="4:4">
      <c r="D823" s="85"/>
    </row>
    <row r="824" spans="4:4">
      <c r="D824" s="85"/>
    </row>
    <row r="825" spans="4:4">
      <c r="D825" s="85"/>
    </row>
    <row r="826" spans="4:4">
      <c r="D826" s="85"/>
    </row>
    <row r="827" spans="4:4">
      <c r="D827" s="85"/>
    </row>
    <row r="828" spans="4:4">
      <c r="D828" s="85"/>
    </row>
    <row r="829" spans="4:4">
      <c r="D829" s="85"/>
    </row>
    <row r="830" spans="4:4">
      <c r="D830" s="85"/>
    </row>
    <row r="831" spans="4:4">
      <c r="D831" s="85"/>
    </row>
    <row r="832" spans="4:4">
      <c r="D832" s="85"/>
    </row>
    <row r="833" spans="4:4">
      <c r="D833" s="85"/>
    </row>
    <row r="834" spans="4:4">
      <c r="D834" s="85"/>
    </row>
    <row r="835" spans="4:4">
      <c r="D835" s="85"/>
    </row>
    <row r="836" spans="4:4">
      <c r="D836" s="85"/>
    </row>
    <row r="837" spans="4:4">
      <c r="D837" s="85"/>
    </row>
    <row r="838" spans="4:4">
      <c r="D838" s="85"/>
    </row>
    <row r="839" spans="4:4">
      <c r="D839" s="85"/>
    </row>
    <row r="840" spans="4:4">
      <c r="D840" s="85"/>
    </row>
    <row r="841" spans="4:4">
      <c r="D841" s="85"/>
    </row>
    <row r="842" spans="4:4">
      <c r="D842" s="85"/>
    </row>
    <row r="843" spans="4:4">
      <c r="D843" s="85"/>
    </row>
    <row r="844" spans="4:4">
      <c r="D844" s="85"/>
    </row>
    <row r="845" spans="4:4">
      <c r="D845" s="85"/>
    </row>
    <row r="846" spans="4:4">
      <c r="D846" s="85"/>
    </row>
    <row r="847" spans="4:4">
      <c r="D847" s="85"/>
    </row>
    <row r="848" spans="4:4">
      <c r="D848" s="85"/>
    </row>
    <row r="849" spans="4:4">
      <c r="D849" s="85"/>
    </row>
    <row r="850" spans="4:4">
      <c r="D850" s="85"/>
    </row>
    <row r="851" spans="4:4">
      <c r="D851" s="85"/>
    </row>
    <row r="852" spans="4:4">
      <c r="D852" s="85"/>
    </row>
    <row r="853" spans="4:4">
      <c r="D853" s="85"/>
    </row>
    <row r="854" spans="4:4">
      <c r="D854" s="85"/>
    </row>
    <row r="855" spans="4:4">
      <c r="D855" s="85"/>
    </row>
    <row r="856" spans="4:4">
      <c r="D856" s="85"/>
    </row>
    <row r="857" spans="4:4">
      <c r="D857" s="85"/>
    </row>
    <row r="858" spans="4:4">
      <c r="D858" s="85"/>
    </row>
    <row r="859" spans="4:4">
      <c r="D859" s="85"/>
    </row>
    <row r="860" spans="4:4">
      <c r="D860" s="85"/>
    </row>
    <row r="861" spans="4:4">
      <c r="D861" s="85"/>
    </row>
    <row r="862" spans="4:4">
      <c r="D862" s="85"/>
    </row>
    <row r="863" spans="4:4">
      <c r="D863" s="85"/>
    </row>
    <row r="864" spans="4:4">
      <c r="D864" s="85"/>
    </row>
    <row r="865" spans="4:4">
      <c r="D865" s="85"/>
    </row>
    <row r="866" spans="4:4">
      <c r="D866" s="85"/>
    </row>
    <row r="867" spans="4:4">
      <c r="D867" s="85"/>
    </row>
    <row r="868" spans="4:4">
      <c r="D868" s="85"/>
    </row>
    <row r="869" spans="4:4">
      <c r="D869" s="85"/>
    </row>
    <row r="870" spans="4:4">
      <c r="D870" s="85"/>
    </row>
    <row r="871" spans="4:4">
      <c r="D871" s="85"/>
    </row>
    <row r="872" spans="4:4">
      <c r="D872" s="85"/>
    </row>
    <row r="873" spans="4:4">
      <c r="D873" s="85"/>
    </row>
    <row r="874" spans="4:4">
      <c r="D874" s="85"/>
    </row>
    <row r="875" spans="4:4">
      <c r="D875" s="85"/>
    </row>
    <row r="876" spans="4:4">
      <c r="D876" s="85"/>
    </row>
    <row r="877" spans="4:4">
      <c r="D877" s="85"/>
    </row>
    <row r="878" spans="4:4">
      <c r="D878" s="85"/>
    </row>
    <row r="879" spans="4:4">
      <c r="D879" s="85"/>
    </row>
    <row r="880" spans="4:4">
      <c r="D880" s="85"/>
    </row>
    <row r="881" spans="4:4">
      <c r="D881" s="85"/>
    </row>
    <row r="882" spans="4:4">
      <c r="D882" s="85"/>
    </row>
    <row r="883" spans="4:4">
      <c r="D883" s="85"/>
    </row>
    <row r="884" spans="4:4">
      <c r="D884" s="85"/>
    </row>
    <row r="885" spans="4:4">
      <c r="D885" s="85"/>
    </row>
    <row r="886" spans="4:4">
      <c r="D886" s="85"/>
    </row>
    <row r="887" spans="4:4">
      <c r="D887" s="85"/>
    </row>
    <row r="888" spans="4:4">
      <c r="D888" s="85"/>
    </row>
    <row r="889" spans="4:4">
      <c r="D889" s="85"/>
    </row>
    <row r="890" spans="4:4">
      <c r="D890" s="85"/>
    </row>
    <row r="891" spans="4:4">
      <c r="D891" s="85"/>
    </row>
    <row r="892" spans="4:4">
      <c r="D892" s="85"/>
    </row>
    <row r="893" spans="4:4">
      <c r="D893" s="85"/>
    </row>
    <row r="894" spans="4:4">
      <c r="D894" s="85"/>
    </row>
    <row r="895" spans="4:4">
      <c r="D895" s="85"/>
    </row>
    <row r="896" spans="4:4">
      <c r="D896" s="85"/>
    </row>
    <row r="897" spans="4:4">
      <c r="D897" s="85"/>
    </row>
    <row r="898" spans="4:4">
      <c r="D898" s="85"/>
    </row>
    <row r="899" spans="4:4">
      <c r="D899" s="85"/>
    </row>
    <row r="900" spans="4:4">
      <c r="D900" s="85"/>
    </row>
    <row r="901" spans="4:4">
      <c r="D901" s="85"/>
    </row>
    <row r="902" spans="4:4">
      <c r="D902" s="85"/>
    </row>
    <row r="903" spans="4:4">
      <c r="D903" s="85"/>
    </row>
    <row r="904" spans="4:4">
      <c r="D904" s="85"/>
    </row>
    <row r="905" spans="4:4">
      <c r="D905" s="85"/>
    </row>
    <row r="906" spans="4:4">
      <c r="D906" s="85"/>
    </row>
    <row r="907" spans="4:4">
      <c r="D907" s="85"/>
    </row>
    <row r="908" spans="4:4">
      <c r="D908" s="85"/>
    </row>
    <row r="909" spans="4:4">
      <c r="D909" s="85"/>
    </row>
    <row r="910" spans="4:4">
      <c r="D910" s="85"/>
    </row>
    <row r="911" spans="4:4">
      <c r="D911" s="85"/>
    </row>
    <row r="912" spans="4:4">
      <c r="D912" s="85"/>
    </row>
    <row r="913" spans="4:4">
      <c r="D913" s="85"/>
    </row>
    <row r="914" spans="4:4">
      <c r="D914" s="85"/>
    </row>
    <row r="915" spans="4:4">
      <c r="D915" s="85"/>
    </row>
    <row r="916" spans="4:4">
      <c r="D916" s="85"/>
    </row>
    <row r="917" spans="4:4">
      <c r="D917" s="85"/>
    </row>
    <row r="918" spans="4:4">
      <c r="D918" s="85"/>
    </row>
    <row r="919" spans="4:4">
      <c r="D919" s="85"/>
    </row>
    <row r="920" spans="4:4">
      <c r="D920" s="85"/>
    </row>
    <row r="921" spans="4:4">
      <c r="D921" s="85"/>
    </row>
    <row r="922" spans="4:4">
      <c r="D922" s="85"/>
    </row>
    <row r="923" spans="4:4">
      <c r="D923" s="85"/>
    </row>
    <row r="924" spans="4:4">
      <c r="D924" s="85"/>
    </row>
    <row r="925" spans="4:4">
      <c r="D925" s="85"/>
    </row>
    <row r="926" spans="4:4">
      <c r="D926" s="85"/>
    </row>
    <row r="927" spans="4:4">
      <c r="D927" s="85"/>
    </row>
    <row r="928" spans="4:4">
      <c r="D928" s="85"/>
    </row>
    <row r="929" spans="4:4">
      <c r="D929" s="85"/>
    </row>
    <row r="930" spans="4:4">
      <c r="D930" s="85"/>
    </row>
    <row r="931" spans="4:4">
      <c r="D931" s="85"/>
    </row>
    <row r="932" spans="4:4">
      <c r="D932" s="85"/>
    </row>
    <row r="933" spans="4:4">
      <c r="D933" s="85"/>
    </row>
    <row r="934" spans="4:4">
      <c r="D934" s="85"/>
    </row>
    <row r="935" spans="4:4">
      <c r="D935" s="85"/>
    </row>
    <row r="936" spans="4:4">
      <c r="D936" s="85"/>
    </row>
    <row r="937" spans="4:4">
      <c r="D937" s="85"/>
    </row>
    <row r="938" spans="4:4">
      <c r="D938" s="85"/>
    </row>
    <row r="939" spans="4:4">
      <c r="D939" s="85"/>
    </row>
    <row r="940" spans="4:4">
      <c r="D940" s="85"/>
    </row>
    <row r="941" spans="4:4">
      <c r="D941" s="85"/>
    </row>
    <row r="942" spans="4:4">
      <c r="D942" s="85"/>
    </row>
    <row r="943" spans="4:4">
      <c r="D943" s="85"/>
    </row>
    <row r="944" spans="4:4">
      <c r="D944" s="85"/>
    </row>
    <row r="945" spans="4:4">
      <c r="D945" s="85"/>
    </row>
    <row r="946" spans="4:4">
      <c r="D946" s="85"/>
    </row>
    <row r="947" spans="4:4">
      <c r="D947" s="85"/>
    </row>
    <row r="948" spans="4:4">
      <c r="D948" s="85"/>
    </row>
    <row r="949" spans="4:4">
      <c r="D949" s="85"/>
    </row>
    <row r="950" spans="4:4">
      <c r="D950" s="85"/>
    </row>
    <row r="951" spans="4:4">
      <c r="D951" s="85"/>
    </row>
    <row r="952" spans="4:4">
      <c r="D952" s="85"/>
    </row>
    <row r="953" spans="4:4">
      <c r="D953" s="85"/>
    </row>
    <row r="954" spans="4:4">
      <c r="D954" s="85"/>
    </row>
    <row r="955" spans="4:4">
      <c r="D955" s="85"/>
    </row>
    <row r="956" spans="4:4">
      <c r="D956" s="85"/>
    </row>
    <row r="957" spans="4:4">
      <c r="D957" s="85"/>
    </row>
    <row r="958" spans="4:4">
      <c r="D958" s="85"/>
    </row>
    <row r="959" spans="4:4">
      <c r="D959" s="85"/>
    </row>
    <row r="960" spans="4:4">
      <c r="D960" s="85"/>
    </row>
    <row r="961" spans="4:4">
      <c r="D961" s="85"/>
    </row>
    <row r="962" spans="4:4">
      <c r="D962" s="85"/>
    </row>
    <row r="963" spans="4:4">
      <c r="D963" s="85"/>
    </row>
    <row r="964" spans="4:4">
      <c r="D964" s="85"/>
    </row>
    <row r="965" spans="4:4">
      <c r="D965" s="85"/>
    </row>
    <row r="966" spans="4:4">
      <c r="D966" s="85"/>
    </row>
    <row r="967" spans="4:4">
      <c r="D967" s="85"/>
    </row>
    <row r="968" spans="4:4">
      <c r="D968" s="85"/>
    </row>
    <row r="969" spans="4:4">
      <c r="D969" s="85"/>
    </row>
    <row r="970" spans="4:4">
      <c r="D970" s="85"/>
    </row>
    <row r="971" spans="4:4">
      <c r="D971" s="85"/>
    </row>
    <row r="972" spans="4:4">
      <c r="D972" s="85"/>
    </row>
    <row r="973" spans="4:4">
      <c r="D973" s="85"/>
    </row>
    <row r="974" spans="4:4">
      <c r="D974" s="85"/>
    </row>
    <row r="975" spans="4:4">
      <c r="D975" s="85"/>
    </row>
    <row r="976" spans="4:4">
      <c r="D976" s="85"/>
    </row>
    <row r="977" spans="4:4">
      <c r="D977" s="85"/>
    </row>
    <row r="978" spans="4:4">
      <c r="D978" s="85"/>
    </row>
    <row r="979" spans="4:4">
      <c r="D979" s="85"/>
    </row>
    <row r="980" spans="4:4">
      <c r="D980" s="85"/>
    </row>
    <row r="981" spans="4:4">
      <c r="D981" s="85"/>
    </row>
    <row r="982" spans="4:4">
      <c r="D982" s="85"/>
    </row>
    <row r="983" spans="4:4">
      <c r="D983" s="85"/>
    </row>
    <row r="984" spans="4:4">
      <c r="D984" s="85"/>
    </row>
    <row r="985" spans="4:4">
      <c r="D985" s="85"/>
    </row>
    <row r="986" spans="4:4">
      <c r="D986" s="85"/>
    </row>
    <row r="987" spans="4:4">
      <c r="D987" s="85"/>
    </row>
    <row r="988" spans="4:4">
      <c r="D988" s="85"/>
    </row>
    <row r="989" spans="4:4">
      <c r="D989" s="85"/>
    </row>
    <row r="990" spans="4:4">
      <c r="D990" s="85"/>
    </row>
    <row r="991" spans="4:4">
      <c r="D991" s="85"/>
    </row>
    <row r="992" spans="4:4">
      <c r="D992" s="85"/>
    </row>
    <row r="993" spans="4:4">
      <c r="D993" s="85"/>
    </row>
    <row r="994" spans="4:4">
      <c r="D994" s="85"/>
    </row>
    <row r="995" spans="4:4">
      <c r="D995" s="85"/>
    </row>
    <row r="996" spans="4:4">
      <c r="D996" s="85"/>
    </row>
    <row r="997" spans="4:4">
      <c r="D997" s="85"/>
    </row>
    <row r="998" spans="4:4">
      <c r="D998" s="85"/>
    </row>
    <row r="999" spans="4:4">
      <c r="D999" s="85"/>
    </row>
    <row r="1000" spans="4:4">
      <c r="D1000" s="85"/>
    </row>
    <row r="1001" spans="4:4">
      <c r="D1001" s="85"/>
    </row>
    <row r="1002" spans="4:4">
      <c r="D1002" s="85"/>
    </row>
    <row r="1003" spans="4:4">
      <c r="D1003" s="85"/>
    </row>
    <row r="1004" spans="4:4">
      <c r="D1004" s="85"/>
    </row>
    <row r="1005" spans="4:4">
      <c r="D1005" s="85"/>
    </row>
    <row r="1006" spans="4:4">
      <c r="D1006" s="85"/>
    </row>
    <row r="1007" spans="4:4">
      <c r="D1007" s="85"/>
    </row>
    <row r="1008" spans="4:4">
      <c r="D1008" s="85"/>
    </row>
    <row r="1009" spans="4:4">
      <c r="D1009" s="85"/>
    </row>
    <row r="1010" spans="4:4">
      <c r="D1010" s="85"/>
    </row>
    <row r="1011" spans="4:4">
      <c r="D1011" s="85"/>
    </row>
    <row r="1012" spans="4:4">
      <c r="D1012" s="85"/>
    </row>
    <row r="1013" spans="4:4">
      <c r="D1013" s="85"/>
    </row>
    <row r="1014" spans="4:4">
      <c r="D1014" s="85"/>
    </row>
    <row r="1015" spans="4:4">
      <c r="D1015" s="85"/>
    </row>
    <row r="1016" spans="4:4">
      <c r="D1016" s="85"/>
    </row>
  </sheetData>
  <mergeCells count="5">
    <mergeCell ref="A1:G1"/>
    <mergeCell ref="C2:G2"/>
    <mergeCell ref="C3:G3"/>
    <mergeCell ref="C4:G4"/>
    <mergeCell ref="A13:B13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customHeight="1"/>
  <cols>
    <col min="1" max="1" width="4.28515625" style="133" customWidth="1"/>
    <col min="2" max="2" width="14.42578125" style="133" customWidth="1"/>
    <col min="3" max="3" width="38.28515625" style="134" customWidth="1"/>
    <col min="4" max="4" width="4.5703125" style="133" customWidth="1"/>
    <col min="5" max="5" width="10.5703125" style="133" customWidth="1"/>
    <col min="6" max="6" width="9.85546875" style="133" customWidth="1"/>
    <col min="7" max="7" width="12.7109375" style="133" customWidth="1"/>
    <col min="8" max="16384" width="9.140625" style="133"/>
  </cols>
  <sheetData>
    <row r="1" spans="1:7" ht="15.75">
      <c r="A1" s="237" t="s">
        <v>140</v>
      </c>
      <c r="B1" s="237"/>
      <c r="C1" s="237"/>
      <c r="D1" s="237"/>
      <c r="E1" s="237"/>
      <c r="F1" s="237"/>
      <c r="G1" s="237"/>
    </row>
    <row r="2" spans="1:7" ht="24.75" customHeight="1">
      <c r="A2" s="135" t="s">
        <v>141</v>
      </c>
      <c r="B2" s="136"/>
      <c r="C2" s="238"/>
      <c r="D2" s="238"/>
      <c r="E2" s="238"/>
      <c r="F2" s="238"/>
      <c r="G2" s="238"/>
    </row>
    <row r="3" spans="1:7" ht="24.75" customHeight="1">
      <c r="A3" s="135" t="s">
        <v>142</v>
      </c>
      <c r="B3" s="136"/>
      <c r="C3" s="238"/>
      <c r="D3" s="238"/>
      <c r="E3" s="238"/>
      <c r="F3" s="238"/>
      <c r="G3" s="238"/>
    </row>
    <row r="4" spans="1:7" ht="24.75" customHeight="1">
      <c r="A4" s="135" t="s">
        <v>143</v>
      </c>
      <c r="B4" s="136"/>
      <c r="C4" s="238"/>
      <c r="D4" s="238"/>
      <c r="E4" s="238"/>
      <c r="F4" s="238"/>
      <c r="G4" s="238"/>
    </row>
    <row r="5" spans="1:7">
      <c r="B5" s="137"/>
      <c r="C5" s="138"/>
      <c r="D5" s="139"/>
    </row>
  </sheetData>
  <sheetProtection password="94F7" sheet="1"/>
  <mergeCells count="4">
    <mergeCell ref="A1:G1"/>
    <mergeCell ref="C2:G2"/>
    <mergeCell ref="C3:G3"/>
    <mergeCell ref="C4:G4"/>
  </mergeCells>
  <pageMargins left="0.59027777777777801" right="0.39374999999999999" top="0.59027777777777801" bottom="0.98402777777777795" header="0.511811023622047" footer="0.51180555555555596"/>
  <pageSetup paperSize="9" orientation="portrait" horizontalDpi="300" verticalDpi="300" r:id="rId1"/>
  <headerFooter>
    <oddFooter>&amp;L&amp;9Zpracováno programem 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032"/>
  <sheetViews>
    <sheetView workbookViewId="0">
      <pane ySplit="7" topLeftCell="A8" activePane="bottomLeft" state="frozen"/>
      <selection pane="bottomLeft" activeCell="G8" sqref="G8"/>
    </sheetView>
  </sheetViews>
  <sheetFormatPr defaultColWidth="8.42578125" defaultRowHeight="12.75" customHeight="1" outlineLevelRow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9" max="29" width="11.5703125" hidden="1" customWidth="1"/>
    <col min="31" max="41" width="11.5703125" hidden="1" customWidth="1"/>
    <col min="53" max="53" width="98.7109375" customWidth="1"/>
  </cols>
  <sheetData>
    <row r="1" spans="1:60" ht="15.75" customHeight="1">
      <c r="A1" s="239" t="s">
        <v>144</v>
      </c>
      <c r="B1" s="239"/>
      <c r="C1" s="239"/>
      <c r="D1" s="239"/>
      <c r="E1" s="239"/>
      <c r="F1" s="239"/>
      <c r="G1" s="239"/>
      <c r="AG1" t="s">
        <v>145</v>
      </c>
    </row>
    <row r="2" spans="1:60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60" ht="24.75" customHeight="1">
      <c r="A3" s="135" t="s">
        <v>142</v>
      </c>
      <c r="B3" s="136" t="s">
        <v>147</v>
      </c>
      <c r="C3" s="240" t="s">
        <v>47</v>
      </c>
      <c r="D3" s="240"/>
      <c r="E3" s="240"/>
      <c r="F3" s="240"/>
      <c r="G3" s="240"/>
      <c r="AC3" s="140" t="s">
        <v>148</v>
      </c>
      <c r="AG3" t="s">
        <v>149</v>
      </c>
    </row>
    <row r="4" spans="1:60" ht="24.75" customHeight="1">
      <c r="A4" s="141" t="s">
        <v>143</v>
      </c>
      <c r="B4" s="142" t="s">
        <v>48</v>
      </c>
      <c r="C4" s="241" t="s">
        <v>47</v>
      </c>
      <c r="D4" s="241"/>
      <c r="E4" s="241"/>
      <c r="F4" s="241"/>
      <c r="G4" s="241"/>
      <c r="AG4" t="s">
        <v>150</v>
      </c>
    </row>
    <row r="5" spans="1:60">
      <c r="D5" s="85"/>
    </row>
    <row r="6" spans="1:60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60" hidden="1">
      <c r="A7" s="133"/>
      <c r="B7" s="137"/>
      <c r="C7" s="137"/>
      <c r="D7" s="139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>
      <c r="A8" s="150" t="s">
        <v>174</v>
      </c>
      <c r="B8" s="151" t="s">
        <v>22</v>
      </c>
      <c r="C8" s="152" t="s">
        <v>23</v>
      </c>
      <c r="D8" s="153"/>
      <c r="E8" s="154"/>
      <c r="F8" s="155"/>
      <c r="G8" s="155">
        <f>SUMIF(AG9:AG19,"&lt;&gt;NOR",G9:G19)</f>
        <v>0</v>
      </c>
      <c r="H8" s="155"/>
      <c r="I8" s="155">
        <f>SUM(I9:I19)</f>
        <v>0</v>
      </c>
      <c r="J8" s="155"/>
      <c r="K8" s="155">
        <f>SUM(K9:K19)</f>
        <v>0</v>
      </c>
      <c r="L8" s="155"/>
      <c r="M8" s="155">
        <f>SUM(M9:M19)</f>
        <v>0</v>
      </c>
      <c r="N8" s="155"/>
      <c r="O8" s="155">
        <f>SUM(O9:O19)</f>
        <v>0</v>
      </c>
      <c r="P8" s="155"/>
      <c r="Q8" s="155">
        <f>SUM(Q9:Q19)</f>
        <v>0</v>
      </c>
      <c r="R8" s="155"/>
      <c r="S8" s="155"/>
      <c r="T8" s="156"/>
      <c r="U8" s="157"/>
      <c r="V8" s="157">
        <f>SUM(V9:V19)</f>
        <v>0</v>
      </c>
      <c r="W8" s="157"/>
      <c r="X8" s="157"/>
      <c r="AG8" t="s">
        <v>175</v>
      </c>
    </row>
    <row r="9" spans="1:60" outlineLevel="1">
      <c r="A9" s="158">
        <v>1</v>
      </c>
      <c r="B9" s="159" t="s">
        <v>176</v>
      </c>
      <c r="C9" s="160" t="s">
        <v>177</v>
      </c>
      <c r="D9" s="161" t="s">
        <v>178</v>
      </c>
      <c r="E9" s="162">
        <v>1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/>
      <c r="S9" s="164" t="s">
        <v>179</v>
      </c>
      <c r="T9" s="165" t="s">
        <v>180</v>
      </c>
      <c r="U9" s="166">
        <v>0</v>
      </c>
      <c r="V9" s="166">
        <f>ROUND(E9*U9,2)</f>
        <v>0</v>
      </c>
      <c r="W9" s="166"/>
      <c r="X9" s="166" t="s">
        <v>181</v>
      </c>
      <c r="Y9" s="167"/>
      <c r="Z9" s="167"/>
      <c r="AA9" s="167"/>
      <c r="AB9" s="167"/>
      <c r="AC9" s="167"/>
      <c r="AD9" s="167"/>
      <c r="AE9" s="167"/>
      <c r="AF9" s="167"/>
      <c r="AG9" s="167" t="s">
        <v>182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 ht="12.75" customHeight="1" outlineLevel="1">
      <c r="A10" s="168"/>
      <c r="B10" s="169"/>
      <c r="C10" s="242" t="s">
        <v>183</v>
      </c>
      <c r="D10" s="242"/>
      <c r="E10" s="242"/>
      <c r="F10" s="242"/>
      <c r="G10" s="242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7"/>
      <c r="Z10" s="167"/>
      <c r="AA10" s="167"/>
      <c r="AB10" s="167"/>
      <c r="AC10" s="167"/>
      <c r="AD10" s="167"/>
      <c r="AE10" s="167"/>
      <c r="AF10" s="167"/>
      <c r="AG10" s="167" t="s">
        <v>184</v>
      </c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</row>
    <row r="11" spans="1:60" ht="12.75" customHeight="1" outlineLevel="1">
      <c r="A11" s="168"/>
      <c r="B11" s="169"/>
      <c r="C11" s="243" t="s">
        <v>185</v>
      </c>
      <c r="D11" s="243"/>
      <c r="E11" s="243"/>
      <c r="F11" s="243"/>
      <c r="G11" s="243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7"/>
      <c r="Z11" s="167"/>
      <c r="AA11" s="167"/>
      <c r="AB11" s="167"/>
      <c r="AC11" s="167"/>
      <c r="AD11" s="167"/>
      <c r="AE11" s="167"/>
      <c r="AF11" s="167"/>
      <c r="AG11" s="167" t="s">
        <v>184</v>
      </c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70" t="str">
        <f>C11</f>
        <v>Vyhotovení protokolu o vytyčení stavby se seznamem souřadnic vytyčených bodů a jejich polohopisnými (S-JTSK) a výškopisnými (Bpv) hodnotami.</v>
      </c>
      <c r="BB11" s="167"/>
      <c r="BC11" s="167"/>
      <c r="BD11" s="167"/>
      <c r="BE11" s="167"/>
      <c r="BF11" s="167"/>
      <c r="BG11" s="167"/>
      <c r="BH11" s="167"/>
    </row>
    <row r="12" spans="1:60" outlineLevel="1">
      <c r="A12" s="158">
        <v>2</v>
      </c>
      <c r="B12" s="159" t="s">
        <v>186</v>
      </c>
      <c r="C12" s="160" t="s">
        <v>187</v>
      </c>
      <c r="D12" s="161" t="s">
        <v>178</v>
      </c>
      <c r="E12" s="162">
        <v>1</v>
      </c>
      <c r="F12" s="163"/>
      <c r="G12" s="164">
        <f>ROUND(E12*F12,2)</f>
        <v>0</v>
      </c>
      <c r="H12" s="163"/>
      <c r="I12" s="164">
        <f>ROUND(E12*H12,2)</f>
        <v>0</v>
      </c>
      <c r="J12" s="163"/>
      <c r="K12" s="164">
        <f>ROUND(E12*J12,2)</f>
        <v>0</v>
      </c>
      <c r="L12" s="164">
        <v>21</v>
      </c>
      <c r="M12" s="164">
        <f>G12*(1+L12/100)</f>
        <v>0</v>
      </c>
      <c r="N12" s="164">
        <v>0</v>
      </c>
      <c r="O12" s="164">
        <f>ROUND(E12*N12,2)</f>
        <v>0</v>
      </c>
      <c r="P12" s="164">
        <v>0</v>
      </c>
      <c r="Q12" s="164">
        <f>ROUND(E12*P12,2)</f>
        <v>0</v>
      </c>
      <c r="R12" s="164"/>
      <c r="S12" s="164" t="s">
        <v>179</v>
      </c>
      <c r="T12" s="165" t="s">
        <v>180</v>
      </c>
      <c r="U12" s="166">
        <v>0</v>
      </c>
      <c r="V12" s="166">
        <f>ROUND(E12*U12,2)</f>
        <v>0</v>
      </c>
      <c r="W12" s="166"/>
      <c r="X12" s="166" t="s">
        <v>181</v>
      </c>
      <c r="Y12" s="167"/>
      <c r="Z12" s="167"/>
      <c r="AA12" s="167"/>
      <c r="AB12" s="167"/>
      <c r="AC12" s="167"/>
      <c r="AD12" s="167"/>
      <c r="AE12" s="167"/>
      <c r="AF12" s="167"/>
      <c r="AG12" s="167" t="s">
        <v>182</v>
      </c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</row>
    <row r="13" spans="1:60" ht="12.75" customHeight="1" outlineLevel="1">
      <c r="A13" s="168"/>
      <c r="B13" s="169"/>
      <c r="C13" s="242" t="s">
        <v>188</v>
      </c>
      <c r="D13" s="242"/>
      <c r="E13" s="242"/>
      <c r="F13" s="242"/>
      <c r="G13" s="242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7"/>
      <c r="Z13" s="167"/>
      <c r="AA13" s="167"/>
      <c r="AB13" s="167"/>
      <c r="AC13" s="167"/>
      <c r="AD13" s="167"/>
      <c r="AE13" s="167"/>
      <c r="AF13" s="167"/>
      <c r="AG13" s="167" t="s">
        <v>184</v>
      </c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70" t="str">
        <f>C13</f>
        <v>Zaměření a vytýčení stávajících inženýrských sítí v místě stavby z hlediska jejich ochrany při provádění stavby.</v>
      </c>
      <c r="BB13" s="167"/>
      <c r="BC13" s="167"/>
      <c r="BD13" s="167"/>
      <c r="BE13" s="167"/>
      <c r="BF13" s="167"/>
      <c r="BG13" s="167"/>
      <c r="BH13" s="167"/>
    </row>
    <row r="14" spans="1:60" outlineLevel="1">
      <c r="A14" s="158">
        <v>3</v>
      </c>
      <c r="B14" s="159" t="s">
        <v>189</v>
      </c>
      <c r="C14" s="160" t="s">
        <v>190</v>
      </c>
      <c r="D14" s="161" t="s">
        <v>178</v>
      </c>
      <c r="E14" s="162">
        <v>1</v>
      </c>
      <c r="F14" s="163"/>
      <c r="G14" s="164">
        <f>ROUND(E14*F14,2)</f>
        <v>0</v>
      </c>
      <c r="H14" s="163"/>
      <c r="I14" s="164">
        <f>ROUND(E14*H14,2)</f>
        <v>0</v>
      </c>
      <c r="J14" s="163"/>
      <c r="K14" s="164">
        <f>ROUND(E14*J14,2)</f>
        <v>0</v>
      </c>
      <c r="L14" s="164">
        <v>21</v>
      </c>
      <c r="M14" s="164">
        <f>G14*(1+L14/100)</f>
        <v>0</v>
      </c>
      <c r="N14" s="164">
        <v>0</v>
      </c>
      <c r="O14" s="164">
        <f>ROUND(E14*N14,2)</f>
        <v>0</v>
      </c>
      <c r="P14" s="164">
        <v>0</v>
      </c>
      <c r="Q14" s="164">
        <f>ROUND(E14*P14,2)</f>
        <v>0</v>
      </c>
      <c r="R14" s="164"/>
      <c r="S14" s="164" t="s">
        <v>179</v>
      </c>
      <c r="T14" s="165" t="s">
        <v>180</v>
      </c>
      <c r="U14" s="166">
        <v>0</v>
      </c>
      <c r="V14" s="166">
        <f>ROUND(E14*U14,2)</f>
        <v>0</v>
      </c>
      <c r="W14" s="166"/>
      <c r="X14" s="166" t="s">
        <v>181</v>
      </c>
      <c r="Y14" s="167"/>
      <c r="Z14" s="167"/>
      <c r="AA14" s="167"/>
      <c r="AB14" s="167"/>
      <c r="AC14" s="167"/>
      <c r="AD14" s="167"/>
      <c r="AE14" s="167"/>
      <c r="AF14" s="167"/>
      <c r="AG14" s="167" t="s">
        <v>191</v>
      </c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</row>
    <row r="15" spans="1:60" ht="18.95" customHeight="1" outlineLevel="1">
      <c r="A15" s="168"/>
      <c r="B15" s="169"/>
      <c r="C15" s="242" t="s">
        <v>192</v>
      </c>
      <c r="D15" s="242"/>
      <c r="E15" s="242"/>
      <c r="F15" s="242"/>
      <c r="G15" s="242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7"/>
      <c r="Z15" s="167"/>
      <c r="AA15" s="167"/>
      <c r="AB15" s="167"/>
      <c r="AC15" s="167"/>
      <c r="AD15" s="167"/>
      <c r="AE15" s="167"/>
      <c r="AF15" s="167"/>
      <c r="AG15" s="167" t="s">
        <v>184</v>
      </c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70" t="str">
        <f>C15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5" s="167"/>
      <c r="BC15" s="167"/>
      <c r="BD15" s="167"/>
      <c r="BE15" s="167"/>
      <c r="BF15" s="167"/>
      <c r="BG15" s="167"/>
      <c r="BH15" s="167"/>
    </row>
    <row r="16" spans="1:60" outlineLevel="1">
      <c r="A16" s="158">
        <v>4</v>
      </c>
      <c r="B16" s="159" t="s">
        <v>193</v>
      </c>
      <c r="C16" s="160" t="s">
        <v>194</v>
      </c>
      <c r="D16" s="161" t="s">
        <v>178</v>
      </c>
      <c r="E16" s="162">
        <v>1</v>
      </c>
      <c r="F16" s="163"/>
      <c r="G16" s="164">
        <f>ROUND(E16*F16,2)</f>
        <v>0</v>
      </c>
      <c r="H16" s="163"/>
      <c r="I16" s="164">
        <f>ROUND(E16*H16,2)</f>
        <v>0</v>
      </c>
      <c r="J16" s="163"/>
      <c r="K16" s="164">
        <f>ROUND(E16*J16,2)</f>
        <v>0</v>
      </c>
      <c r="L16" s="164">
        <v>21</v>
      </c>
      <c r="M16" s="164">
        <f>G16*(1+L16/100)</f>
        <v>0</v>
      </c>
      <c r="N16" s="164">
        <v>0</v>
      </c>
      <c r="O16" s="164">
        <f>ROUND(E16*N16,2)</f>
        <v>0</v>
      </c>
      <c r="P16" s="164">
        <v>0</v>
      </c>
      <c r="Q16" s="164">
        <f>ROUND(E16*P16,2)</f>
        <v>0</v>
      </c>
      <c r="R16" s="164"/>
      <c r="S16" s="164" t="s">
        <v>179</v>
      </c>
      <c r="T16" s="165" t="s">
        <v>180</v>
      </c>
      <c r="U16" s="166">
        <v>0</v>
      </c>
      <c r="V16" s="166">
        <f>ROUND(E16*U16,2)</f>
        <v>0</v>
      </c>
      <c r="W16" s="166"/>
      <c r="X16" s="166" t="s">
        <v>181</v>
      </c>
      <c r="Y16" s="167"/>
      <c r="Z16" s="167"/>
      <c r="AA16" s="167"/>
      <c r="AB16" s="167"/>
      <c r="AC16" s="167"/>
      <c r="AD16" s="167"/>
      <c r="AE16" s="167"/>
      <c r="AF16" s="167"/>
      <c r="AG16" s="167" t="s">
        <v>191</v>
      </c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</row>
    <row r="17" spans="1:60" ht="27.6" customHeight="1" outlineLevel="1">
      <c r="A17" s="168"/>
      <c r="B17" s="169"/>
      <c r="C17" s="242" t="s">
        <v>195</v>
      </c>
      <c r="D17" s="242"/>
      <c r="E17" s="242"/>
      <c r="F17" s="242"/>
      <c r="G17" s="242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7"/>
      <c r="Z17" s="167"/>
      <c r="AA17" s="167"/>
      <c r="AB17" s="167"/>
      <c r="AC17" s="167"/>
      <c r="AD17" s="167"/>
      <c r="AE17" s="167"/>
      <c r="AF17" s="167"/>
      <c r="AG17" s="167" t="s">
        <v>184</v>
      </c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70" t="str">
        <f>C17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7" s="167"/>
      <c r="BC17" s="167"/>
      <c r="BD17" s="167"/>
      <c r="BE17" s="167"/>
      <c r="BF17" s="167"/>
      <c r="BG17" s="167"/>
      <c r="BH17" s="167"/>
    </row>
    <row r="18" spans="1:60" outlineLevel="1">
      <c r="A18" s="158">
        <v>5</v>
      </c>
      <c r="B18" s="159" t="s">
        <v>196</v>
      </c>
      <c r="C18" s="160" t="s">
        <v>197</v>
      </c>
      <c r="D18" s="161" t="s">
        <v>178</v>
      </c>
      <c r="E18" s="162">
        <v>1</v>
      </c>
      <c r="F18" s="163"/>
      <c r="G18" s="164">
        <f>ROUND(E18*F18,2)</f>
        <v>0</v>
      </c>
      <c r="H18" s="163"/>
      <c r="I18" s="164">
        <f>ROUND(E18*H18,2)</f>
        <v>0</v>
      </c>
      <c r="J18" s="163"/>
      <c r="K18" s="164">
        <f>ROUND(E18*J18,2)</f>
        <v>0</v>
      </c>
      <c r="L18" s="164">
        <v>21</v>
      </c>
      <c r="M18" s="164">
        <f>G18*(1+L18/100)</f>
        <v>0</v>
      </c>
      <c r="N18" s="164">
        <v>0</v>
      </c>
      <c r="O18" s="164">
        <f>ROUND(E18*N18,2)</f>
        <v>0</v>
      </c>
      <c r="P18" s="164">
        <v>0</v>
      </c>
      <c r="Q18" s="164">
        <f>ROUND(E18*P18,2)</f>
        <v>0</v>
      </c>
      <c r="R18" s="164"/>
      <c r="S18" s="164" t="s">
        <v>179</v>
      </c>
      <c r="T18" s="165" t="s">
        <v>180</v>
      </c>
      <c r="U18" s="166">
        <v>0</v>
      </c>
      <c r="V18" s="166">
        <f>ROUND(E18*U18,2)</f>
        <v>0</v>
      </c>
      <c r="W18" s="166"/>
      <c r="X18" s="166" t="s">
        <v>181</v>
      </c>
      <c r="Y18" s="167"/>
      <c r="Z18" s="167"/>
      <c r="AA18" s="167"/>
      <c r="AB18" s="167"/>
      <c r="AC18" s="167"/>
      <c r="AD18" s="167"/>
      <c r="AE18" s="167"/>
      <c r="AF18" s="167"/>
      <c r="AG18" s="167" t="s">
        <v>191</v>
      </c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</row>
    <row r="19" spans="1:60" ht="18.95" customHeight="1" outlineLevel="1">
      <c r="A19" s="168"/>
      <c r="B19" s="169"/>
      <c r="C19" s="242" t="s">
        <v>198</v>
      </c>
      <c r="D19" s="242"/>
      <c r="E19" s="242"/>
      <c r="F19" s="242"/>
      <c r="G19" s="242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7"/>
      <c r="Z19" s="167"/>
      <c r="AA19" s="167"/>
      <c r="AB19" s="167"/>
      <c r="AC19" s="167"/>
      <c r="AD19" s="167"/>
      <c r="AE19" s="167"/>
      <c r="AF19" s="167"/>
      <c r="AG19" s="167" t="s">
        <v>184</v>
      </c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70" t="str">
        <f>C19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9" s="167"/>
      <c r="BC19" s="167"/>
      <c r="BD19" s="167"/>
      <c r="BE19" s="167"/>
      <c r="BF19" s="167"/>
      <c r="BG19" s="167"/>
      <c r="BH19" s="167"/>
    </row>
    <row r="20" spans="1:60">
      <c r="A20" s="150" t="s">
        <v>174</v>
      </c>
      <c r="B20" s="151" t="s">
        <v>24</v>
      </c>
      <c r="C20" s="152" t="s">
        <v>25</v>
      </c>
      <c r="D20" s="153"/>
      <c r="E20" s="154"/>
      <c r="F20" s="155"/>
      <c r="G20" s="155">
        <f>SUMIF(AG21:AG30,"&lt;&gt;NOR",G21:G30)</f>
        <v>0</v>
      </c>
      <c r="H20" s="155"/>
      <c r="I20" s="155">
        <f>SUM(I21:I30)</f>
        <v>0</v>
      </c>
      <c r="J20" s="155"/>
      <c r="K20" s="155">
        <f>SUM(K21:K30)</f>
        <v>0</v>
      </c>
      <c r="L20" s="155"/>
      <c r="M20" s="155">
        <f>SUM(M21:M30)</f>
        <v>0</v>
      </c>
      <c r="N20" s="155"/>
      <c r="O20" s="155">
        <f>SUM(O21:O30)</f>
        <v>0</v>
      </c>
      <c r="P20" s="155"/>
      <c r="Q20" s="155">
        <f>SUM(Q21:Q30)</f>
        <v>0</v>
      </c>
      <c r="R20" s="155"/>
      <c r="S20" s="155"/>
      <c r="T20" s="156"/>
      <c r="U20" s="157"/>
      <c r="V20" s="157">
        <f>SUM(V21:V30)</f>
        <v>0</v>
      </c>
      <c r="W20" s="157"/>
      <c r="X20" s="157"/>
      <c r="AG20" t="s">
        <v>175</v>
      </c>
    </row>
    <row r="21" spans="1:60" outlineLevel="1">
      <c r="A21" s="158">
        <v>6</v>
      </c>
      <c r="B21" s="159" t="s">
        <v>199</v>
      </c>
      <c r="C21" s="160" t="s">
        <v>200</v>
      </c>
      <c r="D21" s="161" t="s">
        <v>178</v>
      </c>
      <c r="E21" s="162">
        <v>1</v>
      </c>
      <c r="F21" s="163"/>
      <c r="G21" s="164">
        <f>ROUND(E21*F21,2)</f>
        <v>0</v>
      </c>
      <c r="H21" s="163"/>
      <c r="I21" s="164">
        <f>ROUND(E21*H21,2)</f>
        <v>0</v>
      </c>
      <c r="J21" s="163"/>
      <c r="K21" s="164">
        <f>ROUND(E21*J21,2)</f>
        <v>0</v>
      </c>
      <c r="L21" s="164">
        <v>21</v>
      </c>
      <c r="M21" s="164">
        <f>G21*(1+L21/100)</f>
        <v>0</v>
      </c>
      <c r="N21" s="164">
        <v>0</v>
      </c>
      <c r="O21" s="164">
        <f>ROUND(E21*N21,2)</f>
        <v>0</v>
      </c>
      <c r="P21" s="164">
        <v>0</v>
      </c>
      <c r="Q21" s="164">
        <f>ROUND(E21*P21,2)</f>
        <v>0</v>
      </c>
      <c r="R21" s="164"/>
      <c r="S21" s="164" t="s">
        <v>179</v>
      </c>
      <c r="T21" s="165" t="s">
        <v>180</v>
      </c>
      <c r="U21" s="166">
        <v>0</v>
      </c>
      <c r="V21" s="166">
        <f>ROUND(E21*U21,2)</f>
        <v>0</v>
      </c>
      <c r="W21" s="166"/>
      <c r="X21" s="166" t="s">
        <v>181</v>
      </c>
      <c r="Y21" s="167"/>
      <c r="Z21" s="167"/>
      <c r="AA21" s="167"/>
      <c r="AB21" s="167"/>
      <c r="AC21" s="167"/>
      <c r="AD21" s="167"/>
      <c r="AE21" s="167"/>
      <c r="AF21" s="167"/>
      <c r="AG21" s="167" t="s">
        <v>182</v>
      </c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</row>
    <row r="22" spans="1:60" ht="12.75" customHeight="1" outlineLevel="1">
      <c r="A22" s="168"/>
      <c r="B22" s="169"/>
      <c r="C22" s="242" t="s">
        <v>201</v>
      </c>
      <c r="D22" s="242"/>
      <c r="E22" s="242"/>
      <c r="F22" s="242"/>
      <c r="G22" s="242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7"/>
      <c r="Z22" s="167"/>
      <c r="AA22" s="167"/>
      <c r="AB22" s="167"/>
      <c r="AC22" s="167"/>
      <c r="AD22" s="167"/>
      <c r="AE22" s="167"/>
      <c r="AF22" s="167"/>
      <c r="AG22" s="167" t="s">
        <v>184</v>
      </c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60" outlineLevel="1">
      <c r="A23" s="158">
        <v>7</v>
      </c>
      <c r="B23" s="159" t="s">
        <v>202</v>
      </c>
      <c r="C23" s="160" t="s">
        <v>203</v>
      </c>
      <c r="D23" s="161" t="s">
        <v>178</v>
      </c>
      <c r="E23" s="162">
        <v>1</v>
      </c>
      <c r="F23" s="163"/>
      <c r="G23" s="164">
        <f>ROUND(E23*F23,2)</f>
        <v>0</v>
      </c>
      <c r="H23" s="163"/>
      <c r="I23" s="164">
        <f>ROUND(E23*H23,2)</f>
        <v>0</v>
      </c>
      <c r="J23" s="163"/>
      <c r="K23" s="164">
        <f>ROUND(E23*J23,2)</f>
        <v>0</v>
      </c>
      <c r="L23" s="164">
        <v>21</v>
      </c>
      <c r="M23" s="164">
        <f>G23*(1+L23/100)</f>
        <v>0</v>
      </c>
      <c r="N23" s="164">
        <v>0</v>
      </c>
      <c r="O23" s="164">
        <f>ROUND(E23*N23,2)</f>
        <v>0</v>
      </c>
      <c r="P23" s="164">
        <v>0</v>
      </c>
      <c r="Q23" s="164">
        <f>ROUND(E23*P23,2)</f>
        <v>0</v>
      </c>
      <c r="R23" s="164"/>
      <c r="S23" s="164" t="s">
        <v>179</v>
      </c>
      <c r="T23" s="165" t="s">
        <v>180</v>
      </c>
      <c r="U23" s="166">
        <v>0</v>
      </c>
      <c r="V23" s="166">
        <f>ROUND(E23*U23,2)</f>
        <v>0</v>
      </c>
      <c r="W23" s="166"/>
      <c r="X23" s="166" t="s">
        <v>181</v>
      </c>
      <c r="Y23" s="167"/>
      <c r="Z23" s="167"/>
      <c r="AA23" s="167"/>
      <c r="AB23" s="167"/>
      <c r="AC23" s="167"/>
      <c r="AD23" s="167"/>
      <c r="AE23" s="167"/>
      <c r="AF23" s="167"/>
      <c r="AG23" s="167" t="s">
        <v>182</v>
      </c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</row>
    <row r="24" spans="1:60" ht="18.95" customHeight="1" outlineLevel="1">
      <c r="A24" s="168"/>
      <c r="B24" s="169"/>
      <c r="C24" s="242" t="s">
        <v>204</v>
      </c>
      <c r="D24" s="242"/>
      <c r="E24" s="242"/>
      <c r="F24" s="242"/>
      <c r="G24" s="242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7"/>
      <c r="Z24" s="167"/>
      <c r="AA24" s="167"/>
      <c r="AB24" s="167"/>
      <c r="AC24" s="167"/>
      <c r="AD24" s="167"/>
      <c r="AE24" s="167"/>
      <c r="AF24" s="167"/>
      <c r="AG24" s="167" t="s">
        <v>184</v>
      </c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70" t="str">
        <f>C24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4" s="167"/>
      <c r="BC24" s="167"/>
      <c r="BD24" s="167"/>
      <c r="BE24" s="167"/>
      <c r="BF24" s="167"/>
      <c r="BG24" s="167"/>
      <c r="BH24" s="167"/>
    </row>
    <row r="25" spans="1:60" outlineLevel="1">
      <c r="A25" s="158">
        <v>8</v>
      </c>
      <c r="B25" s="159" t="s">
        <v>205</v>
      </c>
      <c r="C25" s="160" t="s">
        <v>206</v>
      </c>
      <c r="D25" s="161" t="s">
        <v>178</v>
      </c>
      <c r="E25" s="162">
        <v>1</v>
      </c>
      <c r="F25" s="163"/>
      <c r="G25" s="164">
        <f>ROUND(E25*F25,2)</f>
        <v>0</v>
      </c>
      <c r="H25" s="163"/>
      <c r="I25" s="164">
        <f>ROUND(E25*H25,2)</f>
        <v>0</v>
      </c>
      <c r="J25" s="163"/>
      <c r="K25" s="164">
        <f>ROUND(E25*J25,2)</f>
        <v>0</v>
      </c>
      <c r="L25" s="164">
        <v>21</v>
      </c>
      <c r="M25" s="164">
        <f>G25*(1+L25/100)</f>
        <v>0</v>
      </c>
      <c r="N25" s="164">
        <v>0</v>
      </c>
      <c r="O25" s="164">
        <f>ROUND(E25*N25,2)</f>
        <v>0</v>
      </c>
      <c r="P25" s="164">
        <v>0</v>
      </c>
      <c r="Q25" s="164">
        <f>ROUND(E25*P25,2)</f>
        <v>0</v>
      </c>
      <c r="R25" s="164"/>
      <c r="S25" s="164" t="s">
        <v>179</v>
      </c>
      <c r="T25" s="165" t="s">
        <v>180</v>
      </c>
      <c r="U25" s="166">
        <v>0</v>
      </c>
      <c r="V25" s="166">
        <f>ROUND(E25*U25,2)</f>
        <v>0</v>
      </c>
      <c r="W25" s="166"/>
      <c r="X25" s="166" t="s">
        <v>181</v>
      </c>
      <c r="Y25" s="167"/>
      <c r="Z25" s="167"/>
      <c r="AA25" s="167"/>
      <c r="AB25" s="167"/>
      <c r="AC25" s="167"/>
      <c r="AD25" s="167"/>
      <c r="AE25" s="167"/>
      <c r="AF25" s="167"/>
      <c r="AG25" s="167" t="s">
        <v>182</v>
      </c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</row>
    <row r="26" spans="1:60" ht="27.6" customHeight="1" outlineLevel="1">
      <c r="A26" s="168"/>
      <c r="B26" s="169"/>
      <c r="C26" s="242" t="s">
        <v>207</v>
      </c>
      <c r="D26" s="242"/>
      <c r="E26" s="242"/>
      <c r="F26" s="242"/>
      <c r="G26" s="242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7"/>
      <c r="Z26" s="167"/>
      <c r="AA26" s="167"/>
      <c r="AB26" s="167"/>
      <c r="AC26" s="167"/>
      <c r="AD26" s="167"/>
      <c r="AE26" s="167"/>
      <c r="AF26" s="167"/>
      <c r="AG26" s="167" t="s">
        <v>184</v>
      </c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70" t="str">
        <f>C26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6" s="167"/>
      <c r="BC26" s="167"/>
      <c r="BD26" s="167"/>
      <c r="BE26" s="167"/>
      <c r="BF26" s="167"/>
      <c r="BG26" s="167"/>
      <c r="BH26" s="167"/>
    </row>
    <row r="27" spans="1:60" outlineLevel="1">
      <c r="A27" s="158">
        <v>9</v>
      </c>
      <c r="B27" s="159" t="s">
        <v>208</v>
      </c>
      <c r="C27" s="160" t="s">
        <v>209</v>
      </c>
      <c r="D27" s="161" t="s">
        <v>178</v>
      </c>
      <c r="E27" s="162">
        <v>1</v>
      </c>
      <c r="F27" s="163"/>
      <c r="G27" s="164">
        <f>ROUND(E27*F27,2)</f>
        <v>0</v>
      </c>
      <c r="H27" s="163"/>
      <c r="I27" s="164">
        <f>ROUND(E27*H27,2)</f>
        <v>0</v>
      </c>
      <c r="J27" s="163"/>
      <c r="K27" s="164">
        <f>ROUND(E27*J27,2)</f>
        <v>0</v>
      </c>
      <c r="L27" s="164">
        <v>21</v>
      </c>
      <c r="M27" s="164">
        <f>G27*(1+L27/100)</f>
        <v>0</v>
      </c>
      <c r="N27" s="164">
        <v>0</v>
      </c>
      <c r="O27" s="164">
        <f>ROUND(E27*N27,2)</f>
        <v>0</v>
      </c>
      <c r="P27" s="164">
        <v>0</v>
      </c>
      <c r="Q27" s="164">
        <f>ROUND(E27*P27,2)</f>
        <v>0</v>
      </c>
      <c r="R27" s="164"/>
      <c r="S27" s="164" t="s">
        <v>179</v>
      </c>
      <c r="T27" s="165" t="s">
        <v>180</v>
      </c>
      <c r="U27" s="166">
        <v>0</v>
      </c>
      <c r="V27" s="166">
        <f>ROUND(E27*U27,2)</f>
        <v>0</v>
      </c>
      <c r="W27" s="166"/>
      <c r="X27" s="166" t="s">
        <v>181</v>
      </c>
      <c r="Y27" s="167"/>
      <c r="Z27" s="167"/>
      <c r="AA27" s="167"/>
      <c r="AB27" s="167"/>
      <c r="AC27" s="167"/>
      <c r="AD27" s="167"/>
      <c r="AE27" s="167"/>
      <c r="AF27" s="167"/>
      <c r="AG27" s="167" t="s">
        <v>182</v>
      </c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</row>
    <row r="28" spans="1:60" ht="12.75" customHeight="1" outlineLevel="1">
      <c r="A28" s="168"/>
      <c r="B28" s="169"/>
      <c r="C28" s="242" t="s">
        <v>210</v>
      </c>
      <c r="D28" s="242"/>
      <c r="E28" s="242"/>
      <c r="F28" s="242"/>
      <c r="G28" s="242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7"/>
      <c r="Z28" s="167"/>
      <c r="AA28" s="167"/>
      <c r="AB28" s="167"/>
      <c r="AC28" s="167"/>
      <c r="AD28" s="167"/>
      <c r="AE28" s="167"/>
      <c r="AF28" s="167"/>
      <c r="AG28" s="167" t="s">
        <v>184</v>
      </c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70" t="str">
        <f>C28</f>
        <v>Náklady na vyhotovení dokumentace skutečného provedení stavby a její předání objednateli v požadované formě a požadovaném počtu.</v>
      </c>
      <c r="BB28" s="167"/>
      <c r="BC28" s="167"/>
      <c r="BD28" s="167"/>
      <c r="BE28" s="167"/>
      <c r="BF28" s="167"/>
      <c r="BG28" s="167"/>
      <c r="BH28" s="167"/>
    </row>
    <row r="29" spans="1:60" outlineLevel="1">
      <c r="A29" s="158">
        <v>10</v>
      </c>
      <c r="B29" s="159" t="s">
        <v>211</v>
      </c>
      <c r="C29" s="160" t="s">
        <v>212</v>
      </c>
      <c r="D29" s="161" t="s">
        <v>178</v>
      </c>
      <c r="E29" s="162">
        <v>1</v>
      </c>
      <c r="F29" s="163"/>
      <c r="G29" s="164">
        <f>ROUND(E29*F29,2)</f>
        <v>0</v>
      </c>
      <c r="H29" s="163"/>
      <c r="I29" s="164">
        <f>ROUND(E29*H29,2)</f>
        <v>0</v>
      </c>
      <c r="J29" s="163"/>
      <c r="K29" s="164">
        <f>ROUND(E29*J29,2)</f>
        <v>0</v>
      </c>
      <c r="L29" s="164">
        <v>21</v>
      </c>
      <c r="M29" s="164">
        <f>G29*(1+L29/100)</f>
        <v>0</v>
      </c>
      <c r="N29" s="164">
        <v>0</v>
      </c>
      <c r="O29" s="164">
        <f>ROUND(E29*N29,2)</f>
        <v>0</v>
      </c>
      <c r="P29" s="164">
        <v>0</v>
      </c>
      <c r="Q29" s="164">
        <f>ROUND(E29*P29,2)</f>
        <v>0</v>
      </c>
      <c r="R29" s="164"/>
      <c r="S29" s="164" t="s">
        <v>179</v>
      </c>
      <c r="T29" s="165" t="s">
        <v>180</v>
      </c>
      <c r="U29" s="166">
        <v>0</v>
      </c>
      <c r="V29" s="166">
        <f>ROUND(E29*U29,2)</f>
        <v>0</v>
      </c>
      <c r="W29" s="166"/>
      <c r="X29" s="166" t="s">
        <v>181</v>
      </c>
      <c r="Y29" s="167"/>
      <c r="Z29" s="167"/>
      <c r="AA29" s="167"/>
      <c r="AB29" s="167"/>
      <c r="AC29" s="167"/>
      <c r="AD29" s="167"/>
      <c r="AE29" s="167"/>
      <c r="AF29" s="167"/>
      <c r="AG29" s="167" t="s">
        <v>182</v>
      </c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</row>
    <row r="30" spans="1:60" ht="12.75" customHeight="1" outlineLevel="1">
      <c r="A30" s="168"/>
      <c r="B30" s="169"/>
      <c r="C30" s="242" t="s">
        <v>213</v>
      </c>
      <c r="D30" s="242"/>
      <c r="E30" s="242"/>
      <c r="F30" s="242"/>
      <c r="G30" s="242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7"/>
      <c r="Z30" s="167"/>
      <c r="AA30" s="167"/>
      <c r="AB30" s="167"/>
      <c r="AC30" s="167"/>
      <c r="AD30" s="167"/>
      <c r="AE30" s="167"/>
      <c r="AF30" s="167"/>
      <c r="AG30" s="167" t="s">
        <v>184</v>
      </c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70" t="str">
        <f>C30</f>
        <v>Náklady na provedení skutečného zaměření stavby v rozsahu nezbytném pro zápis změny do katastru nemovitostí.</v>
      </c>
      <c r="BB30" s="167"/>
      <c r="BC30" s="167"/>
      <c r="BD30" s="167"/>
      <c r="BE30" s="167"/>
      <c r="BF30" s="167"/>
      <c r="BG30" s="167"/>
      <c r="BH30" s="167"/>
    </row>
    <row r="31" spans="1:60">
      <c r="A31" s="133"/>
      <c r="B31" s="137"/>
      <c r="C31" s="171"/>
      <c r="D31" s="139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AE31">
        <v>15</v>
      </c>
      <c r="AF31">
        <v>21</v>
      </c>
      <c r="AG31" t="s">
        <v>161</v>
      </c>
    </row>
    <row r="32" spans="1:60">
      <c r="A32" s="172"/>
      <c r="B32" s="173" t="s">
        <v>18</v>
      </c>
      <c r="C32" s="174"/>
      <c r="D32" s="175"/>
      <c r="E32" s="176"/>
      <c r="F32" s="176"/>
      <c r="G32" s="177">
        <f>G8+G20</f>
        <v>0</v>
      </c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AE32">
        <f>SUMIF(L7:L30,AE31,G7:G30)</f>
        <v>0</v>
      </c>
      <c r="AF32">
        <f>SUMIF(L7:L30,AF31,G7:G30)</f>
        <v>0</v>
      </c>
      <c r="AG32" t="s">
        <v>214</v>
      </c>
    </row>
    <row r="33" spans="3:33">
      <c r="C33" s="178"/>
      <c r="D33" s="85"/>
      <c r="AG33" t="s">
        <v>215</v>
      </c>
    </row>
    <row r="34" spans="3:33">
      <c r="D34" s="85"/>
    </row>
    <row r="35" spans="3:33">
      <c r="D35" s="85"/>
    </row>
    <row r="36" spans="3:33">
      <c r="D36" s="85"/>
    </row>
    <row r="37" spans="3:33">
      <c r="D37" s="85"/>
    </row>
    <row r="38" spans="3:33">
      <c r="D38" s="85"/>
    </row>
    <row r="39" spans="3:33">
      <c r="D39" s="85"/>
    </row>
    <row r="40" spans="3:33">
      <c r="D40" s="85"/>
    </row>
    <row r="41" spans="3:33">
      <c r="D41" s="85"/>
    </row>
    <row r="42" spans="3:33">
      <c r="D42" s="85"/>
    </row>
    <row r="43" spans="3:33">
      <c r="D43" s="85"/>
    </row>
    <row r="44" spans="3:33">
      <c r="D44" s="85"/>
    </row>
    <row r="45" spans="3:33">
      <c r="D45" s="85"/>
    </row>
    <row r="46" spans="3:33">
      <c r="D46" s="85"/>
    </row>
    <row r="47" spans="3:33">
      <c r="D47" s="85"/>
    </row>
    <row r="48" spans="3:33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4">
      <c r="D81" s="85"/>
    </row>
    <row r="82" spans="4:4">
      <c r="D82" s="85"/>
    </row>
    <row r="83" spans="4:4">
      <c r="D83" s="85"/>
    </row>
    <row r="84" spans="4:4">
      <c r="D84" s="85"/>
    </row>
    <row r="85" spans="4:4">
      <c r="D85" s="85"/>
    </row>
    <row r="86" spans="4:4">
      <c r="D86" s="85"/>
    </row>
    <row r="87" spans="4:4">
      <c r="D87" s="85"/>
    </row>
    <row r="88" spans="4:4">
      <c r="D88" s="85"/>
    </row>
    <row r="89" spans="4:4">
      <c r="D89" s="85"/>
    </row>
    <row r="90" spans="4:4">
      <c r="D90" s="85"/>
    </row>
    <row r="91" spans="4:4">
      <c r="D91" s="85"/>
    </row>
    <row r="92" spans="4:4">
      <c r="D92" s="85"/>
    </row>
    <row r="93" spans="4:4">
      <c r="D93" s="85"/>
    </row>
    <row r="94" spans="4:4">
      <c r="D94" s="85"/>
    </row>
    <row r="95" spans="4:4">
      <c r="D95" s="85"/>
    </row>
    <row r="96" spans="4:4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  <row r="135" spans="4:4">
      <c r="D135" s="85"/>
    </row>
    <row r="136" spans="4:4">
      <c r="D136" s="85"/>
    </row>
    <row r="137" spans="4:4">
      <c r="D137" s="85"/>
    </row>
    <row r="138" spans="4:4">
      <c r="D138" s="85"/>
    </row>
    <row r="139" spans="4:4">
      <c r="D139" s="85"/>
    </row>
    <row r="140" spans="4:4">
      <c r="D140" s="85"/>
    </row>
    <row r="141" spans="4:4">
      <c r="D141" s="85"/>
    </row>
    <row r="142" spans="4:4">
      <c r="D142" s="85"/>
    </row>
    <row r="143" spans="4:4">
      <c r="D143" s="85"/>
    </row>
    <row r="144" spans="4:4">
      <c r="D144" s="85"/>
    </row>
    <row r="145" spans="4:4">
      <c r="D145" s="85"/>
    </row>
    <row r="146" spans="4:4">
      <c r="D146" s="85"/>
    </row>
    <row r="147" spans="4:4">
      <c r="D147" s="85"/>
    </row>
    <row r="148" spans="4:4">
      <c r="D148" s="85"/>
    </row>
    <row r="149" spans="4:4">
      <c r="D149" s="85"/>
    </row>
    <row r="150" spans="4:4">
      <c r="D150" s="85"/>
    </row>
    <row r="151" spans="4:4">
      <c r="D151" s="85"/>
    </row>
    <row r="152" spans="4:4">
      <c r="D152" s="85"/>
    </row>
    <row r="153" spans="4:4">
      <c r="D153" s="85"/>
    </row>
    <row r="154" spans="4:4">
      <c r="D154" s="85"/>
    </row>
    <row r="155" spans="4:4">
      <c r="D155" s="85"/>
    </row>
    <row r="156" spans="4:4">
      <c r="D156" s="85"/>
    </row>
    <row r="157" spans="4:4">
      <c r="D157" s="85"/>
    </row>
    <row r="158" spans="4:4">
      <c r="D158" s="85"/>
    </row>
    <row r="159" spans="4:4">
      <c r="D159" s="85"/>
    </row>
    <row r="160" spans="4:4">
      <c r="D160" s="85"/>
    </row>
    <row r="161" spans="4:4">
      <c r="D161" s="85"/>
    </row>
    <row r="162" spans="4:4">
      <c r="D162" s="85"/>
    </row>
    <row r="163" spans="4:4">
      <c r="D163" s="85"/>
    </row>
    <row r="164" spans="4:4">
      <c r="D164" s="85"/>
    </row>
    <row r="165" spans="4:4">
      <c r="D165" s="85"/>
    </row>
    <row r="166" spans="4:4">
      <c r="D166" s="85"/>
    </row>
    <row r="167" spans="4:4">
      <c r="D167" s="85"/>
    </row>
    <row r="168" spans="4:4">
      <c r="D168" s="85"/>
    </row>
    <row r="169" spans="4:4">
      <c r="D169" s="85"/>
    </row>
    <row r="170" spans="4:4">
      <c r="D170" s="85"/>
    </row>
    <row r="171" spans="4:4">
      <c r="D171" s="85"/>
    </row>
    <row r="172" spans="4:4">
      <c r="D172" s="85"/>
    </row>
    <row r="173" spans="4:4">
      <c r="D173" s="85"/>
    </row>
    <row r="174" spans="4:4">
      <c r="D174" s="85"/>
    </row>
    <row r="175" spans="4:4">
      <c r="D175" s="85"/>
    </row>
    <row r="176" spans="4:4">
      <c r="D176" s="85"/>
    </row>
    <row r="177" spans="4:4">
      <c r="D177" s="85"/>
    </row>
    <row r="178" spans="4:4">
      <c r="D178" s="85"/>
    </row>
    <row r="179" spans="4:4">
      <c r="D179" s="85"/>
    </row>
    <row r="180" spans="4:4">
      <c r="D180" s="85"/>
    </row>
    <row r="181" spans="4:4">
      <c r="D181" s="85"/>
    </row>
    <row r="182" spans="4:4">
      <c r="D182" s="85"/>
    </row>
    <row r="183" spans="4:4">
      <c r="D183" s="85"/>
    </row>
    <row r="184" spans="4:4">
      <c r="D184" s="85"/>
    </row>
    <row r="185" spans="4:4">
      <c r="D185" s="85"/>
    </row>
    <row r="186" spans="4:4">
      <c r="D186" s="85"/>
    </row>
    <row r="187" spans="4:4">
      <c r="D187" s="85"/>
    </row>
    <row r="188" spans="4:4">
      <c r="D188" s="85"/>
    </row>
    <row r="189" spans="4:4">
      <c r="D189" s="85"/>
    </row>
    <row r="190" spans="4:4">
      <c r="D190" s="85"/>
    </row>
    <row r="191" spans="4:4">
      <c r="D191" s="85"/>
    </row>
    <row r="192" spans="4:4">
      <c r="D192" s="85"/>
    </row>
    <row r="193" spans="4:4">
      <c r="D193" s="85"/>
    </row>
    <row r="194" spans="4:4">
      <c r="D194" s="85"/>
    </row>
    <row r="195" spans="4:4">
      <c r="D195" s="85"/>
    </row>
    <row r="196" spans="4:4">
      <c r="D196" s="85"/>
    </row>
    <row r="197" spans="4:4">
      <c r="D197" s="85"/>
    </row>
    <row r="198" spans="4:4">
      <c r="D198" s="85"/>
    </row>
    <row r="199" spans="4:4">
      <c r="D199" s="85"/>
    </row>
    <row r="200" spans="4:4">
      <c r="D200" s="85"/>
    </row>
    <row r="201" spans="4:4">
      <c r="D201" s="85"/>
    </row>
    <row r="202" spans="4:4">
      <c r="D202" s="85"/>
    </row>
    <row r="203" spans="4:4">
      <c r="D203" s="85"/>
    </row>
    <row r="204" spans="4:4">
      <c r="D204" s="85"/>
    </row>
    <row r="205" spans="4:4">
      <c r="D205" s="85"/>
    </row>
    <row r="206" spans="4:4">
      <c r="D206" s="85"/>
    </row>
    <row r="207" spans="4:4">
      <c r="D207" s="85"/>
    </row>
    <row r="208" spans="4:4">
      <c r="D208" s="85"/>
    </row>
    <row r="209" spans="4:4">
      <c r="D209" s="85"/>
    </row>
    <row r="210" spans="4:4">
      <c r="D210" s="85"/>
    </row>
    <row r="211" spans="4:4">
      <c r="D211" s="85"/>
    </row>
    <row r="212" spans="4:4">
      <c r="D212" s="85"/>
    </row>
    <row r="213" spans="4:4">
      <c r="D213" s="85"/>
    </row>
    <row r="214" spans="4:4">
      <c r="D214" s="85"/>
    </row>
    <row r="215" spans="4:4">
      <c r="D215" s="85"/>
    </row>
    <row r="216" spans="4:4">
      <c r="D216" s="85"/>
    </row>
    <row r="217" spans="4:4">
      <c r="D217" s="85"/>
    </row>
    <row r="218" spans="4:4">
      <c r="D218" s="85"/>
    </row>
    <row r="219" spans="4:4">
      <c r="D219" s="85"/>
    </row>
    <row r="220" spans="4:4">
      <c r="D220" s="85"/>
    </row>
    <row r="221" spans="4:4">
      <c r="D221" s="85"/>
    </row>
    <row r="222" spans="4:4">
      <c r="D222" s="85"/>
    </row>
    <row r="223" spans="4:4">
      <c r="D223" s="85"/>
    </row>
    <row r="224" spans="4:4">
      <c r="D224" s="85"/>
    </row>
    <row r="225" spans="4:4">
      <c r="D225" s="85"/>
    </row>
    <row r="226" spans="4:4">
      <c r="D226" s="85"/>
    </row>
    <row r="227" spans="4:4">
      <c r="D227" s="85"/>
    </row>
    <row r="228" spans="4:4">
      <c r="D228" s="85"/>
    </row>
    <row r="229" spans="4:4">
      <c r="D229" s="85"/>
    </row>
    <row r="230" spans="4:4">
      <c r="D230" s="85"/>
    </row>
    <row r="231" spans="4:4">
      <c r="D231" s="85"/>
    </row>
    <row r="232" spans="4:4">
      <c r="D232" s="85"/>
    </row>
    <row r="233" spans="4:4">
      <c r="D233" s="85"/>
    </row>
    <row r="234" spans="4:4">
      <c r="D234" s="85"/>
    </row>
    <row r="235" spans="4:4">
      <c r="D235" s="85"/>
    </row>
    <row r="236" spans="4:4">
      <c r="D236" s="85"/>
    </row>
    <row r="237" spans="4:4">
      <c r="D237" s="85"/>
    </row>
    <row r="238" spans="4:4">
      <c r="D238" s="85"/>
    </row>
    <row r="239" spans="4:4">
      <c r="D239" s="85"/>
    </row>
    <row r="240" spans="4:4">
      <c r="D240" s="85"/>
    </row>
    <row r="241" spans="4:4">
      <c r="D241" s="85"/>
    </row>
    <row r="242" spans="4:4">
      <c r="D242" s="85"/>
    </row>
    <row r="243" spans="4:4">
      <c r="D243" s="85"/>
    </row>
    <row r="244" spans="4:4">
      <c r="D244" s="85"/>
    </row>
    <row r="245" spans="4:4">
      <c r="D245" s="85"/>
    </row>
    <row r="246" spans="4:4">
      <c r="D246" s="85"/>
    </row>
    <row r="247" spans="4:4">
      <c r="D247" s="85"/>
    </row>
    <row r="248" spans="4:4">
      <c r="D248" s="85"/>
    </row>
    <row r="249" spans="4:4">
      <c r="D249" s="85"/>
    </row>
    <row r="250" spans="4:4">
      <c r="D250" s="85"/>
    </row>
    <row r="251" spans="4:4">
      <c r="D251" s="85"/>
    </row>
    <row r="252" spans="4:4">
      <c r="D252" s="85"/>
    </row>
    <row r="253" spans="4:4">
      <c r="D253" s="85"/>
    </row>
    <row r="254" spans="4:4">
      <c r="D254" s="85"/>
    </row>
    <row r="255" spans="4:4">
      <c r="D255" s="85"/>
    </row>
    <row r="256" spans="4:4">
      <c r="D256" s="85"/>
    </row>
    <row r="257" spans="4:4">
      <c r="D257" s="85"/>
    </row>
    <row r="258" spans="4:4">
      <c r="D258" s="85"/>
    </row>
    <row r="259" spans="4:4">
      <c r="D259" s="85"/>
    </row>
    <row r="260" spans="4:4">
      <c r="D260" s="85"/>
    </row>
    <row r="261" spans="4:4">
      <c r="D261" s="85"/>
    </row>
    <row r="262" spans="4:4">
      <c r="D262" s="85"/>
    </row>
    <row r="263" spans="4:4">
      <c r="D263" s="85"/>
    </row>
    <row r="264" spans="4:4">
      <c r="D264" s="85"/>
    </row>
    <row r="265" spans="4:4">
      <c r="D265" s="85"/>
    </row>
    <row r="266" spans="4:4">
      <c r="D266" s="85"/>
    </row>
    <row r="267" spans="4:4">
      <c r="D267" s="85"/>
    </row>
    <row r="268" spans="4:4">
      <c r="D268" s="85"/>
    </row>
    <row r="269" spans="4:4">
      <c r="D269" s="85"/>
    </row>
    <row r="270" spans="4:4">
      <c r="D270" s="85"/>
    </row>
    <row r="271" spans="4:4">
      <c r="D271" s="85"/>
    </row>
    <row r="272" spans="4:4">
      <c r="D272" s="85"/>
    </row>
    <row r="273" spans="4:4">
      <c r="D273" s="85"/>
    </row>
    <row r="274" spans="4:4">
      <c r="D274" s="85"/>
    </row>
    <row r="275" spans="4:4">
      <c r="D275" s="85"/>
    </row>
    <row r="276" spans="4:4">
      <c r="D276" s="85"/>
    </row>
    <row r="277" spans="4:4">
      <c r="D277" s="85"/>
    </row>
    <row r="278" spans="4:4">
      <c r="D278" s="85"/>
    </row>
    <row r="279" spans="4:4">
      <c r="D279" s="85"/>
    </row>
    <row r="280" spans="4:4">
      <c r="D280" s="85"/>
    </row>
    <row r="281" spans="4:4">
      <c r="D281" s="85"/>
    </row>
    <row r="282" spans="4:4">
      <c r="D282" s="85"/>
    </row>
    <row r="283" spans="4:4">
      <c r="D283" s="85"/>
    </row>
    <row r="284" spans="4:4">
      <c r="D284" s="85"/>
    </row>
    <row r="285" spans="4:4">
      <c r="D285" s="85"/>
    </row>
    <row r="286" spans="4:4">
      <c r="D286" s="85"/>
    </row>
    <row r="287" spans="4:4">
      <c r="D287" s="85"/>
    </row>
    <row r="288" spans="4:4">
      <c r="D288" s="85"/>
    </row>
    <row r="289" spans="4:4">
      <c r="D289" s="85"/>
    </row>
    <row r="290" spans="4:4">
      <c r="D290" s="85"/>
    </row>
    <row r="291" spans="4:4">
      <c r="D291" s="85"/>
    </row>
    <row r="292" spans="4:4">
      <c r="D292" s="85"/>
    </row>
    <row r="293" spans="4:4">
      <c r="D293" s="85"/>
    </row>
    <row r="294" spans="4:4">
      <c r="D294" s="85"/>
    </row>
    <row r="295" spans="4:4">
      <c r="D295" s="85"/>
    </row>
    <row r="296" spans="4:4">
      <c r="D296" s="85"/>
    </row>
    <row r="297" spans="4:4">
      <c r="D297" s="85"/>
    </row>
    <row r="298" spans="4:4">
      <c r="D298" s="85"/>
    </row>
    <row r="299" spans="4:4">
      <c r="D299" s="85"/>
    </row>
    <row r="300" spans="4:4">
      <c r="D300" s="85"/>
    </row>
    <row r="301" spans="4:4">
      <c r="D301" s="85"/>
    </row>
    <row r="302" spans="4:4">
      <c r="D302" s="85"/>
    </row>
    <row r="303" spans="4:4">
      <c r="D303" s="85"/>
    </row>
    <row r="304" spans="4:4">
      <c r="D304" s="85"/>
    </row>
    <row r="305" spans="4:4">
      <c r="D305" s="85"/>
    </row>
    <row r="306" spans="4:4">
      <c r="D306" s="85"/>
    </row>
    <row r="307" spans="4:4">
      <c r="D307" s="85"/>
    </row>
    <row r="308" spans="4:4">
      <c r="D308" s="85"/>
    </row>
    <row r="309" spans="4:4">
      <c r="D309" s="85"/>
    </row>
    <row r="310" spans="4:4">
      <c r="D310" s="85"/>
    </row>
    <row r="311" spans="4:4">
      <c r="D311" s="85"/>
    </row>
    <row r="312" spans="4:4">
      <c r="D312" s="85"/>
    </row>
    <row r="313" spans="4:4">
      <c r="D313" s="85"/>
    </row>
    <row r="314" spans="4:4">
      <c r="D314" s="85"/>
    </row>
    <row r="315" spans="4:4">
      <c r="D315" s="85"/>
    </row>
    <row r="316" spans="4:4">
      <c r="D316" s="85"/>
    </row>
    <row r="317" spans="4:4">
      <c r="D317" s="85"/>
    </row>
    <row r="318" spans="4:4">
      <c r="D318" s="85"/>
    </row>
    <row r="319" spans="4:4">
      <c r="D319" s="85"/>
    </row>
    <row r="320" spans="4:4">
      <c r="D320" s="85"/>
    </row>
    <row r="321" spans="4:4">
      <c r="D321" s="85"/>
    </row>
    <row r="322" spans="4:4">
      <c r="D322" s="85"/>
    </row>
    <row r="323" spans="4:4">
      <c r="D323" s="85"/>
    </row>
    <row r="324" spans="4:4">
      <c r="D324" s="85"/>
    </row>
    <row r="325" spans="4:4">
      <c r="D325" s="85"/>
    </row>
    <row r="326" spans="4:4">
      <c r="D326" s="85"/>
    </row>
    <row r="327" spans="4:4">
      <c r="D327" s="85"/>
    </row>
    <row r="328" spans="4:4">
      <c r="D328" s="85"/>
    </row>
    <row r="329" spans="4:4">
      <c r="D329" s="85"/>
    </row>
    <row r="330" spans="4:4">
      <c r="D330" s="85"/>
    </row>
    <row r="331" spans="4:4">
      <c r="D331" s="85"/>
    </row>
    <row r="332" spans="4:4">
      <c r="D332" s="85"/>
    </row>
    <row r="333" spans="4:4">
      <c r="D333" s="85"/>
    </row>
    <row r="334" spans="4:4">
      <c r="D334" s="85"/>
    </row>
    <row r="335" spans="4:4">
      <c r="D335" s="85"/>
    </row>
    <row r="336" spans="4:4">
      <c r="D336" s="85"/>
    </row>
    <row r="337" spans="4:4">
      <c r="D337" s="85"/>
    </row>
    <row r="338" spans="4:4">
      <c r="D338" s="85"/>
    </row>
    <row r="339" spans="4:4">
      <c r="D339" s="85"/>
    </row>
    <row r="340" spans="4:4">
      <c r="D340" s="85"/>
    </row>
    <row r="341" spans="4:4">
      <c r="D341" s="85"/>
    </row>
    <row r="342" spans="4:4">
      <c r="D342" s="85"/>
    </row>
    <row r="343" spans="4:4">
      <c r="D343" s="85"/>
    </row>
    <row r="344" spans="4:4">
      <c r="D344" s="85"/>
    </row>
    <row r="345" spans="4:4">
      <c r="D345" s="85"/>
    </row>
    <row r="346" spans="4:4">
      <c r="D346" s="85"/>
    </row>
    <row r="347" spans="4:4">
      <c r="D347" s="85"/>
    </row>
    <row r="348" spans="4:4">
      <c r="D348" s="85"/>
    </row>
    <row r="349" spans="4:4">
      <c r="D349" s="85"/>
    </row>
    <row r="350" spans="4:4">
      <c r="D350" s="85"/>
    </row>
    <row r="351" spans="4:4">
      <c r="D351" s="85"/>
    </row>
    <row r="352" spans="4:4">
      <c r="D352" s="85"/>
    </row>
    <row r="353" spans="4:4">
      <c r="D353" s="85"/>
    </row>
    <row r="354" spans="4:4">
      <c r="D354" s="85"/>
    </row>
    <row r="355" spans="4:4">
      <c r="D355" s="85"/>
    </row>
    <row r="356" spans="4:4">
      <c r="D356" s="85"/>
    </row>
    <row r="357" spans="4:4">
      <c r="D357" s="85"/>
    </row>
    <row r="358" spans="4:4">
      <c r="D358" s="85"/>
    </row>
    <row r="359" spans="4:4">
      <c r="D359" s="85"/>
    </row>
    <row r="360" spans="4:4">
      <c r="D360" s="85"/>
    </row>
    <row r="361" spans="4:4">
      <c r="D361" s="85"/>
    </row>
    <row r="362" spans="4:4">
      <c r="D362" s="85"/>
    </row>
    <row r="363" spans="4:4">
      <c r="D363" s="85"/>
    </row>
    <row r="364" spans="4:4">
      <c r="D364" s="85"/>
    </row>
    <row r="365" spans="4:4">
      <c r="D365" s="85"/>
    </row>
    <row r="366" spans="4:4">
      <c r="D366" s="85"/>
    </row>
    <row r="367" spans="4:4">
      <c r="D367" s="85"/>
    </row>
    <row r="368" spans="4:4">
      <c r="D368" s="85"/>
    </row>
    <row r="369" spans="4:4">
      <c r="D369" s="85"/>
    </row>
    <row r="370" spans="4:4">
      <c r="D370" s="85"/>
    </row>
    <row r="371" spans="4:4">
      <c r="D371" s="85"/>
    </row>
    <row r="372" spans="4:4">
      <c r="D372" s="85"/>
    </row>
    <row r="373" spans="4:4">
      <c r="D373" s="85"/>
    </row>
    <row r="374" spans="4:4">
      <c r="D374" s="85"/>
    </row>
    <row r="375" spans="4:4">
      <c r="D375" s="85"/>
    </row>
    <row r="376" spans="4:4">
      <c r="D376" s="85"/>
    </row>
    <row r="377" spans="4:4">
      <c r="D377" s="85"/>
    </row>
    <row r="378" spans="4:4">
      <c r="D378" s="85"/>
    </row>
    <row r="379" spans="4:4">
      <c r="D379" s="85"/>
    </row>
    <row r="380" spans="4:4">
      <c r="D380" s="85"/>
    </row>
    <row r="381" spans="4:4">
      <c r="D381" s="85"/>
    </row>
    <row r="382" spans="4:4">
      <c r="D382" s="85"/>
    </row>
    <row r="383" spans="4:4">
      <c r="D383" s="85"/>
    </row>
    <row r="384" spans="4:4">
      <c r="D384" s="85"/>
    </row>
    <row r="385" spans="4:4">
      <c r="D385" s="85"/>
    </row>
    <row r="386" spans="4:4">
      <c r="D386" s="85"/>
    </row>
    <row r="387" spans="4:4">
      <c r="D387" s="85"/>
    </row>
    <row r="388" spans="4:4">
      <c r="D388" s="85"/>
    </row>
    <row r="389" spans="4:4">
      <c r="D389" s="85"/>
    </row>
    <row r="390" spans="4:4">
      <c r="D390" s="85"/>
    </row>
    <row r="391" spans="4:4">
      <c r="D391" s="85"/>
    </row>
    <row r="392" spans="4:4">
      <c r="D392" s="85"/>
    </row>
    <row r="393" spans="4:4">
      <c r="D393" s="85"/>
    </row>
    <row r="394" spans="4:4">
      <c r="D394" s="85"/>
    </row>
    <row r="395" spans="4:4">
      <c r="D395" s="85"/>
    </row>
    <row r="396" spans="4:4">
      <c r="D396" s="85"/>
    </row>
    <row r="397" spans="4:4">
      <c r="D397" s="85"/>
    </row>
    <row r="398" spans="4:4">
      <c r="D398" s="85"/>
    </row>
    <row r="399" spans="4:4">
      <c r="D399" s="85"/>
    </row>
    <row r="400" spans="4:4">
      <c r="D400" s="85"/>
    </row>
    <row r="401" spans="4:4">
      <c r="D401" s="85"/>
    </row>
    <row r="402" spans="4:4">
      <c r="D402" s="85"/>
    </row>
    <row r="403" spans="4:4">
      <c r="D403" s="85"/>
    </row>
    <row r="404" spans="4:4">
      <c r="D404" s="85"/>
    </row>
    <row r="405" spans="4:4">
      <c r="D405" s="85"/>
    </row>
    <row r="406" spans="4:4">
      <c r="D406" s="85"/>
    </row>
    <row r="407" spans="4:4">
      <c r="D407" s="85"/>
    </row>
    <row r="408" spans="4:4">
      <c r="D408" s="85"/>
    </row>
    <row r="409" spans="4:4">
      <c r="D409" s="85"/>
    </row>
    <row r="410" spans="4:4">
      <c r="D410" s="85"/>
    </row>
    <row r="411" spans="4:4">
      <c r="D411" s="85"/>
    </row>
    <row r="412" spans="4:4">
      <c r="D412" s="85"/>
    </row>
    <row r="413" spans="4:4">
      <c r="D413" s="85"/>
    </row>
    <row r="414" spans="4:4">
      <c r="D414" s="85"/>
    </row>
    <row r="415" spans="4:4">
      <c r="D415" s="85"/>
    </row>
    <row r="416" spans="4:4">
      <c r="D416" s="85"/>
    </row>
    <row r="417" spans="4:4">
      <c r="D417" s="85"/>
    </row>
    <row r="418" spans="4:4">
      <c r="D418" s="85"/>
    </row>
    <row r="419" spans="4:4">
      <c r="D419" s="85"/>
    </row>
    <row r="420" spans="4:4">
      <c r="D420" s="85"/>
    </row>
    <row r="421" spans="4:4">
      <c r="D421" s="85"/>
    </row>
    <row r="422" spans="4:4">
      <c r="D422" s="85"/>
    </row>
    <row r="423" spans="4:4">
      <c r="D423" s="85"/>
    </row>
    <row r="424" spans="4:4">
      <c r="D424" s="85"/>
    </row>
    <row r="425" spans="4:4">
      <c r="D425" s="85"/>
    </row>
    <row r="426" spans="4:4">
      <c r="D426" s="85"/>
    </row>
    <row r="427" spans="4:4">
      <c r="D427" s="85"/>
    </row>
    <row r="428" spans="4:4">
      <c r="D428" s="85"/>
    </row>
    <row r="429" spans="4:4">
      <c r="D429" s="85"/>
    </row>
    <row r="430" spans="4:4">
      <c r="D430" s="85"/>
    </row>
    <row r="431" spans="4:4">
      <c r="D431" s="85"/>
    </row>
    <row r="432" spans="4:4">
      <c r="D432" s="85"/>
    </row>
    <row r="433" spans="4:4">
      <c r="D433" s="85"/>
    </row>
    <row r="434" spans="4:4">
      <c r="D434" s="85"/>
    </row>
    <row r="435" spans="4:4">
      <c r="D435" s="85"/>
    </row>
    <row r="436" spans="4:4">
      <c r="D436" s="85"/>
    </row>
    <row r="437" spans="4:4">
      <c r="D437" s="85"/>
    </row>
    <row r="438" spans="4:4">
      <c r="D438" s="85"/>
    </row>
    <row r="439" spans="4:4">
      <c r="D439" s="85"/>
    </row>
    <row r="440" spans="4:4">
      <c r="D440" s="85"/>
    </row>
    <row r="441" spans="4:4">
      <c r="D441" s="85"/>
    </row>
    <row r="442" spans="4:4">
      <c r="D442" s="85"/>
    </row>
    <row r="443" spans="4:4">
      <c r="D443" s="85"/>
    </row>
    <row r="444" spans="4:4">
      <c r="D444" s="85"/>
    </row>
    <row r="445" spans="4:4">
      <c r="D445" s="85"/>
    </row>
    <row r="446" spans="4:4">
      <c r="D446" s="85"/>
    </row>
    <row r="447" spans="4:4">
      <c r="D447" s="85"/>
    </row>
    <row r="448" spans="4:4">
      <c r="D448" s="85"/>
    </row>
    <row r="449" spans="4:4">
      <c r="D449" s="85"/>
    </row>
    <row r="450" spans="4:4">
      <c r="D450" s="85"/>
    </row>
    <row r="451" spans="4:4">
      <c r="D451" s="85"/>
    </row>
    <row r="452" spans="4:4">
      <c r="D452" s="85"/>
    </row>
    <row r="453" spans="4:4">
      <c r="D453" s="85"/>
    </row>
    <row r="454" spans="4:4">
      <c r="D454" s="85"/>
    </row>
    <row r="455" spans="4:4">
      <c r="D455" s="85"/>
    </row>
    <row r="456" spans="4:4">
      <c r="D456" s="85"/>
    </row>
    <row r="457" spans="4:4">
      <c r="D457" s="85"/>
    </row>
    <row r="458" spans="4:4">
      <c r="D458" s="85"/>
    </row>
    <row r="459" spans="4:4">
      <c r="D459" s="85"/>
    </row>
    <row r="460" spans="4:4">
      <c r="D460" s="85"/>
    </row>
    <row r="461" spans="4:4">
      <c r="D461" s="85"/>
    </row>
    <row r="462" spans="4:4">
      <c r="D462" s="85"/>
    </row>
    <row r="463" spans="4:4">
      <c r="D463" s="85"/>
    </row>
    <row r="464" spans="4:4">
      <c r="D464" s="85"/>
    </row>
    <row r="465" spans="4:4">
      <c r="D465" s="85"/>
    </row>
    <row r="466" spans="4:4">
      <c r="D466" s="85"/>
    </row>
    <row r="467" spans="4:4">
      <c r="D467" s="85"/>
    </row>
    <row r="468" spans="4:4">
      <c r="D468" s="85"/>
    </row>
    <row r="469" spans="4:4">
      <c r="D469" s="85"/>
    </row>
    <row r="470" spans="4:4">
      <c r="D470" s="85"/>
    </row>
    <row r="471" spans="4:4">
      <c r="D471" s="85"/>
    </row>
    <row r="472" spans="4:4">
      <c r="D472" s="85"/>
    </row>
    <row r="473" spans="4:4">
      <c r="D473" s="85"/>
    </row>
    <row r="474" spans="4:4">
      <c r="D474" s="85"/>
    </row>
    <row r="475" spans="4:4">
      <c r="D475" s="85"/>
    </row>
    <row r="476" spans="4:4">
      <c r="D476" s="85"/>
    </row>
    <row r="477" spans="4:4">
      <c r="D477" s="85"/>
    </row>
    <row r="478" spans="4:4">
      <c r="D478" s="85"/>
    </row>
    <row r="479" spans="4:4">
      <c r="D479" s="85"/>
    </row>
    <row r="480" spans="4:4">
      <c r="D480" s="85"/>
    </row>
    <row r="481" spans="4:4">
      <c r="D481" s="85"/>
    </row>
    <row r="482" spans="4:4">
      <c r="D482" s="85"/>
    </row>
    <row r="483" spans="4:4">
      <c r="D483" s="85"/>
    </row>
    <row r="484" spans="4:4">
      <c r="D484" s="85"/>
    </row>
    <row r="485" spans="4:4">
      <c r="D485" s="85"/>
    </row>
    <row r="486" spans="4:4">
      <c r="D486" s="85"/>
    </row>
    <row r="487" spans="4:4">
      <c r="D487" s="85"/>
    </row>
    <row r="488" spans="4:4">
      <c r="D488" s="85"/>
    </row>
    <row r="489" spans="4:4">
      <c r="D489" s="85"/>
    </row>
    <row r="490" spans="4:4">
      <c r="D490" s="85"/>
    </row>
    <row r="491" spans="4:4">
      <c r="D491" s="85"/>
    </row>
    <row r="492" spans="4:4">
      <c r="D492" s="85"/>
    </row>
    <row r="493" spans="4:4">
      <c r="D493" s="85"/>
    </row>
    <row r="494" spans="4:4">
      <c r="D494" s="85"/>
    </row>
    <row r="495" spans="4:4">
      <c r="D495" s="85"/>
    </row>
    <row r="496" spans="4:4">
      <c r="D496" s="85"/>
    </row>
    <row r="497" spans="4:4">
      <c r="D497" s="85"/>
    </row>
    <row r="498" spans="4:4">
      <c r="D498" s="85"/>
    </row>
    <row r="499" spans="4:4">
      <c r="D499" s="85"/>
    </row>
    <row r="500" spans="4:4">
      <c r="D500" s="85"/>
    </row>
    <row r="501" spans="4:4">
      <c r="D501" s="85"/>
    </row>
    <row r="502" spans="4:4">
      <c r="D502" s="85"/>
    </row>
    <row r="503" spans="4:4">
      <c r="D503" s="85"/>
    </row>
    <row r="504" spans="4:4">
      <c r="D504" s="85"/>
    </row>
    <row r="505" spans="4:4">
      <c r="D505" s="85"/>
    </row>
    <row r="506" spans="4:4">
      <c r="D506" s="85"/>
    </row>
    <row r="507" spans="4:4">
      <c r="D507" s="85"/>
    </row>
    <row r="508" spans="4:4">
      <c r="D508" s="85"/>
    </row>
    <row r="509" spans="4:4">
      <c r="D509" s="85"/>
    </row>
    <row r="510" spans="4:4">
      <c r="D510" s="85"/>
    </row>
    <row r="511" spans="4:4">
      <c r="D511" s="85"/>
    </row>
    <row r="512" spans="4:4">
      <c r="D512" s="85"/>
    </row>
    <row r="513" spans="4:4">
      <c r="D513" s="85"/>
    </row>
    <row r="514" spans="4:4">
      <c r="D514" s="85"/>
    </row>
    <row r="515" spans="4:4">
      <c r="D515" s="85"/>
    </row>
    <row r="516" spans="4:4">
      <c r="D516" s="85"/>
    </row>
    <row r="517" spans="4:4">
      <c r="D517" s="85"/>
    </row>
    <row r="518" spans="4:4">
      <c r="D518" s="85"/>
    </row>
    <row r="519" spans="4:4">
      <c r="D519" s="85"/>
    </row>
    <row r="520" spans="4:4">
      <c r="D520" s="85"/>
    </row>
    <row r="521" spans="4:4">
      <c r="D521" s="85"/>
    </row>
    <row r="522" spans="4:4">
      <c r="D522" s="85"/>
    </row>
    <row r="523" spans="4:4">
      <c r="D523" s="85"/>
    </row>
    <row r="524" spans="4:4">
      <c r="D524" s="85"/>
    </row>
    <row r="525" spans="4:4">
      <c r="D525" s="85"/>
    </row>
    <row r="526" spans="4:4">
      <c r="D526" s="85"/>
    </row>
    <row r="527" spans="4:4">
      <c r="D527" s="85"/>
    </row>
    <row r="528" spans="4:4">
      <c r="D528" s="85"/>
    </row>
    <row r="529" spans="4:4">
      <c r="D529" s="85"/>
    </row>
    <row r="530" spans="4:4">
      <c r="D530" s="85"/>
    </row>
    <row r="531" spans="4:4">
      <c r="D531" s="85"/>
    </row>
    <row r="532" spans="4:4">
      <c r="D532" s="85"/>
    </row>
    <row r="533" spans="4:4">
      <c r="D533" s="85"/>
    </row>
    <row r="534" spans="4:4">
      <c r="D534" s="85"/>
    </row>
    <row r="535" spans="4:4">
      <c r="D535" s="85"/>
    </row>
    <row r="536" spans="4:4">
      <c r="D536" s="85"/>
    </row>
    <row r="537" spans="4:4">
      <c r="D537" s="85"/>
    </row>
    <row r="538" spans="4:4">
      <c r="D538" s="85"/>
    </row>
    <row r="539" spans="4:4">
      <c r="D539" s="85"/>
    </row>
    <row r="540" spans="4:4">
      <c r="D540" s="85"/>
    </row>
    <row r="541" spans="4:4">
      <c r="D541" s="85"/>
    </row>
    <row r="542" spans="4:4">
      <c r="D542" s="85"/>
    </row>
    <row r="543" spans="4:4">
      <c r="D543" s="85"/>
    </row>
    <row r="544" spans="4:4">
      <c r="D544" s="85"/>
    </row>
    <row r="545" spans="4:4">
      <c r="D545" s="85"/>
    </row>
    <row r="546" spans="4:4">
      <c r="D546" s="85"/>
    </row>
    <row r="547" spans="4:4">
      <c r="D547" s="85"/>
    </row>
    <row r="548" spans="4:4">
      <c r="D548" s="85"/>
    </row>
    <row r="549" spans="4:4">
      <c r="D549" s="85"/>
    </row>
    <row r="550" spans="4:4">
      <c r="D550" s="85"/>
    </row>
    <row r="551" spans="4:4">
      <c r="D551" s="85"/>
    </row>
    <row r="552" spans="4:4">
      <c r="D552" s="85"/>
    </row>
    <row r="553" spans="4:4">
      <c r="D553" s="85"/>
    </row>
    <row r="554" spans="4:4">
      <c r="D554" s="85"/>
    </row>
    <row r="555" spans="4:4">
      <c r="D555" s="85"/>
    </row>
    <row r="556" spans="4:4">
      <c r="D556" s="85"/>
    </row>
    <row r="557" spans="4:4">
      <c r="D557" s="85"/>
    </row>
    <row r="558" spans="4:4">
      <c r="D558" s="85"/>
    </row>
    <row r="559" spans="4:4">
      <c r="D559" s="85"/>
    </row>
    <row r="560" spans="4:4">
      <c r="D560" s="85"/>
    </row>
    <row r="561" spans="4:4">
      <c r="D561" s="85"/>
    </row>
    <row r="562" spans="4:4">
      <c r="D562" s="85"/>
    </row>
    <row r="563" spans="4:4">
      <c r="D563" s="85"/>
    </row>
    <row r="564" spans="4:4">
      <c r="D564" s="85"/>
    </row>
    <row r="565" spans="4:4">
      <c r="D565" s="85"/>
    </row>
    <row r="566" spans="4:4">
      <c r="D566" s="85"/>
    </row>
    <row r="567" spans="4:4">
      <c r="D567" s="85"/>
    </row>
    <row r="568" spans="4:4">
      <c r="D568" s="85"/>
    </row>
    <row r="569" spans="4:4">
      <c r="D569" s="85"/>
    </row>
    <row r="570" spans="4:4">
      <c r="D570" s="85"/>
    </row>
    <row r="571" spans="4:4">
      <c r="D571" s="85"/>
    </row>
    <row r="572" spans="4:4">
      <c r="D572" s="85"/>
    </row>
    <row r="573" spans="4:4">
      <c r="D573" s="85"/>
    </row>
    <row r="574" spans="4:4">
      <c r="D574" s="85"/>
    </row>
    <row r="575" spans="4:4">
      <c r="D575" s="85"/>
    </row>
    <row r="576" spans="4:4">
      <c r="D576" s="85"/>
    </row>
    <row r="577" spans="4:4">
      <c r="D577" s="85"/>
    </row>
    <row r="578" spans="4:4">
      <c r="D578" s="85"/>
    </row>
    <row r="579" spans="4:4">
      <c r="D579" s="85"/>
    </row>
    <row r="580" spans="4:4">
      <c r="D580" s="85"/>
    </row>
    <row r="581" spans="4:4">
      <c r="D581" s="85"/>
    </row>
    <row r="582" spans="4:4">
      <c r="D582" s="85"/>
    </row>
    <row r="583" spans="4:4">
      <c r="D583" s="85"/>
    </row>
    <row r="584" spans="4:4">
      <c r="D584" s="85"/>
    </row>
    <row r="585" spans="4:4">
      <c r="D585" s="85"/>
    </row>
    <row r="586" spans="4:4">
      <c r="D586" s="85"/>
    </row>
    <row r="587" spans="4:4">
      <c r="D587" s="85"/>
    </row>
    <row r="588" spans="4:4">
      <c r="D588" s="85"/>
    </row>
    <row r="589" spans="4:4">
      <c r="D589" s="85"/>
    </row>
    <row r="590" spans="4:4">
      <c r="D590" s="85"/>
    </row>
    <row r="591" spans="4:4">
      <c r="D591" s="85"/>
    </row>
    <row r="592" spans="4:4">
      <c r="D592" s="85"/>
    </row>
    <row r="593" spans="4:4">
      <c r="D593" s="85"/>
    </row>
    <row r="594" spans="4:4">
      <c r="D594" s="85"/>
    </row>
    <row r="595" spans="4:4">
      <c r="D595" s="85"/>
    </row>
    <row r="596" spans="4:4">
      <c r="D596" s="85"/>
    </row>
    <row r="597" spans="4:4">
      <c r="D597" s="85"/>
    </row>
    <row r="598" spans="4:4">
      <c r="D598" s="85"/>
    </row>
    <row r="599" spans="4:4">
      <c r="D599" s="85"/>
    </row>
    <row r="600" spans="4:4">
      <c r="D600" s="85"/>
    </row>
    <row r="601" spans="4:4">
      <c r="D601" s="85"/>
    </row>
    <row r="602" spans="4:4">
      <c r="D602" s="85"/>
    </row>
    <row r="603" spans="4:4">
      <c r="D603" s="85"/>
    </row>
    <row r="604" spans="4:4">
      <c r="D604" s="85"/>
    </row>
    <row r="605" spans="4:4">
      <c r="D605" s="85"/>
    </row>
    <row r="606" spans="4:4">
      <c r="D606" s="85"/>
    </row>
    <row r="607" spans="4:4">
      <c r="D607" s="85"/>
    </row>
    <row r="608" spans="4:4">
      <c r="D608" s="85"/>
    </row>
    <row r="609" spans="4:4">
      <c r="D609" s="85"/>
    </row>
    <row r="610" spans="4:4">
      <c r="D610" s="85"/>
    </row>
    <row r="611" spans="4:4">
      <c r="D611" s="85"/>
    </row>
    <row r="612" spans="4:4">
      <c r="D612" s="85"/>
    </row>
    <row r="613" spans="4:4">
      <c r="D613" s="85"/>
    </row>
    <row r="614" spans="4:4">
      <c r="D614" s="85"/>
    </row>
    <row r="615" spans="4:4">
      <c r="D615" s="85"/>
    </row>
    <row r="616" spans="4:4">
      <c r="D616" s="85"/>
    </row>
    <row r="617" spans="4:4">
      <c r="D617" s="85"/>
    </row>
    <row r="618" spans="4:4">
      <c r="D618" s="85"/>
    </row>
    <row r="619" spans="4:4">
      <c r="D619" s="85"/>
    </row>
    <row r="620" spans="4:4">
      <c r="D620" s="85"/>
    </row>
    <row r="621" spans="4:4">
      <c r="D621" s="85"/>
    </row>
    <row r="622" spans="4:4">
      <c r="D622" s="85"/>
    </row>
    <row r="623" spans="4:4">
      <c r="D623" s="85"/>
    </row>
    <row r="624" spans="4:4">
      <c r="D624" s="85"/>
    </row>
    <row r="625" spans="4:4">
      <c r="D625" s="85"/>
    </row>
    <row r="626" spans="4:4">
      <c r="D626" s="85"/>
    </row>
    <row r="627" spans="4:4">
      <c r="D627" s="85"/>
    </row>
    <row r="628" spans="4:4">
      <c r="D628" s="85"/>
    </row>
    <row r="629" spans="4:4">
      <c r="D629" s="85"/>
    </row>
    <row r="630" spans="4:4">
      <c r="D630" s="85"/>
    </row>
    <row r="631" spans="4:4">
      <c r="D631" s="85"/>
    </row>
    <row r="632" spans="4:4">
      <c r="D632" s="85"/>
    </row>
    <row r="633" spans="4:4">
      <c r="D633" s="85"/>
    </row>
    <row r="634" spans="4:4">
      <c r="D634" s="85"/>
    </row>
    <row r="635" spans="4:4">
      <c r="D635" s="85"/>
    </row>
    <row r="636" spans="4:4">
      <c r="D636" s="85"/>
    </row>
    <row r="637" spans="4:4">
      <c r="D637" s="85"/>
    </row>
    <row r="638" spans="4:4">
      <c r="D638" s="85"/>
    </row>
    <row r="639" spans="4:4">
      <c r="D639" s="85"/>
    </row>
    <row r="640" spans="4:4">
      <c r="D640" s="85"/>
    </row>
    <row r="641" spans="4:4">
      <c r="D641" s="85"/>
    </row>
    <row r="642" spans="4:4">
      <c r="D642" s="85"/>
    </row>
    <row r="643" spans="4:4">
      <c r="D643" s="85"/>
    </row>
    <row r="644" spans="4:4">
      <c r="D644" s="85"/>
    </row>
    <row r="645" spans="4:4">
      <c r="D645" s="85"/>
    </row>
    <row r="646" spans="4:4">
      <c r="D646" s="85"/>
    </row>
    <row r="647" spans="4:4">
      <c r="D647" s="85"/>
    </row>
    <row r="648" spans="4:4">
      <c r="D648" s="85"/>
    </row>
    <row r="649" spans="4:4">
      <c r="D649" s="85"/>
    </row>
    <row r="650" spans="4:4">
      <c r="D650" s="85"/>
    </row>
    <row r="651" spans="4:4">
      <c r="D651" s="85"/>
    </row>
    <row r="652" spans="4:4">
      <c r="D652" s="85"/>
    </row>
    <row r="653" spans="4:4">
      <c r="D653" s="85"/>
    </row>
    <row r="654" spans="4:4">
      <c r="D654" s="85"/>
    </row>
    <row r="655" spans="4:4">
      <c r="D655" s="85"/>
    </row>
    <row r="656" spans="4:4">
      <c r="D656" s="85"/>
    </row>
    <row r="657" spans="4:4">
      <c r="D657" s="85"/>
    </row>
    <row r="658" spans="4:4">
      <c r="D658" s="85"/>
    </row>
    <row r="659" spans="4:4">
      <c r="D659" s="85"/>
    </row>
    <row r="660" spans="4:4">
      <c r="D660" s="85"/>
    </row>
    <row r="661" spans="4:4">
      <c r="D661" s="85"/>
    </row>
    <row r="662" spans="4:4">
      <c r="D662" s="85"/>
    </row>
    <row r="663" spans="4:4">
      <c r="D663" s="85"/>
    </row>
    <row r="664" spans="4:4">
      <c r="D664" s="85"/>
    </row>
    <row r="665" spans="4:4">
      <c r="D665" s="85"/>
    </row>
    <row r="666" spans="4:4">
      <c r="D666" s="85"/>
    </row>
    <row r="667" spans="4:4">
      <c r="D667" s="85"/>
    </row>
    <row r="668" spans="4:4">
      <c r="D668" s="85"/>
    </row>
    <row r="669" spans="4:4">
      <c r="D669" s="85"/>
    </row>
    <row r="670" spans="4:4">
      <c r="D670" s="85"/>
    </row>
    <row r="671" spans="4:4">
      <c r="D671" s="85"/>
    </row>
    <row r="672" spans="4:4">
      <c r="D672" s="85"/>
    </row>
    <row r="673" spans="4:4">
      <c r="D673" s="85"/>
    </row>
    <row r="674" spans="4:4">
      <c r="D674" s="85"/>
    </row>
    <row r="675" spans="4:4">
      <c r="D675" s="85"/>
    </row>
    <row r="676" spans="4:4">
      <c r="D676" s="85"/>
    </row>
    <row r="677" spans="4:4">
      <c r="D677" s="85"/>
    </row>
    <row r="678" spans="4:4">
      <c r="D678" s="85"/>
    </row>
    <row r="679" spans="4:4">
      <c r="D679" s="85"/>
    </row>
    <row r="680" spans="4:4">
      <c r="D680" s="85"/>
    </row>
    <row r="681" spans="4:4">
      <c r="D681" s="85"/>
    </row>
    <row r="682" spans="4:4">
      <c r="D682" s="85"/>
    </row>
    <row r="683" spans="4:4">
      <c r="D683" s="85"/>
    </row>
    <row r="684" spans="4:4">
      <c r="D684" s="85"/>
    </row>
    <row r="685" spans="4:4">
      <c r="D685" s="85"/>
    </row>
    <row r="686" spans="4:4">
      <c r="D686" s="85"/>
    </row>
    <row r="687" spans="4:4">
      <c r="D687" s="85"/>
    </row>
    <row r="688" spans="4:4">
      <c r="D688" s="85"/>
    </row>
    <row r="689" spans="4:4">
      <c r="D689" s="85"/>
    </row>
    <row r="690" spans="4:4">
      <c r="D690" s="85"/>
    </row>
    <row r="691" spans="4:4">
      <c r="D691" s="85"/>
    </row>
    <row r="692" spans="4:4">
      <c r="D692" s="85"/>
    </row>
    <row r="693" spans="4:4">
      <c r="D693" s="85"/>
    </row>
    <row r="694" spans="4:4">
      <c r="D694" s="85"/>
    </row>
    <row r="695" spans="4:4">
      <c r="D695" s="85"/>
    </row>
    <row r="696" spans="4:4">
      <c r="D696" s="85"/>
    </row>
    <row r="697" spans="4:4">
      <c r="D697" s="85"/>
    </row>
    <row r="698" spans="4:4">
      <c r="D698" s="85"/>
    </row>
    <row r="699" spans="4:4">
      <c r="D699" s="85"/>
    </row>
    <row r="700" spans="4:4">
      <c r="D700" s="85"/>
    </row>
    <row r="701" spans="4:4">
      <c r="D701" s="85"/>
    </row>
    <row r="702" spans="4:4">
      <c r="D702" s="85"/>
    </row>
    <row r="703" spans="4:4">
      <c r="D703" s="85"/>
    </row>
    <row r="704" spans="4:4">
      <c r="D704" s="85"/>
    </row>
    <row r="705" spans="4:4">
      <c r="D705" s="85"/>
    </row>
    <row r="706" spans="4:4">
      <c r="D706" s="85"/>
    </row>
    <row r="707" spans="4:4">
      <c r="D707" s="85"/>
    </row>
    <row r="708" spans="4:4">
      <c r="D708" s="85"/>
    </row>
    <row r="709" spans="4:4">
      <c r="D709" s="85"/>
    </row>
    <row r="710" spans="4:4">
      <c r="D710" s="85"/>
    </row>
    <row r="711" spans="4:4">
      <c r="D711" s="85"/>
    </row>
    <row r="712" spans="4:4">
      <c r="D712" s="85"/>
    </row>
    <row r="713" spans="4:4">
      <c r="D713" s="85"/>
    </row>
    <row r="714" spans="4:4">
      <c r="D714" s="85"/>
    </row>
    <row r="715" spans="4:4">
      <c r="D715" s="85"/>
    </row>
    <row r="716" spans="4:4">
      <c r="D716" s="85"/>
    </row>
    <row r="717" spans="4:4">
      <c r="D717" s="85"/>
    </row>
    <row r="718" spans="4:4">
      <c r="D718" s="85"/>
    </row>
    <row r="719" spans="4:4">
      <c r="D719" s="85"/>
    </row>
    <row r="720" spans="4:4">
      <c r="D720" s="85"/>
    </row>
    <row r="721" spans="4:4">
      <c r="D721" s="85"/>
    </row>
    <row r="722" spans="4:4">
      <c r="D722" s="85"/>
    </row>
    <row r="723" spans="4:4">
      <c r="D723" s="85"/>
    </row>
    <row r="724" spans="4:4">
      <c r="D724" s="85"/>
    </row>
    <row r="725" spans="4:4">
      <c r="D725" s="85"/>
    </row>
    <row r="726" spans="4:4">
      <c r="D726" s="85"/>
    </row>
    <row r="727" spans="4:4">
      <c r="D727" s="85"/>
    </row>
    <row r="728" spans="4:4">
      <c r="D728" s="85"/>
    </row>
    <row r="729" spans="4:4">
      <c r="D729" s="85"/>
    </row>
    <row r="730" spans="4:4">
      <c r="D730" s="85"/>
    </row>
    <row r="731" spans="4:4">
      <c r="D731" s="85"/>
    </row>
    <row r="732" spans="4:4">
      <c r="D732" s="85"/>
    </row>
    <row r="733" spans="4:4">
      <c r="D733" s="85"/>
    </row>
    <row r="734" spans="4:4">
      <c r="D734" s="85"/>
    </row>
    <row r="735" spans="4:4">
      <c r="D735" s="85"/>
    </row>
    <row r="736" spans="4:4">
      <c r="D736" s="85"/>
    </row>
    <row r="737" spans="4:4">
      <c r="D737" s="85"/>
    </row>
    <row r="738" spans="4:4">
      <c r="D738" s="85"/>
    </row>
    <row r="739" spans="4:4">
      <c r="D739" s="85"/>
    </row>
    <row r="740" spans="4:4">
      <c r="D740" s="85"/>
    </row>
    <row r="741" spans="4:4">
      <c r="D741" s="85"/>
    </row>
    <row r="742" spans="4:4">
      <c r="D742" s="85"/>
    </row>
    <row r="743" spans="4:4">
      <c r="D743" s="85"/>
    </row>
    <row r="744" spans="4:4">
      <c r="D744" s="85"/>
    </row>
    <row r="745" spans="4:4">
      <c r="D745" s="85"/>
    </row>
    <row r="746" spans="4:4">
      <c r="D746" s="85"/>
    </row>
    <row r="747" spans="4:4">
      <c r="D747" s="85"/>
    </row>
    <row r="748" spans="4:4">
      <c r="D748" s="85"/>
    </row>
    <row r="749" spans="4:4">
      <c r="D749" s="85"/>
    </row>
    <row r="750" spans="4:4">
      <c r="D750" s="85"/>
    </row>
    <row r="751" spans="4:4">
      <c r="D751" s="85"/>
    </row>
    <row r="752" spans="4:4">
      <c r="D752" s="85"/>
    </row>
    <row r="753" spans="4:4">
      <c r="D753" s="85"/>
    </row>
    <row r="754" spans="4:4">
      <c r="D754" s="85"/>
    </row>
    <row r="755" spans="4:4">
      <c r="D755" s="85"/>
    </row>
    <row r="756" spans="4:4">
      <c r="D756" s="85"/>
    </row>
    <row r="757" spans="4:4">
      <c r="D757" s="85"/>
    </row>
    <row r="758" spans="4:4">
      <c r="D758" s="85"/>
    </row>
    <row r="759" spans="4:4">
      <c r="D759" s="85"/>
    </row>
    <row r="760" spans="4:4">
      <c r="D760" s="85"/>
    </row>
    <row r="761" spans="4:4">
      <c r="D761" s="85"/>
    </row>
    <row r="762" spans="4:4">
      <c r="D762" s="85"/>
    </row>
    <row r="763" spans="4:4">
      <c r="D763" s="85"/>
    </row>
    <row r="764" spans="4:4">
      <c r="D764" s="85"/>
    </row>
    <row r="765" spans="4:4">
      <c r="D765" s="85"/>
    </row>
    <row r="766" spans="4:4">
      <c r="D766" s="85"/>
    </row>
    <row r="767" spans="4:4">
      <c r="D767" s="85"/>
    </row>
    <row r="768" spans="4:4">
      <c r="D768" s="85"/>
    </row>
    <row r="769" spans="4:4">
      <c r="D769" s="85"/>
    </row>
    <row r="770" spans="4:4">
      <c r="D770" s="85"/>
    </row>
    <row r="771" spans="4:4">
      <c r="D771" s="85"/>
    </row>
    <row r="772" spans="4:4">
      <c r="D772" s="85"/>
    </row>
    <row r="773" spans="4:4">
      <c r="D773" s="85"/>
    </row>
    <row r="774" spans="4:4">
      <c r="D774" s="85"/>
    </row>
    <row r="775" spans="4:4">
      <c r="D775" s="85"/>
    </row>
    <row r="776" spans="4:4">
      <c r="D776" s="85"/>
    </row>
    <row r="777" spans="4:4">
      <c r="D777" s="85"/>
    </row>
    <row r="778" spans="4:4">
      <c r="D778" s="85"/>
    </row>
    <row r="779" spans="4:4">
      <c r="D779" s="85"/>
    </row>
    <row r="780" spans="4:4">
      <c r="D780" s="85"/>
    </row>
    <row r="781" spans="4:4">
      <c r="D781" s="85"/>
    </row>
    <row r="782" spans="4:4">
      <c r="D782" s="85"/>
    </row>
    <row r="783" spans="4:4">
      <c r="D783" s="85"/>
    </row>
    <row r="784" spans="4:4">
      <c r="D784" s="85"/>
    </row>
    <row r="785" spans="4:4">
      <c r="D785" s="85"/>
    </row>
    <row r="786" spans="4:4">
      <c r="D786" s="85"/>
    </row>
    <row r="787" spans="4:4">
      <c r="D787" s="85"/>
    </row>
    <row r="788" spans="4:4">
      <c r="D788" s="85"/>
    </row>
    <row r="789" spans="4:4">
      <c r="D789" s="85"/>
    </row>
    <row r="790" spans="4:4">
      <c r="D790" s="85"/>
    </row>
    <row r="791" spans="4:4">
      <c r="D791" s="85"/>
    </row>
    <row r="792" spans="4:4">
      <c r="D792" s="85"/>
    </row>
    <row r="793" spans="4:4">
      <c r="D793" s="85"/>
    </row>
    <row r="794" spans="4:4">
      <c r="D794" s="85"/>
    </row>
    <row r="795" spans="4:4">
      <c r="D795" s="85"/>
    </row>
    <row r="796" spans="4:4">
      <c r="D796" s="85"/>
    </row>
    <row r="797" spans="4:4">
      <c r="D797" s="85"/>
    </row>
    <row r="798" spans="4:4">
      <c r="D798" s="85"/>
    </row>
    <row r="799" spans="4:4">
      <c r="D799" s="85"/>
    </row>
    <row r="800" spans="4:4">
      <c r="D800" s="85"/>
    </row>
    <row r="801" spans="4:4">
      <c r="D801" s="85"/>
    </row>
    <row r="802" spans="4:4">
      <c r="D802" s="85"/>
    </row>
    <row r="803" spans="4:4">
      <c r="D803" s="85"/>
    </row>
    <row r="804" spans="4:4">
      <c r="D804" s="85"/>
    </row>
    <row r="805" spans="4:4">
      <c r="D805" s="85"/>
    </row>
    <row r="806" spans="4:4">
      <c r="D806" s="85"/>
    </row>
    <row r="807" spans="4:4">
      <c r="D807" s="85"/>
    </row>
    <row r="808" spans="4:4">
      <c r="D808" s="85"/>
    </row>
    <row r="809" spans="4:4">
      <c r="D809" s="85"/>
    </row>
    <row r="810" spans="4:4">
      <c r="D810" s="85"/>
    </row>
    <row r="811" spans="4:4">
      <c r="D811" s="85"/>
    </row>
    <row r="812" spans="4:4">
      <c r="D812" s="85"/>
    </row>
    <row r="813" spans="4:4">
      <c r="D813" s="85"/>
    </row>
    <row r="814" spans="4:4">
      <c r="D814" s="85"/>
    </row>
    <row r="815" spans="4:4">
      <c r="D815" s="85"/>
    </row>
    <row r="816" spans="4:4">
      <c r="D816" s="85"/>
    </row>
    <row r="817" spans="4:4">
      <c r="D817" s="85"/>
    </row>
    <row r="818" spans="4:4">
      <c r="D818" s="85"/>
    </row>
    <row r="819" spans="4:4">
      <c r="D819" s="85"/>
    </row>
    <row r="820" spans="4:4">
      <c r="D820" s="85"/>
    </row>
    <row r="821" spans="4:4">
      <c r="D821" s="85"/>
    </row>
    <row r="822" spans="4:4">
      <c r="D822" s="85"/>
    </row>
    <row r="823" spans="4:4">
      <c r="D823" s="85"/>
    </row>
    <row r="824" spans="4:4">
      <c r="D824" s="85"/>
    </row>
    <row r="825" spans="4:4">
      <c r="D825" s="85"/>
    </row>
    <row r="826" spans="4:4">
      <c r="D826" s="85"/>
    </row>
    <row r="827" spans="4:4">
      <c r="D827" s="85"/>
    </row>
    <row r="828" spans="4:4">
      <c r="D828" s="85"/>
    </row>
    <row r="829" spans="4:4">
      <c r="D829" s="85"/>
    </row>
    <row r="830" spans="4:4">
      <c r="D830" s="85"/>
    </row>
    <row r="831" spans="4:4">
      <c r="D831" s="85"/>
    </row>
    <row r="832" spans="4:4">
      <c r="D832" s="85"/>
    </row>
    <row r="833" spans="4:4">
      <c r="D833" s="85"/>
    </row>
    <row r="834" spans="4:4">
      <c r="D834" s="85"/>
    </row>
    <row r="835" spans="4:4">
      <c r="D835" s="85"/>
    </row>
    <row r="836" spans="4:4">
      <c r="D836" s="85"/>
    </row>
    <row r="837" spans="4:4">
      <c r="D837" s="85"/>
    </row>
    <row r="838" spans="4:4">
      <c r="D838" s="85"/>
    </row>
    <row r="839" spans="4:4">
      <c r="D839" s="85"/>
    </row>
    <row r="840" spans="4:4">
      <c r="D840" s="85"/>
    </row>
    <row r="841" spans="4:4">
      <c r="D841" s="85"/>
    </row>
    <row r="842" spans="4:4">
      <c r="D842" s="85"/>
    </row>
    <row r="843" spans="4:4">
      <c r="D843" s="85"/>
    </row>
    <row r="844" spans="4:4">
      <c r="D844" s="85"/>
    </row>
    <row r="845" spans="4:4">
      <c r="D845" s="85"/>
    </row>
    <row r="846" spans="4:4">
      <c r="D846" s="85"/>
    </row>
    <row r="847" spans="4:4">
      <c r="D847" s="85"/>
    </row>
    <row r="848" spans="4:4">
      <c r="D848" s="85"/>
    </row>
    <row r="849" spans="4:4">
      <c r="D849" s="85"/>
    </row>
    <row r="850" spans="4:4">
      <c r="D850" s="85"/>
    </row>
    <row r="851" spans="4:4">
      <c r="D851" s="85"/>
    </row>
    <row r="852" spans="4:4">
      <c r="D852" s="85"/>
    </row>
    <row r="853" spans="4:4">
      <c r="D853" s="85"/>
    </row>
    <row r="854" spans="4:4">
      <c r="D854" s="85"/>
    </row>
    <row r="855" spans="4:4">
      <c r="D855" s="85"/>
    </row>
    <row r="856" spans="4:4">
      <c r="D856" s="85"/>
    </row>
    <row r="857" spans="4:4">
      <c r="D857" s="85"/>
    </row>
    <row r="858" spans="4:4">
      <c r="D858" s="85"/>
    </row>
    <row r="859" spans="4:4">
      <c r="D859" s="85"/>
    </row>
    <row r="860" spans="4:4">
      <c r="D860" s="85"/>
    </row>
    <row r="861" spans="4:4">
      <c r="D861" s="85"/>
    </row>
    <row r="862" spans="4:4">
      <c r="D862" s="85"/>
    </row>
    <row r="863" spans="4:4">
      <c r="D863" s="85"/>
    </row>
    <row r="864" spans="4:4">
      <c r="D864" s="85"/>
    </row>
    <row r="865" spans="4:4">
      <c r="D865" s="85"/>
    </row>
    <row r="866" spans="4:4">
      <c r="D866" s="85"/>
    </row>
    <row r="867" spans="4:4">
      <c r="D867" s="85"/>
    </row>
    <row r="868" spans="4:4">
      <c r="D868" s="85"/>
    </row>
    <row r="869" spans="4:4">
      <c r="D869" s="85"/>
    </row>
    <row r="870" spans="4:4">
      <c r="D870" s="85"/>
    </row>
    <row r="871" spans="4:4">
      <c r="D871" s="85"/>
    </row>
    <row r="872" spans="4:4">
      <c r="D872" s="85"/>
    </row>
    <row r="873" spans="4:4">
      <c r="D873" s="85"/>
    </row>
    <row r="874" spans="4:4">
      <c r="D874" s="85"/>
    </row>
    <row r="875" spans="4:4">
      <c r="D875" s="85"/>
    </row>
    <row r="876" spans="4:4">
      <c r="D876" s="85"/>
    </row>
    <row r="877" spans="4:4">
      <c r="D877" s="85"/>
    </row>
    <row r="878" spans="4:4">
      <c r="D878" s="85"/>
    </row>
    <row r="879" spans="4:4">
      <c r="D879" s="85"/>
    </row>
    <row r="880" spans="4:4">
      <c r="D880" s="85"/>
    </row>
    <row r="881" spans="4:4">
      <c r="D881" s="85"/>
    </row>
    <row r="882" spans="4:4">
      <c r="D882" s="85"/>
    </row>
    <row r="883" spans="4:4">
      <c r="D883" s="85"/>
    </row>
    <row r="884" spans="4:4">
      <c r="D884" s="85"/>
    </row>
    <row r="885" spans="4:4">
      <c r="D885" s="85"/>
    </row>
    <row r="886" spans="4:4">
      <c r="D886" s="85"/>
    </row>
    <row r="887" spans="4:4">
      <c r="D887" s="85"/>
    </row>
    <row r="888" spans="4:4">
      <c r="D888" s="85"/>
    </row>
    <row r="889" spans="4:4">
      <c r="D889" s="85"/>
    </row>
    <row r="890" spans="4:4">
      <c r="D890" s="85"/>
    </row>
    <row r="891" spans="4:4">
      <c r="D891" s="85"/>
    </row>
    <row r="892" spans="4:4">
      <c r="D892" s="85"/>
    </row>
    <row r="893" spans="4:4">
      <c r="D893" s="85"/>
    </row>
    <row r="894" spans="4:4">
      <c r="D894" s="85"/>
    </row>
    <row r="895" spans="4:4">
      <c r="D895" s="85"/>
    </row>
    <row r="896" spans="4:4">
      <c r="D896" s="85"/>
    </row>
    <row r="897" spans="4:4">
      <c r="D897" s="85"/>
    </row>
    <row r="898" spans="4:4">
      <c r="D898" s="85"/>
    </row>
    <row r="899" spans="4:4">
      <c r="D899" s="85"/>
    </row>
    <row r="900" spans="4:4">
      <c r="D900" s="85"/>
    </row>
    <row r="901" spans="4:4">
      <c r="D901" s="85"/>
    </row>
    <row r="902" spans="4:4">
      <c r="D902" s="85"/>
    </row>
    <row r="903" spans="4:4">
      <c r="D903" s="85"/>
    </row>
    <row r="904" spans="4:4">
      <c r="D904" s="85"/>
    </row>
    <row r="905" spans="4:4">
      <c r="D905" s="85"/>
    </row>
    <row r="906" spans="4:4">
      <c r="D906" s="85"/>
    </row>
    <row r="907" spans="4:4">
      <c r="D907" s="85"/>
    </row>
    <row r="908" spans="4:4">
      <c r="D908" s="85"/>
    </row>
    <row r="909" spans="4:4">
      <c r="D909" s="85"/>
    </row>
    <row r="910" spans="4:4">
      <c r="D910" s="85"/>
    </row>
    <row r="911" spans="4:4">
      <c r="D911" s="85"/>
    </row>
    <row r="912" spans="4:4">
      <c r="D912" s="85"/>
    </row>
    <row r="913" spans="4:4">
      <c r="D913" s="85"/>
    </row>
    <row r="914" spans="4:4">
      <c r="D914" s="85"/>
    </row>
    <row r="915" spans="4:4">
      <c r="D915" s="85"/>
    </row>
    <row r="916" spans="4:4">
      <c r="D916" s="85"/>
    </row>
    <row r="917" spans="4:4">
      <c r="D917" s="85"/>
    </row>
    <row r="918" spans="4:4">
      <c r="D918" s="85"/>
    </row>
    <row r="919" spans="4:4">
      <c r="D919" s="85"/>
    </row>
    <row r="920" spans="4:4">
      <c r="D920" s="85"/>
    </row>
    <row r="921" spans="4:4">
      <c r="D921" s="85"/>
    </row>
    <row r="922" spans="4:4">
      <c r="D922" s="85"/>
    </row>
    <row r="923" spans="4:4">
      <c r="D923" s="85"/>
    </row>
    <row r="924" spans="4:4">
      <c r="D924" s="85"/>
    </row>
    <row r="925" spans="4:4">
      <c r="D925" s="85"/>
    </row>
    <row r="926" spans="4:4">
      <c r="D926" s="85"/>
    </row>
    <row r="927" spans="4:4">
      <c r="D927" s="85"/>
    </row>
    <row r="928" spans="4:4">
      <c r="D928" s="85"/>
    </row>
    <row r="929" spans="4:4">
      <c r="D929" s="85"/>
    </row>
    <row r="930" spans="4:4">
      <c r="D930" s="85"/>
    </row>
    <row r="931" spans="4:4">
      <c r="D931" s="85"/>
    </row>
    <row r="932" spans="4:4">
      <c r="D932" s="85"/>
    </row>
    <row r="933" spans="4:4">
      <c r="D933" s="85"/>
    </row>
    <row r="934" spans="4:4">
      <c r="D934" s="85"/>
    </row>
    <row r="935" spans="4:4">
      <c r="D935" s="85"/>
    </row>
    <row r="936" spans="4:4">
      <c r="D936" s="85"/>
    </row>
    <row r="937" spans="4:4">
      <c r="D937" s="85"/>
    </row>
    <row r="938" spans="4:4">
      <c r="D938" s="85"/>
    </row>
    <row r="939" spans="4:4">
      <c r="D939" s="85"/>
    </row>
    <row r="940" spans="4:4">
      <c r="D940" s="85"/>
    </row>
    <row r="941" spans="4:4">
      <c r="D941" s="85"/>
    </row>
    <row r="942" spans="4:4">
      <c r="D942" s="85"/>
    </row>
    <row r="943" spans="4:4">
      <c r="D943" s="85"/>
    </row>
    <row r="944" spans="4:4">
      <c r="D944" s="85"/>
    </row>
    <row r="945" spans="4:4">
      <c r="D945" s="85"/>
    </row>
    <row r="946" spans="4:4">
      <c r="D946" s="85"/>
    </row>
    <row r="947" spans="4:4">
      <c r="D947" s="85"/>
    </row>
    <row r="948" spans="4:4">
      <c r="D948" s="85"/>
    </row>
    <row r="949" spans="4:4">
      <c r="D949" s="85"/>
    </row>
    <row r="950" spans="4:4">
      <c r="D950" s="85"/>
    </row>
    <row r="951" spans="4:4">
      <c r="D951" s="85"/>
    </row>
    <row r="952" spans="4:4">
      <c r="D952" s="85"/>
    </row>
    <row r="953" spans="4:4">
      <c r="D953" s="85"/>
    </row>
    <row r="954" spans="4:4">
      <c r="D954" s="85"/>
    </row>
    <row r="955" spans="4:4">
      <c r="D955" s="85"/>
    </row>
    <row r="956" spans="4:4">
      <c r="D956" s="85"/>
    </row>
    <row r="957" spans="4:4">
      <c r="D957" s="85"/>
    </row>
    <row r="958" spans="4:4">
      <c r="D958" s="85"/>
    </row>
    <row r="959" spans="4:4">
      <c r="D959" s="85"/>
    </row>
    <row r="960" spans="4:4">
      <c r="D960" s="85"/>
    </row>
    <row r="961" spans="4:4">
      <c r="D961" s="85"/>
    </row>
    <row r="962" spans="4:4">
      <c r="D962" s="85"/>
    </row>
    <row r="963" spans="4:4">
      <c r="D963" s="85"/>
    </row>
    <row r="964" spans="4:4">
      <c r="D964" s="85"/>
    </row>
    <row r="965" spans="4:4">
      <c r="D965" s="85"/>
    </row>
    <row r="966" spans="4:4">
      <c r="D966" s="85"/>
    </row>
    <row r="967" spans="4:4">
      <c r="D967" s="85"/>
    </row>
    <row r="968" spans="4:4">
      <c r="D968" s="85"/>
    </row>
    <row r="969" spans="4:4">
      <c r="D969" s="85"/>
    </row>
    <row r="970" spans="4:4">
      <c r="D970" s="85"/>
    </row>
    <row r="971" spans="4:4">
      <c r="D971" s="85"/>
    </row>
    <row r="972" spans="4:4">
      <c r="D972" s="85"/>
    </row>
    <row r="973" spans="4:4">
      <c r="D973" s="85"/>
    </row>
    <row r="974" spans="4:4">
      <c r="D974" s="85"/>
    </row>
    <row r="975" spans="4:4">
      <c r="D975" s="85"/>
    </row>
    <row r="976" spans="4:4">
      <c r="D976" s="85"/>
    </row>
    <row r="977" spans="4:4">
      <c r="D977" s="85"/>
    </row>
    <row r="978" spans="4:4">
      <c r="D978" s="85"/>
    </row>
    <row r="979" spans="4:4">
      <c r="D979" s="85"/>
    </row>
    <row r="980" spans="4:4">
      <c r="D980" s="85"/>
    </row>
    <row r="981" spans="4:4">
      <c r="D981" s="85"/>
    </row>
    <row r="982" spans="4:4">
      <c r="D982" s="85"/>
    </row>
    <row r="983" spans="4:4">
      <c r="D983" s="85"/>
    </row>
    <row r="984" spans="4:4">
      <c r="D984" s="85"/>
    </row>
    <row r="985" spans="4:4">
      <c r="D985" s="85"/>
    </row>
    <row r="986" spans="4:4">
      <c r="D986" s="85"/>
    </row>
    <row r="987" spans="4:4">
      <c r="D987" s="85"/>
    </row>
    <row r="988" spans="4:4">
      <c r="D988" s="85"/>
    </row>
    <row r="989" spans="4:4">
      <c r="D989" s="85"/>
    </row>
    <row r="990" spans="4:4">
      <c r="D990" s="85"/>
    </row>
    <row r="991" spans="4:4">
      <c r="D991" s="85"/>
    </row>
    <row r="992" spans="4:4">
      <c r="D992" s="85"/>
    </row>
    <row r="993" spans="4:4">
      <c r="D993" s="85"/>
    </row>
    <row r="994" spans="4:4">
      <c r="D994" s="85"/>
    </row>
    <row r="995" spans="4:4">
      <c r="D995" s="85"/>
    </row>
    <row r="996" spans="4:4">
      <c r="D996" s="85"/>
    </row>
    <row r="997" spans="4:4">
      <c r="D997" s="85"/>
    </row>
    <row r="998" spans="4:4">
      <c r="D998" s="85"/>
    </row>
    <row r="999" spans="4:4">
      <c r="D999" s="85"/>
    </row>
    <row r="1000" spans="4:4">
      <c r="D1000" s="85"/>
    </row>
    <row r="1001" spans="4:4">
      <c r="D1001" s="85"/>
    </row>
    <row r="1002" spans="4:4">
      <c r="D1002" s="85"/>
    </row>
    <row r="1003" spans="4:4">
      <c r="D1003" s="85"/>
    </row>
    <row r="1004" spans="4:4">
      <c r="D1004" s="85"/>
    </row>
    <row r="1005" spans="4:4">
      <c r="D1005" s="85"/>
    </row>
    <row r="1006" spans="4:4">
      <c r="D1006" s="85"/>
    </row>
    <row r="1007" spans="4:4">
      <c r="D1007" s="85"/>
    </row>
    <row r="1008" spans="4:4">
      <c r="D1008" s="85"/>
    </row>
    <row r="1009" spans="4:4">
      <c r="D1009" s="85"/>
    </row>
    <row r="1010" spans="4:4">
      <c r="D1010" s="85"/>
    </row>
    <row r="1011" spans="4:4">
      <c r="D1011" s="85"/>
    </row>
    <row r="1012" spans="4:4">
      <c r="D1012" s="85"/>
    </row>
    <row r="1013" spans="4:4">
      <c r="D1013" s="85"/>
    </row>
    <row r="1014" spans="4:4">
      <c r="D1014" s="85"/>
    </row>
    <row r="1015" spans="4:4">
      <c r="D1015" s="85"/>
    </row>
    <row r="1016" spans="4:4">
      <c r="D1016" s="85"/>
    </row>
    <row r="1017" spans="4:4">
      <c r="D1017" s="85"/>
    </row>
    <row r="1018" spans="4:4">
      <c r="D1018" s="85"/>
    </row>
    <row r="1019" spans="4:4">
      <c r="D1019" s="85"/>
    </row>
    <row r="1020" spans="4:4">
      <c r="D1020" s="85"/>
    </row>
    <row r="1021" spans="4:4">
      <c r="D1021" s="85"/>
    </row>
    <row r="1022" spans="4:4">
      <c r="D1022" s="85"/>
    </row>
    <row r="1023" spans="4:4">
      <c r="D1023" s="85"/>
    </row>
    <row r="1024" spans="4:4">
      <c r="D1024" s="85"/>
    </row>
    <row r="1025" spans="4:4">
      <c r="D1025" s="85"/>
    </row>
    <row r="1026" spans="4:4">
      <c r="D1026" s="85"/>
    </row>
    <row r="1027" spans="4:4">
      <c r="D1027" s="85"/>
    </row>
    <row r="1028" spans="4:4">
      <c r="D1028" s="85"/>
    </row>
    <row r="1029" spans="4:4">
      <c r="D1029" s="85"/>
    </row>
    <row r="1030" spans="4:4">
      <c r="D1030" s="85"/>
    </row>
    <row r="1031" spans="4:4">
      <c r="D1031" s="85"/>
    </row>
    <row r="1032" spans="4:4">
      <c r="D1032" s="85"/>
    </row>
  </sheetData>
  <sheetProtection password="94F7" sheet="1"/>
  <mergeCells count="15">
    <mergeCell ref="C22:G22"/>
    <mergeCell ref="C24:G24"/>
    <mergeCell ref="C26:G26"/>
    <mergeCell ref="C28:G28"/>
    <mergeCell ref="C30:G30"/>
    <mergeCell ref="C11:G11"/>
    <mergeCell ref="C13:G13"/>
    <mergeCell ref="C15:G15"/>
    <mergeCell ref="C17:G17"/>
    <mergeCell ref="C19:G19"/>
    <mergeCell ref="A1:G1"/>
    <mergeCell ref="C2:G2"/>
    <mergeCell ref="C3:G3"/>
    <mergeCell ref="C4:G4"/>
    <mergeCell ref="C10:G10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2694"/>
  <sheetViews>
    <sheetView tabSelected="1" workbookViewId="0">
      <pane ySplit="7" topLeftCell="A791" activePane="bottomLeft" state="frozen"/>
      <selection pane="bottomLeft" activeCell="E808" sqref="E808"/>
    </sheetView>
  </sheetViews>
  <sheetFormatPr defaultColWidth="8.42578125" defaultRowHeight="12.75" customHeight="1" outlineLevelRow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9" max="29" width="11.5703125" hidden="1" customWidth="1"/>
    <col min="31" max="41" width="11.5703125" hidden="1" customWidth="1"/>
    <col min="53" max="53" width="98.7109375" customWidth="1"/>
  </cols>
  <sheetData>
    <row r="1" spans="1:60" ht="15.75" customHeight="1">
      <c r="A1" s="239" t="s">
        <v>216</v>
      </c>
      <c r="B1" s="239"/>
      <c r="C1" s="239"/>
      <c r="D1" s="239"/>
      <c r="E1" s="239"/>
      <c r="F1" s="239"/>
      <c r="G1" s="239"/>
      <c r="AG1" t="s">
        <v>145</v>
      </c>
    </row>
    <row r="2" spans="1:60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60" ht="24.75" customHeight="1">
      <c r="A3" s="135" t="s">
        <v>142</v>
      </c>
      <c r="B3" s="136" t="s">
        <v>50</v>
      </c>
      <c r="C3" s="240" t="s">
        <v>4</v>
      </c>
      <c r="D3" s="240"/>
      <c r="E3" s="240"/>
      <c r="F3" s="240"/>
      <c r="G3" s="240"/>
      <c r="AC3" s="140" t="s">
        <v>146</v>
      </c>
      <c r="AG3" t="s">
        <v>149</v>
      </c>
    </row>
    <row r="4" spans="1:60" ht="24.75" customHeight="1">
      <c r="A4" s="141" t="s">
        <v>143</v>
      </c>
      <c r="B4" s="142" t="s">
        <v>50</v>
      </c>
      <c r="C4" s="241" t="s">
        <v>51</v>
      </c>
      <c r="D4" s="241"/>
      <c r="E4" s="241"/>
      <c r="F4" s="241"/>
      <c r="G4" s="241"/>
      <c r="AG4" t="s">
        <v>150</v>
      </c>
    </row>
    <row r="5" spans="1:60">
      <c r="D5" s="85"/>
    </row>
    <row r="6" spans="1:60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60" hidden="1">
      <c r="A7" s="133"/>
      <c r="B7" s="137"/>
      <c r="C7" s="137"/>
      <c r="D7" s="139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>
      <c r="A8" s="150" t="s">
        <v>174</v>
      </c>
      <c r="B8" s="151" t="s">
        <v>67</v>
      </c>
      <c r="C8" s="152" t="s">
        <v>68</v>
      </c>
      <c r="D8" s="153"/>
      <c r="E8" s="154"/>
      <c r="F8" s="155"/>
      <c r="G8" s="155">
        <f>SUMIF(AG9:AG22,"&lt;&gt;NOR",G9:G22)</f>
        <v>0</v>
      </c>
      <c r="H8" s="155"/>
      <c r="I8" s="155">
        <f>SUM(I9:I22)</f>
        <v>0</v>
      </c>
      <c r="J8" s="155"/>
      <c r="K8" s="155">
        <f>SUM(K9:K22)</f>
        <v>0</v>
      </c>
      <c r="L8" s="155"/>
      <c r="M8" s="155">
        <f>SUM(M9:M22)</f>
        <v>0</v>
      </c>
      <c r="N8" s="155"/>
      <c r="O8" s="155">
        <f>SUM(O9:O22)</f>
        <v>0</v>
      </c>
      <c r="P8" s="155"/>
      <c r="Q8" s="155">
        <f>SUM(Q9:Q22)</f>
        <v>0</v>
      </c>
      <c r="R8" s="155"/>
      <c r="S8" s="155"/>
      <c r="T8" s="156"/>
      <c r="U8" s="157"/>
      <c r="V8" s="157">
        <f>SUM(V9:V22)</f>
        <v>34.57</v>
      </c>
      <c r="W8" s="157"/>
      <c r="X8" s="157"/>
      <c r="AG8" t="s">
        <v>175</v>
      </c>
    </row>
    <row r="9" spans="1:60" outlineLevel="1">
      <c r="A9" s="158">
        <v>1</v>
      </c>
      <c r="B9" s="159" t="s">
        <v>217</v>
      </c>
      <c r="C9" s="160" t="s">
        <v>218</v>
      </c>
      <c r="D9" s="161" t="s">
        <v>219</v>
      </c>
      <c r="E9" s="162">
        <v>13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 t="s">
        <v>220</v>
      </c>
      <c r="S9" s="164" t="s">
        <v>179</v>
      </c>
      <c r="T9" s="165" t="s">
        <v>179</v>
      </c>
      <c r="U9" s="166">
        <v>2.2490000000000001</v>
      </c>
      <c r="V9" s="166">
        <f>ROUND(E9*U9,2)</f>
        <v>29.24</v>
      </c>
      <c r="W9" s="166"/>
      <c r="X9" s="166" t="s">
        <v>221</v>
      </c>
      <c r="Y9" s="167"/>
      <c r="Z9" s="167"/>
      <c r="AA9" s="167"/>
      <c r="AB9" s="167"/>
      <c r="AC9" s="167"/>
      <c r="AD9" s="167"/>
      <c r="AE9" s="167"/>
      <c r="AF9" s="167"/>
      <c r="AG9" s="167" t="s">
        <v>222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 ht="18.95" customHeight="1" outlineLevel="1">
      <c r="A10" s="168"/>
      <c r="B10" s="169"/>
      <c r="C10" s="244" t="s">
        <v>223</v>
      </c>
      <c r="D10" s="244"/>
      <c r="E10" s="244"/>
      <c r="F10" s="244"/>
      <c r="G10" s="244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7"/>
      <c r="Z10" s="167"/>
      <c r="AA10" s="167"/>
      <c r="AB10" s="167"/>
      <c r="AC10" s="167"/>
      <c r="AD10" s="167"/>
      <c r="AE10" s="167"/>
      <c r="AF10" s="167"/>
      <c r="AG10" s="167" t="s">
        <v>224</v>
      </c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70" t="str">
        <f>C10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10" s="167"/>
      <c r="BC10" s="167"/>
      <c r="BD10" s="167"/>
      <c r="BE10" s="167"/>
      <c r="BF10" s="167"/>
      <c r="BG10" s="167"/>
      <c r="BH10" s="167"/>
    </row>
    <row r="11" spans="1:60" outlineLevel="1">
      <c r="A11" s="168"/>
      <c r="B11" s="169"/>
      <c r="C11" s="179" t="s">
        <v>225</v>
      </c>
      <c r="D11" s="180"/>
      <c r="E11" s="181">
        <v>13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7"/>
      <c r="Z11" s="167"/>
      <c r="AA11" s="167"/>
      <c r="AB11" s="167"/>
      <c r="AC11" s="167"/>
      <c r="AD11" s="167"/>
      <c r="AE11" s="167"/>
      <c r="AF11" s="167"/>
      <c r="AG11" s="167" t="s">
        <v>226</v>
      </c>
      <c r="AH11" s="167">
        <v>0</v>
      </c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</row>
    <row r="12" spans="1:60" outlineLevel="1">
      <c r="A12" s="158">
        <v>2</v>
      </c>
      <c r="B12" s="159" t="s">
        <v>227</v>
      </c>
      <c r="C12" s="160" t="s">
        <v>228</v>
      </c>
      <c r="D12" s="161" t="s">
        <v>219</v>
      </c>
      <c r="E12" s="162">
        <v>6.5</v>
      </c>
      <c r="F12" s="163"/>
      <c r="G12" s="164">
        <f>ROUND(E12*F12,2)</f>
        <v>0</v>
      </c>
      <c r="H12" s="163"/>
      <c r="I12" s="164">
        <f>ROUND(E12*H12,2)</f>
        <v>0</v>
      </c>
      <c r="J12" s="163"/>
      <c r="K12" s="164">
        <f>ROUND(E12*J12,2)</f>
        <v>0</v>
      </c>
      <c r="L12" s="164">
        <v>21</v>
      </c>
      <c r="M12" s="164">
        <f>G12*(1+L12/100)</f>
        <v>0</v>
      </c>
      <c r="N12" s="164">
        <v>0</v>
      </c>
      <c r="O12" s="164">
        <f>ROUND(E12*N12,2)</f>
        <v>0</v>
      </c>
      <c r="P12" s="164">
        <v>0</v>
      </c>
      <c r="Q12" s="164">
        <f>ROUND(E12*P12,2)</f>
        <v>0</v>
      </c>
      <c r="R12" s="164" t="s">
        <v>220</v>
      </c>
      <c r="S12" s="164" t="s">
        <v>179</v>
      </c>
      <c r="T12" s="165" t="s">
        <v>179</v>
      </c>
      <c r="U12" s="166">
        <v>0.107</v>
      </c>
      <c r="V12" s="166">
        <f>ROUND(E12*U12,2)</f>
        <v>0.7</v>
      </c>
      <c r="W12" s="166"/>
      <c r="X12" s="166" t="s">
        <v>221</v>
      </c>
      <c r="Y12" s="167"/>
      <c r="Z12" s="167"/>
      <c r="AA12" s="167"/>
      <c r="AB12" s="167"/>
      <c r="AC12" s="167"/>
      <c r="AD12" s="167"/>
      <c r="AE12" s="167"/>
      <c r="AF12" s="167"/>
      <c r="AG12" s="167" t="s">
        <v>222</v>
      </c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</row>
    <row r="13" spans="1:60" ht="18.95" customHeight="1" outlineLevel="1">
      <c r="A13" s="168"/>
      <c r="B13" s="169"/>
      <c r="C13" s="244" t="s">
        <v>223</v>
      </c>
      <c r="D13" s="244"/>
      <c r="E13" s="244"/>
      <c r="F13" s="244"/>
      <c r="G13" s="244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7"/>
      <c r="Z13" s="167"/>
      <c r="AA13" s="167"/>
      <c r="AB13" s="167"/>
      <c r="AC13" s="167"/>
      <c r="AD13" s="167"/>
      <c r="AE13" s="167"/>
      <c r="AF13" s="167"/>
      <c r="AG13" s="167" t="s">
        <v>224</v>
      </c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70" t="str">
        <f>C13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13" s="167"/>
      <c r="BC13" s="167"/>
      <c r="BD13" s="167"/>
      <c r="BE13" s="167"/>
      <c r="BF13" s="167"/>
      <c r="BG13" s="167"/>
      <c r="BH13" s="167"/>
    </row>
    <row r="14" spans="1:60" outlineLevel="1">
      <c r="A14" s="168"/>
      <c r="B14" s="169"/>
      <c r="C14" s="179" t="s">
        <v>229</v>
      </c>
      <c r="D14" s="180"/>
      <c r="E14" s="181">
        <v>6.5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7"/>
      <c r="Z14" s="167"/>
      <c r="AA14" s="167"/>
      <c r="AB14" s="167"/>
      <c r="AC14" s="167"/>
      <c r="AD14" s="167"/>
      <c r="AE14" s="167"/>
      <c r="AF14" s="167"/>
      <c r="AG14" s="167" t="s">
        <v>226</v>
      </c>
      <c r="AH14" s="167">
        <v>5</v>
      </c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</row>
    <row r="15" spans="1:60" outlineLevel="1">
      <c r="A15" s="158">
        <v>3</v>
      </c>
      <c r="B15" s="159" t="s">
        <v>230</v>
      </c>
      <c r="C15" s="160" t="s">
        <v>231</v>
      </c>
      <c r="D15" s="161" t="s">
        <v>219</v>
      </c>
      <c r="E15" s="162">
        <v>13</v>
      </c>
      <c r="F15" s="163"/>
      <c r="G15" s="164">
        <f>ROUND(E15*F15,2)</f>
        <v>0</v>
      </c>
      <c r="H15" s="163"/>
      <c r="I15" s="164">
        <f>ROUND(E15*H15,2)</f>
        <v>0</v>
      </c>
      <c r="J15" s="163"/>
      <c r="K15" s="164">
        <f>ROUND(E15*J15,2)</f>
        <v>0</v>
      </c>
      <c r="L15" s="164">
        <v>21</v>
      </c>
      <c r="M15" s="164">
        <f>G15*(1+L15/100)</f>
        <v>0</v>
      </c>
      <c r="N15" s="164">
        <v>0</v>
      </c>
      <c r="O15" s="164">
        <f>ROUND(E15*N15,2)</f>
        <v>0</v>
      </c>
      <c r="P15" s="164">
        <v>0</v>
      </c>
      <c r="Q15" s="164">
        <f>ROUND(E15*P15,2)</f>
        <v>0</v>
      </c>
      <c r="R15" s="164" t="s">
        <v>220</v>
      </c>
      <c r="S15" s="164" t="s">
        <v>179</v>
      </c>
      <c r="T15" s="165" t="s">
        <v>179</v>
      </c>
      <c r="U15" s="166">
        <v>0.34499999999999997</v>
      </c>
      <c r="V15" s="166">
        <f>ROUND(E15*U15,2)</f>
        <v>4.49</v>
      </c>
      <c r="W15" s="166"/>
      <c r="X15" s="166" t="s">
        <v>221</v>
      </c>
      <c r="Y15" s="167"/>
      <c r="Z15" s="167"/>
      <c r="AA15" s="167"/>
      <c r="AB15" s="167"/>
      <c r="AC15" s="167"/>
      <c r="AD15" s="167"/>
      <c r="AE15" s="167"/>
      <c r="AF15" s="167"/>
      <c r="AG15" s="167" t="s">
        <v>222</v>
      </c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</row>
    <row r="16" spans="1:60" ht="12.75" customHeight="1" outlineLevel="1">
      <c r="A16" s="168"/>
      <c r="B16" s="169"/>
      <c r="C16" s="244" t="s">
        <v>232</v>
      </c>
      <c r="D16" s="244"/>
      <c r="E16" s="244"/>
      <c r="F16" s="244"/>
      <c r="G16" s="244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7"/>
      <c r="Z16" s="167"/>
      <c r="AA16" s="167"/>
      <c r="AB16" s="167"/>
      <c r="AC16" s="167"/>
      <c r="AD16" s="167"/>
      <c r="AE16" s="167"/>
      <c r="AF16" s="167"/>
      <c r="AG16" s="167" t="s">
        <v>224</v>
      </c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70" t="str">
        <f>C16</f>
        <v>bez naložení do dopravní nádoby, ale s vyprázdněním dopravní nádoby na hromadu nebo na dopravní prostředek,</v>
      </c>
      <c r="BB16" s="167"/>
      <c r="BC16" s="167"/>
      <c r="BD16" s="167"/>
      <c r="BE16" s="167"/>
      <c r="BF16" s="167"/>
      <c r="BG16" s="167"/>
      <c r="BH16" s="167"/>
    </row>
    <row r="17" spans="1:60" outlineLevel="1">
      <c r="A17" s="168"/>
      <c r="B17" s="169"/>
      <c r="C17" s="179" t="s">
        <v>233</v>
      </c>
      <c r="D17" s="180"/>
      <c r="E17" s="181">
        <v>13</v>
      </c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7"/>
      <c r="Z17" s="167"/>
      <c r="AA17" s="167"/>
      <c r="AB17" s="167"/>
      <c r="AC17" s="167"/>
      <c r="AD17" s="167"/>
      <c r="AE17" s="167"/>
      <c r="AF17" s="167"/>
      <c r="AG17" s="167" t="s">
        <v>226</v>
      </c>
      <c r="AH17" s="167">
        <v>5</v>
      </c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</row>
    <row r="18" spans="1:60" ht="22.5" outlineLevel="1">
      <c r="A18" s="158">
        <v>4</v>
      </c>
      <c r="B18" s="159" t="s">
        <v>234</v>
      </c>
      <c r="C18" s="160" t="s">
        <v>235</v>
      </c>
      <c r="D18" s="161" t="s">
        <v>219</v>
      </c>
      <c r="E18" s="162">
        <v>13</v>
      </c>
      <c r="F18" s="163"/>
      <c r="G18" s="164">
        <f>ROUND(E18*F18,2)</f>
        <v>0</v>
      </c>
      <c r="H18" s="163"/>
      <c r="I18" s="164">
        <f>ROUND(E18*H18,2)</f>
        <v>0</v>
      </c>
      <c r="J18" s="163"/>
      <c r="K18" s="164">
        <f>ROUND(E18*J18,2)</f>
        <v>0</v>
      </c>
      <c r="L18" s="164">
        <v>21</v>
      </c>
      <c r="M18" s="164">
        <f>G18*(1+L18/100)</f>
        <v>0</v>
      </c>
      <c r="N18" s="164">
        <v>0</v>
      </c>
      <c r="O18" s="164">
        <f>ROUND(E18*N18,2)</f>
        <v>0</v>
      </c>
      <c r="P18" s="164">
        <v>0</v>
      </c>
      <c r="Q18" s="164">
        <f>ROUND(E18*P18,2)</f>
        <v>0</v>
      </c>
      <c r="R18" s="164" t="s">
        <v>220</v>
      </c>
      <c r="S18" s="164" t="s">
        <v>179</v>
      </c>
      <c r="T18" s="165" t="s">
        <v>179</v>
      </c>
      <c r="U18" s="166">
        <v>1.0999999999999999E-2</v>
      </c>
      <c r="V18" s="166">
        <f>ROUND(E18*U18,2)</f>
        <v>0.14000000000000001</v>
      </c>
      <c r="W18" s="166"/>
      <c r="X18" s="166" t="s">
        <v>221</v>
      </c>
      <c r="Y18" s="167"/>
      <c r="Z18" s="167"/>
      <c r="AA18" s="167"/>
      <c r="AB18" s="167"/>
      <c r="AC18" s="167"/>
      <c r="AD18" s="167"/>
      <c r="AE18" s="167"/>
      <c r="AF18" s="167"/>
      <c r="AG18" s="167" t="s">
        <v>222</v>
      </c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</row>
    <row r="19" spans="1:60" ht="12.75" customHeight="1" outlineLevel="1">
      <c r="A19" s="168"/>
      <c r="B19" s="169"/>
      <c r="C19" s="244" t="s">
        <v>236</v>
      </c>
      <c r="D19" s="244"/>
      <c r="E19" s="244"/>
      <c r="F19" s="244"/>
      <c r="G19" s="244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7"/>
      <c r="Z19" s="167"/>
      <c r="AA19" s="167"/>
      <c r="AB19" s="167"/>
      <c r="AC19" s="167"/>
      <c r="AD19" s="167"/>
      <c r="AE19" s="167"/>
      <c r="AF19" s="167"/>
      <c r="AG19" s="167" t="s">
        <v>224</v>
      </c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</row>
    <row r="20" spans="1:60" outlineLevel="1">
      <c r="A20" s="168"/>
      <c r="B20" s="169"/>
      <c r="C20" s="179" t="s">
        <v>233</v>
      </c>
      <c r="D20" s="180"/>
      <c r="E20" s="181">
        <v>13</v>
      </c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7"/>
      <c r="Z20" s="167"/>
      <c r="AA20" s="167"/>
      <c r="AB20" s="167"/>
      <c r="AC20" s="167"/>
      <c r="AD20" s="167"/>
      <c r="AE20" s="167"/>
      <c r="AF20" s="167"/>
      <c r="AG20" s="167" t="s">
        <v>226</v>
      </c>
      <c r="AH20" s="167">
        <v>5</v>
      </c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</row>
    <row r="21" spans="1:60" outlineLevel="1">
      <c r="A21" s="158">
        <v>5</v>
      </c>
      <c r="B21" s="159" t="s">
        <v>237</v>
      </c>
      <c r="C21" s="160" t="s">
        <v>238</v>
      </c>
      <c r="D21" s="161" t="s">
        <v>239</v>
      </c>
      <c r="E21" s="162">
        <v>24.05</v>
      </c>
      <c r="F21" s="163"/>
      <c r="G21" s="164">
        <f>ROUND(E21*F21,2)</f>
        <v>0</v>
      </c>
      <c r="H21" s="163"/>
      <c r="I21" s="164">
        <f>ROUND(E21*H21,2)</f>
        <v>0</v>
      </c>
      <c r="J21" s="163"/>
      <c r="K21" s="164">
        <f>ROUND(E21*J21,2)</f>
        <v>0</v>
      </c>
      <c r="L21" s="164">
        <v>21</v>
      </c>
      <c r="M21" s="164">
        <f>G21*(1+L21/100)</f>
        <v>0</v>
      </c>
      <c r="N21" s="164">
        <v>0</v>
      </c>
      <c r="O21" s="164">
        <f>ROUND(E21*N21,2)</f>
        <v>0</v>
      </c>
      <c r="P21" s="164">
        <v>0</v>
      </c>
      <c r="Q21" s="164">
        <f>ROUND(E21*P21,2)</f>
        <v>0</v>
      </c>
      <c r="R21" s="164" t="s">
        <v>220</v>
      </c>
      <c r="S21" s="164" t="s">
        <v>179</v>
      </c>
      <c r="T21" s="165" t="s">
        <v>179</v>
      </c>
      <c r="U21" s="166">
        <v>0</v>
      </c>
      <c r="V21" s="166">
        <f>ROUND(E21*U21,2)</f>
        <v>0</v>
      </c>
      <c r="W21" s="166"/>
      <c r="X21" s="166" t="s">
        <v>221</v>
      </c>
      <c r="Y21" s="167"/>
      <c r="Z21" s="167"/>
      <c r="AA21" s="167"/>
      <c r="AB21" s="167"/>
      <c r="AC21" s="167"/>
      <c r="AD21" s="167"/>
      <c r="AE21" s="167"/>
      <c r="AF21" s="167"/>
      <c r="AG21" s="167" t="s">
        <v>222</v>
      </c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</row>
    <row r="22" spans="1:60" outlineLevel="1">
      <c r="A22" s="168"/>
      <c r="B22" s="169"/>
      <c r="C22" s="179" t="s">
        <v>240</v>
      </c>
      <c r="D22" s="180"/>
      <c r="E22" s="181">
        <v>24.05</v>
      </c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7"/>
      <c r="Z22" s="167"/>
      <c r="AA22" s="167"/>
      <c r="AB22" s="167"/>
      <c r="AC22" s="167"/>
      <c r="AD22" s="167"/>
      <c r="AE22" s="167"/>
      <c r="AF22" s="167"/>
      <c r="AG22" s="167" t="s">
        <v>226</v>
      </c>
      <c r="AH22" s="167">
        <v>0</v>
      </c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60">
      <c r="A23" s="150" t="s">
        <v>174</v>
      </c>
      <c r="B23" s="151" t="s">
        <v>69</v>
      </c>
      <c r="C23" s="152" t="s">
        <v>70</v>
      </c>
      <c r="D23" s="153"/>
      <c r="E23" s="154"/>
      <c r="F23" s="155"/>
      <c r="G23" s="155">
        <f>SUMIF(AG24:AG54,"&lt;&gt;NOR",G24:G54)</f>
        <v>0</v>
      </c>
      <c r="H23" s="155"/>
      <c r="I23" s="155">
        <f>SUM(I24:I54)</f>
        <v>0</v>
      </c>
      <c r="J23" s="155"/>
      <c r="K23" s="155">
        <f>SUM(K24:K54)</f>
        <v>0</v>
      </c>
      <c r="L23" s="155"/>
      <c r="M23" s="155">
        <f>SUM(M24:M54)</f>
        <v>0</v>
      </c>
      <c r="N23" s="155"/>
      <c r="O23" s="155">
        <f>SUM(O24:O54)</f>
        <v>0.14000000000000001</v>
      </c>
      <c r="P23" s="155"/>
      <c r="Q23" s="155">
        <f>SUM(Q24:Q54)</f>
        <v>0</v>
      </c>
      <c r="R23" s="155"/>
      <c r="S23" s="155"/>
      <c r="T23" s="156"/>
      <c r="U23" s="157"/>
      <c r="V23" s="157">
        <f>SUM(V24:V54)</f>
        <v>652.16000000000008</v>
      </c>
      <c r="W23" s="157"/>
      <c r="X23" s="157"/>
      <c r="AG23" t="s">
        <v>175</v>
      </c>
    </row>
    <row r="24" spans="1:60" outlineLevel="1">
      <c r="A24" s="158">
        <v>6</v>
      </c>
      <c r="B24" s="159" t="s">
        <v>241</v>
      </c>
      <c r="C24" s="160" t="s">
        <v>242</v>
      </c>
      <c r="D24" s="161" t="s">
        <v>219</v>
      </c>
      <c r="E24" s="162">
        <v>162.9</v>
      </c>
      <c r="F24" s="163"/>
      <c r="G24" s="164">
        <f>ROUND(E24*F24,2)</f>
        <v>0</v>
      </c>
      <c r="H24" s="163"/>
      <c r="I24" s="164">
        <f>ROUND(E24*H24,2)</f>
        <v>0</v>
      </c>
      <c r="J24" s="163"/>
      <c r="K24" s="164">
        <f>ROUND(E24*J24,2)</f>
        <v>0</v>
      </c>
      <c r="L24" s="164">
        <v>21</v>
      </c>
      <c r="M24" s="164">
        <f>G24*(1+L24/100)</f>
        <v>0</v>
      </c>
      <c r="N24" s="164">
        <v>0</v>
      </c>
      <c r="O24" s="164">
        <f>ROUND(E24*N24,2)</f>
        <v>0</v>
      </c>
      <c r="P24" s="164">
        <v>0</v>
      </c>
      <c r="Q24" s="164">
        <f>ROUND(E24*P24,2)</f>
        <v>0</v>
      </c>
      <c r="R24" s="164" t="s">
        <v>220</v>
      </c>
      <c r="S24" s="164" t="s">
        <v>179</v>
      </c>
      <c r="T24" s="165" t="s">
        <v>179</v>
      </c>
      <c r="U24" s="166">
        <v>1.548</v>
      </c>
      <c r="V24" s="166">
        <f>ROUND(E24*U24,2)</f>
        <v>252.17</v>
      </c>
      <c r="W24" s="166"/>
      <c r="X24" s="166" t="s">
        <v>221</v>
      </c>
      <c r="Y24" s="167"/>
      <c r="Z24" s="167"/>
      <c r="AA24" s="167"/>
      <c r="AB24" s="167"/>
      <c r="AC24" s="167"/>
      <c r="AD24" s="167"/>
      <c r="AE24" s="167"/>
      <c r="AF24" s="167"/>
      <c r="AG24" s="167" t="s">
        <v>222</v>
      </c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</row>
    <row r="25" spans="1:60" ht="12.75" customHeight="1" outlineLevel="1">
      <c r="A25" s="168"/>
      <c r="B25" s="169"/>
      <c r="C25" s="244" t="s">
        <v>243</v>
      </c>
      <c r="D25" s="244"/>
      <c r="E25" s="244"/>
      <c r="F25" s="244"/>
      <c r="G25" s="244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7"/>
      <c r="Z25" s="167"/>
      <c r="AA25" s="167"/>
      <c r="AB25" s="167"/>
      <c r="AC25" s="167"/>
      <c r="AD25" s="167"/>
      <c r="AE25" s="167"/>
      <c r="AF25" s="167"/>
      <c r="AG25" s="167" t="s">
        <v>224</v>
      </c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70" t="str">
        <f>C25</f>
        <v>příplatek k cenám vykopávek za ztížení vykopávky v blízkosti podzemního vedení nebo výbušnin v horninách jakékoliv třídy,</v>
      </c>
      <c r="BB25" s="167"/>
      <c r="BC25" s="167"/>
      <c r="BD25" s="167"/>
      <c r="BE25" s="167"/>
      <c r="BF25" s="167"/>
      <c r="BG25" s="167"/>
      <c r="BH25" s="167"/>
    </row>
    <row r="26" spans="1:60" outlineLevel="1">
      <c r="A26" s="168"/>
      <c r="B26" s="169"/>
      <c r="C26" s="179" t="s">
        <v>244</v>
      </c>
      <c r="D26" s="180"/>
      <c r="E26" s="181">
        <v>162.9</v>
      </c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7"/>
      <c r="Z26" s="167"/>
      <c r="AA26" s="167"/>
      <c r="AB26" s="167"/>
      <c r="AC26" s="167"/>
      <c r="AD26" s="167"/>
      <c r="AE26" s="167"/>
      <c r="AF26" s="167"/>
      <c r="AG26" s="167" t="s">
        <v>226</v>
      </c>
      <c r="AH26" s="167">
        <v>5</v>
      </c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</row>
    <row r="27" spans="1:60" outlineLevel="1">
      <c r="A27" s="158">
        <v>7</v>
      </c>
      <c r="B27" s="159" t="s">
        <v>245</v>
      </c>
      <c r="C27" s="160" t="s">
        <v>246</v>
      </c>
      <c r="D27" s="161" t="s">
        <v>219</v>
      </c>
      <c r="E27" s="162">
        <v>651.6</v>
      </c>
      <c r="F27" s="163"/>
      <c r="G27" s="164">
        <f>ROUND(E27*F27,2)</f>
        <v>0</v>
      </c>
      <c r="H27" s="163"/>
      <c r="I27" s="164">
        <f>ROUND(E27*H27,2)</f>
        <v>0</v>
      </c>
      <c r="J27" s="163"/>
      <c r="K27" s="164">
        <f>ROUND(E27*J27,2)</f>
        <v>0</v>
      </c>
      <c r="L27" s="164">
        <v>21</v>
      </c>
      <c r="M27" s="164">
        <f>G27*(1+L27/100)</f>
        <v>0</v>
      </c>
      <c r="N27" s="164">
        <v>0</v>
      </c>
      <c r="O27" s="164">
        <f>ROUND(E27*N27,2)</f>
        <v>0</v>
      </c>
      <c r="P27" s="164">
        <v>0</v>
      </c>
      <c r="Q27" s="164">
        <f>ROUND(E27*P27,2)</f>
        <v>0</v>
      </c>
      <c r="R27" s="164" t="s">
        <v>220</v>
      </c>
      <c r="S27" s="164" t="s">
        <v>179</v>
      </c>
      <c r="T27" s="165" t="s">
        <v>179</v>
      </c>
      <c r="U27" s="166">
        <v>0.434</v>
      </c>
      <c r="V27" s="166">
        <f>ROUND(E27*U27,2)</f>
        <v>282.79000000000002</v>
      </c>
      <c r="W27" s="166"/>
      <c r="X27" s="166" t="s">
        <v>221</v>
      </c>
      <c r="Y27" s="167"/>
      <c r="Z27" s="167"/>
      <c r="AA27" s="167"/>
      <c r="AB27" s="167"/>
      <c r="AC27" s="167"/>
      <c r="AD27" s="167"/>
      <c r="AE27" s="167"/>
      <c r="AF27" s="167"/>
      <c r="AG27" s="167" t="s">
        <v>222</v>
      </c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</row>
    <row r="28" spans="1:60" ht="12.75" customHeight="1" outlineLevel="1">
      <c r="A28" s="168"/>
      <c r="B28" s="169"/>
      <c r="C28" s="244" t="s">
        <v>247</v>
      </c>
      <c r="D28" s="244"/>
      <c r="E28" s="244"/>
      <c r="F28" s="244"/>
      <c r="G28" s="244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7"/>
      <c r="Z28" s="167"/>
      <c r="AA28" s="167"/>
      <c r="AB28" s="167"/>
      <c r="AC28" s="167"/>
      <c r="AD28" s="167"/>
      <c r="AE28" s="167"/>
      <c r="AF28" s="167"/>
      <c r="AG28" s="167" t="s">
        <v>224</v>
      </c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70" t="str">
        <f>C28</f>
        <v>s přemístěním výkopku v příčných profilech na vzdálenost do 15 m nebo s naložením na dopravní prostředek.</v>
      </c>
      <c r="BB28" s="167"/>
      <c r="BC28" s="167"/>
      <c r="BD28" s="167"/>
      <c r="BE28" s="167"/>
      <c r="BF28" s="167"/>
      <c r="BG28" s="167"/>
      <c r="BH28" s="167"/>
    </row>
    <row r="29" spans="1:60" outlineLevel="1">
      <c r="A29" s="168"/>
      <c r="B29" s="169"/>
      <c r="C29" s="179" t="s">
        <v>248</v>
      </c>
      <c r="D29" s="180"/>
      <c r="E29" s="181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7"/>
      <c r="Z29" s="167"/>
      <c r="AA29" s="167"/>
      <c r="AB29" s="167"/>
      <c r="AC29" s="167"/>
      <c r="AD29" s="167"/>
      <c r="AE29" s="167"/>
      <c r="AF29" s="167"/>
      <c r="AG29" s="167" t="s">
        <v>226</v>
      </c>
      <c r="AH29" s="167">
        <v>0</v>
      </c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</row>
    <row r="30" spans="1:60" outlineLevel="1">
      <c r="A30" s="168"/>
      <c r="B30" s="169"/>
      <c r="C30" s="179" t="s">
        <v>249</v>
      </c>
      <c r="D30" s="180"/>
      <c r="E30" s="181">
        <v>336.6</v>
      </c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7"/>
      <c r="Z30" s="167"/>
      <c r="AA30" s="167"/>
      <c r="AB30" s="167"/>
      <c r="AC30" s="167"/>
      <c r="AD30" s="167"/>
      <c r="AE30" s="167"/>
      <c r="AF30" s="167"/>
      <c r="AG30" s="167" t="s">
        <v>226</v>
      </c>
      <c r="AH30" s="167">
        <v>0</v>
      </c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</row>
    <row r="31" spans="1:60" outlineLevel="1">
      <c r="A31" s="168"/>
      <c r="B31" s="169"/>
      <c r="C31" s="179" t="s">
        <v>250</v>
      </c>
      <c r="D31" s="180"/>
      <c r="E31" s="181">
        <v>315</v>
      </c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7"/>
      <c r="Z31" s="167"/>
      <c r="AA31" s="167"/>
      <c r="AB31" s="167"/>
      <c r="AC31" s="167"/>
      <c r="AD31" s="167"/>
      <c r="AE31" s="167"/>
      <c r="AF31" s="167"/>
      <c r="AG31" s="167" t="s">
        <v>226</v>
      </c>
      <c r="AH31" s="167">
        <v>0</v>
      </c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</row>
    <row r="32" spans="1:60" outlineLevel="1">
      <c r="A32" s="158">
        <v>8</v>
      </c>
      <c r="B32" s="159" t="s">
        <v>251</v>
      </c>
      <c r="C32" s="160" t="s">
        <v>252</v>
      </c>
      <c r="D32" s="161" t="s">
        <v>219</v>
      </c>
      <c r="E32" s="162">
        <v>325.8</v>
      </c>
      <c r="F32" s="163"/>
      <c r="G32" s="164">
        <f>ROUND(E32*F32,2)</f>
        <v>0</v>
      </c>
      <c r="H32" s="163"/>
      <c r="I32" s="164">
        <f>ROUND(E32*H32,2)</f>
        <v>0</v>
      </c>
      <c r="J32" s="163"/>
      <c r="K32" s="164">
        <f>ROUND(E32*J32,2)</f>
        <v>0</v>
      </c>
      <c r="L32" s="164">
        <v>21</v>
      </c>
      <c r="M32" s="164">
        <f>G32*(1+L32/100)</f>
        <v>0</v>
      </c>
      <c r="N32" s="164">
        <v>0</v>
      </c>
      <c r="O32" s="164">
        <f>ROUND(E32*N32,2)</f>
        <v>0</v>
      </c>
      <c r="P32" s="164">
        <v>0</v>
      </c>
      <c r="Q32" s="164">
        <f>ROUND(E32*P32,2)</f>
        <v>0</v>
      </c>
      <c r="R32" s="164" t="s">
        <v>220</v>
      </c>
      <c r="S32" s="164" t="s">
        <v>179</v>
      </c>
      <c r="T32" s="165" t="s">
        <v>179</v>
      </c>
      <c r="U32" s="166">
        <v>0.11899999999999999</v>
      </c>
      <c r="V32" s="166">
        <f>ROUND(E32*U32,2)</f>
        <v>38.770000000000003</v>
      </c>
      <c r="W32" s="166"/>
      <c r="X32" s="166" t="s">
        <v>221</v>
      </c>
      <c r="Y32" s="167"/>
      <c r="Z32" s="167"/>
      <c r="AA32" s="167"/>
      <c r="AB32" s="167"/>
      <c r="AC32" s="167"/>
      <c r="AD32" s="167"/>
      <c r="AE32" s="167"/>
      <c r="AF32" s="167"/>
      <c r="AG32" s="167" t="s">
        <v>222</v>
      </c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</row>
    <row r="33" spans="1:60" ht="12.75" customHeight="1" outlineLevel="1">
      <c r="A33" s="168"/>
      <c r="B33" s="169"/>
      <c r="C33" s="244" t="s">
        <v>247</v>
      </c>
      <c r="D33" s="244"/>
      <c r="E33" s="244"/>
      <c r="F33" s="244"/>
      <c r="G33" s="244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7"/>
      <c r="Z33" s="167"/>
      <c r="AA33" s="167"/>
      <c r="AB33" s="167"/>
      <c r="AC33" s="167"/>
      <c r="AD33" s="167"/>
      <c r="AE33" s="167"/>
      <c r="AF33" s="167"/>
      <c r="AG33" s="167" t="s">
        <v>224</v>
      </c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70" t="str">
        <f>C33</f>
        <v>s přemístěním výkopku v příčných profilech na vzdálenost do 15 m nebo s naložením na dopravní prostředek.</v>
      </c>
      <c r="BB33" s="167"/>
      <c r="BC33" s="167"/>
      <c r="BD33" s="167"/>
      <c r="BE33" s="167"/>
      <c r="BF33" s="167"/>
      <c r="BG33" s="167"/>
      <c r="BH33" s="167"/>
    </row>
    <row r="34" spans="1:60" outlineLevel="1">
      <c r="A34" s="168"/>
      <c r="B34" s="169"/>
      <c r="C34" s="179" t="s">
        <v>253</v>
      </c>
      <c r="D34" s="180"/>
      <c r="E34" s="181">
        <v>325.8</v>
      </c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7"/>
      <c r="Z34" s="167"/>
      <c r="AA34" s="167"/>
      <c r="AB34" s="167"/>
      <c r="AC34" s="167"/>
      <c r="AD34" s="167"/>
      <c r="AE34" s="167"/>
      <c r="AF34" s="167"/>
      <c r="AG34" s="167" t="s">
        <v>226</v>
      </c>
      <c r="AH34" s="167">
        <v>5</v>
      </c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</row>
    <row r="35" spans="1:60" ht="22.5" outlineLevel="1">
      <c r="A35" s="158">
        <v>9</v>
      </c>
      <c r="B35" s="159" t="s">
        <v>234</v>
      </c>
      <c r="C35" s="160" t="s">
        <v>235</v>
      </c>
      <c r="D35" s="161" t="s">
        <v>219</v>
      </c>
      <c r="E35" s="162">
        <v>651.6</v>
      </c>
      <c r="F35" s="163"/>
      <c r="G35" s="164">
        <f>ROUND(E35*F35,2)</f>
        <v>0</v>
      </c>
      <c r="H35" s="163"/>
      <c r="I35" s="164">
        <f>ROUND(E35*H35,2)</f>
        <v>0</v>
      </c>
      <c r="J35" s="163"/>
      <c r="K35" s="164">
        <f>ROUND(E35*J35,2)</f>
        <v>0</v>
      </c>
      <c r="L35" s="164">
        <v>21</v>
      </c>
      <c r="M35" s="164">
        <f>G35*(1+L35/100)</f>
        <v>0</v>
      </c>
      <c r="N35" s="164">
        <v>0</v>
      </c>
      <c r="O35" s="164">
        <f>ROUND(E35*N35,2)</f>
        <v>0</v>
      </c>
      <c r="P35" s="164">
        <v>0</v>
      </c>
      <c r="Q35" s="164">
        <f>ROUND(E35*P35,2)</f>
        <v>0</v>
      </c>
      <c r="R35" s="164" t="s">
        <v>220</v>
      </c>
      <c r="S35" s="164" t="s">
        <v>179</v>
      </c>
      <c r="T35" s="165" t="s">
        <v>179</v>
      </c>
      <c r="U35" s="166">
        <v>1.0999999999999999E-2</v>
      </c>
      <c r="V35" s="166">
        <f>ROUND(E35*U35,2)</f>
        <v>7.17</v>
      </c>
      <c r="W35" s="166"/>
      <c r="X35" s="166" t="s">
        <v>221</v>
      </c>
      <c r="Y35" s="167"/>
      <c r="Z35" s="167"/>
      <c r="AA35" s="167"/>
      <c r="AB35" s="167"/>
      <c r="AC35" s="167"/>
      <c r="AD35" s="167"/>
      <c r="AE35" s="167"/>
      <c r="AF35" s="167"/>
      <c r="AG35" s="167" t="s">
        <v>222</v>
      </c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</row>
    <row r="36" spans="1:60" ht="12.75" customHeight="1" outlineLevel="1">
      <c r="A36" s="168"/>
      <c r="B36" s="169"/>
      <c r="C36" s="244" t="s">
        <v>236</v>
      </c>
      <c r="D36" s="244"/>
      <c r="E36" s="244"/>
      <c r="F36" s="244"/>
      <c r="G36" s="244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7"/>
      <c r="Z36" s="167"/>
      <c r="AA36" s="167"/>
      <c r="AB36" s="167"/>
      <c r="AC36" s="167"/>
      <c r="AD36" s="167"/>
      <c r="AE36" s="167"/>
      <c r="AF36" s="167"/>
      <c r="AG36" s="167" t="s">
        <v>224</v>
      </c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</row>
    <row r="37" spans="1:60" outlineLevel="1">
      <c r="A37" s="168"/>
      <c r="B37" s="169"/>
      <c r="C37" s="179" t="s">
        <v>254</v>
      </c>
      <c r="D37" s="180"/>
      <c r="E37" s="181">
        <v>651.6</v>
      </c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7"/>
      <c r="Z37" s="167"/>
      <c r="AA37" s="167"/>
      <c r="AB37" s="167"/>
      <c r="AC37" s="167"/>
      <c r="AD37" s="167"/>
      <c r="AE37" s="167"/>
      <c r="AF37" s="167"/>
      <c r="AG37" s="167" t="s">
        <v>226</v>
      </c>
      <c r="AH37" s="167">
        <v>5</v>
      </c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</row>
    <row r="38" spans="1:60" ht="22.5" outlineLevel="1">
      <c r="A38" s="158">
        <v>10</v>
      </c>
      <c r="B38" s="159" t="s">
        <v>255</v>
      </c>
      <c r="C38" s="160" t="s">
        <v>256</v>
      </c>
      <c r="D38" s="161" t="s">
        <v>219</v>
      </c>
      <c r="E38" s="162">
        <v>651.6</v>
      </c>
      <c r="F38" s="163"/>
      <c r="G38" s="164">
        <f>ROUND(E38*F38,2)</f>
        <v>0</v>
      </c>
      <c r="H38" s="163"/>
      <c r="I38" s="164">
        <f>ROUND(E38*H38,2)</f>
        <v>0</v>
      </c>
      <c r="J38" s="163"/>
      <c r="K38" s="164">
        <f>ROUND(E38*J38,2)</f>
        <v>0</v>
      </c>
      <c r="L38" s="164">
        <v>21</v>
      </c>
      <c r="M38" s="164">
        <f>G38*(1+L38/100)</f>
        <v>0</v>
      </c>
      <c r="N38" s="164">
        <v>0</v>
      </c>
      <c r="O38" s="164">
        <f>ROUND(E38*N38,2)</f>
        <v>0</v>
      </c>
      <c r="P38" s="164">
        <v>0</v>
      </c>
      <c r="Q38" s="164">
        <f>ROUND(E38*P38,2)</f>
        <v>0</v>
      </c>
      <c r="R38" s="164" t="s">
        <v>220</v>
      </c>
      <c r="S38" s="164" t="s">
        <v>179</v>
      </c>
      <c r="T38" s="165" t="s">
        <v>179</v>
      </c>
      <c r="U38" s="166">
        <v>5.2999999999999999E-2</v>
      </c>
      <c r="V38" s="166">
        <f>ROUND(E38*U38,2)</f>
        <v>34.53</v>
      </c>
      <c r="W38" s="166"/>
      <c r="X38" s="166" t="s">
        <v>221</v>
      </c>
      <c r="Y38" s="167"/>
      <c r="Z38" s="167"/>
      <c r="AA38" s="167"/>
      <c r="AB38" s="167"/>
      <c r="AC38" s="167"/>
      <c r="AD38" s="167"/>
      <c r="AE38" s="167"/>
      <c r="AF38" s="167"/>
      <c r="AG38" s="167" t="s">
        <v>222</v>
      </c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</row>
    <row r="39" spans="1:60" outlineLevel="1">
      <c r="A39" s="168"/>
      <c r="B39" s="169"/>
      <c r="C39" s="179" t="s">
        <v>257</v>
      </c>
      <c r="D39" s="180"/>
      <c r="E39" s="181">
        <v>651.6</v>
      </c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7"/>
      <c r="Z39" s="167"/>
      <c r="AA39" s="167"/>
      <c r="AB39" s="167"/>
      <c r="AC39" s="167"/>
      <c r="AD39" s="167"/>
      <c r="AE39" s="167"/>
      <c r="AF39" s="167"/>
      <c r="AG39" s="167" t="s">
        <v>226</v>
      </c>
      <c r="AH39" s="167">
        <v>5</v>
      </c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</row>
    <row r="40" spans="1:60" outlineLevel="1">
      <c r="A40" s="158">
        <v>11</v>
      </c>
      <c r="B40" s="159" t="s">
        <v>258</v>
      </c>
      <c r="C40" s="160" t="s">
        <v>259</v>
      </c>
      <c r="D40" s="161" t="s">
        <v>260</v>
      </c>
      <c r="E40" s="162">
        <v>1011</v>
      </c>
      <c r="F40" s="163"/>
      <c r="G40" s="164">
        <f>ROUND(E40*F40,2)</f>
        <v>0</v>
      </c>
      <c r="H40" s="163"/>
      <c r="I40" s="164">
        <f>ROUND(E40*H40,2)</f>
        <v>0</v>
      </c>
      <c r="J40" s="163"/>
      <c r="K40" s="164">
        <f>ROUND(E40*J40,2)</f>
        <v>0</v>
      </c>
      <c r="L40" s="164">
        <v>21</v>
      </c>
      <c r="M40" s="164">
        <f>G40*(1+L40/100)</f>
        <v>0</v>
      </c>
      <c r="N40" s="164">
        <v>0</v>
      </c>
      <c r="O40" s="164">
        <f>ROUND(E40*N40,2)</f>
        <v>0</v>
      </c>
      <c r="P40" s="164">
        <v>0</v>
      </c>
      <c r="Q40" s="164">
        <f>ROUND(E40*P40,2)</f>
        <v>0</v>
      </c>
      <c r="R40" s="164" t="s">
        <v>220</v>
      </c>
      <c r="S40" s="164" t="s">
        <v>179</v>
      </c>
      <c r="T40" s="165" t="s">
        <v>179</v>
      </c>
      <c r="U40" s="166">
        <v>1.7999999999999999E-2</v>
      </c>
      <c r="V40" s="166">
        <f>ROUND(E40*U40,2)</f>
        <v>18.2</v>
      </c>
      <c r="W40" s="166"/>
      <c r="X40" s="166" t="s">
        <v>221</v>
      </c>
      <c r="Y40" s="167"/>
      <c r="Z40" s="167"/>
      <c r="AA40" s="167"/>
      <c r="AB40" s="167"/>
      <c r="AC40" s="167"/>
      <c r="AD40" s="167"/>
      <c r="AE40" s="167"/>
      <c r="AF40" s="167"/>
      <c r="AG40" s="167" t="s">
        <v>222</v>
      </c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</row>
    <row r="41" spans="1:60" ht="12.75" customHeight="1" outlineLevel="1">
      <c r="A41" s="168"/>
      <c r="B41" s="169"/>
      <c r="C41" s="244" t="s">
        <v>261</v>
      </c>
      <c r="D41" s="244"/>
      <c r="E41" s="244"/>
      <c r="F41" s="244"/>
      <c r="G41" s="244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7"/>
      <c r="Z41" s="167"/>
      <c r="AA41" s="167"/>
      <c r="AB41" s="167"/>
      <c r="AC41" s="167"/>
      <c r="AD41" s="167"/>
      <c r="AE41" s="167"/>
      <c r="AF41" s="167"/>
      <c r="AG41" s="167" t="s">
        <v>224</v>
      </c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</row>
    <row r="42" spans="1:60" outlineLevel="1">
      <c r="A42" s="168"/>
      <c r="B42" s="169"/>
      <c r="C42" s="179" t="s">
        <v>262</v>
      </c>
      <c r="D42" s="180"/>
      <c r="E42" s="181">
        <v>1011</v>
      </c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7"/>
      <c r="Z42" s="167"/>
      <c r="AA42" s="167"/>
      <c r="AB42" s="167"/>
      <c r="AC42" s="167"/>
      <c r="AD42" s="167"/>
      <c r="AE42" s="167"/>
      <c r="AF42" s="167"/>
      <c r="AG42" s="167" t="s">
        <v>226</v>
      </c>
      <c r="AH42" s="167">
        <v>0</v>
      </c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</row>
    <row r="43" spans="1:60" outlineLevel="1">
      <c r="A43" s="158">
        <v>12</v>
      </c>
      <c r="B43" s="159" t="s">
        <v>263</v>
      </c>
      <c r="C43" s="160" t="s">
        <v>264</v>
      </c>
      <c r="D43" s="161" t="s">
        <v>260</v>
      </c>
      <c r="E43" s="162">
        <v>15</v>
      </c>
      <c r="F43" s="163"/>
      <c r="G43" s="164">
        <f>ROUND(E43*F43,2)</f>
        <v>0</v>
      </c>
      <c r="H43" s="163"/>
      <c r="I43" s="164">
        <f>ROUND(E43*H43,2)</f>
        <v>0</v>
      </c>
      <c r="J43" s="163"/>
      <c r="K43" s="164">
        <f>ROUND(E43*J43,2)</f>
        <v>0</v>
      </c>
      <c r="L43" s="164">
        <v>21</v>
      </c>
      <c r="M43" s="164">
        <f>G43*(1+L43/100)</f>
        <v>0</v>
      </c>
      <c r="N43" s="164">
        <v>9.4000000000000004E-3</v>
      </c>
      <c r="O43" s="164">
        <f>ROUND(E43*N43,2)</f>
        <v>0.14000000000000001</v>
      </c>
      <c r="P43" s="164">
        <v>0</v>
      </c>
      <c r="Q43" s="164">
        <f>ROUND(E43*P43,2)</f>
        <v>0</v>
      </c>
      <c r="R43" s="164" t="s">
        <v>265</v>
      </c>
      <c r="S43" s="164" t="s">
        <v>179</v>
      </c>
      <c r="T43" s="165" t="s">
        <v>179</v>
      </c>
      <c r="U43" s="166">
        <v>0.86399999999999999</v>
      </c>
      <c r="V43" s="166">
        <f>ROUND(E43*U43,2)</f>
        <v>12.96</v>
      </c>
      <c r="W43" s="166"/>
      <c r="X43" s="166" t="s">
        <v>221</v>
      </c>
      <c r="Y43" s="167"/>
      <c r="Z43" s="167"/>
      <c r="AA43" s="167"/>
      <c r="AB43" s="167"/>
      <c r="AC43" s="167"/>
      <c r="AD43" s="167"/>
      <c r="AE43" s="167"/>
      <c r="AF43" s="167"/>
      <c r="AG43" s="167" t="s">
        <v>222</v>
      </c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</row>
    <row r="44" spans="1:60" ht="12.75" customHeight="1" outlineLevel="1">
      <c r="A44" s="168"/>
      <c r="B44" s="169"/>
      <c r="C44" s="244" t="s">
        <v>266</v>
      </c>
      <c r="D44" s="244"/>
      <c r="E44" s="244"/>
      <c r="F44" s="244"/>
      <c r="G44" s="244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7"/>
      <c r="Z44" s="167"/>
      <c r="AA44" s="167"/>
      <c r="AB44" s="167"/>
      <c r="AC44" s="167"/>
      <c r="AD44" s="167"/>
      <c r="AE44" s="167"/>
      <c r="AF44" s="167"/>
      <c r="AG44" s="167" t="s">
        <v>224</v>
      </c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</row>
    <row r="45" spans="1:60" ht="12.75" customHeight="1" outlineLevel="1">
      <c r="A45" s="168"/>
      <c r="B45" s="169"/>
      <c r="C45" s="243" t="s">
        <v>267</v>
      </c>
      <c r="D45" s="243"/>
      <c r="E45" s="243"/>
      <c r="F45" s="243"/>
      <c r="G45" s="243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7"/>
      <c r="Z45" s="167"/>
      <c r="AA45" s="167"/>
      <c r="AB45" s="167"/>
      <c r="AC45" s="167"/>
      <c r="AD45" s="167"/>
      <c r="AE45" s="167"/>
      <c r="AF45" s="167"/>
      <c r="AG45" s="167" t="s">
        <v>184</v>
      </c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</row>
    <row r="46" spans="1:60" outlineLevel="1">
      <c r="A46" s="168"/>
      <c r="B46" s="169"/>
      <c r="C46" s="179" t="s">
        <v>268</v>
      </c>
      <c r="D46" s="180"/>
      <c r="E46" s="181">
        <v>15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7"/>
      <c r="Z46" s="167"/>
      <c r="AA46" s="167"/>
      <c r="AB46" s="167"/>
      <c r="AC46" s="167"/>
      <c r="AD46" s="167"/>
      <c r="AE46" s="167"/>
      <c r="AF46" s="167"/>
      <c r="AG46" s="167" t="s">
        <v>226</v>
      </c>
      <c r="AH46" s="167">
        <v>0</v>
      </c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</row>
    <row r="47" spans="1:60" outlineLevel="1">
      <c r="A47" s="158">
        <v>13</v>
      </c>
      <c r="B47" s="159" t="s">
        <v>269</v>
      </c>
      <c r="C47" s="160" t="s">
        <v>270</v>
      </c>
      <c r="D47" s="161" t="s">
        <v>260</v>
      </c>
      <c r="E47" s="162">
        <v>15</v>
      </c>
      <c r="F47" s="163"/>
      <c r="G47" s="164">
        <f>ROUND(E47*F47,2)</f>
        <v>0</v>
      </c>
      <c r="H47" s="163"/>
      <c r="I47" s="164">
        <f>ROUND(E47*H47,2)</f>
        <v>0</v>
      </c>
      <c r="J47" s="163"/>
      <c r="K47" s="164">
        <f>ROUND(E47*J47,2)</f>
        <v>0</v>
      </c>
      <c r="L47" s="164">
        <v>21</v>
      </c>
      <c r="M47" s="164">
        <f>G47*(1+L47/100)</f>
        <v>0</v>
      </c>
      <c r="N47" s="164">
        <v>0</v>
      </c>
      <c r="O47" s="164">
        <f>ROUND(E47*N47,2)</f>
        <v>0</v>
      </c>
      <c r="P47" s="164">
        <v>0</v>
      </c>
      <c r="Q47" s="164">
        <f>ROUND(E47*P47,2)</f>
        <v>0</v>
      </c>
      <c r="R47" s="164" t="s">
        <v>265</v>
      </c>
      <c r="S47" s="164" t="s">
        <v>179</v>
      </c>
      <c r="T47" s="165" t="s">
        <v>179</v>
      </c>
      <c r="U47" s="166">
        <v>0.371</v>
      </c>
      <c r="V47" s="166">
        <f>ROUND(E47*U47,2)</f>
        <v>5.57</v>
      </c>
      <c r="W47" s="166"/>
      <c r="X47" s="166" t="s">
        <v>221</v>
      </c>
      <c r="Y47" s="167"/>
      <c r="Z47" s="167"/>
      <c r="AA47" s="167"/>
      <c r="AB47" s="167"/>
      <c r="AC47" s="167"/>
      <c r="AD47" s="167"/>
      <c r="AE47" s="167"/>
      <c r="AF47" s="167"/>
      <c r="AG47" s="167" t="s">
        <v>222</v>
      </c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</row>
    <row r="48" spans="1:60" ht="12.75" customHeight="1" outlineLevel="1">
      <c r="A48" s="168"/>
      <c r="B48" s="169"/>
      <c r="C48" s="244" t="s">
        <v>266</v>
      </c>
      <c r="D48" s="244"/>
      <c r="E48" s="244"/>
      <c r="F48" s="244"/>
      <c r="G48" s="244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7"/>
      <c r="Z48" s="167"/>
      <c r="AA48" s="167"/>
      <c r="AB48" s="167"/>
      <c r="AC48" s="167"/>
      <c r="AD48" s="167"/>
      <c r="AE48" s="167"/>
      <c r="AF48" s="167"/>
      <c r="AG48" s="167" t="s">
        <v>224</v>
      </c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</row>
    <row r="49" spans="1:60" ht="12.75" customHeight="1" outlineLevel="1">
      <c r="A49" s="168"/>
      <c r="B49" s="169"/>
      <c r="C49" s="243" t="s">
        <v>267</v>
      </c>
      <c r="D49" s="243"/>
      <c r="E49" s="243"/>
      <c r="F49" s="243"/>
      <c r="G49" s="243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7"/>
      <c r="Z49" s="167"/>
      <c r="AA49" s="167"/>
      <c r="AB49" s="167"/>
      <c r="AC49" s="167"/>
      <c r="AD49" s="167"/>
      <c r="AE49" s="167"/>
      <c r="AF49" s="167"/>
      <c r="AG49" s="167" t="s">
        <v>184</v>
      </c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</row>
    <row r="50" spans="1:60" outlineLevel="1">
      <c r="A50" s="168"/>
      <c r="B50" s="169"/>
      <c r="C50" s="179" t="s">
        <v>271</v>
      </c>
      <c r="D50" s="180"/>
      <c r="E50" s="181">
        <v>15</v>
      </c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7"/>
      <c r="Z50" s="167"/>
      <c r="AA50" s="167"/>
      <c r="AB50" s="167"/>
      <c r="AC50" s="167"/>
      <c r="AD50" s="167"/>
      <c r="AE50" s="167"/>
      <c r="AF50" s="167"/>
      <c r="AG50" s="167" t="s">
        <v>226</v>
      </c>
      <c r="AH50" s="167">
        <v>5</v>
      </c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</row>
    <row r="51" spans="1:60" outlineLevel="1">
      <c r="A51" s="158">
        <v>14</v>
      </c>
      <c r="B51" s="159" t="s">
        <v>237</v>
      </c>
      <c r="C51" s="160" t="s">
        <v>238</v>
      </c>
      <c r="D51" s="161" t="s">
        <v>239</v>
      </c>
      <c r="E51" s="162">
        <v>1205.46</v>
      </c>
      <c r="F51" s="163"/>
      <c r="G51" s="164">
        <f>ROUND(E51*F51,2)</f>
        <v>0</v>
      </c>
      <c r="H51" s="163"/>
      <c r="I51" s="164">
        <f>ROUND(E51*H51,2)</f>
        <v>0</v>
      </c>
      <c r="J51" s="163"/>
      <c r="K51" s="164">
        <f>ROUND(E51*J51,2)</f>
        <v>0</v>
      </c>
      <c r="L51" s="164">
        <v>21</v>
      </c>
      <c r="M51" s="164">
        <f>G51*(1+L51/100)</f>
        <v>0</v>
      </c>
      <c r="N51" s="164">
        <v>0</v>
      </c>
      <c r="O51" s="164">
        <f>ROUND(E51*N51,2)</f>
        <v>0</v>
      </c>
      <c r="P51" s="164">
        <v>0</v>
      </c>
      <c r="Q51" s="164">
        <f>ROUND(E51*P51,2)</f>
        <v>0</v>
      </c>
      <c r="R51" s="164" t="s">
        <v>220</v>
      </c>
      <c r="S51" s="164" t="s">
        <v>179</v>
      </c>
      <c r="T51" s="165" t="s">
        <v>179</v>
      </c>
      <c r="U51" s="166">
        <v>0</v>
      </c>
      <c r="V51" s="166">
        <f>ROUND(E51*U51,2)</f>
        <v>0</v>
      </c>
      <c r="W51" s="166"/>
      <c r="X51" s="166" t="s">
        <v>221</v>
      </c>
      <c r="Y51" s="167"/>
      <c r="Z51" s="167"/>
      <c r="AA51" s="167"/>
      <c r="AB51" s="167"/>
      <c r="AC51" s="167"/>
      <c r="AD51" s="167"/>
      <c r="AE51" s="167"/>
      <c r="AF51" s="167"/>
      <c r="AG51" s="167" t="s">
        <v>222</v>
      </c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</row>
    <row r="52" spans="1:60" outlineLevel="1">
      <c r="A52" s="168"/>
      <c r="B52" s="169"/>
      <c r="C52" s="179" t="s">
        <v>272</v>
      </c>
      <c r="D52" s="180"/>
      <c r="E52" s="181">
        <v>1205.46</v>
      </c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7"/>
      <c r="Z52" s="167"/>
      <c r="AA52" s="167"/>
      <c r="AB52" s="167"/>
      <c r="AC52" s="167"/>
      <c r="AD52" s="167"/>
      <c r="AE52" s="167"/>
      <c r="AF52" s="167"/>
      <c r="AG52" s="167" t="s">
        <v>226</v>
      </c>
      <c r="AH52" s="167">
        <v>5</v>
      </c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</row>
    <row r="53" spans="1:60" ht="22.5" outlineLevel="1">
      <c r="A53" s="158">
        <v>15</v>
      </c>
      <c r="B53" s="159" t="s">
        <v>273</v>
      </c>
      <c r="C53" s="160" t="s">
        <v>274</v>
      </c>
      <c r="D53" s="161" t="s">
        <v>275</v>
      </c>
      <c r="E53" s="162">
        <v>8</v>
      </c>
      <c r="F53" s="163"/>
      <c r="G53" s="164">
        <f>ROUND(E53*F53,2)</f>
        <v>0</v>
      </c>
      <c r="H53" s="163"/>
      <c r="I53" s="164">
        <f>ROUND(E53*H53,2)</f>
        <v>0</v>
      </c>
      <c r="J53" s="163"/>
      <c r="K53" s="164">
        <f>ROUND(E53*J53,2)</f>
        <v>0</v>
      </c>
      <c r="L53" s="164">
        <v>21</v>
      </c>
      <c r="M53" s="164">
        <f>G53*(1+L53/100)</f>
        <v>0</v>
      </c>
      <c r="N53" s="164">
        <v>0</v>
      </c>
      <c r="O53" s="164">
        <f>ROUND(E53*N53,2)</f>
        <v>0</v>
      </c>
      <c r="P53" s="164">
        <v>0</v>
      </c>
      <c r="Q53" s="164">
        <f>ROUND(E53*P53,2)</f>
        <v>0</v>
      </c>
      <c r="R53" s="164"/>
      <c r="S53" s="164" t="s">
        <v>276</v>
      </c>
      <c r="T53" s="165" t="s">
        <v>180</v>
      </c>
      <c r="U53" s="166">
        <v>0</v>
      </c>
      <c r="V53" s="166">
        <f>ROUND(E53*U53,2)</f>
        <v>0</v>
      </c>
      <c r="W53" s="166"/>
      <c r="X53" s="166" t="s">
        <v>221</v>
      </c>
      <c r="Y53" s="167"/>
      <c r="Z53" s="167"/>
      <c r="AA53" s="167"/>
      <c r="AB53" s="167"/>
      <c r="AC53" s="167"/>
      <c r="AD53" s="167"/>
      <c r="AE53" s="167"/>
      <c r="AF53" s="167"/>
      <c r="AG53" s="167" t="s">
        <v>222</v>
      </c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</row>
    <row r="54" spans="1:60" outlineLevel="1">
      <c r="A54" s="168"/>
      <c r="B54" s="169"/>
      <c r="C54" s="179" t="s">
        <v>277</v>
      </c>
      <c r="D54" s="180"/>
      <c r="E54" s="181">
        <v>8</v>
      </c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7"/>
      <c r="Z54" s="167"/>
      <c r="AA54" s="167"/>
      <c r="AB54" s="167"/>
      <c r="AC54" s="167"/>
      <c r="AD54" s="167"/>
      <c r="AE54" s="167"/>
      <c r="AF54" s="167"/>
      <c r="AG54" s="167" t="s">
        <v>226</v>
      </c>
      <c r="AH54" s="167">
        <v>0</v>
      </c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</row>
    <row r="55" spans="1:60">
      <c r="A55" s="150" t="s">
        <v>174</v>
      </c>
      <c r="B55" s="151" t="s">
        <v>71</v>
      </c>
      <c r="C55" s="152" t="s">
        <v>72</v>
      </c>
      <c r="D55" s="153"/>
      <c r="E55" s="154"/>
      <c r="F55" s="155"/>
      <c r="G55" s="155">
        <f>SUMIF(AG56:AG97,"&lt;&gt;NOR",G56:G97)</f>
        <v>0</v>
      </c>
      <c r="H55" s="155"/>
      <c r="I55" s="155">
        <f>SUM(I56:I97)</f>
        <v>0</v>
      </c>
      <c r="J55" s="155"/>
      <c r="K55" s="155">
        <f>SUM(K56:K97)</f>
        <v>0</v>
      </c>
      <c r="L55" s="155"/>
      <c r="M55" s="155">
        <f>SUM(M56:M97)</f>
        <v>0</v>
      </c>
      <c r="N55" s="155"/>
      <c r="O55" s="155">
        <f>SUM(O56:O97)</f>
        <v>561.71</v>
      </c>
      <c r="P55" s="155"/>
      <c r="Q55" s="155">
        <f>SUM(Q56:Q97)</f>
        <v>0</v>
      </c>
      <c r="R55" s="155"/>
      <c r="S55" s="155"/>
      <c r="T55" s="156"/>
      <c r="U55" s="157"/>
      <c r="V55" s="157">
        <f>SUM(V56:V97)</f>
        <v>1544.59</v>
      </c>
      <c r="W55" s="157"/>
      <c r="X55" s="157"/>
      <c r="AG55" t="s">
        <v>175</v>
      </c>
    </row>
    <row r="56" spans="1:60" outlineLevel="1">
      <c r="A56" s="158">
        <v>16</v>
      </c>
      <c r="B56" s="159" t="s">
        <v>278</v>
      </c>
      <c r="C56" s="160" t="s">
        <v>279</v>
      </c>
      <c r="D56" s="161" t="s">
        <v>219</v>
      </c>
      <c r="E56" s="162">
        <v>303.73050000000001</v>
      </c>
      <c r="F56" s="163"/>
      <c r="G56" s="164">
        <f>ROUND(E56*F56,2)</f>
        <v>0</v>
      </c>
      <c r="H56" s="163"/>
      <c r="I56" s="164">
        <f>ROUND(E56*H56,2)</f>
        <v>0</v>
      </c>
      <c r="J56" s="163"/>
      <c r="K56" s="164">
        <f>ROUND(E56*J56,2)</f>
        <v>0</v>
      </c>
      <c r="L56" s="164">
        <v>21</v>
      </c>
      <c r="M56" s="164">
        <f>G56*(1+L56/100)</f>
        <v>0</v>
      </c>
      <c r="N56" s="164">
        <v>0</v>
      </c>
      <c r="O56" s="164">
        <f>ROUND(E56*N56,2)</f>
        <v>0</v>
      </c>
      <c r="P56" s="164">
        <v>0</v>
      </c>
      <c r="Q56" s="164">
        <f>ROUND(E56*P56,2)</f>
        <v>0</v>
      </c>
      <c r="R56" s="164" t="s">
        <v>220</v>
      </c>
      <c r="S56" s="164" t="s">
        <v>179</v>
      </c>
      <c r="T56" s="165" t="s">
        <v>179</v>
      </c>
      <c r="U56" s="166">
        <v>1.7629999999999999</v>
      </c>
      <c r="V56" s="166">
        <f>ROUND(E56*U56,2)</f>
        <v>535.48</v>
      </c>
      <c r="W56" s="166"/>
      <c r="X56" s="166" t="s">
        <v>221</v>
      </c>
      <c r="Y56" s="167"/>
      <c r="Z56" s="167"/>
      <c r="AA56" s="167"/>
      <c r="AB56" s="167"/>
      <c r="AC56" s="167"/>
      <c r="AD56" s="167"/>
      <c r="AE56" s="167"/>
      <c r="AF56" s="167"/>
      <c r="AG56" s="167" t="s">
        <v>222</v>
      </c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</row>
    <row r="57" spans="1:60" ht="12.75" customHeight="1" outlineLevel="1">
      <c r="A57" s="168"/>
      <c r="B57" s="169"/>
      <c r="C57" s="244" t="s">
        <v>280</v>
      </c>
      <c r="D57" s="244"/>
      <c r="E57" s="244"/>
      <c r="F57" s="244"/>
      <c r="G57" s="244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7"/>
      <c r="Z57" s="167"/>
      <c r="AA57" s="167"/>
      <c r="AB57" s="167"/>
      <c r="AC57" s="167"/>
      <c r="AD57" s="167"/>
      <c r="AE57" s="167"/>
      <c r="AF57" s="167"/>
      <c r="AG57" s="167" t="s">
        <v>224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70" t="str">
        <f>C57</f>
        <v>Příplatek k cenám hloubených vykopávek za ztížení vykopávky v blízkosti podzemního vedení nebo výbušnin pro jakoukoliv třídu horniny.</v>
      </c>
      <c r="BB57" s="167"/>
      <c r="BC57" s="167"/>
      <c r="BD57" s="167"/>
      <c r="BE57" s="167"/>
      <c r="BF57" s="167"/>
      <c r="BG57" s="167"/>
      <c r="BH57" s="167"/>
    </row>
    <row r="58" spans="1:60" outlineLevel="1">
      <c r="A58" s="168"/>
      <c r="B58" s="169"/>
      <c r="C58" s="179" t="s">
        <v>281</v>
      </c>
      <c r="D58" s="180"/>
      <c r="E58" s="181">
        <v>303.73050000000001</v>
      </c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7"/>
      <c r="Z58" s="167"/>
      <c r="AA58" s="167"/>
      <c r="AB58" s="167"/>
      <c r="AC58" s="167"/>
      <c r="AD58" s="167"/>
      <c r="AE58" s="167"/>
      <c r="AF58" s="167"/>
      <c r="AG58" s="167" t="s">
        <v>226</v>
      </c>
      <c r="AH58" s="167">
        <v>5</v>
      </c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</row>
    <row r="59" spans="1:60" outlineLevel="1">
      <c r="A59" s="158">
        <v>17</v>
      </c>
      <c r="B59" s="159" t="s">
        <v>282</v>
      </c>
      <c r="C59" s="160" t="s">
        <v>283</v>
      </c>
      <c r="D59" s="161" t="s">
        <v>219</v>
      </c>
      <c r="E59" s="162">
        <v>303.73050000000001</v>
      </c>
      <c r="F59" s="163"/>
      <c r="G59" s="164">
        <f>ROUND(E59*F59,2)</f>
        <v>0</v>
      </c>
      <c r="H59" s="163"/>
      <c r="I59" s="164">
        <f>ROUND(E59*H59,2)</f>
        <v>0</v>
      </c>
      <c r="J59" s="163"/>
      <c r="K59" s="164">
        <f>ROUND(E59*J59,2)</f>
        <v>0</v>
      </c>
      <c r="L59" s="164">
        <v>21</v>
      </c>
      <c r="M59" s="164">
        <f>G59*(1+L59/100)</f>
        <v>0</v>
      </c>
      <c r="N59" s="164">
        <v>0</v>
      </c>
      <c r="O59" s="164">
        <f>ROUND(E59*N59,2)</f>
        <v>0</v>
      </c>
      <c r="P59" s="164">
        <v>0</v>
      </c>
      <c r="Q59" s="164">
        <f>ROUND(E59*P59,2)</f>
        <v>0</v>
      </c>
      <c r="R59" s="164" t="s">
        <v>220</v>
      </c>
      <c r="S59" s="164" t="s">
        <v>179</v>
      </c>
      <c r="T59" s="165" t="s">
        <v>179</v>
      </c>
      <c r="U59" s="166">
        <v>0.2</v>
      </c>
      <c r="V59" s="166">
        <f>ROUND(E59*U59,2)</f>
        <v>60.75</v>
      </c>
      <c r="W59" s="166"/>
      <c r="X59" s="166" t="s">
        <v>221</v>
      </c>
      <c r="Y59" s="167"/>
      <c r="Z59" s="167"/>
      <c r="AA59" s="167"/>
      <c r="AB59" s="167"/>
      <c r="AC59" s="167"/>
      <c r="AD59" s="167"/>
      <c r="AE59" s="167"/>
      <c r="AF59" s="167"/>
      <c r="AG59" s="167" t="s">
        <v>222</v>
      </c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</row>
    <row r="60" spans="1:60" ht="18.95" customHeight="1" outlineLevel="1">
      <c r="A60" s="168"/>
      <c r="B60" s="169"/>
      <c r="C60" s="244" t="s">
        <v>284</v>
      </c>
      <c r="D60" s="244"/>
      <c r="E60" s="244"/>
      <c r="F60" s="244"/>
      <c r="G60" s="244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7"/>
      <c r="Z60" s="167"/>
      <c r="AA60" s="167"/>
      <c r="AB60" s="167"/>
      <c r="AC60" s="167"/>
      <c r="AD60" s="167"/>
      <c r="AE60" s="167"/>
      <c r="AF60" s="167"/>
      <c r="AG60" s="167" t="s">
        <v>224</v>
      </c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70" t="str">
        <f>C60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0" s="167"/>
      <c r="BC60" s="167"/>
      <c r="BD60" s="167"/>
      <c r="BE60" s="167"/>
      <c r="BF60" s="167"/>
      <c r="BG60" s="167"/>
      <c r="BH60" s="167"/>
    </row>
    <row r="61" spans="1:60" ht="22.5" outlineLevel="1">
      <c r="A61" s="168"/>
      <c r="B61" s="169"/>
      <c r="C61" s="179" t="s">
        <v>285</v>
      </c>
      <c r="D61" s="180"/>
      <c r="E61" s="181">
        <v>303.73050000000001</v>
      </c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7"/>
      <c r="Z61" s="167"/>
      <c r="AA61" s="167"/>
      <c r="AB61" s="167"/>
      <c r="AC61" s="167"/>
      <c r="AD61" s="167"/>
      <c r="AE61" s="167"/>
      <c r="AF61" s="167"/>
      <c r="AG61" s="167" t="s">
        <v>226</v>
      </c>
      <c r="AH61" s="167">
        <v>0</v>
      </c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</row>
    <row r="62" spans="1:60" outlineLevel="1">
      <c r="A62" s="158">
        <v>18</v>
      </c>
      <c r="B62" s="159" t="s">
        <v>286</v>
      </c>
      <c r="C62" s="160" t="s">
        <v>287</v>
      </c>
      <c r="D62" s="161" t="s">
        <v>219</v>
      </c>
      <c r="E62" s="162">
        <v>151.86525</v>
      </c>
      <c r="F62" s="163"/>
      <c r="G62" s="164">
        <f>ROUND(E62*F62,2)</f>
        <v>0</v>
      </c>
      <c r="H62" s="163"/>
      <c r="I62" s="164">
        <f>ROUND(E62*H62,2)</f>
        <v>0</v>
      </c>
      <c r="J62" s="163"/>
      <c r="K62" s="164">
        <f>ROUND(E62*J62,2)</f>
        <v>0</v>
      </c>
      <c r="L62" s="164">
        <v>21</v>
      </c>
      <c r="M62" s="164">
        <f>G62*(1+L62/100)</f>
        <v>0</v>
      </c>
      <c r="N62" s="164">
        <v>0</v>
      </c>
      <c r="O62" s="164">
        <f>ROUND(E62*N62,2)</f>
        <v>0</v>
      </c>
      <c r="P62" s="164">
        <v>0</v>
      </c>
      <c r="Q62" s="164">
        <f>ROUND(E62*P62,2)</f>
        <v>0</v>
      </c>
      <c r="R62" s="164" t="s">
        <v>220</v>
      </c>
      <c r="S62" s="164" t="s">
        <v>179</v>
      </c>
      <c r="T62" s="165" t="s">
        <v>179</v>
      </c>
      <c r="U62" s="166">
        <v>8.4000000000000005E-2</v>
      </c>
      <c r="V62" s="166">
        <f>ROUND(E62*U62,2)</f>
        <v>12.76</v>
      </c>
      <c r="W62" s="166"/>
      <c r="X62" s="166" t="s">
        <v>221</v>
      </c>
      <c r="Y62" s="167"/>
      <c r="Z62" s="167"/>
      <c r="AA62" s="167"/>
      <c r="AB62" s="167"/>
      <c r="AC62" s="167"/>
      <c r="AD62" s="167"/>
      <c r="AE62" s="167"/>
      <c r="AF62" s="167"/>
      <c r="AG62" s="167" t="s">
        <v>222</v>
      </c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</row>
    <row r="63" spans="1:60" ht="18.95" customHeight="1" outlineLevel="1">
      <c r="A63" s="168"/>
      <c r="B63" s="169"/>
      <c r="C63" s="244" t="s">
        <v>284</v>
      </c>
      <c r="D63" s="244"/>
      <c r="E63" s="244"/>
      <c r="F63" s="244"/>
      <c r="G63" s="244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7"/>
      <c r="Z63" s="167"/>
      <c r="AA63" s="167"/>
      <c r="AB63" s="167"/>
      <c r="AC63" s="167"/>
      <c r="AD63" s="167"/>
      <c r="AE63" s="167"/>
      <c r="AF63" s="167"/>
      <c r="AG63" s="167" t="s">
        <v>224</v>
      </c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70" t="str">
        <f>C63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3" s="167"/>
      <c r="BC63" s="167"/>
      <c r="BD63" s="167"/>
      <c r="BE63" s="167"/>
      <c r="BF63" s="167"/>
      <c r="BG63" s="167"/>
      <c r="BH63" s="167"/>
    </row>
    <row r="64" spans="1:60" outlineLevel="1">
      <c r="A64" s="168"/>
      <c r="B64" s="169"/>
      <c r="C64" s="179" t="s">
        <v>288</v>
      </c>
      <c r="D64" s="180"/>
      <c r="E64" s="181">
        <v>151.86525</v>
      </c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7"/>
      <c r="Z64" s="167"/>
      <c r="AA64" s="167"/>
      <c r="AB64" s="167"/>
      <c r="AC64" s="167"/>
      <c r="AD64" s="167"/>
      <c r="AE64" s="167"/>
      <c r="AF64" s="167"/>
      <c r="AG64" s="167" t="s">
        <v>226</v>
      </c>
      <c r="AH64" s="167">
        <v>5</v>
      </c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</row>
    <row r="65" spans="1:60" outlineLevel="1">
      <c r="A65" s="158">
        <v>19</v>
      </c>
      <c r="B65" s="159" t="s">
        <v>289</v>
      </c>
      <c r="C65" s="160" t="s">
        <v>290</v>
      </c>
      <c r="D65" s="161" t="s">
        <v>219</v>
      </c>
      <c r="E65" s="162">
        <v>52.697249999999997</v>
      </c>
      <c r="F65" s="163"/>
      <c r="G65" s="164">
        <f>ROUND(E65*F65,2)</f>
        <v>0</v>
      </c>
      <c r="H65" s="163"/>
      <c r="I65" s="164">
        <f>ROUND(E65*H65,2)</f>
        <v>0</v>
      </c>
      <c r="J65" s="163"/>
      <c r="K65" s="164">
        <f>ROUND(E65*J65,2)</f>
        <v>0</v>
      </c>
      <c r="L65" s="164">
        <v>21</v>
      </c>
      <c r="M65" s="164">
        <f>G65*(1+L65/100)</f>
        <v>0</v>
      </c>
      <c r="N65" s="164">
        <v>0</v>
      </c>
      <c r="O65" s="164">
        <f>ROUND(E65*N65,2)</f>
        <v>0</v>
      </c>
      <c r="P65" s="164">
        <v>0</v>
      </c>
      <c r="Q65" s="164">
        <f>ROUND(E65*P65,2)</f>
        <v>0</v>
      </c>
      <c r="R65" s="164" t="s">
        <v>220</v>
      </c>
      <c r="S65" s="164" t="s">
        <v>179</v>
      </c>
      <c r="T65" s="165" t="s">
        <v>179</v>
      </c>
      <c r="U65" s="166">
        <v>6.298</v>
      </c>
      <c r="V65" s="166">
        <f>ROUND(E65*U65,2)</f>
        <v>331.89</v>
      </c>
      <c r="W65" s="166"/>
      <c r="X65" s="166" t="s">
        <v>221</v>
      </c>
      <c r="Y65" s="167"/>
      <c r="Z65" s="167"/>
      <c r="AA65" s="167"/>
      <c r="AB65" s="167"/>
      <c r="AC65" s="167"/>
      <c r="AD65" s="167"/>
      <c r="AE65" s="167"/>
      <c r="AF65" s="167"/>
      <c r="AG65" s="167" t="s">
        <v>222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</row>
    <row r="66" spans="1:60" ht="12.75" customHeight="1" outlineLevel="1">
      <c r="A66" s="168"/>
      <c r="B66" s="169"/>
      <c r="C66" s="244" t="s">
        <v>291</v>
      </c>
      <c r="D66" s="244"/>
      <c r="E66" s="244"/>
      <c r="F66" s="244"/>
      <c r="G66" s="244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7"/>
      <c r="Z66" s="167"/>
      <c r="AA66" s="167"/>
      <c r="AB66" s="167"/>
      <c r="AC66" s="167"/>
      <c r="AD66" s="167"/>
      <c r="AE66" s="167"/>
      <c r="AF66" s="167"/>
      <c r="AG66" s="167" t="s">
        <v>224</v>
      </c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</row>
    <row r="67" spans="1:60" outlineLevel="1">
      <c r="A67" s="168"/>
      <c r="B67" s="169"/>
      <c r="C67" s="179" t="s">
        <v>292</v>
      </c>
      <c r="D67" s="180"/>
      <c r="E67" s="181">
        <v>48.42</v>
      </c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7"/>
      <c r="Z67" s="167"/>
      <c r="AA67" s="167"/>
      <c r="AB67" s="167"/>
      <c r="AC67" s="167"/>
      <c r="AD67" s="167"/>
      <c r="AE67" s="167"/>
      <c r="AF67" s="167"/>
      <c r="AG67" s="167" t="s">
        <v>226</v>
      </c>
      <c r="AH67" s="167">
        <v>0</v>
      </c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</row>
    <row r="68" spans="1:60" outlineLevel="1">
      <c r="A68" s="168"/>
      <c r="B68" s="169"/>
      <c r="C68" s="179" t="s">
        <v>293</v>
      </c>
      <c r="D68" s="180"/>
      <c r="E68" s="181">
        <v>2.19</v>
      </c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7"/>
      <c r="Z68" s="167"/>
      <c r="AA68" s="167"/>
      <c r="AB68" s="167"/>
      <c r="AC68" s="167"/>
      <c r="AD68" s="167"/>
      <c r="AE68" s="167"/>
      <c r="AF68" s="167"/>
      <c r="AG68" s="167" t="s">
        <v>226</v>
      </c>
      <c r="AH68" s="167">
        <v>0</v>
      </c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</row>
    <row r="69" spans="1:60" outlineLevel="1">
      <c r="A69" s="168"/>
      <c r="B69" s="169"/>
      <c r="C69" s="179" t="s">
        <v>294</v>
      </c>
      <c r="D69" s="180"/>
      <c r="E69" s="181">
        <v>2.08725</v>
      </c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7"/>
      <c r="Z69" s="167"/>
      <c r="AA69" s="167"/>
      <c r="AB69" s="167"/>
      <c r="AC69" s="167"/>
      <c r="AD69" s="167"/>
      <c r="AE69" s="167"/>
      <c r="AF69" s="167"/>
      <c r="AG69" s="167" t="s">
        <v>226</v>
      </c>
      <c r="AH69" s="167">
        <v>0</v>
      </c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</row>
    <row r="70" spans="1:60" ht="22.5" outlineLevel="1">
      <c r="A70" s="158">
        <v>20</v>
      </c>
      <c r="B70" s="159" t="s">
        <v>295</v>
      </c>
      <c r="C70" s="160" t="s">
        <v>296</v>
      </c>
      <c r="D70" s="161" t="s">
        <v>260</v>
      </c>
      <c r="E70" s="162">
        <v>303.73050000000001</v>
      </c>
      <c r="F70" s="163"/>
      <c r="G70" s="164">
        <f>ROUND(E70*F70,2)</f>
        <v>0</v>
      </c>
      <c r="H70" s="163"/>
      <c r="I70" s="164">
        <f>ROUND(E70*H70,2)</f>
        <v>0</v>
      </c>
      <c r="J70" s="163"/>
      <c r="K70" s="164">
        <f>ROUND(E70*J70,2)</f>
        <v>0</v>
      </c>
      <c r="L70" s="164">
        <v>21</v>
      </c>
      <c r="M70" s="164">
        <f>G70*(1+L70/100)</f>
        <v>0</v>
      </c>
      <c r="N70" s="164">
        <v>8.5999999999999998E-4</v>
      </c>
      <c r="O70" s="164">
        <f>ROUND(E70*N70,2)</f>
        <v>0.26</v>
      </c>
      <c r="P70" s="164">
        <v>0</v>
      </c>
      <c r="Q70" s="164">
        <f>ROUND(E70*P70,2)</f>
        <v>0</v>
      </c>
      <c r="R70" s="164" t="s">
        <v>220</v>
      </c>
      <c r="S70" s="164" t="s">
        <v>179</v>
      </c>
      <c r="T70" s="165" t="s">
        <v>179</v>
      </c>
      <c r="U70" s="166">
        <v>0.47899999999999998</v>
      </c>
      <c r="V70" s="166">
        <f>ROUND(E70*U70,2)</f>
        <v>145.49</v>
      </c>
      <c r="W70" s="166"/>
      <c r="X70" s="166" t="s">
        <v>221</v>
      </c>
      <c r="Y70" s="167"/>
      <c r="Z70" s="167"/>
      <c r="AA70" s="167"/>
      <c r="AB70" s="167"/>
      <c r="AC70" s="167"/>
      <c r="AD70" s="167"/>
      <c r="AE70" s="167"/>
      <c r="AF70" s="167"/>
      <c r="AG70" s="167" t="s">
        <v>222</v>
      </c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</row>
    <row r="71" spans="1:60" ht="12.75" customHeight="1" outlineLevel="1">
      <c r="A71" s="168"/>
      <c r="B71" s="169"/>
      <c r="C71" s="244" t="s">
        <v>297</v>
      </c>
      <c r="D71" s="244"/>
      <c r="E71" s="244"/>
      <c r="F71" s="244"/>
      <c r="G71" s="244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7"/>
      <c r="Z71" s="167"/>
      <c r="AA71" s="167"/>
      <c r="AB71" s="167"/>
      <c r="AC71" s="167"/>
      <c r="AD71" s="167"/>
      <c r="AE71" s="167"/>
      <c r="AF71" s="167"/>
      <c r="AG71" s="167" t="s">
        <v>224</v>
      </c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</row>
    <row r="72" spans="1:60" ht="22.5" outlineLevel="1">
      <c r="A72" s="168"/>
      <c r="B72" s="169"/>
      <c r="C72" s="179" t="s">
        <v>298</v>
      </c>
      <c r="D72" s="180"/>
      <c r="E72" s="181">
        <v>303.73050000000001</v>
      </c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7"/>
      <c r="Z72" s="167"/>
      <c r="AA72" s="167"/>
      <c r="AB72" s="167"/>
      <c r="AC72" s="167"/>
      <c r="AD72" s="167"/>
      <c r="AE72" s="167"/>
      <c r="AF72" s="167"/>
      <c r="AG72" s="167" t="s">
        <v>226</v>
      </c>
      <c r="AH72" s="167">
        <v>0</v>
      </c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</row>
    <row r="73" spans="1:60" outlineLevel="1">
      <c r="A73" s="158">
        <v>21</v>
      </c>
      <c r="B73" s="159" t="s">
        <v>299</v>
      </c>
      <c r="C73" s="160" t="s">
        <v>300</v>
      </c>
      <c r="D73" s="161" t="s">
        <v>260</v>
      </c>
      <c r="E73" s="162">
        <v>303.73050000000001</v>
      </c>
      <c r="F73" s="163"/>
      <c r="G73" s="164">
        <f>ROUND(E73*F73,2)</f>
        <v>0</v>
      </c>
      <c r="H73" s="163"/>
      <c r="I73" s="164">
        <f>ROUND(E73*H73,2)</f>
        <v>0</v>
      </c>
      <c r="J73" s="163"/>
      <c r="K73" s="164">
        <f>ROUND(E73*J73,2)</f>
        <v>0</v>
      </c>
      <c r="L73" s="164">
        <v>21</v>
      </c>
      <c r="M73" s="164">
        <f>G73*(1+L73/100)</f>
        <v>0</v>
      </c>
      <c r="N73" s="164">
        <v>0</v>
      </c>
      <c r="O73" s="164">
        <f>ROUND(E73*N73,2)</f>
        <v>0</v>
      </c>
      <c r="P73" s="164">
        <v>0</v>
      </c>
      <c r="Q73" s="164">
        <f>ROUND(E73*P73,2)</f>
        <v>0</v>
      </c>
      <c r="R73" s="164" t="s">
        <v>220</v>
      </c>
      <c r="S73" s="164" t="s">
        <v>179</v>
      </c>
      <c r="T73" s="165" t="s">
        <v>179</v>
      </c>
      <c r="U73" s="166">
        <v>0.32700000000000001</v>
      </c>
      <c r="V73" s="166">
        <f>ROUND(E73*U73,2)</f>
        <v>99.32</v>
      </c>
      <c r="W73" s="166"/>
      <c r="X73" s="166" t="s">
        <v>221</v>
      </c>
      <c r="Y73" s="167"/>
      <c r="Z73" s="167"/>
      <c r="AA73" s="167"/>
      <c r="AB73" s="167"/>
      <c r="AC73" s="167"/>
      <c r="AD73" s="167"/>
      <c r="AE73" s="167"/>
      <c r="AF73" s="167"/>
      <c r="AG73" s="167" t="s">
        <v>222</v>
      </c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</row>
    <row r="74" spans="1:60" ht="12.75" customHeight="1" outlineLevel="1">
      <c r="A74" s="168"/>
      <c r="B74" s="169"/>
      <c r="C74" s="244" t="s">
        <v>301</v>
      </c>
      <c r="D74" s="244"/>
      <c r="E74" s="244"/>
      <c r="F74" s="244"/>
      <c r="G74" s="244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7"/>
      <c r="Z74" s="167"/>
      <c r="AA74" s="167"/>
      <c r="AB74" s="167"/>
      <c r="AC74" s="167"/>
      <c r="AD74" s="167"/>
      <c r="AE74" s="167"/>
      <c r="AF74" s="167"/>
      <c r="AG74" s="167" t="s">
        <v>224</v>
      </c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</row>
    <row r="75" spans="1:60" outlineLevel="1">
      <c r="A75" s="168"/>
      <c r="B75" s="169"/>
      <c r="C75" s="179" t="s">
        <v>302</v>
      </c>
      <c r="D75" s="180"/>
      <c r="E75" s="181">
        <v>303.73050000000001</v>
      </c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7"/>
      <c r="Z75" s="167"/>
      <c r="AA75" s="167"/>
      <c r="AB75" s="167"/>
      <c r="AC75" s="167"/>
      <c r="AD75" s="167"/>
      <c r="AE75" s="167"/>
      <c r="AF75" s="167"/>
      <c r="AG75" s="167" t="s">
        <v>226</v>
      </c>
      <c r="AH75" s="167">
        <v>5</v>
      </c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</row>
    <row r="76" spans="1:60" outlineLevel="1">
      <c r="A76" s="158">
        <v>22</v>
      </c>
      <c r="B76" s="159" t="s">
        <v>303</v>
      </c>
      <c r="C76" s="160" t="s">
        <v>304</v>
      </c>
      <c r="D76" s="161" t="s">
        <v>219</v>
      </c>
      <c r="E76" s="162">
        <v>52.697249999999997</v>
      </c>
      <c r="F76" s="163"/>
      <c r="G76" s="164">
        <f>ROUND(E76*F76,2)</f>
        <v>0</v>
      </c>
      <c r="H76" s="163"/>
      <c r="I76" s="164">
        <f>ROUND(E76*H76,2)</f>
        <v>0</v>
      </c>
      <c r="J76" s="163"/>
      <c r="K76" s="164">
        <f>ROUND(E76*J76,2)</f>
        <v>0</v>
      </c>
      <c r="L76" s="164">
        <v>21</v>
      </c>
      <c r="M76" s="164">
        <f>G76*(1+L76/100)</f>
        <v>0</v>
      </c>
      <c r="N76" s="164">
        <v>0</v>
      </c>
      <c r="O76" s="164">
        <f>ROUND(E76*N76,2)</f>
        <v>0</v>
      </c>
      <c r="P76" s="164">
        <v>0</v>
      </c>
      <c r="Q76" s="164">
        <f>ROUND(E76*P76,2)</f>
        <v>0</v>
      </c>
      <c r="R76" s="164" t="s">
        <v>220</v>
      </c>
      <c r="S76" s="164" t="s">
        <v>179</v>
      </c>
      <c r="T76" s="165" t="s">
        <v>179</v>
      </c>
      <c r="U76" s="166">
        <v>3.81</v>
      </c>
      <c r="V76" s="166">
        <f>ROUND(E76*U76,2)</f>
        <v>200.78</v>
      </c>
      <c r="W76" s="166"/>
      <c r="X76" s="166" t="s">
        <v>221</v>
      </c>
      <c r="Y76" s="167"/>
      <c r="Z76" s="167"/>
      <c r="AA76" s="167"/>
      <c r="AB76" s="167"/>
      <c r="AC76" s="167"/>
      <c r="AD76" s="167"/>
      <c r="AE76" s="167"/>
      <c r="AF76" s="167"/>
      <c r="AG76" s="167" t="s">
        <v>222</v>
      </c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</row>
    <row r="77" spans="1:60" ht="12.75" customHeight="1" outlineLevel="1">
      <c r="A77" s="168"/>
      <c r="B77" s="169"/>
      <c r="C77" s="244" t="s">
        <v>305</v>
      </c>
      <c r="D77" s="244"/>
      <c r="E77" s="244"/>
      <c r="F77" s="244"/>
      <c r="G77" s="244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7"/>
      <c r="Z77" s="167"/>
      <c r="AA77" s="167"/>
      <c r="AB77" s="167"/>
      <c r="AC77" s="167"/>
      <c r="AD77" s="167"/>
      <c r="AE77" s="167"/>
      <c r="AF77" s="167"/>
      <c r="AG77" s="167" t="s">
        <v>224</v>
      </c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70" t="str">
        <f>C77</f>
        <v xml:space="preserve"> bez naložení, avšak s vyprázdněním nádoby na hromady nebo do dopravního prostředku, na každých třeba i započatých 3 m výšky,</v>
      </c>
      <c r="BB77" s="167"/>
      <c r="BC77" s="167"/>
      <c r="BD77" s="167"/>
      <c r="BE77" s="167"/>
      <c r="BF77" s="167"/>
      <c r="BG77" s="167"/>
      <c r="BH77" s="167"/>
    </row>
    <row r="78" spans="1:60" outlineLevel="1">
      <c r="A78" s="168"/>
      <c r="B78" s="169"/>
      <c r="C78" s="179" t="s">
        <v>306</v>
      </c>
      <c r="D78" s="180"/>
      <c r="E78" s="181">
        <v>52.697249999999997</v>
      </c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7"/>
      <c r="Z78" s="167"/>
      <c r="AA78" s="167"/>
      <c r="AB78" s="167"/>
      <c r="AC78" s="167"/>
      <c r="AD78" s="167"/>
      <c r="AE78" s="167"/>
      <c r="AF78" s="167"/>
      <c r="AG78" s="167" t="s">
        <v>226</v>
      </c>
      <c r="AH78" s="167">
        <v>5</v>
      </c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</row>
    <row r="79" spans="1:60" ht="22.5" outlineLevel="1">
      <c r="A79" s="158">
        <v>23</v>
      </c>
      <c r="B79" s="159" t="s">
        <v>234</v>
      </c>
      <c r="C79" s="160" t="s">
        <v>235</v>
      </c>
      <c r="D79" s="161" t="s">
        <v>219</v>
      </c>
      <c r="E79" s="162">
        <v>356.42775</v>
      </c>
      <c r="F79" s="163"/>
      <c r="G79" s="164">
        <f>ROUND(E79*F79,2)</f>
        <v>0</v>
      </c>
      <c r="H79" s="163"/>
      <c r="I79" s="164">
        <f>ROUND(E79*H79,2)</f>
        <v>0</v>
      </c>
      <c r="J79" s="163"/>
      <c r="K79" s="164">
        <f>ROUND(E79*J79,2)</f>
        <v>0</v>
      </c>
      <c r="L79" s="164">
        <v>21</v>
      </c>
      <c r="M79" s="164">
        <f>G79*(1+L79/100)</f>
        <v>0</v>
      </c>
      <c r="N79" s="164">
        <v>0</v>
      </c>
      <c r="O79" s="164">
        <f>ROUND(E79*N79,2)</f>
        <v>0</v>
      </c>
      <c r="P79" s="164">
        <v>0</v>
      </c>
      <c r="Q79" s="164">
        <f>ROUND(E79*P79,2)</f>
        <v>0</v>
      </c>
      <c r="R79" s="164" t="s">
        <v>220</v>
      </c>
      <c r="S79" s="164" t="s">
        <v>179</v>
      </c>
      <c r="T79" s="165" t="s">
        <v>179</v>
      </c>
      <c r="U79" s="166">
        <v>1.0999999999999999E-2</v>
      </c>
      <c r="V79" s="166">
        <f>ROUND(E79*U79,2)</f>
        <v>3.92</v>
      </c>
      <c r="W79" s="166"/>
      <c r="X79" s="166" t="s">
        <v>221</v>
      </c>
      <c r="Y79" s="167"/>
      <c r="Z79" s="167"/>
      <c r="AA79" s="167"/>
      <c r="AB79" s="167"/>
      <c r="AC79" s="167"/>
      <c r="AD79" s="167"/>
      <c r="AE79" s="167"/>
      <c r="AF79" s="167"/>
      <c r="AG79" s="167" t="s">
        <v>222</v>
      </c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</row>
    <row r="80" spans="1:60" ht="12.75" customHeight="1" outlineLevel="1">
      <c r="A80" s="168"/>
      <c r="B80" s="169"/>
      <c r="C80" s="244" t="s">
        <v>236</v>
      </c>
      <c r="D80" s="244"/>
      <c r="E80" s="244"/>
      <c r="F80" s="244"/>
      <c r="G80" s="244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7"/>
      <c r="Z80" s="167"/>
      <c r="AA80" s="167"/>
      <c r="AB80" s="167"/>
      <c r="AC80" s="167"/>
      <c r="AD80" s="167"/>
      <c r="AE80" s="167"/>
      <c r="AF80" s="167"/>
      <c r="AG80" s="167" t="s">
        <v>224</v>
      </c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</row>
    <row r="81" spans="1:60" outlineLevel="1">
      <c r="A81" s="168"/>
      <c r="B81" s="169"/>
      <c r="C81" s="179" t="s">
        <v>306</v>
      </c>
      <c r="D81" s="180"/>
      <c r="E81" s="181">
        <v>52.697249999999997</v>
      </c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7"/>
      <c r="Z81" s="167"/>
      <c r="AA81" s="167"/>
      <c r="AB81" s="167"/>
      <c r="AC81" s="167"/>
      <c r="AD81" s="167"/>
      <c r="AE81" s="167"/>
      <c r="AF81" s="167"/>
      <c r="AG81" s="167" t="s">
        <v>226</v>
      </c>
      <c r="AH81" s="167">
        <v>5</v>
      </c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</row>
    <row r="82" spans="1:60" outlineLevel="1">
      <c r="A82" s="168"/>
      <c r="B82" s="169"/>
      <c r="C82" s="179" t="s">
        <v>281</v>
      </c>
      <c r="D82" s="180"/>
      <c r="E82" s="181">
        <v>303.73050000000001</v>
      </c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7"/>
      <c r="Z82" s="167"/>
      <c r="AA82" s="167"/>
      <c r="AB82" s="167"/>
      <c r="AC82" s="167"/>
      <c r="AD82" s="167"/>
      <c r="AE82" s="167"/>
      <c r="AF82" s="167"/>
      <c r="AG82" s="167" t="s">
        <v>226</v>
      </c>
      <c r="AH82" s="167">
        <v>5</v>
      </c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</row>
    <row r="83" spans="1:60" outlineLevel="1">
      <c r="A83" s="158">
        <v>24</v>
      </c>
      <c r="B83" s="159" t="s">
        <v>307</v>
      </c>
      <c r="C83" s="160" t="s">
        <v>308</v>
      </c>
      <c r="D83" s="161" t="s">
        <v>219</v>
      </c>
      <c r="E83" s="162">
        <v>52.697249999999997</v>
      </c>
      <c r="F83" s="163"/>
      <c r="G83" s="164">
        <f>ROUND(E83*F83,2)</f>
        <v>0</v>
      </c>
      <c r="H83" s="163"/>
      <c r="I83" s="164">
        <f>ROUND(E83*H83,2)</f>
        <v>0</v>
      </c>
      <c r="J83" s="163"/>
      <c r="K83" s="164">
        <f>ROUND(E83*J83,2)</f>
        <v>0</v>
      </c>
      <c r="L83" s="164">
        <v>21</v>
      </c>
      <c r="M83" s="164">
        <f>G83*(1+L83/100)</f>
        <v>0</v>
      </c>
      <c r="N83" s="164">
        <v>0</v>
      </c>
      <c r="O83" s="164">
        <f>ROUND(E83*N83,2)</f>
        <v>0</v>
      </c>
      <c r="P83" s="164">
        <v>0</v>
      </c>
      <c r="Q83" s="164">
        <f>ROUND(E83*P83,2)</f>
        <v>0</v>
      </c>
      <c r="R83" s="164" t="s">
        <v>220</v>
      </c>
      <c r="S83" s="164" t="s">
        <v>179</v>
      </c>
      <c r="T83" s="165" t="s">
        <v>179</v>
      </c>
      <c r="U83" s="166">
        <v>0.66800000000000004</v>
      </c>
      <c r="V83" s="166">
        <f>ROUND(E83*U83,2)</f>
        <v>35.200000000000003</v>
      </c>
      <c r="W83" s="166"/>
      <c r="X83" s="166" t="s">
        <v>221</v>
      </c>
      <c r="Y83" s="167"/>
      <c r="Z83" s="167"/>
      <c r="AA83" s="167"/>
      <c r="AB83" s="167"/>
      <c r="AC83" s="167"/>
      <c r="AD83" s="167"/>
      <c r="AE83" s="167"/>
      <c r="AF83" s="167"/>
      <c r="AG83" s="167" t="s">
        <v>222</v>
      </c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</row>
    <row r="84" spans="1:60" ht="12.75" customHeight="1" outlineLevel="1">
      <c r="A84" s="168"/>
      <c r="B84" s="169"/>
      <c r="C84" s="244" t="s">
        <v>309</v>
      </c>
      <c r="D84" s="244"/>
      <c r="E84" s="244"/>
      <c r="F84" s="244"/>
      <c r="G84" s="244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7"/>
      <c r="Z84" s="167"/>
      <c r="AA84" s="167"/>
      <c r="AB84" s="167"/>
      <c r="AC84" s="167"/>
      <c r="AD84" s="167"/>
      <c r="AE84" s="167"/>
      <c r="AF84" s="167"/>
      <c r="AG84" s="167" t="s">
        <v>224</v>
      </c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</row>
    <row r="85" spans="1:60" outlineLevel="1">
      <c r="A85" s="168"/>
      <c r="B85" s="169"/>
      <c r="C85" s="179" t="s">
        <v>306</v>
      </c>
      <c r="D85" s="180"/>
      <c r="E85" s="181">
        <v>52.697249999999997</v>
      </c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7"/>
      <c r="Z85" s="167"/>
      <c r="AA85" s="167"/>
      <c r="AB85" s="167"/>
      <c r="AC85" s="167"/>
      <c r="AD85" s="167"/>
      <c r="AE85" s="167"/>
      <c r="AF85" s="167"/>
      <c r="AG85" s="167" t="s">
        <v>226</v>
      </c>
      <c r="AH85" s="167">
        <v>5</v>
      </c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</row>
    <row r="86" spans="1:60" ht="22.5" outlineLevel="1">
      <c r="A86" s="158">
        <v>25</v>
      </c>
      <c r="B86" s="159" t="s">
        <v>310</v>
      </c>
      <c r="C86" s="160" t="s">
        <v>311</v>
      </c>
      <c r="D86" s="161" t="s">
        <v>219</v>
      </c>
      <c r="E86" s="162">
        <v>105.39449999999999</v>
      </c>
      <c r="F86" s="163"/>
      <c r="G86" s="164">
        <f>ROUND(E86*F86,2)</f>
        <v>0</v>
      </c>
      <c r="H86" s="163"/>
      <c r="I86" s="164">
        <f>ROUND(E86*H86,2)</f>
        <v>0</v>
      </c>
      <c r="J86" s="163"/>
      <c r="K86" s="164">
        <f>ROUND(E86*J86,2)</f>
        <v>0</v>
      </c>
      <c r="L86" s="164">
        <v>21</v>
      </c>
      <c r="M86" s="164">
        <f>G86*(1+L86/100)</f>
        <v>0</v>
      </c>
      <c r="N86" s="164">
        <v>0</v>
      </c>
      <c r="O86" s="164">
        <f>ROUND(E86*N86,2)</f>
        <v>0</v>
      </c>
      <c r="P86" s="164">
        <v>0</v>
      </c>
      <c r="Q86" s="164">
        <f>ROUND(E86*P86,2)</f>
        <v>0</v>
      </c>
      <c r="R86" s="164" t="s">
        <v>220</v>
      </c>
      <c r="S86" s="164" t="s">
        <v>179</v>
      </c>
      <c r="T86" s="165" t="s">
        <v>179</v>
      </c>
      <c r="U86" s="166">
        <v>0.59099999999999997</v>
      </c>
      <c r="V86" s="166">
        <f>ROUND(E86*U86,2)</f>
        <v>62.29</v>
      </c>
      <c r="W86" s="166"/>
      <c r="X86" s="166" t="s">
        <v>221</v>
      </c>
      <c r="Y86" s="167"/>
      <c r="Z86" s="167"/>
      <c r="AA86" s="167"/>
      <c r="AB86" s="167"/>
      <c r="AC86" s="167"/>
      <c r="AD86" s="167"/>
      <c r="AE86" s="167"/>
      <c r="AF86" s="167"/>
      <c r="AG86" s="167" t="s">
        <v>222</v>
      </c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</row>
    <row r="87" spans="1:60" ht="12.75" customHeight="1" outlineLevel="1">
      <c r="A87" s="168"/>
      <c r="B87" s="169"/>
      <c r="C87" s="244" t="s">
        <v>309</v>
      </c>
      <c r="D87" s="244"/>
      <c r="E87" s="244"/>
      <c r="F87" s="244"/>
      <c r="G87" s="244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7"/>
      <c r="Z87" s="167"/>
      <c r="AA87" s="167"/>
      <c r="AB87" s="167"/>
      <c r="AC87" s="167"/>
      <c r="AD87" s="167"/>
      <c r="AE87" s="167"/>
      <c r="AF87" s="167"/>
      <c r="AG87" s="167" t="s">
        <v>224</v>
      </c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</row>
    <row r="88" spans="1:60" outlineLevel="1">
      <c r="A88" s="168"/>
      <c r="B88" s="169"/>
      <c r="C88" s="179" t="s">
        <v>312</v>
      </c>
      <c r="D88" s="180"/>
      <c r="E88" s="181">
        <v>105.39449999999999</v>
      </c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7"/>
      <c r="Z88" s="167"/>
      <c r="AA88" s="167"/>
      <c r="AB88" s="167"/>
      <c r="AC88" s="167"/>
      <c r="AD88" s="167"/>
      <c r="AE88" s="167"/>
      <c r="AF88" s="167"/>
      <c r="AG88" s="167" t="s">
        <v>226</v>
      </c>
      <c r="AH88" s="167">
        <v>5</v>
      </c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</row>
    <row r="89" spans="1:60" ht="22.5" outlineLevel="1">
      <c r="A89" s="158">
        <v>26</v>
      </c>
      <c r="B89" s="159" t="s">
        <v>313</v>
      </c>
      <c r="C89" s="160" t="s">
        <v>314</v>
      </c>
      <c r="D89" s="161" t="s">
        <v>219</v>
      </c>
      <c r="E89" s="162">
        <v>280.72746000000001</v>
      </c>
      <c r="F89" s="163"/>
      <c r="G89" s="164">
        <f>ROUND(E89*F89,2)</f>
        <v>0</v>
      </c>
      <c r="H89" s="163"/>
      <c r="I89" s="164">
        <f>ROUND(E89*H89,2)</f>
        <v>0</v>
      </c>
      <c r="J89" s="163"/>
      <c r="K89" s="164">
        <f>ROUND(E89*J89,2)</f>
        <v>0</v>
      </c>
      <c r="L89" s="164">
        <v>21</v>
      </c>
      <c r="M89" s="164">
        <f>G89*(1+L89/100)</f>
        <v>0</v>
      </c>
      <c r="N89" s="164">
        <v>0</v>
      </c>
      <c r="O89" s="164">
        <f>ROUND(E89*N89,2)</f>
        <v>0</v>
      </c>
      <c r="P89" s="164">
        <v>0</v>
      </c>
      <c r="Q89" s="164">
        <f>ROUND(E89*P89,2)</f>
        <v>0</v>
      </c>
      <c r="R89" s="164" t="s">
        <v>220</v>
      </c>
      <c r="S89" s="164" t="s">
        <v>179</v>
      </c>
      <c r="T89" s="165" t="s">
        <v>179</v>
      </c>
      <c r="U89" s="166">
        <v>0.20200000000000001</v>
      </c>
      <c r="V89" s="166">
        <f>ROUND(E89*U89,2)</f>
        <v>56.71</v>
      </c>
      <c r="W89" s="166"/>
      <c r="X89" s="166" t="s">
        <v>221</v>
      </c>
      <c r="Y89" s="167"/>
      <c r="Z89" s="167"/>
      <c r="AA89" s="167"/>
      <c r="AB89" s="167"/>
      <c r="AC89" s="167"/>
      <c r="AD89" s="167"/>
      <c r="AE89" s="167"/>
      <c r="AF89" s="167"/>
      <c r="AG89" s="167" t="s">
        <v>222</v>
      </c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</row>
    <row r="90" spans="1:60" ht="12.75" customHeight="1" outlineLevel="1">
      <c r="A90" s="168"/>
      <c r="B90" s="169"/>
      <c r="C90" s="244" t="s">
        <v>315</v>
      </c>
      <c r="D90" s="244"/>
      <c r="E90" s="244"/>
      <c r="F90" s="244"/>
      <c r="G90" s="244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7"/>
      <c r="Z90" s="167"/>
      <c r="AA90" s="167"/>
      <c r="AB90" s="167"/>
      <c r="AC90" s="167"/>
      <c r="AD90" s="167"/>
      <c r="AE90" s="167"/>
      <c r="AF90" s="167"/>
      <c r="AG90" s="167" t="s">
        <v>224</v>
      </c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</row>
    <row r="91" spans="1:60" ht="12.75" customHeight="1" outlineLevel="1">
      <c r="A91" s="168"/>
      <c r="B91" s="169"/>
      <c r="C91" s="243" t="s">
        <v>316</v>
      </c>
      <c r="D91" s="243"/>
      <c r="E91" s="243"/>
      <c r="F91" s="243"/>
      <c r="G91" s="243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7"/>
      <c r="Z91" s="167"/>
      <c r="AA91" s="167"/>
      <c r="AB91" s="167"/>
      <c r="AC91" s="167"/>
      <c r="AD91" s="167"/>
      <c r="AE91" s="167"/>
      <c r="AF91" s="167"/>
      <c r="AG91" s="167" t="s">
        <v>184</v>
      </c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</row>
    <row r="92" spans="1:60" outlineLevel="1">
      <c r="A92" s="168"/>
      <c r="B92" s="169"/>
      <c r="C92" s="179" t="s">
        <v>281</v>
      </c>
      <c r="D92" s="180"/>
      <c r="E92" s="181">
        <v>303.73050000000001</v>
      </c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7"/>
      <c r="Z92" s="167"/>
      <c r="AA92" s="167"/>
      <c r="AB92" s="167"/>
      <c r="AC92" s="167"/>
      <c r="AD92" s="167"/>
      <c r="AE92" s="167"/>
      <c r="AF92" s="167"/>
      <c r="AG92" s="167" t="s">
        <v>226</v>
      </c>
      <c r="AH92" s="167">
        <v>5</v>
      </c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</row>
    <row r="93" spans="1:60" ht="22.5" outlineLevel="1">
      <c r="A93" s="168"/>
      <c r="B93" s="169"/>
      <c r="C93" s="179" t="s">
        <v>317</v>
      </c>
      <c r="D93" s="180"/>
      <c r="E93" s="181">
        <v>-23.003039999999999</v>
      </c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7"/>
      <c r="Z93" s="167"/>
      <c r="AA93" s="167"/>
      <c r="AB93" s="167"/>
      <c r="AC93" s="167"/>
      <c r="AD93" s="167"/>
      <c r="AE93" s="167"/>
      <c r="AF93" s="167"/>
      <c r="AG93" s="167" t="s">
        <v>226</v>
      </c>
      <c r="AH93" s="167">
        <v>0</v>
      </c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</row>
    <row r="94" spans="1:60" outlineLevel="1">
      <c r="A94" s="158">
        <v>27</v>
      </c>
      <c r="B94" s="159" t="s">
        <v>237</v>
      </c>
      <c r="C94" s="160" t="s">
        <v>238</v>
      </c>
      <c r="D94" s="161" t="s">
        <v>239</v>
      </c>
      <c r="E94" s="162">
        <v>659.39134000000001</v>
      </c>
      <c r="F94" s="163"/>
      <c r="G94" s="164">
        <f>ROUND(E94*F94,2)</f>
        <v>0</v>
      </c>
      <c r="H94" s="163"/>
      <c r="I94" s="164">
        <f>ROUND(E94*H94,2)</f>
        <v>0</v>
      </c>
      <c r="J94" s="163"/>
      <c r="K94" s="164">
        <f>ROUND(E94*J94,2)</f>
        <v>0</v>
      </c>
      <c r="L94" s="164">
        <v>21</v>
      </c>
      <c r="M94" s="164">
        <f>G94*(1+L94/100)</f>
        <v>0</v>
      </c>
      <c r="N94" s="164">
        <v>0</v>
      </c>
      <c r="O94" s="164">
        <f>ROUND(E94*N94,2)</f>
        <v>0</v>
      </c>
      <c r="P94" s="164">
        <v>0</v>
      </c>
      <c r="Q94" s="164">
        <f>ROUND(E94*P94,2)</f>
        <v>0</v>
      </c>
      <c r="R94" s="164" t="s">
        <v>220</v>
      </c>
      <c r="S94" s="164" t="s">
        <v>179</v>
      </c>
      <c r="T94" s="165" t="s">
        <v>179</v>
      </c>
      <c r="U94" s="166">
        <v>0</v>
      </c>
      <c r="V94" s="166">
        <f>ROUND(E94*U94,2)</f>
        <v>0</v>
      </c>
      <c r="W94" s="166"/>
      <c r="X94" s="166" t="s">
        <v>221</v>
      </c>
      <c r="Y94" s="167"/>
      <c r="Z94" s="167"/>
      <c r="AA94" s="167"/>
      <c r="AB94" s="167"/>
      <c r="AC94" s="167"/>
      <c r="AD94" s="167"/>
      <c r="AE94" s="167"/>
      <c r="AF94" s="167"/>
      <c r="AG94" s="167" t="s">
        <v>222</v>
      </c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</row>
    <row r="95" spans="1:60" outlineLevel="1">
      <c r="A95" s="168"/>
      <c r="B95" s="169"/>
      <c r="C95" s="179" t="s">
        <v>318</v>
      </c>
      <c r="D95" s="180"/>
      <c r="E95" s="181">
        <v>659.39134000000001</v>
      </c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7"/>
      <c r="Z95" s="167"/>
      <c r="AA95" s="167"/>
      <c r="AB95" s="167"/>
      <c r="AC95" s="167"/>
      <c r="AD95" s="167"/>
      <c r="AE95" s="167"/>
      <c r="AF95" s="167"/>
      <c r="AG95" s="167" t="s">
        <v>226</v>
      </c>
      <c r="AH95" s="167">
        <v>5</v>
      </c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</row>
    <row r="96" spans="1:60" outlineLevel="1">
      <c r="A96" s="158">
        <v>28</v>
      </c>
      <c r="B96" s="159" t="s">
        <v>319</v>
      </c>
      <c r="C96" s="160" t="s">
        <v>320</v>
      </c>
      <c r="D96" s="161" t="s">
        <v>239</v>
      </c>
      <c r="E96" s="162">
        <v>561.45492000000002</v>
      </c>
      <c r="F96" s="163"/>
      <c r="G96" s="164">
        <f>ROUND(E96*F96,2)</f>
        <v>0</v>
      </c>
      <c r="H96" s="163"/>
      <c r="I96" s="164">
        <f>ROUND(E96*H96,2)</f>
        <v>0</v>
      </c>
      <c r="J96" s="163"/>
      <c r="K96" s="164">
        <f>ROUND(E96*J96,2)</f>
        <v>0</v>
      </c>
      <c r="L96" s="164">
        <v>21</v>
      </c>
      <c r="M96" s="164">
        <f>G96*(1+L96/100)</f>
        <v>0</v>
      </c>
      <c r="N96" s="164">
        <v>1</v>
      </c>
      <c r="O96" s="164">
        <f>ROUND(E96*N96,2)</f>
        <v>561.45000000000005</v>
      </c>
      <c r="P96" s="164">
        <v>0</v>
      </c>
      <c r="Q96" s="164">
        <f>ROUND(E96*P96,2)</f>
        <v>0</v>
      </c>
      <c r="R96" s="164" t="s">
        <v>321</v>
      </c>
      <c r="S96" s="164" t="s">
        <v>179</v>
      </c>
      <c r="T96" s="165" t="s">
        <v>179</v>
      </c>
      <c r="U96" s="166">
        <v>0</v>
      </c>
      <c r="V96" s="166">
        <f>ROUND(E96*U96,2)</f>
        <v>0</v>
      </c>
      <c r="W96" s="166"/>
      <c r="X96" s="166" t="s">
        <v>322</v>
      </c>
      <c r="Y96" s="167"/>
      <c r="Z96" s="167"/>
      <c r="AA96" s="167"/>
      <c r="AB96" s="167"/>
      <c r="AC96" s="167"/>
      <c r="AD96" s="167"/>
      <c r="AE96" s="167"/>
      <c r="AF96" s="167"/>
      <c r="AG96" s="167" t="s">
        <v>323</v>
      </c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</row>
    <row r="97" spans="1:60" outlineLevel="1">
      <c r="A97" s="168"/>
      <c r="B97" s="169"/>
      <c r="C97" s="179" t="s">
        <v>324</v>
      </c>
      <c r="D97" s="180"/>
      <c r="E97" s="181">
        <v>561.45492000000002</v>
      </c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7"/>
      <c r="Z97" s="167"/>
      <c r="AA97" s="167"/>
      <c r="AB97" s="167"/>
      <c r="AC97" s="167"/>
      <c r="AD97" s="167"/>
      <c r="AE97" s="167"/>
      <c r="AF97" s="167"/>
      <c r="AG97" s="167" t="s">
        <v>226</v>
      </c>
      <c r="AH97" s="167">
        <v>5</v>
      </c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</row>
    <row r="98" spans="1:60">
      <c r="A98" s="150" t="s">
        <v>174</v>
      </c>
      <c r="B98" s="151" t="s">
        <v>73</v>
      </c>
      <c r="C98" s="152" t="s">
        <v>74</v>
      </c>
      <c r="D98" s="153"/>
      <c r="E98" s="154"/>
      <c r="F98" s="155"/>
      <c r="G98" s="155">
        <f>SUMIF(AG99:AG113,"&lt;&gt;NOR",G99:G113)</f>
        <v>0</v>
      </c>
      <c r="H98" s="155"/>
      <c r="I98" s="155">
        <f>SUM(I99:I113)</f>
        <v>0</v>
      </c>
      <c r="J98" s="155"/>
      <c r="K98" s="155">
        <f>SUM(K99:K113)</f>
        <v>0</v>
      </c>
      <c r="L98" s="155"/>
      <c r="M98" s="155">
        <f>SUM(M99:M113)</f>
        <v>0</v>
      </c>
      <c r="N98" s="155"/>
      <c r="O98" s="155">
        <f>SUM(O99:O113)</f>
        <v>106.00999999999999</v>
      </c>
      <c r="P98" s="155"/>
      <c r="Q98" s="155">
        <f>SUM(Q99:Q113)</f>
        <v>0</v>
      </c>
      <c r="R98" s="155"/>
      <c r="S98" s="155"/>
      <c r="T98" s="156"/>
      <c r="U98" s="157"/>
      <c r="V98" s="157">
        <f>SUM(V99:V113)</f>
        <v>105.72</v>
      </c>
      <c r="W98" s="157"/>
      <c r="X98" s="157"/>
      <c r="AG98" t="s">
        <v>175</v>
      </c>
    </row>
    <row r="99" spans="1:60" outlineLevel="1">
      <c r="A99" s="158">
        <v>29</v>
      </c>
      <c r="B99" s="159" t="s">
        <v>325</v>
      </c>
      <c r="C99" s="160" t="s">
        <v>326</v>
      </c>
      <c r="D99" s="161" t="s">
        <v>327</v>
      </c>
      <c r="E99" s="162">
        <v>160</v>
      </c>
      <c r="F99" s="163"/>
      <c r="G99" s="164">
        <f>ROUND(E99*F99,2)</f>
        <v>0</v>
      </c>
      <c r="H99" s="163"/>
      <c r="I99" s="164">
        <f>ROUND(E99*H99,2)</f>
        <v>0</v>
      </c>
      <c r="J99" s="163"/>
      <c r="K99" s="164">
        <f>ROUND(E99*J99,2)</f>
        <v>0</v>
      </c>
      <c r="L99" s="164">
        <v>21</v>
      </c>
      <c r="M99" s="164">
        <f>G99*(1+L99/100)</f>
        <v>0</v>
      </c>
      <c r="N99" s="164">
        <v>0.22106999999999999</v>
      </c>
      <c r="O99" s="164">
        <f>ROUND(E99*N99,2)</f>
        <v>35.369999999999997</v>
      </c>
      <c r="P99" s="164">
        <v>0</v>
      </c>
      <c r="Q99" s="164">
        <f>ROUND(E99*P99,2)</f>
        <v>0</v>
      </c>
      <c r="R99" s="164" t="s">
        <v>328</v>
      </c>
      <c r="S99" s="164" t="s">
        <v>179</v>
      </c>
      <c r="T99" s="165" t="s">
        <v>179</v>
      </c>
      <c r="U99" s="166">
        <v>0.185</v>
      </c>
      <c r="V99" s="166">
        <f>ROUND(E99*U99,2)</f>
        <v>29.6</v>
      </c>
      <c r="W99" s="166"/>
      <c r="X99" s="166" t="s">
        <v>221</v>
      </c>
      <c r="Y99" s="167"/>
      <c r="Z99" s="167"/>
      <c r="AA99" s="167"/>
      <c r="AB99" s="167"/>
      <c r="AC99" s="167"/>
      <c r="AD99" s="167"/>
      <c r="AE99" s="167"/>
      <c r="AF99" s="167"/>
      <c r="AG99" s="167" t="s">
        <v>222</v>
      </c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</row>
    <row r="100" spans="1:60" ht="12.75" customHeight="1" outlineLevel="1">
      <c r="A100" s="168"/>
      <c r="B100" s="169"/>
      <c r="C100" s="244" t="s">
        <v>329</v>
      </c>
      <c r="D100" s="244"/>
      <c r="E100" s="244"/>
      <c r="F100" s="244"/>
      <c r="G100" s="244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7"/>
      <c r="Z100" s="167"/>
      <c r="AA100" s="167"/>
      <c r="AB100" s="167"/>
      <c r="AC100" s="167"/>
      <c r="AD100" s="167"/>
      <c r="AE100" s="167"/>
      <c r="AF100" s="167"/>
      <c r="AG100" s="167" t="s">
        <v>224</v>
      </c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70" t="str">
        <f>C100</f>
        <v>se zřízením štěrkopískového lože pod trubky a s jejich obsypem v průměrném celkovém množství do 0,15 m3/m,</v>
      </c>
      <c r="BB100" s="167"/>
      <c r="BC100" s="167"/>
      <c r="BD100" s="167"/>
      <c r="BE100" s="167"/>
      <c r="BF100" s="167"/>
      <c r="BG100" s="167"/>
      <c r="BH100" s="167"/>
    </row>
    <row r="101" spans="1:60" outlineLevel="1">
      <c r="A101" s="168"/>
      <c r="B101" s="169"/>
      <c r="C101" s="179" t="s">
        <v>330</v>
      </c>
      <c r="D101" s="180"/>
      <c r="E101" s="181">
        <v>160</v>
      </c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7"/>
      <c r="Z101" s="167"/>
      <c r="AA101" s="167"/>
      <c r="AB101" s="167"/>
      <c r="AC101" s="167"/>
      <c r="AD101" s="167"/>
      <c r="AE101" s="167"/>
      <c r="AF101" s="167"/>
      <c r="AG101" s="167" t="s">
        <v>226</v>
      </c>
      <c r="AH101" s="167">
        <v>0</v>
      </c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</row>
    <row r="102" spans="1:60" outlineLevel="1">
      <c r="A102" s="158">
        <v>30</v>
      </c>
      <c r="B102" s="159" t="s">
        <v>331</v>
      </c>
      <c r="C102" s="160" t="s">
        <v>332</v>
      </c>
      <c r="D102" s="161" t="s">
        <v>260</v>
      </c>
      <c r="E102" s="162">
        <v>320</v>
      </c>
      <c r="F102" s="163"/>
      <c r="G102" s="164">
        <f>ROUND(E102*F102,2)</f>
        <v>0</v>
      </c>
      <c r="H102" s="163"/>
      <c r="I102" s="164">
        <f>ROUND(E102*H102,2)</f>
        <v>0</v>
      </c>
      <c r="J102" s="163"/>
      <c r="K102" s="164">
        <f>ROUND(E102*J102,2)</f>
        <v>0</v>
      </c>
      <c r="L102" s="164">
        <v>21</v>
      </c>
      <c r="M102" s="164">
        <f>G102*(1+L102/100)</f>
        <v>0</v>
      </c>
      <c r="N102" s="164">
        <v>1.8000000000000001E-4</v>
      </c>
      <c r="O102" s="164">
        <f>ROUND(E102*N102,2)</f>
        <v>0.06</v>
      </c>
      <c r="P102" s="164">
        <v>0</v>
      </c>
      <c r="Q102" s="164">
        <f>ROUND(E102*P102,2)</f>
        <v>0</v>
      </c>
      <c r="R102" s="164" t="s">
        <v>333</v>
      </c>
      <c r="S102" s="164" t="s">
        <v>179</v>
      </c>
      <c r="T102" s="165" t="s">
        <v>179</v>
      </c>
      <c r="U102" s="166">
        <v>7.4999999999999997E-2</v>
      </c>
      <c r="V102" s="166">
        <f>ROUND(E102*U102,2)</f>
        <v>24</v>
      </c>
      <c r="W102" s="166"/>
      <c r="X102" s="166" t="s">
        <v>221</v>
      </c>
      <c r="Y102" s="167"/>
      <c r="Z102" s="167"/>
      <c r="AA102" s="167"/>
      <c r="AB102" s="167"/>
      <c r="AC102" s="167"/>
      <c r="AD102" s="167"/>
      <c r="AE102" s="167"/>
      <c r="AF102" s="167"/>
      <c r="AG102" s="167" t="s">
        <v>222</v>
      </c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</row>
    <row r="103" spans="1:60" ht="12.75" customHeight="1" outlineLevel="1">
      <c r="A103" s="168"/>
      <c r="B103" s="169"/>
      <c r="C103" s="244" t="s">
        <v>334</v>
      </c>
      <c r="D103" s="244"/>
      <c r="E103" s="244"/>
      <c r="F103" s="244"/>
      <c r="G103" s="244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7"/>
      <c r="Z103" s="167"/>
      <c r="AA103" s="167"/>
      <c r="AB103" s="167"/>
      <c r="AC103" s="167"/>
      <c r="AD103" s="167"/>
      <c r="AE103" s="167"/>
      <c r="AF103" s="167"/>
      <c r="AG103" s="167" t="s">
        <v>224</v>
      </c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</row>
    <row r="104" spans="1:60" outlineLevel="1">
      <c r="A104" s="168"/>
      <c r="B104" s="169"/>
      <c r="C104" s="179" t="s">
        <v>335</v>
      </c>
      <c r="D104" s="180"/>
      <c r="E104" s="181">
        <v>320</v>
      </c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7"/>
      <c r="Z104" s="167"/>
      <c r="AA104" s="167"/>
      <c r="AB104" s="167"/>
      <c r="AC104" s="167"/>
      <c r="AD104" s="167"/>
      <c r="AE104" s="167"/>
      <c r="AF104" s="167"/>
      <c r="AG104" s="167" t="s">
        <v>226</v>
      </c>
      <c r="AH104" s="167">
        <v>0</v>
      </c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</row>
    <row r="105" spans="1:60" outlineLevel="1">
      <c r="A105" s="182">
        <v>31</v>
      </c>
      <c r="B105" s="183" t="s">
        <v>336</v>
      </c>
      <c r="C105" s="184" t="s">
        <v>337</v>
      </c>
      <c r="D105" s="185" t="s">
        <v>275</v>
      </c>
      <c r="E105" s="186">
        <v>1</v>
      </c>
      <c r="F105" s="187"/>
      <c r="G105" s="188">
        <f>ROUND(E105*F105,2)</f>
        <v>0</v>
      </c>
      <c r="H105" s="187"/>
      <c r="I105" s="188">
        <f>ROUND(E105*H105,2)</f>
        <v>0</v>
      </c>
      <c r="J105" s="187"/>
      <c r="K105" s="188">
        <f>ROUND(E105*J105,2)</f>
        <v>0</v>
      </c>
      <c r="L105" s="188">
        <v>21</v>
      </c>
      <c r="M105" s="188">
        <f>G105*(1+L105/100)</f>
        <v>0</v>
      </c>
      <c r="N105" s="188">
        <v>0</v>
      </c>
      <c r="O105" s="188">
        <f>ROUND(E105*N105,2)</f>
        <v>0</v>
      </c>
      <c r="P105" s="188">
        <v>0</v>
      </c>
      <c r="Q105" s="188">
        <f>ROUND(E105*P105,2)</f>
        <v>0</v>
      </c>
      <c r="R105" s="188"/>
      <c r="S105" s="188" t="s">
        <v>276</v>
      </c>
      <c r="T105" s="189" t="s">
        <v>180</v>
      </c>
      <c r="U105" s="166">
        <v>0</v>
      </c>
      <c r="V105" s="166">
        <f>ROUND(E105*U105,2)</f>
        <v>0</v>
      </c>
      <c r="W105" s="166"/>
      <c r="X105" s="166" t="s">
        <v>221</v>
      </c>
      <c r="Y105" s="167"/>
      <c r="Z105" s="167"/>
      <c r="AA105" s="167"/>
      <c r="AB105" s="167"/>
      <c r="AC105" s="167"/>
      <c r="AD105" s="167"/>
      <c r="AE105" s="167"/>
      <c r="AF105" s="167"/>
      <c r="AG105" s="167" t="s">
        <v>222</v>
      </c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</row>
    <row r="106" spans="1:60" outlineLevel="1">
      <c r="A106" s="158">
        <v>32</v>
      </c>
      <c r="B106" s="159" t="s">
        <v>338</v>
      </c>
      <c r="C106" s="160" t="s">
        <v>339</v>
      </c>
      <c r="D106" s="161" t="s">
        <v>275</v>
      </c>
      <c r="E106" s="162">
        <v>15</v>
      </c>
      <c r="F106" s="163"/>
      <c r="G106" s="164">
        <f>ROUND(E106*F106,2)</f>
        <v>0</v>
      </c>
      <c r="H106" s="163"/>
      <c r="I106" s="164">
        <f>ROUND(E106*H106,2)</f>
        <v>0</v>
      </c>
      <c r="J106" s="163"/>
      <c r="K106" s="164">
        <f>ROUND(E106*J106,2)</f>
        <v>0</v>
      </c>
      <c r="L106" s="164">
        <v>21</v>
      </c>
      <c r="M106" s="164">
        <f>G106*(1+L106/100)</f>
        <v>0</v>
      </c>
      <c r="N106" s="164">
        <v>0.15</v>
      </c>
      <c r="O106" s="164">
        <f>ROUND(E106*N106,2)</f>
        <v>2.25</v>
      </c>
      <c r="P106" s="164">
        <v>0</v>
      </c>
      <c r="Q106" s="164">
        <f>ROUND(E106*P106,2)</f>
        <v>0</v>
      </c>
      <c r="R106" s="164"/>
      <c r="S106" s="164" t="s">
        <v>276</v>
      </c>
      <c r="T106" s="165" t="s">
        <v>180</v>
      </c>
      <c r="U106" s="166">
        <v>0</v>
      </c>
      <c r="V106" s="166">
        <f>ROUND(E106*U106,2)</f>
        <v>0</v>
      </c>
      <c r="W106" s="166"/>
      <c r="X106" s="166" t="s">
        <v>221</v>
      </c>
      <c r="Y106" s="167"/>
      <c r="Z106" s="167"/>
      <c r="AA106" s="167"/>
      <c r="AB106" s="167"/>
      <c r="AC106" s="167"/>
      <c r="AD106" s="167"/>
      <c r="AE106" s="167"/>
      <c r="AF106" s="167"/>
      <c r="AG106" s="167" t="s">
        <v>222</v>
      </c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</row>
    <row r="107" spans="1:60" outlineLevel="1">
      <c r="A107" s="168"/>
      <c r="B107" s="169"/>
      <c r="C107" s="179" t="s">
        <v>340</v>
      </c>
      <c r="D107" s="180"/>
      <c r="E107" s="181">
        <v>15</v>
      </c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7"/>
      <c r="Z107" s="167"/>
      <c r="AA107" s="167"/>
      <c r="AB107" s="167"/>
      <c r="AC107" s="167"/>
      <c r="AD107" s="167"/>
      <c r="AE107" s="167"/>
      <c r="AF107" s="167"/>
      <c r="AG107" s="167" t="s">
        <v>226</v>
      </c>
      <c r="AH107" s="167">
        <v>0</v>
      </c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</row>
    <row r="108" spans="1:60" outlineLevel="1">
      <c r="A108" s="158">
        <v>33</v>
      </c>
      <c r="B108" s="159" t="s">
        <v>341</v>
      </c>
      <c r="C108" s="160" t="s">
        <v>342</v>
      </c>
      <c r="D108" s="161" t="s">
        <v>219</v>
      </c>
      <c r="E108" s="162">
        <v>40</v>
      </c>
      <c r="F108" s="163"/>
      <c r="G108" s="164">
        <f>ROUND(E108*F108,2)</f>
        <v>0</v>
      </c>
      <c r="H108" s="163"/>
      <c r="I108" s="164">
        <f>ROUND(E108*H108,2)</f>
        <v>0</v>
      </c>
      <c r="J108" s="163"/>
      <c r="K108" s="164">
        <f>ROUND(E108*J108,2)</f>
        <v>0</v>
      </c>
      <c r="L108" s="164">
        <v>21</v>
      </c>
      <c r="M108" s="164">
        <f>G108*(1+L108/100)</f>
        <v>0</v>
      </c>
      <c r="N108" s="164">
        <v>1.7034</v>
      </c>
      <c r="O108" s="164">
        <f>ROUND(E108*N108,2)</f>
        <v>68.14</v>
      </c>
      <c r="P108" s="164">
        <v>0</v>
      </c>
      <c r="Q108" s="164">
        <f>ROUND(E108*P108,2)</f>
        <v>0</v>
      </c>
      <c r="R108" s="164"/>
      <c r="S108" s="164" t="s">
        <v>276</v>
      </c>
      <c r="T108" s="165" t="s">
        <v>343</v>
      </c>
      <c r="U108" s="166">
        <v>1.3029999999999999</v>
      </c>
      <c r="V108" s="166">
        <f>ROUND(E108*U108,2)</f>
        <v>52.12</v>
      </c>
      <c r="W108" s="166"/>
      <c r="X108" s="166" t="s">
        <v>221</v>
      </c>
      <c r="Y108" s="167"/>
      <c r="Z108" s="167"/>
      <c r="AA108" s="167"/>
      <c r="AB108" s="167"/>
      <c r="AC108" s="167"/>
      <c r="AD108" s="167"/>
      <c r="AE108" s="167"/>
      <c r="AF108" s="167"/>
      <c r="AG108" s="167" t="s">
        <v>222</v>
      </c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</row>
    <row r="109" spans="1:60" outlineLevel="1">
      <c r="A109" s="168"/>
      <c r="B109" s="169"/>
      <c r="C109" s="179" t="s">
        <v>344</v>
      </c>
      <c r="D109" s="180"/>
      <c r="E109" s="181">
        <v>40</v>
      </c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7"/>
      <c r="Z109" s="167"/>
      <c r="AA109" s="167"/>
      <c r="AB109" s="167"/>
      <c r="AC109" s="167"/>
      <c r="AD109" s="167"/>
      <c r="AE109" s="167"/>
      <c r="AF109" s="167"/>
      <c r="AG109" s="167" t="s">
        <v>226</v>
      </c>
      <c r="AH109" s="167">
        <v>0</v>
      </c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</row>
    <row r="110" spans="1:60" outlineLevel="1">
      <c r="A110" s="158">
        <v>34</v>
      </c>
      <c r="B110" s="159" t="s">
        <v>345</v>
      </c>
      <c r="C110" s="160" t="s">
        <v>346</v>
      </c>
      <c r="D110" s="161" t="s">
        <v>327</v>
      </c>
      <c r="E110" s="162">
        <v>164.8</v>
      </c>
      <c r="F110" s="163"/>
      <c r="G110" s="164">
        <f>ROUND(E110*F110,2)</f>
        <v>0</v>
      </c>
      <c r="H110" s="163"/>
      <c r="I110" s="164">
        <f>ROUND(E110*H110,2)</f>
        <v>0</v>
      </c>
      <c r="J110" s="163"/>
      <c r="K110" s="164">
        <f>ROUND(E110*J110,2)</f>
        <v>0</v>
      </c>
      <c r="L110" s="164">
        <v>21</v>
      </c>
      <c r="M110" s="164">
        <f>G110*(1+L110/100)</f>
        <v>0</v>
      </c>
      <c r="N110" s="164">
        <v>4.8000000000000001E-4</v>
      </c>
      <c r="O110" s="164">
        <f>ROUND(E110*N110,2)</f>
        <v>0.08</v>
      </c>
      <c r="P110" s="164">
        <v>0</v>
      </c>
      <c r="Q110" s="164">
        <f>ROUND(E110*P110,2)</f>
        <v>0</v>
      </c>
      <c r="R110" s="164" t="s">
        <v>321</v>
      </c>
      <c r="S110" s="164" t="s">
        <v>179</v>
      </c>
      <c r="T110" s="165" t="s">
        <v>179</v>
      </c>
      <c r="U110" s="166">
        <v>0</v>
      </c>
      <c r="V110" s="166">
        <f>ROUND(E110*U110,2)</f>
        <v>0</v>
      </c>
      <c r="W110" s="166"/>
      <c r="X110" s="166" t="s">
        <v>322</v>
      </c>
      <c r="Y110" s="167"/>
      <c r="Z110" s="167"/>
      <c r="AA110" s="167"/>
      <c r="AB110" s="167"/>
      <c r="AC110" s="167"/>
      <c r="AD110" s="167"/>
      <c r="AE110" s="167"/>
      <c r="AF110" s="167"/>
      <c r="AG110" s="167" t="s">
        <v>323</v>
      </c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</row>
    <row r="111" spans="1:60" outlineLevel="1">
      <c r="A111" s="168"/>
      <c r="B111" s="169"/>
      <c r="C111" s="179" t="s">
        <v>347</v>
      </c>
      <c r="D111" s="180"/>
      <c r="E111" s="181">
        <v>164.8</v>
      </c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7"/>
      <c r="Z111" s="167"/>
      <c r="AA111" s="167"/>
      <c r="AB111" s="167"/>
      <c r="AC111" s="167"/>
      <c r="AD111" s="167"/>
      <c r="AE111" s="167"/>
      <c r="AF111" s="167"/>
      <c r="AG111" s="167" t="s">
        <v>226</v>
      </c>
      <c r="AH111" s="167">
        <v>5</v>
      </c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</row>
    <row r="112" spans="1:60" ht="22.5" outlineLevel="1">
      <c r="A112" s="158">
        <v>35</v>
      </c>
      <c r="B112" s="159" t="s">
        <v>348</v>
      </c>
      <c r="C112" s="160" t="s">
        <v>349</v>
      </c>
      <c r="D112" s="161" t="s">
        <v>260</v>
      </c>
      <c r="E112" s="162">
        <v>352</v>
      </c>
      <c r="F112" s="163"/>
      <c r="G112" s="164">
        <f>ROUND(E112*F112,2)</f>
        <v>0</v>
      </c>
      <c r="H112" s="163"/>
      <c r="I112" s="164">
        <f>ROUND(E112*H112,2)</f>
        <v>0</v>
      </c>
      <c r="J112" s="163"/>
      <c r="K112" s="164">
        <f>ROUND(E112*J112,2)</f>
        <v>0</v>
      </c>
      <c r="L112" s="164">
        <v>21</v>
      </c>
      <c r="M112" s="164">
        <f>G112*(1+L112/100)</f>
        <v>0</v>
      </c>
      <c r="N112" s="164">
        <v>2.9999999999999997E-4</v>
      </c>
      <c r="O112" s="164">
        <f>ROUND(E112*N112,2)</f>
        <v>0.11</v>
      </c>
      <c r="P112" s="164">
        <v>0</v>
      </c>
      <c r="Q112" s="164">
        <f>ROUND(E112*P112,2)</f>
        <v>0</v>
      </c>
      <c r="R112" s="164" t="s">
        <v>321</v>
      </c>
      <c r="S112" s="164" t="s">
        <v>179</v>
      </c>
      <c r="T112" s="165" t="s">
        <v>179</v>
      </c>
      <c r="U112" s="166">
        <v>0</v>
      </c>
      <c r="V112" s="166">
        <f>ROUND(E112*U112,2)</f>
        <v>0</v>
      </c>
      <c r="W112" s="166"/>
      <c r="X112" s="166" t="s">
        <v>322</v>
      </c>
      <c r="Y112" s="167"/>
      <c r="Z112" s="167"/>
      <c r="AA112" s="167"/>
      <c r="AB112" s="167"/>
      <c r="AC112" s="167"/>
      <c r="AD112" s="167"/>
      <c r="AE112" s="167"/>
      <c r="AF112" s="167"/>
      <c r="AG112" s="167" t="s">
        <v>323</v>
      </c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</row>
    <row r="113" spans="1:60" outlineLevel="1">
      <c r="A113" s="168"/>
      <c r="B113" s="169"/>
      <c r="C113" s="179" t="s">
        <v>350</v>
      </c>
      <c r="D113" s="180"/>
      <c r="E113" s="181">
        <v>352</v>
      </c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7"/>
      <c r="Z113" s="167"/>
      <c r="AA113" s="167"/>
      <c r="AB113" s="167"/>
      <c r="AC113" s="167"/>
      <c r="AD113" s="167"/>
      <c r="AE113" s="167"/>
      <c r="AF113" s="167"/>
      <c r="AG113" s="167" t="s">
        <v>226</v>
      </c>
      <c r="AH113" s="167">
        <v>5</v>
      </c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</row>
    <row r="114" spans="1:60">
      <c r="A114" s="150" t="s">
        <v>174</v>
      </c>
      <c r="B114" s="151" t="s">
        <v>75</v>
      </c>
      <c r="C114" s="152" t="s">
        <v>76</v>
      </c>
      <c r="D114" s="153"/>
      <c r="E114" s="154"/>
      <c r="F114" s="155"/>
      <c r="G114" s="155">
        <f>SUMIF(AG115:AG146,"&lt;&gt;NOR",G115:G146)</f>
        <v>0</v>
      </c>
      <c r="H114" s="155"/>
      <c r="I114" s="155">
        <f>SUM(I115:I146)</f>
        <v>0</v>
      </c>
      <c r="J114" s="155"/>
      <c r="K114" s="155">
        <f>SUM(K115:K146)</f>
        <v>0</v>
      </c>
      <c r="L114" s="155"/>
      <c r="M114" s="155">
        <f>SUM(M115:M146)</f>
        <v>0</v>
      </c>
      <c r="N114" s="155"/>
      <c r="O114" s="155">
        <f>SUM(O115:O146)</f>
        <v>43.2</v>
      </c>
      <c r="P114" s="155"/>
      <c r="Q114" s="155">
        <f>SUM(Q115:Q146)</f>
        <v>0</v>
      </c>
      <c r="R114" s="155"/>
      <c r="S114" s="155"/>
      <c r="T114" s="156"/>
      <c r="U114" s="157"/>
      <c r="V114" s="157">
        <f>SUM(V115:V146)</f>
        <v>42.230000000000004</v>
      </c>
      <c r="W114" s="157"/>
      <c r="X114" s="157"/>
      <c r="AG114" t="s">
        <v>175</v>
      </c>
    </row>
    <row r="115" spans="1:60" ht="22.5" outlineLevel="1">
      <c r="A115" s="158">
        <v>36</v>
      </c>
      <c r="B115" s="159" t="s">
        <v>351</v>
      </c>
      <c r="C115" s="160" t="s">
        <v>352</v>
      </c>
      <c r="D115" s="161" t="s">
        <v>219</v>
      </c>
      <c r="E115" s="162">
        <v>11.488</v>
      </c>
      <c r="F115" s="163"/>
      <c r="G115" s="164">
        <f>ROUND(E115*F115,2)</f>
        <v>0</v>
      </c>
      <c r="H115" s="163"/>
      <c r="I115" s="164">
        <f>ROUND(E115*H115,2)</f>
        <v>0</v>
      </c>
      <c r="J115" s="163"/>
      <c r="K115" s="164">
        <f>ROUND(E115*J115,2)</f>
        <v>0</v>
      </c>
      <c r="L115" s="164">
        <v>21</v>
      </c>
      <c r="M115" s="164">
        <f>G115*(1+L115/100)</f>
        <v>0</v>
      </c>
      <c r="N115" s="164">
        <v>0</v>
      </c>
      <c r="O115" s="164">
        <f>ROUND(E115*N115,2)</f>
        <v>0</v>
      </c>
      <c r="P115" s="164">
        <v>0</v>
      </c>
      <c r="Q115" s="164">
        <f>ROUND(E115*P115,2)</f>
        <v>0</v>
      </c>
      <c r="R115" s="164" t="s">
        <v>220</v>
      </c>
      <c r="S115" s="164" t="s">
        <v>179</v>
      </c>
      <c r="T115" s="165" t="s">
        <v>179</v>
      </c>
      <c r="U115" s="166">
        <v>1.1499999999999999</v>
      </c>
      <c r="V115" s="166">
        <f>ROUND(E115*U115,2)</f>
        <v>13.21</v>
      </c>
      <c r="W115" s="166"/>
      <c r="X115" s="166" t="s">
        <v>221</v>
      </c>
      <c r="Y115" s="167"/>
      <c r="Z115" s="167"/>
      <c r="AA115" s="167"/>
      <c r="AB115" s="167"/>
      <c r="AC115" s="167"/>
      <c r="AD115" s="167"/>
      <c r="AE115" s="167"/>
      <c r="AF115" s="167"/>
      <c r="AG115" s="167" t="s">
        <v>222</v>
      </c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</row>
    <row r="116" spans="1:60" ht="12.75" customHeight="1" outlineLevel="1">
      <c r="A116" s="168"/>
      <c r="B116" s="169"/>
      <c r="C116" s="244" t="s">
        <v>315</v>
      </c>
      <c r="D116" s="244"/>
      <c r="E116" s="244"/>
      <c r="F116" s="244"/>
      <c r="G116" s="244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7"/>
      <c r="Z116" s="167"/>
      <c r="AA116" s="167"/>
      <c r="AB116" s="167"/>
      <c r="AC116" s="167"/>
      <c r="AD116" s="167"/>
      <c r="AE116" s="167"/>
      <c r="AF116" s="167"/>
      <c r="AG116" s="167" t="s">
        <v>224</v>
      </c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</row>
    <row r="117" spans="1:60" outlineLevel="1">
      <c r="A117" s="168"/>
      <c r="B117" s="169"/>
      <c r="C117" s="179" t="s">
        <v>353</v>
      </c>
      <c r="D117" s="180"/>
      <c r="E117" s="181">
        <v>11.488</v>
      </c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7"/>
      <c r="Z117" s="167"/>
      <c r="AA117" s="167"/>
      <c r="AB117" s="167"/>
      <c r="AC117" s="167"/>
      <c r="AD117" s="167"/>
      <c r="AE117" s="167"/>
      <c r="AF117" s="167"/>
      <c r="AG117" s="167" t="s">
        <v>226</v>
      </c>
      <c r="AH117" s="167">
        <v>0</v>
      </c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</row>
    <row r="118" spans="1:60" outlineLevel="1">
      <c r="A118" s="158">
        <v>37</v>
      </c>
      <c r="B118" s="159" t="s">
        <v>354</v>
      </c>
      <c r="C118" s="160" t="s">
        <v>355</v>
      </c>
      <c r="D118" s="161" t="s">
        <v>219</v>
      </c>
      <c r="E118" s="162">
        <v>1.512</v>
      </c>
      <c r="F118" s="163"/>
      <c r="G118" s="164">
        <f>ROUND(E118*F118,2)</f>
        <v>0</v>
      </c>
      <c r="H118" s="163"/>
      <c r="I118" s="164">
        <f>ROUND(E118*H118,2)</f>
        <v>0</v>
      </c>
      <c r="J118" s="163"/>
      <c r="K118" s="164">
        <f>ROUND(E118*J118,2)</f>
        <v>0</v>
      </c>
      <c r="L118" s="164">
        <v>21</v>
      </c>
      <c r="M118" s="164">
        <f>G118*(1+L118/100)</f>
        <v>0</v>
      </c>
      <c r="N118" s="164">
        <v>2.5249999999999999</v>
      </c>
      <c r="O118" s="164">
        <f>ROUND(E118*N118,2)</f>
        <v>3.82</v>
      </c>
      <c r="P118" s="164">
        <v>0</v>
      </c>
      <c r="Q118" s="164">
        <f>ROUND(E118*P118,2)</f>
        <v>0</v>
      </c>
      <c r="R118" s="164" t="s">
        <v>356</v>
      </c>
      <c r="S118" s="164" t="s">
        <v>179</v>
      </c>
      <c r="T118" s="165" t="s">
        <v>179</v>
      </c>
      <c r="U118" s="166">
        <v>0.48</v>
      </c>
      <c r="V118" s="166">
        <f>ROUND(E118*U118,2)</f>
        <v>0.73</v>
      </c>
      <c r="W118" s="166"/>
      <c r="X118" s="166" t="s">
        <v>221</v>
      </c>
      <c r="Y118" s="167"/>
      <c r="Z118" s="167"/>
      <c r="AA118" s="167"/>
      <c r="AB118" s="167"/>
      <c r="AC118" s="167"/>
      <c r="AD118" s="167"/>
      <c r="AE118" s="167"/>
      <c r="AF118" s="167"/>
      <c r="AG118" s="167" t="s">
        <v>222</v>
      </c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</row>
    <row r="119" spans="1:60" ht="12.75" customHeight="1" outlineLevel="1">
      <c r="A119" s="168"/>
      <c r="B119" s="169"/>
      <c r="C119" s="244" t="s">
        <v>357</v>
      </c>
      <c r="D119" s="244"/>
      <c r="E119" s="244"/>
      <c r="F119" s="244"/>
      <c r="G119" s="244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7"/>
      <c r="Z119" s="167"/>
      <c r="AA119" s="167"/>
      <c r="AB119" s="167"/>
      <c r="AC119" s="167"/>
      <c r="AD119" s="167"/>
      <c r="AE119" s="167"/>
      <c r="AF119" s="167"/>
      <c r="AG119" s="167" t="s">
        <v>224</v>
      </c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</row>
    <row r="120" spans="1:60" outlineLevel="1">
      <c r="A120" s="168"/>
      <c r="B120" s="169"/>
      <c r="C120" s="179" t="s">
        <v>358</v>
      </c>
      <c r="D120" s="180"/>
      <c r="E120" s="181">
        <v>1.512</v>
      </c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7"/>
      <c r="Z120" s="167"/>
      <c r="AA120" s="167"/>
      <c r="AB120" s="167"/>
      <c r="AC120" s="167"/>
      <c r="AD120" s="167"/>
      <c r="AE120" s="167"/>
      <c r="AF120" s="167"/>
      <c r="AG120" s="167" t="s">
        <v>226</v>
      </c>
      <c r="AH120" s="167">
        <v>0</v>
      </c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</row>
    <row r="121" spans="1:60" outlineLevel="1">
      <c r="A121" s="158">
        <v>38</v>
      </c>
      <c r="B121" s="159" t="s">
        <v>359</v>
      </c>
      <c r="C121" s="160" t="s">
        <v>360</v>
      </c>
      <c r="D121" s="161" t="s">
        <v>260</v>
      </c>
      <c r="E121" s="162">
        <v>6.48</v>
      </c>
      <c r="F121" s="163"/>
      <c r="G121" s="164">
        <f>ROUND(E121*F121,2)</f>
        <v>0</v>
      </c>
      <c r="H121" s="163"/>
      <c r="I121" s="164">
        <f>ROUND(E121*H121,2)</f>
        <v>0</v>
      </c>
      <c r="J121" s="163"/>
      <c r="K121" s="164">
        <f>ROUND(E121*J121,2)</f>
        <v>0</v>
      </c>
      <c r="L121" s="164">
        <v>21</v>
      </c>
      <c r="M121" s="164">
        <f>G121*(1+L121/100)</f>
        <v>0</v>
      </c>
      <c r="N121" s="164">
        <v>3.916E-2</v>
      </c>
      <c r="O121" s="164">
        <f>ROUND(E121*N121,2)</f>
        <v>0.25</v>
      </c>
      <c r="P121" s="164">
        <v>0</v>
      </c>
      <c r="Q121" s="164">
        <f>ROUND(E121*P121,2)</f>
        <v>0</v>
      </c>
      <c r="R121" s="164" t="s">
        <v>356</v>
      </c>
      <c r="S121" s="164" t="s">
        <v>179</v>
      </c>
      <c r="T121" s="165" t="s">
        <v>179</v>
      </c>
      <c r="U121" s="166">
        <v>1.05</v>
      </c>
      <c r="V121" s="166">
        <f>ROUND(E121*U121,2)</f>
        <v>6.8</v>
      </c>
      <c r="W121" s="166"/>
      <c r="X121" s="166" t="s">
        <v>221</v>
      </c>
      <c r="Y121" s="167"/>
      <c r="Z121" s="167"/>
      <c r="AA121" s="167"/>
      <c r="AB121" s="167"/>
      <c r="AC121" s="167"/>
      <c r="AD121" s="167"/>
      <c r="AE121" s="167"/>
      <c r="AF121" s="167"/>
      <c r="AG121" s="167" t="s">
        <v>222</v>
      </c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</row>
    <row r="122" spans="1:60" ht="18.95" customHeight="1" outlineLevel="1">
      <c r="A122" s="168"/>
      <c r="B122" s="169"/>
      <c r="C122" s="244" t="s">
        <v>361</v>
      </c>
      <c r="D122" s="244"/>
      <c r="E122" s="244"/>
      <c r="F122" s="244"/>
      <c r="G122" s="244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7"/>
      <c r="Z122" s="167"/>
      <c r="AA122" s="167"/>
      <c r="AB122" s="167"/>
      <c r="AC122" s="167"/>
      <c r="AD122" s="167"/>
      <c r="AE122" s="167"/>
      <c r="AF122" s="167"/>
      <c r="AG122" s="167" t="s">
        <v>224</v>
      </c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70" t="str">
        <f>C122</f>
        <v>svislé nebo šikmé (odkloněné), půdorysně přímé nebo zalomené, stěn základových pasů ve volných nebo zapažených jámách, rýhách, šachtách, včetně případných vzpěr,</v>
      </c>
      <c r="BB122" s="167"/>
      <c r="BC122" s="167"/>
      <c r="BD122" s="167"/>
      <c r="BE122" s="167"/>
      <c r="BF122" s="167"/>
      <c r="BG122" s="167"/>
      <c r="BH122" s="167"/>
    </row>
    <row r="123" spans="1:60" outlineLevel="1">
      <c r="A123" s="168"/>
      <c r="B123" s="169"/>
      <c r="C123" s="179" t="s">
        <v>362</v>
      </c>
      <c r="D123" s="180"/>
      <c r="E123" s="181">
        <v>6.48</v>
      </c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7"/>
      <c r="Z123" s="167"/>
      <c r="AA123" s="167"/>
      <c r="AB123" s="167"/>
      <c r="AC123" s="167"/>
      <c r="AD123" s="167"/>
      <c r="AE123" s="167"/>
      <c r="AF123" s="167"/>
      <c r="AG123" s="167" t="s">
        <v>226</v>
      </c>
      <c r="AH123" s="167">
        <v>0</v>
      </c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</row>
    <row r="124" spans="1:60" outlineLevel="1">
      <c r="A124" s="158">
        <v>39</v>
      </c>
      <c r="B124" s="159" t="s">
        <v>363</v>
      </c>
      <c r="C124" s="160" t="s">
        <v>364</v>
      </c>
      <c r="D124" s="161" t="s">
        <v>260</v>
      </c>
      <c r="E124" s="162">
        <v>6.48</v>
      </c>
      <c r="F124" s="163"/>
      <c r="G124" s="164">
        <f>ROUND(E124*F124,2)</f>
        <v>0</v>
      </c>
      <c r="H124" s="163"/>
      <c r="I124" s="164">
        <f>ROUND(E124*H124,2)</f>
        <v>0</v>
      </c>
      <c r="J124" s="163"/>
      <c r="K124" s="164">
        <f>ROUND(E124*J124,2)</f>
        <v>0</v>
      </c>
      <c r="L124" s="164">
        <v>21</v>
      </c>
      <c r="M124" s="164">
        <f>G124*(1+L124/100)</f>
        <v>0</v>
      </c>
      <c r="N124" s="164">
        <v>0</v>
      </c>
      <c r="O124" s="164">
        <f>ROUND(E124*N124,2)</f>
        <v>0</v>
      </c>
      <c r="P124" s="164">
        <v>0</v>
      </c>
      <c r="Q124" s="164">
        <f>ROUND(E124*P124,2)</f>
        <v>0</v>
      </c>
      <c r="R124" s="164" t="s">
        <v>356</v>
      </c>
      <c r="S124" s="164" t="s">
        <v>179</v>
      </c>
      <c r="T124" s="165" t="s">
        <v>179</v>
      </c>
      <c r="U124" s="166">
        <v>0.32</v>
      </c>
      <c r="V124" s="166">
        <f>ROUND(E124*U124,2)</f>
        <v>2.0699999999999998</v>
      </c>
      <c r="W124" s="166"/>
      <c r="X124" s="166" t="s">
        <v>221</v>
      </c>
      <c r="Y124" s="167"/>
      <c r="Z124" s="167"/>
      <c r="AA124" s="167"/>
      <c r="AB124" s="167"/>
      <c r="AC124" s="167"/>
      <c r="AD124" s="167"/>
      <c r="AE124" s="167"/>
      <c r="AF124" s="167"/>
      <c r="AG124" s="167" t="s">
        <v>222</v>
      </c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</row>
    <row r="125" spans="1:60" ht="18.95" customHeight="1" outlineLevel="1">
      <c r="A125" s="168"/>
      <c r="B125" s="169"/>
      <c r="C125" s="244" t="s">
        <v>361</v>
      </c>
      <c r="D125" s="244"/>
      <c r="E125" s="244"/>
      <c r="F125" s="244"/>
      <c r="G125" s="244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7"/>
      <c r="Z125" s="167"/>
      <c r="AA125" s="167"/>
      <c r="AB125" s="167"/>
      <c r="AC125" s="167"/>
      <c r="AD125" s="167"/>
      <c r="AE125" s="167"/>
      <c r="AF125" s="167"/>
      <c r="AG125" s="167" t="s">
        <v>224</v>
      </c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70" t="str">
        <f>C125</f>
        <v>svislé nebo šikmé (odkloněné), půdorysně přímé nebo zalomené, stěn základových pasů ve volných nebo zapažených jámách, rýhách, šachtách, včetně případných vzpěr,</v>
      </c>
      <c r="BB125" s="167"/>
      <c r="BC125" s="167"/>
      <c r="BD125" s="167"/>
      <c r="BE125" s="167"/>
      <c r="BF125" s="167"/>
      <c r="BG125" s="167"/>
      <c r="BH125" s="167"/>
    </row>
    <row r="126" spans="1:60" ht="12.75" customHeight="1" outlineLevel="1">
      <c r="A126" s="168"/>
      <c r="B126" s="169"/>
      <c r="C126" s="243" t="s">
        <v>365</v>
      </c>
      <c r="D126" s="243"/>
      <c r="E126" s="243"/>
      <c r="F126" s="243"/>
      <c r="G126" s="243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7"/>
      <c r="Z126" s="167"/>
      <c r="AA126" s="167"/>
      <c r="AB126" s="167"/>
      <c r="AC126" s="167"/>
      <c r="AD126" s="167"/>
      <c r="AE126" s="167"/>
      <c r="AF126" s="167"/>
      <c r="AG126" s="167" t="s">
        <v>184</v>
      </c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</row>
    <row r="127" spans="1:60" outlineLevel="1">
      <c r="A127" s="168"/>
      <c r="B127" s="169"/>
      <c r="C127" s="179" t="s">
        <v>366</v>
      </c>
      <c r="D127" s="180"/>
      <c r="E127" s="181">
        <v>6.48</v>
      </c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7"/>
      <c r="Z127" s="167"/>
      <c r="AA127" s="167"/>
      <c r="AB127" s="167"/>
      <c r="AC127" s="167"/>
      <c r="AD127" s="167"/>
      <c r="AE127" s="167"/>
      <c r="AF127" s="167"/>
      <c r="AG127" s="167" t="s">
        <v>226</v>
      </c>
      <c r="AH127" s="167">
        <v>5</v>
      </c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</row>
    <row r="128" spans="1:60" outlineLevel="1">
      <c r="A128" s="158">
        <v>40</v>
      </c>
      <c r="B128" s="159" t="s">
        <v>367</v>
      </c>
      <c r="C128" s="160" t="s">
        <v>368</v>
      </c>
      <c r="D128" s="161" t="s">
        <v>239</v>
      </c>
      <c r="E128" s="162">
        <v>0.13306000000000001</v>
      </c>
      <c r="F128" s="163"/>
      <c r="G128" s="164">
        <f>ROUND(E128*F128,2)</f>
        <v>0</v>
      </c>
      <c r="H128" s="163"/>
      <c r="I128" s="164">
        <f>ROUND(E128*H128,2)</f>
        <v>0</v>
      </c>
      <c r="J128" s="163"/>
      <c r="K128" s="164">
        <f>ROUND(E128*J128,2)</f>
        <v>0</v>
      </c>
      <c r="L128" s="164">
        <v>21</v>
      </c>
      <c r="M128" s="164">
        <f>G128*(1+L128/100)</f>
        <v>0</v>
      </c>
      <c r="N128" s="164">
        <v>1.0211600000000001</v>
      </c>
      <c r="O128" s="164">
        <f>ROUND(E128*N128,2)</f>
        <v>0.14000000000000001</v>
      </c>
      <c r="P128" s="164">
        <v>0</v>
      </c>
      <c r="Q128" s="164">
        <f>ROUND(E128*P128,2)</f>
        <v>0</v>
      </c>
      <c r="R128" s="164" t="s">
        <v>356</v>
      </c>
      <c r="S128" s="164" t="s">
        <v>179</v>
      </c>
      <c r="T128" s="165" t="s">
        <v>179</v>
      </c>
      <c r="U128" s="166">
        <v>23.530999999999999</v>
      </c>
      <c r="V128" s="166">
        <f>ROUND(E128*U128,2)</f>
        <v>3.13</v>
      </c>
      <c r="W128" s="166"/>
      <c r="X128" s="166" t="s">
        <v>221</v>
      </c>
      <c r="Y128" s="167"/>
      <c r="Z128" s="167"/>
      <c r="AA128" s="167"/>
      <c r="AB128" s="167"/>
      <c r="AC128" s="167"/>
      <c r="AD128" s="167"/>
      <c r="AE128" s="167"/>
      <c r="AF128" s="167"/>
      <c r="AG128" s="167" t="s">
        <v>222</v>
      </c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</row>
    <row r="129" spans="1:60" outlineLevel="1">
      <c r="A129" s="168"/>
      <c r="B129" s="169"/>
      <c r="C129" s="179" t="s">
        <v>369</v>
      </c>
      <c r="D129" s="180"/>
      <c r="E129" s="181">
        <v>0.13306000000000001</v>
      </c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7"/>
      <c r="Z129" s="167"/>
      <c r="AA129" s="167"/>
      <c r="AB129" s="167"/>
      <c r="AC129" s="167"/>
      <c r="AD129" s="167"/>
      <c r="AE129" s="167"/>
      <c r="AF129" s="167"/>
      <c r="AG129" s="167" t="s">
        <v>226</v>
      </c>
      <c r="AH129" s="167">
        <v>0</v>
      </c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</row>
    <row r="130" spans="1:60" outlineLevel="1">
      <c r="A130" s="158">
        <v>41</v>
      </c>
      <c r="B130" s="159" t="s">
        <v>370</v>
      </c>
      <c r="C130" s="160" t="s">
        <v>371</v>
      </c>
      <c r="D130" s="161" t="s">
        <v>219</v>
      </c>
      <c r="E130" s="162">
        <v>2.2872499999999998</v>
      </c>
      <c r="F130" s="163"/>
      <c r="G130" s="164">
        <f>ROUND(E130*F130,2)</f>
        <v>0</v>
      </c>
      <c r="H130" s="163"/>
      <c r="I130" s="164">
        <f>ROUND(E130*H130,2)</f>
        <v>0</v>
      </c>
      <c r="J130" s="163"/>
      <c r="K130" s="164">
        <f>ROUND(E130*J130,2)</f>
        <v>0</v>
      </c>
      <c r="L130" s="164">
        <v>21</v>
      </c>
      <c r="M130" s="164">
        <f>G130*(1+L130/100)</f>
        <v>0</v>
      </c>
      <c r="N130" s="164">
        <v>2.5249999999999999</v>
      </c>
      <c r="O130" s="164">
        <f>ROUND(E130*N130,2)</f>
        <v>5.78</v>
      </c>
      <c r="P130" s="164">
        <v>0</v>
      </c>
      <c r="Q130" s="164">
        <f>ROUND(E130*P130,2)</f>
        <v>0</v>
      </c>
      <c r="R130" s="164" t="s">
        <v>356</v>
      </c>
      <c r="S130" s="164" t="s">
        <v>179</v>
      </c>
      <c r="T130" s="165" t="s">
        <v>179</v>
      </c>
      <c r="U130" s="166">
        <v>0.48</v>
      </c>
      <c r="V130" s="166">
        <f>ROUND(E130*U130,2)</f>
        <v>1.1000000000000001</v>
      </c>
      <c r="W130" s="166"/>
      <c r="X130" s="166" t="s">
        <v>221</v>
      </c>
      <c r="Y130" s="167"/>
      <c r="Z130" s="167"/>
      <c r="AA130" s="167"/>
      <c r="AB130" s="167"/>
      <c r="AC130" s="167"/>
      <c r="AD130" s="167"/>
      <c r="AE130" s="167"/>
      <c r="AF130" s="167"/>
      <c r="AG130" s="167" t="s">
        <v>222</v>
      </c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</row>
    <row r="131" spans="1:60" ht="12.75" customHeight="1" outlineLevel="1">
      <c r="A131" s="168"/>
      <c r="B131" s="169"/>
      <c r="C131" s="244" t="s">
        <v>372</v>
      </c>
      <c r="D131" s="244"/>
      <c r="E131" s="244"/>
      <c r="F131" s="244"/>
      <c r="G131" s="244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7"/>
      <c r="Z131" s="167"/>
      <c r="AA131" s="167"/>
      <c r="AB131" s="167"/>
      <c r="AC131" s="167"/>
      <c r="AD131" s="167"/>
      <c r="AE131" s="167"/>
      <c r="AF131" s="167"/>
      <c r="AG131" s="167" t="s">
        <v>224</v>
      </c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</row>
    <row r="132" spans="1:60" outlineLevel="1">
      <c r="A132" s="168"/>
      <c r="B132" s="169"/>
      <c r="C132" s="179" t="s">
        <v>294</v>
      </c>
      <c r="D132" s="180"/>
      <c r="E132" s="181">
        <v>2.08725</v>
      </c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7"/>
      <c r="Z132" s="167"/>
      <c r="AA132" s="167"/>
      <c r="AB132" s="167"/>
      <c r="AC132" s="167"/>
      <c r="AD132" s="167"/>
      <c r="AE132" s="167"/>
      <c r="AF132" s="167"/>
      <c r="AG132" s="167" t="s">
        <v>226</v>
      </c>
      <c r="AH132" s="167">
        <v>0</v>
      </c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</row>
    <row r="133" spans="1:60" outlineLevel="1">
      <c r="A133" s="168"/>
      <c r="B133" s="169"/>
      <c r="C133" s="179" t="s">
        <v>373</v>
      </c>
      <c r="D133" s="180"/>
      <c r="E133" s="181">
        <v>0.2</v>
      </c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7"/>
      <c r="Z133" s="167"/>
      <c r="AA133" s="167"/>
      <c r="AB133" s="167"/>
      <c r="AC133" s="167"/>
      <c r="AD133" s="167"/>
      <c r="AE133" s="167"/>
      <c r="AF133" s="167"/>
      <c r="AG133" s="167" t="s">
        <v>226</v>
      </c>
      <c r="AH133" s="167">
        <v>0</v>
      </c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</row>
    <row r="134" spans="1:60" outlineLevel="1">
      <c r="A134" s="158">
        <v>42</v>
      </c>
      <c r="B134" s="159" t="s">
        <v>374</v>
      </c>
      <c r="C134" s="160" t="s">
        <v>375</v>
      </c>
      <c r="D134" s="161" t="s">
        <v>239</v>
      </c>
      <c r="E134" s="162">
        <v>0.20064000000000001</v>
      </c>
      <c r="F134" s="163"/>
      <c r="G134" s="164">
        <f>ROUND(E134*F134,2)</f>
        <v>0</v>
      </c>
      <c r="H134" s="163"/>
      <c r="I134" s="164">
        <f>ROUND(E134*H134,2)</f>
        <v>0</v>
      </c>
      <c r="J134" s="163"/>
      <c r="K134" s="164">
        <f>ROUND(E134*J134,2)</f>
        <v>0</v>
      </c>
      <c r="L134" s="164">
        <v>21</v>
      </c>
      <c r="M134" s="164">
        <f>G134*(1+L134/100)</f>
        <v>0</v>
      </c>
      <c r="N134" s="164">
        <v>1.0211600000000001</v>
      </c>
      <c r="O134" s="164">
        <f>ROUND(E134*N134,2)</f>
        <v>0.2</v>
      </c>
      <c r="P134" s="164">
        <v>0</v>
      </c>
      <c r="Q134" s="164">
        <f>ROUND(E134*P134,2)</f>
        <v>0</v>
      </c>
      <c r="R134" s="164" t="s">
        <v>356</v>
      </c>
      <c r="S134" s="164" t="s">
        <v>179</v>
      </c>
      <c r="T134" s="165" t="s">
        <v>179</v>
      </c>
      <c r="U134" s="166">
        <v>23.530999999999999</v>
      </c>
      <c r="V134" s="166">
        <f>ROUND(E134*U134,2)</f>
        <v>4.72</v>
      </c>
      <c r="W134" s="166"/>
      <c r="X134" s="166" t="s">
        <v>221</v>
      </c>
      <c r="Y134" s="167"/>
      <c r="Z134" s="167"/>
      <c r="AA134" s="167"/>
      <c r="AB134" s="167"/>
      <c r="AC134" s="167"/>
      <c r="AD134" s="167"/>
      <c r="AE134" s="167"/>
      <c r="AF134" s="167"/>
      <c r="AG134" s="167" t="s">
        <v>222</v>
      </c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</row>
    <row r="135" spans="1:60" ht="12.75" customHeight="1" outlineLevel="1">
      <c r="A135" s="168"/>
      <c r="B135" s="169"/>
      <c r="C135" s="244" t="s">
        <v>376</v>
      </c>
      <c r="D135" s="244"/>
      <c r="E135" s="244"/>
      <c r="F135" s="244"/>
      <c r="G135" s="244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7"/>
      <c r="Z135" s="167"/>
      <c r="AA135" s="167"/>
      <c r="AB135" s="167"/>
      <c r="AC135" s="167"/>
      <c r="AD135" s="167"/>
      <c r="AE135" s="167"/>
      <c r="AF135" s="167"/>
      <c r="AG135" s="167" t="s">
        <v>224</v>
      </c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</row>
    <row r="136" spans="1:60" outlineLevel="1">
      <c r="A136" s="168"/>
      <c r="B136" s="169"/>
      <c r="C136" s="179" t="s">
        <v>377</v>
      </c>
      <c r="D136" s="180"/>
      <c r="E136" s="181">
        <v>0.20064000000000001</v>
      </c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7"/>
      <c r="Z136" s="167"/>
      <c r="AA136" s="167"/>
      <c r="AB136" s="167"/>
      <c r="AC136" s="167"/>
      <c r="AD136" s="167"/>
      <c r="AE136" s="167"/>
      <c r="AF136" s="167"/>
      <c r="AG136" s="167" t="s">
        <v>226</v>
      </c>
      <c r="AH136" s="167">
        <v>0</v>
      </c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</row>
    <row r="137" spans="1:60" outlineLevel="1">
      <c r="A137" s="158">
        <v>43</v>
      </c>
      <c r="B137" s="159" t="s">
        <v>378</v>
      </c>
      <c r="C137" s="160" t="s">
        <v>379</v>
      </c>
      <c r="D137" s="161" t="s">
        <v>260</v>
      </c>
      <c r="E137" s="162">
        <v>5.5</v>
      </c>
      <c r="F137" s="163"/>
      <c r="G137" s="164">
        <f>ROUND(E137*F137,2)</f>
        <v>0</v>
      </c>
      <c r="H137" s="163"/>
      <c r="I137" s="164">
        <f>ROUND(E137*H137,2)</f>
        <v>0</v>
      </c>
      <c r="J137" s="163"/>
      <c r="K137" s="164">
        <f>ROUND(E137*J137,2)</f>
        <v>0</v>
      </c>
      <c r="L137" s="164">
        <v>21</v>
      </c>
      <c r="M137" s="164">
        <f>G137*(1+L137/100)</f>
        <v>0</v>
      </c>
      <c r="N137" s="164">
        <v>1.2197499999999999</v>
      </c>
      <c r="O137" s="164">
        <f>ROUND(E137*N137,2)</f>
        <v>6.71</v>
      </c>
      <c r="P137" s="164">
        <v>0</v>
      </c>
      <c r="Q137" s="164">
        <f>ROUND(E137*P137,2)</f>
        <v>0</v>
      </c>
      <c r="R137" s="164" t="s">
        <v>356</v>
      </c>
      <c r="S137" s="164" t="s">
        <v>179</v>
      </c>
      <c r="T137" s="165" t="s">
        <v>179</v>
      </c>
      <c r="U137" s="166">
        <v>1.3</v>
      </c>
      <c r="V137" s="166">
        <f>ROUND(E137*U137,2)</f>
        <v>7.15</v>
      </c>
      <c r="W137" s="166"/>
      <c r="X137" s="166" t="s">
        <v>221</v>
      </c>
      <c r="Y137" s="167"/>
      <c r="Z137" s="167"/>
      <c r="AA137" s="167"/>
      <c r="AB137" s="167"/>
      <c r="AC137" s="167"/>
      <c r="AD137" s="167"/>
      <c r="AE137" s="167"/>
      <c r="AF137" s="167"/>
      <c r="AG137" s="167" t="s">
        <v>222</v>
      </c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</row>
    <row r="138" spans="1:60" ht="12.75" customHeight="1" outlineLevel="1">
      <c r="A138" s="168"/>
      <c r="B138" s="169"/>
      <c r="C138" s="244" t="s">
        <v>380</v>
      </c>
      <c r="D138" s="244"/>
      <c r="E138" s="244"/>
      <c r="F138" s="244"/>
      <c r="G138" s="244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7"/>
      <c r="Z138" s="167"/>
      <c r="AA138" s="167"/>
      <c r="AB138" s="167"/>
      <c r="AC138" s="167"/>
      <c r="AD138" s="167"/>
      <c r="AE138" s="167"/>
      <c r="AF138" s="167"/>
      <c r="AG138" s="167" t="s">
        <v>224</v>
      </c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</row>
    <row r="139" spans="1:60" outlineLevel="1">
      <c r="A139" s="168"/>
      <c r="B139" s="169"/>
      <c r="C139" s="179" t="s">
        <v>381</v>
      </c>
      <c r="D139" s="180"/>
      <c r="E139" s="181">
        <v>5.5</v>
      </c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7"/>
      <c r="Z139" s="167"/>
      <c r="AA139" s="167"/>
      <c r="AB139" s="167"/>
      <c r="AC139" s="167"/>
      <c r="AD139" s="167"/>
      <c r="AE139" s="167"/>
      <c r="AF139" s="167"/>
      <c r="AG139" s="167" t="s">
        <v>226</v>
      </c>
      <c r="AH139" s="167">
        <v>0</v>
      </c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</row>
    <row r="140" spans="1:60" ht="22.5" outlineLevel="1">
      <c r="A140" s="158">
        <v>44</v>
      </c>
      <c r="B140" s="159" t="s">
        <v>382</v>
      </c>
      <c r="C140" s="160" t="s">
        <v>383</v>
      </c>
      <c r="D140" s="161" t="s">
        <v>219</v>
      </c>
      <c r="E140" s="162">
        <v>1.806</v>
      </c>
      <c r="F140" s="163"/>
      <c r="G140" s="164">
        <f>ROUND(E140*F140,2)</f>
        <v>0</v>
      </c>
      <c r="H140" s="163"/>
      <c r="I140" s="164">
        <f>ROUND(E140*H140,2)</f>
        <v>0</v>
      </c>
      <c r="J140" s="163"/>
      <c r="K140" s="164">
        <f>ROUND(E140*J140,2)</f>
        <v>0</v>
      </c>
      <c r="L140" s="164">
        <v>21</v>
      </c>
      <c r="M140" s="164">
        <f>G140*(1+L140/100)</f>
        <v>0</v>
      </c>
      <c r="N140" s="164">
        <v>1.837</v>
      </c>
      <c r="O140" s="164">
        <f>ROUND(E140*N140,2)</f>
        <v>3.32</v>
      </c>
      <c r="P140" s="164">
        <v>0</v>
      </c>
      <c r="Q140" s="164">
        <f>ROUND(E140*P140,2)</f>
        <v>0</v>
      </c>
      <c r="R140" s="164" t="s">
        <v>356</v>
      </c>
      <c r="S140" s="164" t="s">
        <v>179</v>
      </c>
      <c r="T140" s="165" t="s">
        <v>179</v>
      </c>
      <c r="U140" s="166">
        <v>1.8360000000000001</v>
      </c>
      <c r="V140" s="166">
        <f>ROUND(E140*U140,2)</f>
        <v>3.32</v>
      </c>
      <c r="W140" s="166"/>
      <c r="X140" s="166" t="s">
        <v>221</v>
      </c>
      <c r="Y140" s="167"/>
      <c r="Z140" s="167"/>
      <c r="AA140" s="167"/>
      <c r="AB140" s="167"/>
      <c r="AC140" s="167"/>
      <c r="AD140" s="167"/>
      <c r="AE140" s="167"/>
      <c r="AF140" s="167"/>
      <c r="AG140" s="167" t="s">
        <v>222</v>
      </c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</row>
    <row r="141" spans="1:60" ht="12.75" customHeight="1" outlineLevel="1">
      <c r="A141" s="168"/>
      <c r="B141" s="169"/>
      <c r="C141" s="244" t="s">
        <v>384</v>
      </c>
      <c r="D141" s="244"/>
      <c r="E141" s="244"/>
      <c r="F141" s="244"/>
      <c r="G141" s="244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7"/>
      <c r="Z141" s="167"/>
      <c r="AA141" s="167"/>
      <c r="AB141" s="167"/>
      <c r="AC141" s="167"/>
      <c r="AD141" s="167"/>
      <c r="AE141" s="167"/>
      <c r="AF141" s="167"/>
      <c r="AG141" s="167" t="s">
        <v>224</v>
      </c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70" t="str">
        <f>C141</f>
        <v>pod mazaniny a dlažby, popř. na plochých střechách, vodorovný nebo ve spádu, s udusáním a urovnáním povrchu,</v>
      </c>
      <c r="BB141" s="167"/>
      <c r="BC141" s="167"/>
      <c r="BD141" s="167"/>
      <c r="BE141" s="167"/>
      <c r="BF141" s="167"/>
      <c r="BG141" s="167"/>
      <c r="BH141" s="167"/>
    </row>
    <row r="142" spans="1:60" outlineLevel="1">
      <c r="A142" s="168"/>
      <c r="B142" s="169"/>
      <c r="C142" s="179" t="s">
        <v>385</v>
      </c>
      <c r="D142" s="180"/>
      <c r="E142" s="181">
        <v>1.806</v>
      </c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7"/>
      <c r="Z142" s="167"/>
      <c r="AA142" s="167"/>
      <c r="AB142" s="167"/>
      <c r="AC142" s="167"/>
      <c r="AD142" s="167"/>
      <c r="AE142" s="167"/>
      <c r="AF142" s="167"/>
      <c r="AG142" s="167" t="s">
        <v>226</v>
      </c>
      <c r="AH142" s="167">
        <v>0</v>
      </c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</row>
    <row r="143" spans="1:60" outlineLevel="1">
      <c r="A143" s="158">
        <v>45</v>
      </c>
      <c r="B143" s="159" t="s">
        <v>386</v>
      </c>
      <c r="C143" s="160" t="s">
        <v>387</v>
      </c>
      <c r="D143" s="161" t="s">
        <v>260</v>
      </c>
      <c r="E143" s="162">
        <v>3.08</v>
      </c>
      <c r="F143" s="163"/>
      <c r="G143" s="164">
        <f>ROUND(E143*F143,2)</f>
        <v>0</v>
      </c>
      <c r="H143" s="163"/>
      <c r="I143" s="164">
        <f>ROUND(E143*H143,2)</f>
        <v>0</v>
      </c>
      <c r="J143" s="163"/>
      <c r="K143" s="164">
        <f>ROUND(E143*J143,2)</f>
        <v>0</v>
      </c>
      <c r="L143" s="164">
        <v>21</v>
      </c>
      <c r="M143" s="164">
        <f>G143*(1+L143/100)</f>
        <v>0</v>
      </c>
      <c r="N143" s="164">
        <v>0</v>
      </c>
      <c r="O143" s="164">
        <f>ROUND(E143*N143,2)</f>
        <v>0</v>
      </c>
      <c r="P143" s="164">
        <v>0</v>
      </c>
      <c r="Q143" s="164">
        <f>ROUND(E143*P143,2)</f>
        <v>0</v>
      </c>
      <c r="R143" s="164"/>
      <c r="S143" s="164" t="s">
        <v>276</v>
      </c>
      <c r="T143" s="165" t="s">
        <v>180</v>
      </c>
      <c r="U143" s="166">
        <v>0</v>
      </c>
      <c r="V143" s="166">
        <f>ROUND(E143*U143,2)</f>
        <v>0</v>
      </c>
      <c r="W143" s="166"/>
      <c r="X143" s="166" t="s">
        <v>221</v>
      </c>
      <c r="Y143" s="167"/>
      <c r="Z143" s="167"/>
      <c r="AA143" s="167"/>
      <c r="AB143" s="167"/>
      <c r="AC143" s="167"/>
      <c r="AD143" s="167"/>
      <c r="AE143" s="167"/>
      <c r="AF143" s="167"/>
      <c r="AG143" s="167" t="s">
        <v>222</v>
      </c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</row>
    <row r="144" spans="1:60" outlineLevel="1">
      <c r="A144" s="168"/>
      <c r="B144" s="169"/>
      <c r="C144" s="179" t="s">
        <v>388</v>
      </c>
      <c r="D144" s="180"/>
      <c r="E144" s="181">
        <v>3.08</v>
      </c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7"/>
      <c r="Z144" s="167"/>
      <c r="AA144" s="167"/>
      <c r="AB144" s="167"/>
      <c r="AC144" s="167"/>
      <c r="AD144" s="167"/>
      <c r="AE144" s="167"/>
      <c r="AF144" s="167"/>
      <c r="AG144" s="167" t="s">
        <v>226</v>
      </c>
      <c r="AH144" s="167">
        <v>0</v>
      </c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</row>
    <row r="145" spans="1:60" outlineLevel="1">
      <c r="A145" s="158">
        <v>46</v>
      </c>
      <c r="B145" s="159" t="s">
        <v>319</v>
      </c>
      <c r="C145" s="160" t="s">
        <v>320</v>
      </c>
      <c r="D145" s="161" t="s">
        <v>239</v>
      </c>
      <c r="E145" s="162">
        <v>22.975999999999999</v>
      </c>
      <c r="F145" s="163"/>
      <c r="G145" s="164">
        <f>ROUND(E145*F145,2)</f>
        <v>0</v>
      </c>
      <c r="H145" s="163"/>
      <c r="I145" s="164">
        <f>ROUND(E145*H145,2)</f>
        <v>0</v>
      </c>
      <c r="J145" s="163"/>
      <c r="K145" s="164">
        <f>ROUND(E145*J145,2)</f>
        <v>0</v>
      </c>
      <c r="L145" s="164">
        <v>21</v>
      </c>
      <c r="M145" s="164">
        <f>G145*(1+L145/100)</f>
        <v>0</v>
      </c>
      <c r="N145" s="164">
        <v>1</v>
      </c>
      <c r="O145" s="164">
        <f>ROUND(E145*N145,2)</f>
        <v>22.98</v>
      </c>
      <c r="P145" s="164">
        <v>0</v>
      </c>
      <c r="Q145" s="164">
        <f>ROUND(E145*P145,2)</f>
        <v>0</v>
      </c>
      <c r="R145" s="164" t="s">
        <v>321</v>
      </c>
      <c r="S145" s="164" t="s">
        <v>179</v>
      </c>
      <c r="T145" s="165" t="s">
        <v>179</v>
      </c>
      <c r="U145" s="166">
        <v>0</v>
      </c>
      <c r="V145" s="166">
        <f>ROUND(E145*U145,2)</f>
        <v>0</v>
      </c>
      <c r="W145" s="166"/>
      <c r="X145" s="166" t="s">
        <v>322</v>
      </c>
      <c r="Y145" s="167"/>
      <c r="Z145" s="167"/>
      <c r="AA145" s="167"/>
      <c r="AB145" s="167"/>
      <c r="AC145" s="167"/>
      <c r="AD145" s="167"/>
      <c r="AE145" s="167"/>
      <c r="AF145" s="167"/>
      <c r="AG145" s="167" t="s">
        <v>323</v>
      </c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</row>
    <row r="146" spans="1:60" outlineLevel="1">
      <c r="A146" s="168"/>
      <c r="B146" s="169"/>
      <c r="C146" s="179" t="s">
        <v>389</v>
      </c>
      <c r="D146" s="180"/>
      <c r="E146" s="181">
        <v>22.975999999999999</v>
      </c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7"/>
      <c r="Z146" s="167"/>
      <c r="AA146" s="167"/>
      <c r="AB146" s="167"/>
      <c r="AC146" s="167"/>
      <c r="AD146" s="167"/>
      <c r="AE146" s="167"/>
      <c r="AF146" s="167"/>
      <c r="AG146" s="167" t="s">
        <v>226</v>
      </c>
      <c r="AH146" s="167">
        <v>5</v>
      </c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</row>
    <row r="147" spans="1:60">
      <c r="A147" s="150" t="s">
        <v>174</v>
      </c>
      <c r="B147" s="151" t="s">
        <v>77</v>
      </c>
      <c r="C147" s="152" t="s">
        <v>78</v>
      </c>
      <c r="D147" s="153"/>
      <c r="E147" s="154"/>
      <c r="F147" s="155"/>
      <c r="G147" s="155">
        <f>SUMIF(AG148:AG285,"&lt;&gt;NOR",G148:G285)</f>
        <v>0</v>
      </c>
      <c r="H147" s="155"/>
      <c r="I147" s="155">
        <f>SUM(I148:I285)</f>
        <v>0</v>
      </c>
      <c r="J147" s="155"/>
      <c r="K147" s="155">
        <f>SUM(K148:K285)</f>
        <v>0</v>
      </c>
      <c r="L147" s="155"/>
      <c r="M147" s="155">
        <f>SUM(M148:M285)</f>
        <v>0</v>
      </c>
      <c r="N147" s="155"/>
      <c r="O147" s="155">
        <f>SUM(O148:O285)</f>
        <v>210.97999999999988</v>
      </c>
      <c r="P147" s="155"/>
      <c r="Q147" s="155">
        <f>SUM(Q148:Q285)</f>
        <v>0</v>
      </c>
      <c r="R147" s="155"/>
      <c r="S147" s="155"/>
      <c r="T147" s="156"/>
      <c r="U147" s="157"/>
      <c r="V147" s="157">
        <f>SUM(V148:V285)</f>
        <v>1283.04</v>
      </c>
      <c r="W147" s="157"/>
      <c r="X147" s="157"/>
      <c r="AG147" t="s">
        <v>175</v>
      </c>
    </row>
    <row r="148" spans="1:60" ht="22.5" outlineLevel="1">
      <c r="A148" s="158">
        <v>47</v>
      </c>
      <c r="B148" s="159" t="s">
        <v>390</v>
      </c>
      <c r="C148" s="160" t="s">
        <v>391</v>
      </c>
      <c r="D148" s="161" t="s">
        <v>219</v>
      </c>
      <c r="E148" s="162">
        <v>6.0750000000000002</v>
      </c>
      <c r="F148" s="163"/>
      <c r="G148" s="164">
        <f>ROUND(E148*F148,2)</f>
        <v>0</v>
      </c>
      <c r="H148" s="163"/>
      <c r="I148" s="164">
        <f>ROUND(E148*H148,2)</f>
        <v>0</v>
      </c>
      <c r="J148" s="163"/>
      <c r="K148" s="164">
        <f>ROUND(E148*J148,2)</f>
        <v>0</v>
      </c>
      <c r="L148" s="164">
        <v>21</v>
      </c>
      <c r="M148" s="164">
        <f>G148*(1+L148/100)</f>
        <v>0</v>
      </c>
      <c r="N148" s="164">
        <v>1.84144</v>
      </c>
      <c r="O148" s="164">
        <f>ROUND(E148*N148,2)</f>
        <v>11.19</v>
      </c>
      <c r="P148" s="164">
        <v>0</v>
      </c>
      <c r="Q148" s="164">
        <f>ROUND(E148*P148,2)</f>
        <v>0</v>
      </c>
      <c r="R148" s="164" t="s">
        <v>392</v>
      </c>
      <c r="S148" s="164" t="s">
        <v>179</v>
      </c>
      <c r="T148" s="165" t="s">
        <v>179</v>
      </c>
      <c r="U148" s="166">
        <v>4.7939999999999996</v>
      </c>
      <c r="V148" s="166">
        <f>ROUND(E148*U148,2)</f>
        <v>29.12</v>
      </c>
      <c r="W148" s="166"/>
      <c r="X148" s="166" t="s">
        <v>221</v>
      </c>
      <c r="Y148" s="167"/>
      <c r="Z148" s="167"/>
      <c r="AA148" s="167"/>
      <c r="AB148" s="167"/>
      <c r="AC148" s="167"/>
      <c r="AD148" s="167"/>
      <c r="AE148" s="167"/>
      <c r="AF148" s="167"/>
      <c r="AG148" s="167" t="s">
        <v>222</v>
      </c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</row>
    <row r="149" spans="1:60" ht="12.75" customHeight="1" outlineLevel="1">
      <c r="A149" s="168"/>
      <c r="B149" s="169"/>
      <c r="C149" s="244" t="s">
        <v>393</v>
      </c>
      <c r="D149" s="244"/>
      <c r="E149" s="244"/>
      <c r="F149" s="244"/>
      <c r="G149" s="244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7"/>
      <c r="Z149" s="167"/>
      <c r="AA149" s="167"/>
      <c r="AB149" s="167"/>
      <c r="AC149" s="167"/>
      <c r="AD149" s="167"/>
      <c r="AE149" s="167"/>
      <c r="AF149" s="167"/>
      <c r="AG149" s="167" t="s">
        <v>224</v>
      </c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</row>
    <row r="150" spans="1:60" outlineLevel="1">
      <c r="A150" s="168"/>
      <c r="B150" s="169"/>
      <c r="C150" s="179" t="s">
        <v>394</v>
      </c>
      <c r="D150" s="180"/>
      <c r="E150" s="181">
        <v>0.17499999999999999</v>
      </c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7"/>
      <c r="Z150" s="167"/>
      <c r="AA150" s="167"/>
      <c r="AB150" s="167"/>
      <c r="AC150" s="167"/>
      <c r="AD150" s="167"/>
      <c r="AE150" s="167"/>
      <c r="AF150" s="167"/>
      <c r="AG150" s="167" t="s">
        <v>226</v>
      </c>
      <c r="AH150" s="167">
        <v>0</v>
      </c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</row>
    <row r="151" spans="1:60" outlineLevel="1">
      <c r="A151" s="168"/>
      <c r="B151" s="169"/>
      <c r="C151" s="179" t="s">
        <v>395</v>
      </c>
      <c r="D151" s="180"/>
      <c r="E151" s="181">
        <v>0.9</v>
      </c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7"/>
      <c r="Z151" s="167"/>
      <c r="AA151" s="167"/>
      <c r="AB151" s="167"/>
      <c r="AC151" s="167"/>
      <c r="AD151" s="167"/>
      <c r="AE151" s="167"/>
      <c r="AF151" s="167"/>
      <c r="AG151" s="167" t="s">
        <v>226</v>
      </c>
      <c r="AH151" s="167">
        <v>0</v>
      </c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</row>
    <row r="152" spans="1:60" outlineLevel="1">
      <c r="A152" s="168"/>
      <c r="B152" s="169"/>
      <c r="C152" s="179" t="s">
        <v>396</v>
      </c>
      <c r="D152" s="180"/>
      <c r="E152" s="181">
        <v>5</v>
      </c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7"/>
      <c r="Z152" s="167"/>
      <c r="AA152" s="167"/>
      <c r="AB152" s="167"/>
      <c r="AC152" s="167"/>
      <c r="AD152" s="167"/>
      <c r="AE152" s="167"/>
      <c r="AF152" s="167"/>
      <c r="AG152" s="167" t="s">
        <v>226</v>
      </c>
      <c r="AH152" s="167">
        <v>0</v>
      </c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</row>
    <row r="153" spans="1:60" ht="22.5" outlineLevel="1">
      <c r="A153" s="158">
        <v>48</v>
      </c>
      <c r="B153" s="159" t="s">
        <v>397</v>
      </c>
      <c r="C153" s="160" t="s">
        <v>398</v>
      </c>
      <c r="D153" s="161" t="s">
        <v>219</v>
      </c>
      <c r="E153" s="162">
        <v>10.74475</v>
      </c>
      <c r="F153" s="163"/>
      <c r="G153" s="164">
        <f>ROUND(E153*F153,2)</f>
        <v>0</v>
      </c>
      <c r="H153" s="163"/>
      <c r="I153" s="164">
        <f>ROUND(E153*H153,2)</f>
        <v>0</v>
      </c>
      <c r="J153" s="163"/>
      <c r="K153" s="164">
        <f>ROUND(E153*J153,2)</f>
        <v>0</v>
      </c>
      <c r="L153" s="164">
        <v>21</v>
      </c>
      <c r="M153" s="164">
        <f>G153*(1+L153/100)</f>
        <v>0</v>
      </c>
      <c r="N153" s="164">
        <v>1.84144</v>
      </c>
      <c r="O153" s="164">
        <f>ROUND(E153*N153,2)</f>
        <v>19.79</v>
      </c>
      <c r="P153" s="164">
        <v>0</v>
      </c>
      <c r="Q153" s="164">
        <f>ROUND(E153*P153,2)</f>
        <v>0</v>
      </c>
      <c r="R153" s="164" t="s">
        <v>392</v>
      </c>
      <c r="S153" s="164" t="s">
        <v>179</v>
      </c>
      <c r="T153" s="165" t="s">
        <v>179</v>
      </c>
      <c r="U153" s="166">
        <v>3.8420000000000001</v>
      </c>
      <c r="V153" s="166">
        <f>ROUND(E153*U153,2)</f>
        <v>41.28</v>
      </c>
      <c r="W153" s="166"/>
      <c r="X153" s="166" t="s">
        <v>221</v>
      </c>
      <c r="Y153" s="167"/>
      <c r="Z153" s="167"/>
      <c r="AA153" s="167"/>
      <c r="AB153" s="167"/>
      <c r="AC153" s="167"/>
      <c r="AD153" s="167"/>
      <c r="AE153" s="167"/>
      <c r="AF153" s="167"/>
      <c r="AG153" s="167" t="s">
        <v>222</v>
      </c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</row>
    <row r="154" spans="1:60" ht="12.75" customHeight="1" outlineLevel="1">
      <c r="A154" s="168"/>
      <c r="B154" s="169"/>
      <c r="C154" s="244" t="s">
        <v>393</v>
      </c>
      <c r="D154" s="244"/>
      <c r="E154" s="244"/>
      <c r="F154" s="244"/>
      <c r="G154" s="244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7"/>
      <c r="Z154" s="167"/>
      <c r="AA154" s="167"/>
      <c r="AB154" s="167"/>
      <c r="AC154" s="167"/>
      <c r="AD154" s="167"/>
      <c r="AE154" s="167"/>
      <c r="AF154" s="167"/>
      <c r="AG154" s="167" t="s">
        <v>224</v>
      </c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</row>
    <row r="155" spans="1:60" outlineLevel="1">
      <c r="A155" s="168"/>
      <c r="B155" s="169"/>
      <c r="C155" s="179" t="s">
        <v>399</v>
      </c>
      <c r="D155" s="180"/>
      <c r="E155" s="181">
        <v>1.50075</v>
      </c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7"/>
      <c r="Z155" s="167"/>
      <c r="AA155" s="167"/>
      <c r="AB155" s="167"/>
      <c r="AC155" s="167"/>
      <c r="AD155" s="167"/>
      <c r="AE155" s="167"/>
      <c r="AF155" s="167"/>
      <c r="AG155" s="167" t="s">
        <v>226</v>
      </c>
      <c r="AH155" s="167">
        <v>0</v>
      </c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</row>
    <row r="156" spans="1:60" outlineLevel="1">
      <c r="A156" s="168"/>
      <c r="B156" s="169"/>
      <c r="C156" s="179" t="s">
        <v>400</v>
      </c>
      <c r="D156" s="180"/>
      <c r="E156" s="181">
        <v>1.5</v>
      </c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7"/>
      <c r="Z156" s="167"/>
      <c r="AA156" s="167"/>
      <c r="AB156" s="167"/>
      <c r="AC156" s="167"/>
      <c r="AD156" s="167"/>
      <c r="AE156" s="167"/>
      <c r="AF156" s="167"/>
      <c r="AG156" s="167" t="s">
        <v>226</v>
      </c>
      <c r="AH156" s="167">
        <v>0</v>
      </c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</row>
    <row r="157" spans="1:60" outlineLevel="1">
      <c r="A157" s="168"/>
      <c r="B157" s="169"/>
      <c r="C157" s="179" t="s">
        <v>401</v>
      </c>
      <c r="D157" s="180"/>
      <c r="E157" s="181">
        <v>0.59850000000000003</v>
      </c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7"/>
      <c r="Z157" s="167"/>
      <c r="AA157" s="167"/>
      <c r="AB157" s="167"/>
      <c r="AC157" s="167"/>
      <c r="AD157" s="167"/>
      <c r="AE157" s="167"/>
      <c r="AF157" s="167"/>
      <c r="AG157" s="167" t="s">
        <v>226</v>
      </c>
      <c r="AH157" s="167">
        <v>0</v>
      </c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</row>
    <row r="158" spans="1:60" outlineLevel="1">
      <c r="A158" s="168"/>
      <c r="B158" s="169"/>
      <c r="C158" s="190" t="s">
        <v>402</v>
      </c>
      <c r="D158" s="191"/>
      <c r="E158" s="192">
        <v>3.5992500000000001</v>
      </c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7"/>
      <c r="Z158" s="167"/>
      <c r="AA158" s="167"/>
      <c r="AB158" s="167"/>
      <c r="AC158" s="167"/>
      <c r="AD158" s="167"/>
      <c r="AE158" s="167"/>
      <c r="AF158" s="167"/>
      <c r="AG158" s="167" t="s">
        <v>226</v>
      </c>
      <c r="AH158" s="167">
        <v>1</v>
      </c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</row>
    <row r="159" spans="1:60" outlineLevel="1">
      <c r="A159" s="168"/>
      <c r="B159" s="169"/>
      <c r="C159" s="179" t="s">
        <v>403</v>
      </c>
      <c r="D159" s="180"/>
      <c r="E159" s="181">
        <v>1.512</v>
      </c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7"/>
      <c r="Z159" s="167"/>
      <c r="AA159" s="167"/>
      <c r="AB159" s="167"/>
      <c r="AC159" s="167"/>
      <c r="AD159" s="167"/>
      <c r="AE159" s="167"/>
      <c r="AF159" s="167"/>
      <c r="AG159" s="167" t="s">
        <v>226</v>
      </c>
      <c r="AH159" s="167">
        <v>0</v>
      </c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</row>
    <row r="160" spans="1:60" outlineLevel="1">
      <c r="A160" s="168"/>
      <c r="B160" s="169"/>
      <c r="C160" s="179" t="s">
        <v>404</v>
      </c>
      <c r="D160" s="180"/>
      <c r="E160" s="181">
        <v>1.4950000000000001</v>
      </c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7"/>
      <c r="Z160" s="167"/>
      <c r="AA160" s="167"/>
      <c r="AB160" s="167"/>
      <c r="AC160" s="167"/>
      <c r="AD160" s="167"/>
      <c r="AE160" s="167"/>
      <c r="AF160" s="167"/>
      <c r="AG160" s="167" t="s">
        <v>226</v>
      </c>
      <c r="AH160" s="167">
        <v>0</v>
      </c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</row>
    <row r="161" spans="1:60" outlineLevel="1">
      <c r="A161" s="168"/>
      <c r="B161" s="169"/>
      <c r="C161" s="179" t="s">
        <v>405</v>
      </c>
      <c r="D161" s="180"/>
      <c r="E161" s="181">
        <v>1.3680000000000001</v>
      </c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7"/>
      <c r="Z161" s="167"/>
      <c r="AA161" s="167"/>
      <c r="AB161" s="167"/>
      <c r="AC161" s="167"/>
      <c r="AD161" s="167"/>
      <c r="AE161" s="167"/>
      <c r="AF161" s="167"/>
      <c r="AG161" s="167" t="s">
        <v>226</v>
      </c>
      <c r="AH161" s="167">
        <v>0</v>
      </c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</row>
    <row r="162" spans="1:60" outlineLevel="1">
      <c r="A162" s="168"/>
      <c r="B162" s="169"/>
      <c r="C162" s="179" t="s">
        <v>406</v>
      </c>
      <c r="D162" s="180"/>
      <c r="E162" s="181">
        <v>0.72675000000000001</v>
      </c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7"/>
      <c r="Z162" s="167"/>
      <c r="AA162" s="167"/>
      <c r="AB162" s="167"/>
      <c r="AC162" s="167"/>
      <c r="AD162" s="167"/>
      <c r="AE162" s="167"/>
      <c r="AF162" s="167"/>
      <c r="AG162" s="167" t="s">
        <v>226</v>
      </c>
      <c r="AH162" s="167">
        <v>0</v>
      </c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</row>
    <row r="163" spans="1:60" outlineLevel="1">
      <c r="A163" s="168"/>
      <c r="B163" s="169"/>
      <c r="C163" s="179" t="s">
        <v>407</v>
      </c>
      <c r="D163" s="180"/>
      <c r="E163" s="181">
        <v>0.91874999999999996</v>
      </c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7"/>
      <c r="Z163" s="167"/>
      <c r="AA163" s="167"/>
      <c r="AB163" s="167"/>
      <c r="AC163" s="167"/>
      <c r="AD163" s="167"/>
      <c r="AE163" s="167"/>
      <c r="AF163" s="167"/>
      <c r="AG163" s="167" t="s">
        <v>226</v>
      </c>
      <c r="AH163" s="167">
        <v>0</v>
      </c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</row>
    <row r="164" spans="1:60" outlineLevel="1">
      <c r="A164" s="168"/>
      <c r="B164" s="169"/>
      <c r="C164" s="190" t="s">
        <v>402</v>
      </c>
      <c r="D164" s="191"/>
      <c r="E164" s="192">
        <v>6.0205000000000002</v>
      </c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7"/>
      <c r="Z164" s="167"/>
      <c r="AA164" s="167"/>
      <c r="AB164" s="167"/>
      <c r="AC164" s="167"/>
      <c r="AD164" s="167"/>
      <c r="AE164" s="167"/>
      <c r="AF164" s="167"/>
      <c r="AG164" s="167" t="s">
        <v>226</v>
      </c>
      <c r="AH164" s="167">
        <v>1</v>
      </c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</row>
    <row r="165" spans="1:60" outlineLevel="1">
      <c r="A165" s="168"/>
      <c r="B165" s="169"/>
      <c r="C165" s="179" t="s">
        <v>408</v>
      </c>
      <c r="D165" s="180"/>
      <c r="E165" s="181">
        <v>1.125</v>
      </c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7"/>
      <c r="Z165" s="167"/>
      <c r="AA165" s="167"/>
      <c r="AB165" s="167"/>
      <c r="AC165" s="167"/>
      <c r="AD165" s="167"/>
      <c r="AE165" s="167"/>
      <c r="AF165" s="167"/>
      <c r="AG165" s="167" t="s">
        <v>226</v>
      </c>
      <c r="AH165" s="167">
        <v>0</v>
      </c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</row>
    <row r="166" spans="1:60" outlineLevel="1">
      <c r="A166" s="168"/>
      <c r="B166" s="169"/>
      <c r="C166" s="190" t="s">
        <v>402</v>
      </c>
      <c r="D166" s="191"/>
      <c r="E166" s="192">
        <v>1.125</v>
      </c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7"/>
      <c r="Z166" s="167"/>
      <c r="AA166" s="167"/>
      <c r="AB166" s="167"/>
      <c r="AC166" s="167"/>
      <c r="AD166" s="167"/>
      <c r="AE166" s="167"/>
      <c r="AF166" s="167"/>
      <c r="AG166" s="167" t="s">
        <v>226</v>
      </c>
      <c r="AH166" s="167">
        <v>1</v>
      </c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</row>
    <row r="167" spans="1:60" outlineLevel="1">
      <c r="A167" s="158">
        <v>49</v>
      </c>
      <c r="B167" s="159" t="s">
        <v>409</v>
      </c>
      <c r="C167" s="160" t="s">
        <v>410</v>
      </c>
      <c r="D167" s="161" t="s">
        <v>260</v>
      </c>
      <c r="E167" s="162">
        <v>16.98</v>
      </c>
      <c r="F167" s="163"/>
      <c r="G167" s="164">
        <f>ROUND(E167*F167,2)</f>
        <v>0</v>
      </c>
      <c r="H167" s="163"/>
      <c r="I167" s="164">
        <f>ROUND(E167*H167,2)</f>
        <v>0</v>
      </c>
      <c r="J167" s="163"/>
      <c r="K167" s="164">
        <f>ROUND(E167*J167,2)</f>
        <v>0</v>
      </c>
      <c r="L167" s="164">
        <v>21</v>
      </c>
      <c r="M167" s="164">
        <f>G167*(1+L167/100)</f>
        <v>0</v>
      </c>
      <c r="N167" s="164">
        <v>0.59209999999999996</v>
      </c>
      <c r="O167" s="164">
        <f>ROUND(E167*N167,2)</f>
        <v>10.050000000000001</v>
      </c>
      <c r="P167" s="164">
        <v>0</v>
      </c>
      <c r="Q167" s="164">
        <f>ROUND(E167*P167,2)</f>
        <v>0</v>
      </c>
      <c r="R167" s="164" t="s">
        <v>356</v>
      </c>
      <c r="S167" s="164" t="s">
        <v>179</v>
      </c>
      <c r="T167" s="165" t="s">
        <v>179</v>
      </c>
      <c r="U167" s="166">
        <v>0.83399999999999996</v>
      </c>
      <c r="V167" s="166">
        <f>ROUND(E167*U167,2)</f>
        <v>14.16</v>
      </c>
      <c r="W167" s="166"/>
      <c r="X167" s="166" t="s">
        <v>221</v>
      </c>
      <c r="Y167" s="167"/>
      <c r="Z167" s="167"/>
      <c r="AA167" s="167"/>
      <c r="AB167" s="167"/>
      <c r="AC167" s="167"/>
      <c r="AD167" s="167"/>
      <c r="AE167" s="167"/>
      <c r="AF167" s="167"/>
      <c r="AG167" s="167" t="s">
        <v>222</v>
      </c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</row>
    <row r="168" spans="1:60" ht="12.75" customHeight="1" outlineLevel="1">
      <c r="A168" s="168"/>
      <c r="B168" s="169"/>
      <c r="C168" s="244" t="s">
        <v>380</v>
      </c>
      <c r="D168" s="244"/>
      <c r="E168" s="244"/>
      <c r="F168" s="244"/>
      <c r="G168" s="244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7"/>
      <c r="Z168" s="167"/>
      <c r="AA168" s="167"/>
      <c r="AB168" s="167"/>
      <c r="AC168" s="167"/>
      <c r="AD168" s="167"/>
      <c r="AE168" s="167"/>
      <c r="AF168" s="167"/>
      <c r="AG168" s="167" t="s">
        <v>224</v>
      </c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</row>
    <row r="169" spans="1:60" outlineLevel="1">
      <c r="A169" s="168"/>
      <c r="B169" s="169"/>
      <c r="C169" s="179" t="s">
        <v>411</v>
      </c>
      <c r="D169" s="180"/>
      <c r="E169" s="181">
        <v>19.78</v>
      </c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7"/>
      <c r="Z169" s="167"/>
      <c r="AA169" s="167"/>
      <c r="AB169" s="167"/>
      <c r="AC169" s="167"/>
      <c r="AD169" s="167"/>
      <c r="AE169" s="167"/>
      <c r="AF169" s="167"/>
      <c r="AG169" s="167" t="s">
        <v>226</v>
      </c>
      <c r="AH169" s="167">
        <v>0</v>
      </c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</row>
    <row r="170" spans="1:60" outlineLevel="1">
      <c r="A170" s="168"/>
      <c r="B170" s="169"/>
      <c r="C170" s="179" t="s">
        <v>412</v>
      </c>
      <c r="D170" s="180"/>
      <c r="E170" s="181">
        <v>-2.8</v>
      </c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7"/>
      <c r="Z170" s="167"/>
      <c r="AA170" s="167"/>
      <c r="AB170" s="167"/>
      <c r="AC170" s="167"/>
      <c r="AD170" s="167"/>
      <c r="AE170" s="167"/>
      <c r="AF170" s="167"/>
      <c r="AG170" s="167" t="s">
        <v>226</v>
      </c>
      <c r="AH170" s="167">
        <v>0</v>
      </c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</row>
    <row r="171" spans="1:60" outlineLevel="1">
      <c r="A171" s="158">
        <v>50</v>
      </c>
      <c r="B171" s="159" t="s">
        <v>413</v>
      </c>
      <c r="C171" s="160" t="s">
        <v>414</v>
      </c>
      <c r="D171" s="161" t="s">
        <v>239</v>
      </c>
      <c r="E171" s="162">
        <v>0.2</v>
      </c>
      <c r="F171" s="163"/>
      <c r="G171" s="164">
        <f>ROUND(E171*F171,2)</f>
        <v>0</v>
      </c>
      <c r="H171" s="163"/>
      <c r="I171" s="164">
        <f>ROUND(E171*H171,2)</f>
        <v>0</v>
      </c>
      <c r="J171" s="163"/>
      <c r="K171" s="164">
        <f>ROUND(E171*J171,2)</f>
        <v>0</v>
      </c>
      <c r="L171" s="164">
        <v>21</v>
      </c>
      <c r="M171" s="164">
        <f>G171*(1+L171/100)</f>
        <v>0</v>
      </c>
      <c r="N171" s="164">
        <v>1.0202899999999999</v>
      </c>
      <c r="O171" s="164">
        <f>ROUND(E171*N171,2)</f>
        <v>0.2</v>
      </c>
      <c r="P171" s="164">
        <v>0</v>
      </c>
      <c r="Q171" s="164">
        <f>ROUND(E171*P171,2)</f>
        <v>0</v>
      </c>
      <c r="R171" s="164" t="s">
        <v>356</v>
      </c>
      <c r="S171" s="164" t="s">
        <v>179</v>
      </c>
      <c r="T171" s="165" t="s">
        <v>179</v>
      </c>
      <c r="U171" s="166">
        <v>25.271000000000001</v>
      </c>
      <c r="V171" s="166">
        <f>ROUND(E171*U171,2)</f>
        <v>5.05</v>
      </c>
      <c r="W171" s="166"/>
      <c r="X171" s="166" t="s">
        <v>221</v>
      </c>
      <c r="Y171" s="167"/>
      <c r="Z171" s="167"/>
      <c r="AA171" s="167"/>
      <c r="AB171" s="167"/>
      <c r="AC171" s="167"/>
      <c r="AD171" s="167"/>
      <c r="AE171" s="167"/>
      <c r="AF171" s="167"/>
      <c r="AG171" s="167" t="s">
        <v>222</v>
      </c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</row>
    <row r="172" spans="1:60" ht="12.75" customHeight="1" outlineLevel="1">
      <c r="A172" s="168"/>
      <c r="B172" s="169"/>
      <c r="C172" s="244" t="s">
        <v>376</v>
      </c>
      <c r="D172" s="244"/>
      <c r="E172" s="244"/>
      <c r="F172" s="244"/>
      <c r="G172" s="244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7"/>
      <c r="Z172" s="167"/>
      <c r="AA172" s="167"/>
      <c r="AB172" s="167"/>
      <c r="AC172" s="167"/>
      <c r="AD172" s="167"/>
      <c r="AE172" s="167"/>
      <c r="AF172" s="167"/>
      <c r="AG172" s="167" t="s">
        <v>224</v>
      </c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</row>
    <row r="173" spans="1:60" outlineLevel="1">
      <c r="A173" s="168"/>
      <c r="B173" s="169"/>
      <c r="C173" s="179" t="s">
        <v>415</v>
      </c>
      <c r="D173" s="180"/>
      <c r="E173" s="181">
        <v>0.2</v>
      </c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7"/>
      <c r="Z173" s="167"/>
      <c r="AA173" s="167"/>
      <c r="AB173" s="167"/>
      <c r="AC173" s="167"/>
      <c r="AD173" s="167"/>
      <c r="AE173" s="167"/>
      <c r="AF173" s="167"/>
      <c r="AG173" s="167" t="s">
        <v>226</v>
      </c>
      <c r="AH173" s="167">
        <v>0</v>
      </c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</row>
    <row r="174" spans="1:60" outlineLevel="1">
      <c r="A174" s="158">
        <v>51</v>
      </c>
      <c r="B174" s="159" t="s">
        <v>416</v>
      </c>
      <c r="C174" s="160" t="s">
        <v>417</v>
      </c>
      <c r="D174" s="161" t="s">
        <v>219</v>
      </c>
      <c r="E174" s="162">
        <v>5.7637400000000003</v>
      </c>
      <c r="F174" s="163"/>
      <c r="G174" s="164">
        <f>ROUND(E174*F174,2)</f>
        <v>0</v>
      </c>
      <c r="H174" s="163"/>
      <c r="I174" s="164">
        <f>ROUND(E174*H174,2)</f>
        <v>0</v>
      </c>
      <c r="J174" s="163"/>
      <c r="K174" s="164">
        <f>ROUND(E174*J174,2)</f>
        <v>0</v>
      </c>
      <c r="L174" s="164">
        <v>21</v>
      </c>
      <c r="M174" s="164">
        <f>G174*(1+L174/100)</f>
        <v>0</v>
      </c>
      <c r="N174" s="164">
        <v>1.8196000000000001</v>
      </c>
      <c r="O174" s="164">
        <f>ROUND(E174*N174,2)</f>
        <v>10.49</v>
      </c>
      <c r="P174" s="164">
        <v>0</v>
      </c>
      <c r="Q174" s="164">
        <f>ROUND(E174*P174,2)</f>
        <v>0</v>
      </c>
      <c r="R174" s="164" t="s">
        <v>392</v>
      </c>
      <c r="S174" s="164" t="s">
        <v>179</v>
      </c>
      <c r="T174" s="165" t="s">
        <v>179</v>
      </c>
      <c r="U174" s="166">
        <v>6.77</v>
      </c>
      <c r="V174" s="166">
        <f>ROUND(E174*U174,2)</f>
        <v>39.020000000000003</v>
      </c>
      <c r="W174" s="166"/>
      <c r="X174" s="166" t="s">
        <v>221</v>
      </c>
      <c r="Y174" s="167"/>
      <c r="Z174" s="167"/>
      <c r="AA174" s="167"/>
      <c r="AB174" s="167"/>
      <c r="AC174" s="167"/>
      <c r="AD174" s="167"/>
      <c r="AE174" s="167"/>
      <c r="AF174" s="167"/>
      <c r="AG174" s="167" t="s">
        <v>222</v>
      </c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</row>
    <row r="175" spans="1:60" ht="12.75" customHeight="1" outlineLevel="1">
      <c r="A175" s="168"/>
      <c r="B175" s="169"/>
      <c r="C175" s="244" t="s">
        <v>418</v>
      </c>
      <c r="D175" s="244"/>
      <c r="E175" s="244"/>
      <c r="F175" s="244"/>
      <c r="G175" s="244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7"/>
      <c r="Z175" s="167"/>
      <c r="AA175" s="167"/>
      <c r="AB175" s="167"/>
      <c r="AC175" s="167"/>
      <c r="AD175" s="167"/>
      <c r="AE175" s="167"/>
      <c r="AF175" s="167"/>
      <c r="AG175" s="167" t="s">
        <v>224</v>
      </c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</row>
    <row r="176" spans="1:60" outlineLevel="1">
      <c r="A176" s="168"/>
      <c r="B176" s="169"/>
      <c r="C176" s="179" t="s">
        <v>419</v>
      </c>
      <c r="D176" s="180"/>
      <c r="E176" s="181">
        <v>0.104</v>
      </c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7"/>
      <c r="Z176" s="167"/>
      <c r="AA176" s="167"/>
      <c r="AB176" s="167"/>
      <c r="AC176" s="167"/>
      <c r="AD176" s="167"/>
      <c r="AE176" s="167"/>
      <c r="AF176" s="167"/>
      <c r="AG176" s="167" t="s">
        <v>226</v>
      </c>
      <c r="AH176" s="167">
        <v>0</v>
      </c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</row>
    <row r="177" spans="1:60" outlineLevel="1">
      <c r="A177" s="168"/>
      <c r="B177" s="169"/>
      <c r="C177" s="179" t="s">
        <v>420</v>
      </c>
      <c r="D177" s="180"/>
      <c r="E177" s="181">
        <v>7.1999999999999995E-2</v>
      </c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7"/>
      <c r="Z177" s="167"/>
      <c r="AA177" s="167"/>
      <c r="AB177" s="167"/>
      <c r="AC177" s="167"/>
      <c r="AD177" s="167"/>
      <c r="AE177" s="167"/>
      <c r="AF177" s="167"/>
      <c r="AG177" s="167" t="s">
        <v>226</v>
      </c>
      <c r="AH177" s="167">
        <v>0</v>
      </c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</row>
    <row r="178" spans="1:60" outlineLevel="1">
      <c r="A178" s="168"/>
      <c r="B178" s="169"/>
      <c r="C178" s="179" t="s">
        <v>421</v>
      </c>
      <c r="D178" s="180"/>
      <c r="E178" s="181">
        <v>0.70469999999999999</v>
      </c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7"/>
      <c r="Z178" s="167"/>
      <c r="AA178" s="167"/>
      <c r="AB178" s="167"/>
      <c r="AC178" s="167"/>
      <c r="AD178" s="167"/>
      <c r="AE178" s="167"/>
      <c r="AF178" s="167"/>
      <c r="AG178" s="167" t="s">
        <v>226</v>
      </c>
      <c r="AH178" s="167">
        <v>0</v>
      </c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</row>
    <row r="179" spans="1:60" outlineLevel="1">
      <c r="A179" s="168"/>
      <c r="B179" s="169"/>
      <c r="C179" s="179" t="s">
        <v>422</v>
      </c>
      <c r="D179" s="180"/>
      <c r="E179" s="181">
        <v>1.0951200000000001</v>
      </c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7"/>
      <c r="Z179" s="167"/>
      <c r="AA179" s="167"/>
      <c r="AB179" s="167"/>
      <c r="AC179" s="167"/>
      <c r="AD179" s="167"/>
      <c r="AE179" s="167"/>
      <c r="AF179" s="167"/>
      <c r="AG179" s="167" t="s">
        <v>226</v>
      </c>
      <c r="AH179" s="167">
        <v>0</v>
      </c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</row>
    <row r="180" spans="1:60" outlineLevel="1">
      <c r="A180" s="168"/>
      <c r="B180" s="169"/>
      <c r="C180" s="179" t="s">
        <v>423</v>
      </c>
      <c r="D180" s="180"/>
      <c r="E180" s="181">
        <v>1.0187999999999999</v>
      </c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7"/>
      <c r="Z180" s="167"/>
      <c r="AA180" s="167"/>
      <c r="AB180" s="167"/>
      <c r="AC180" s="167"/>
      <c r="AD180" s="167"/>
      <c r="AE180" s="167"/>
      <c r="AF180" s="167"/>
      <c r="AG180" s="167" t="s">
        <v>226</v>
      </c>
      <c r="AH180" s="167">
        <v>0</v>
      </c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</row>
    <row r="181" spans="1:60" outlineLevel="1">
      <c r="A181" s="168"/>
      <c r="B181" s="169"/>
      <c r="C181" s="179" t="s">
        <v>424</v>
      </c>
      <c r="D181" s="180"/>
      <c r="E181" s="181">
        <v>0.18720000000000001</v>
      </c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7"/>
      <c r="Z181" s="167"/>
      <c r="AA181" s="167"/>
      <c r="AB181" s="167"/>
      <c r="AC181" s="167"/>
      <c r="AD181" s="167"/>
      <c r="AE181" s="167"/>
      <c r="AF181" s="167"/>
      <c r="AG181" s="167" t="s">
        <v>226</v>
      </c>
      <c r="AH181" s="167">
        <v>0</v>
      </c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</row>
    <row r="182" spans="1:60" outlineLevel="1">
      <c r="A182" s="168"/>
      <c r="B182" s="169"/>
      <c r="C182" s="179" t="s">
        <v>425</v>
      </c>
      <c r="D182" s="180"/>
      <c r="E182" s="181">
        <v>1.0395000000000001</v>
      </c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7"/>
      <c r="Z182" s="167"/>
      <c r="AA182" s="167"/>
      <c r="AB182" s="167"/>
      <c r="AC182" s="167"/>
      <c r="AD182" s="167"/>
      <c r="AE182" s="167"/>
      <c r="AF182" s="167"/>
      <c r="AG182" s="167" t="s">
        <v>226</v>
      </c>
      <c r="AH182" s="167">
        <v>0</v>
      </c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</row>
    <row r="183" spans="1:60" outlineLevel="1">
      <c r="A183" s="168"/>
      <c r="B183" s="169"/>
      <c r="C183" s="179" t="s">
        <v>426</v>
      </c>
      <c r="D183" s="180"/>
      <c r="E183" s="181">
        <v>1.0197000000000001</v>
      </c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7"/>
      <c r="Z183" s="167"/>
      <c r="AA183" s="167"/>
      <c r="AB183" s="167"/>
      <c r="AC183" s="167"/>
      <c r="AD183" s="167"/>
      <c r="AE183" s="167"/>
      <c r="AF183" s="167"/>
      <c r="AG183" s="167" t="s">
        <v>226</v>
      </c>
      <c r="AH183" s="167">
        <v>0</v>
      </c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</row>
    <row r="184" spans="1:60" outlineLevel="1">
      <c r="A184" s="168"/>
      <c r="B184" s="169"/>
      <c r="C184" s="179" t="s">
        <v>427</v>
      </c>
      <c r="D184" s="180"/>
      <c r="E184" s="181">
        <v>0.52271999999999996</v>
      </c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7"/>
      <c r="Z184" s="167"/>
      <c r="AA184" s="167"/>
      <c r="AB184" s="167"/>
      <c r="AC184" s="167"/>
      <c r="AD184" s="167"/>
      <c r="AE184" s="167"/>
      <c r="AF184" s="167"/>
      <c r="AG184" s="167" t="s">
        <v>226</v>
      </c>
      <c r="AH184" s="167">
        <v>0</v>
      </c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</row>
    <row r="185" spans="1:60" ht="22.5" outlineLevel="1">
      <c r="A185" s="158">
        <v>52</v>
      </c>
      <c r="B185" s="159" t="s">
        <v>428</v>
      </c>
      <c r="C185" s="160" t="s">
        <v>429</v>
      </c>
      <c r="D185" s="161" t="s">
        <v>239</v>
      </c>
      <c r="E185" s="162">
        <v>6.6600000000000006E-2</v>
      </c>
      <c r="F185" s="163"/>
      <c r="G185" s="164">
        <f>ROUND(E185*F185,2)</f>
        <v>0</v>
      </c>
      <c r="H185" s="163"/>
      <c r="I185" s="164">
        <f>ROUND(E185*H185,2)</f>
        <v>0</v>
      </c>
      <c r="J185" s="163"/>
      <c r="K185" s="164">
        <f>ROUND(E185*J185,2)</f>
        <v>0</v>
      </c>
      <c r="L185" s="164">
        <v>21</v>
      </c>
      <c r="M185" s="164">
        <f>G185*(1+L185/100)</f>
        <v>0</v>
      </c>
      <c r="N185" s="164">
        <v>1.9539999999999998E-2</v>
      </c>
      <c r="O185" s="164">
        <f>ROUND(E185*N185,2)</f>
        <v>0</v>
      </c>
      <c r="P185" s="164">
        <v>0</v>
      </c>
      <c r="Q185" s="164">
        <f>ROUND(E185*P185,2)</f>
        <v>0</v>
      </c>
      <c r="R185" s="164" t="s">
        <v>356</v>
      </c>
      <c r="S185" s="164" t="s">
        <v>179</v>
      </c>
      <c r="T185" s="165" t="s">
        <v>179</v>
      </c>
      <c r="U185" s="166">
        <v>18.175000000000001</v>
      </c>
      <c r="V185" s="166">
        <f>ROUND(E185*U185,2)</f>
        <v>1.21</v>
      </c>
      <c r="W185" s="166"/>
      <c r="X185" s="166" t="s">
        <v>221</v>
      </c>
      <c r="Y185" s="167"/>
      <c r="Z185" s="167"/>
      <c r="AA185" s="167"/>
      <c r="AB185" s="167"/>
      <c r="AC185" s="167"/>
      <c r="AD185" s="167"/>
      <c r="AE185" s="167"/>
      <c r="AF185" s="167"/>
      <c r="AG185" s="167" t="s">
        <v>222</v>
      </c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</row>
    <row r="186" spans="1:60" ht="12.75" customHeight="1" outlineLevel="1">
      <c r="A186" s="168"/>
      <c r="B186" s="169"/>
      <c r="C186" s="244" t="s">
        <v>430</v>
      </c>
      <c r="D186" s="244"/>
      <c r="E186" s="244"/>
      <c r="F186" s="244"/>
      <c r="G186" s="244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7"/>
      <c r="Z186" s="167"/>
      <c r="AA186" s="167"/>
      <c r="AB186" s="167"/>
      <c r="AC186" s="167"/>
      <c r="AD186" s="167"/>
      <c r="AE186" s="167"/>
      <c r="AF186" s="167"/>
      <c r="AG186" s="167" t="s">
        <v>224</v>
      </c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</row>
    <row r="187" spans="1:60" outlineLevel="1">
      <c r="A187" s="168"/>
      <c r="B187" s="169"/>
      <c r="C187" s="179" t="s">
        <v>431</v>
      </c>
      <c r="D187" s="180"/>
      <c r="E187" s="181">
        <v>3.3300000000000003E-2</v>
      </c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7"/>
      <c r="Z187" s="167"/>
      <c r="AA187" s="167"/>
      <c r="AB187" s="167"/>
      <c r="AC187" s="167"/>
      <c r="AD187" s="167"/>
      <c r="AE187" s="167"/>
      <c r="AF187" s="167"/>
      <c r="AG187" s="167" t="s">
        <v>226</v>
      </c>
      <c r="AH187" s="167">
        <v>0</v>
      </c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</row>
    <row r="188" spans="1:60" outlineLevel="1">
      <c r="A188" s="168"/>
      <c r="B188" s="169"/>
      <c r="C188" s="179" t="s">
        <v>432</v>
      </c>
      <c r="D188" s="180"/>
      <c r="E188" s="181">
        <v>3.3300000000000003E-2</v>
      </c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7"/>
      <c r="Z188" s="167"/>
      <c r="AA188" s="167"/>
      <c r="AB188" s="167"/>
      <c r="AC188" s="167"/>
      <c r="AD188" s="167"/>
      <c r="AE188" s="167"/>
      <c r="AF188" s="167"/>
      <c r="AG188" s="167" t="s">
        <v>226</v>
      </c>
      <c r="AH188" s="167">
        <v>0</v>
      </c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</row>
    <row r="189" spans="1:60" ht="22.5" outlineLevel="1">
      <c r="A189" s="158">
        <v>53</v>
      </c>
      <c r="B189" s="159" t="s">
        <v>433</v>
      </c>
      <c r="C189" s="160" t="s">
        <v>434</v>
      </c>
      <c r="D189" s="161" t="s">
        <v>239</v>
      </c>
      <c r="E189" s="162">
        <v>2.22282</v>
      </c>
      <c r="F189" s="163"/>
      <c r="G189" s="164">
        <f>ROUND(E189*F189,2)</f>
        <v>0</v>
      </c>
      <c r="H189" s="163"/>
      <c r="I189" s="164">
        <f>ROUND(E189*H189,2)</f>
        <v>0</v>
      </c>
      <c r="J189" s="163"/>
      <c r="K189" s="164">
        <f>ROUND(E189*J189,2)</f>
        <v>0</v>
      </c>
      <c r="L189" s="164">
        <v>21</v>
      </c>
      <c r="M189" s="164">
        <f>G189*(1+L189/100)</f>
        <v>0</v>
      </c>
      <c r="N189" s="164">
        <v>1.7090000000000001E-2</v>
      </c>
      <c r="O189" s="164">
        <f>ROUND(E189*N189,2)</f>
        <v>0.04</v>
      </c>
      <c r="P189" s="164">
        <v>0</v>
      </c>
      <c r="Q189" s="164">
        <f>ROUND(E189*P189,2)</f>
        <v>0</v>
      </c>
      <c r="R189" s="164" t="s">
        <v>356</v>
      </c>
      <c r="S189" s="164" t="s">
        <v>179</v>
      </c>
      <c r="T189" s="165" t="s">
        <v>179</v>
      </c>
      <c r="U189" s="166">
        <v>16.579999999999998</v>
      </c>
      <c r="V189" s="166">
        <f>ROUND(E189*U189,2)</f>
        <v>36.85</v>
      </c>
      <c r="W189" s="166"/>
      <c r="X189" s="166" t="s">
        <v>221</v>
      </c>
      <c r="Y189" s="167"/>
      <c r="Z189" s="167"/>
      <c r="AA189" s="167"/>
      <c r="AB189" s="167"/>
      <c r="AC189" s="167"/>
      <c r="AD189" s="167"/>
      <c r="AE189" s="167"/>
      <c r="AF189" s="167"/>
      <c r="AG189" s="167" t="s">
        <v>222</v>
      </c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</row>
    <row r="190" spans="1:60" ht="12.75" customHeight="1" outlineLevel="1">
      <c r="A190" s="168"/>
      <c r="B190" s="169"/>
      <c r="C190" s="244" t="s">
        <v>430</v>
      </c>
      <c r="D190" s="244"/>
      <c r="E190" s="244"/>
      <c r="F190" s="244"/>
      <c r="G190" s="244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7"/>
      <c r="Z190" s="167"/>
      <c r="AA190" s="167"/>
      <c r="AB190" s="167"/>
      <c r="AC190" s="167"/>
      <c r="AD190" s="167"/>
      <c r="AE190" s="167"/>
      <c r="AF190" s="167"/>
      <c r="AG190" s="167" t="s">
        <v>224</v>
      </c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</row>
    <row r="191" spans="1:60" outlineLevel="1">
      <c r="A191" s="168"/>
      <c r="B191" s="169"/>
      <c r="C191" s="179" t="s">
        <v>435</v>
      </c>
      <c r="D191" s="180"/>
      <c r="E191" s="181">
        <v>6.9809999999999997E-2</v>
      </c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7"/>
      <c r="Z191" s="167"/>
      <c r="AA191" s="167"/>
      <c r="AB191" s="167"/>
      <c r="AC191" s="167"/>
      <c r="AD191" s="167"/>
      <c r="AE191" s="167"/>
      <c r="AF191" s="167"/>
      <c r="AG191" s="167" t="s">
        <v>226</v>
      </c>
      <c r="AH191" s="167">
        <v>0</v>
      </c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</row>
    <row r="192" spans="1:60" outlineLevel="1">
      <c r="A192" s="168"/>
      <c r="B192" s="169"/>
      <c r="C192" s="179" t="s">
        <v>436</v>
      </c>
      <c r="D192" s="180"/>
      <c r="E192" s="181">
        <v>1.02084</v>
      </c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7"/>
      <c r="Z192" s="167"/>
      <c r="AA192" s="167"/>
      <c r="AB192" s="167"/>
      <c r="AC192" s="167"/>
      <c r="AD192" s="167"/>
      <c r="AE192" s="167"/>
      <c r="AF192" s="167"/>
      <c r="AG192" s="167" t="s">
        <v>226</v>
      </c>
      <c r="AH192" s="167">
        <v>0</v>
      </c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</row>
    <row r="193" spans="1:60" outlineLevel="1">
      <c r="A193" s="168"/>
      <c r="B193" s="169"/>
      <c r="C193" s="179" t="s">
        <v>437</v>
      </c>
      <c r="D193" s="180"/>
      <c r="E193" s="181">
        <v>0.94601999999999997</v>
      </c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7"/>
      <c r="Z193" s="167"/>
      <c r="AA193" s="167"/>
      <c r="AB193" s="167"/>
      <c r="AC193" s="167"/>
      <c r="AD193" s="167"/>
      <c r="AE193" s="167"/>
      <c r="AF193" s="167"/>
      <c r="AG193" s="167" t="s">
        <v>226</v>
      </c>
      <c r="AH193" s="167">
        <v>0</v>
      </c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</row>
    <row r="194" spans="1:60" outlineLevel="1">
      <c r="A194" s="168"/>
      <c r="B194" s="169"/>
      <c r="C194" s="179" t="s">
        <v>438</v>
      </c>
      <c r="D194" s="180"/>
      <c r="E194" s="181">
        <v>0.18615999999999999</v>
      </c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7"/>
      <c r="Z194" s="167"/>
      <c r="AA194" s="167"/>
      <c r="AB194" s="167"/>
      <c r="AC194" s="167"/>
      <c r="AD194" s="167"/>
      <c r="AE194" s="167"/>
      <c r="AF194" s="167"/>
      <c r="AG194" s="167" t="s">
        <v>226</v>
      </c>
      <c r="AH194" s="167">
        <v>0</v>
      </c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</row>
    <row r="195" spans="1:60" ht="22.5" outlineLevel="1">
      <c r="A195" s="158">
        <v>54</v>
      </c>
      <c r="B195" s="159" t="s">
        <v>433</v>
      </c>
      <c r="C195" s="160" t="s">
        <v>434</v>
      </c>
      <c r="D195" s="161" t="s">
        <v>239</v>
      </c>
      <c r="E195" s="162">
        <v>0.82057999999999998</v>
      </c>
      <c r="F195" s="163"/>
      <c r="G195" s="164">
        <f>ROUND(E195*F195,2)</f>
        <v>0</v>
      </c>
      <c r="H195" s="163"/>
      <c r="I195" s="164">
        <f>ROUND(E195*H195,2)</f>
        <v>0</v>
      </c>
      <c r="J195" s="163"/>
      <c r="K195" s="164">
        <f>ROUND(E195*J195,2)</f>
        <v>0</v>
      </c>
      <c r="L195" s="164">
        <v>21</v>
      </c>
      <c r="M195" s="164">
        <f>G195*(1+L195/100)</f>
        <v>0</v>
      </c>
      <c r="N195" s="164">
        <v>1.7090000000000001E-2</v>
      </c>
      <c r="O195" s="164">
        <f>ROUND(E195*N195,2)</f>
        <v>0.01</v>
      </c>
      <c r="P195" s="164">
        <v>0</v>
      </c>
      <c r="Q195" s="164">
        <f>ROUND(E195*P195,2)</f>
        <v>0</v>
      </c>
      <c r="R195" s="164" t="s">
        <v>356</v>
      </c>
      <c r="S195" s="164" t="s">
        <v>179</v>
      </c>
      <c r="T195" s="165" t="s">
        <v>179</v>
      </c>
      <c r="U195" s="166">
        <v>16.579999999999998</v>
      </c>
      <c r="V195" s="166">
        <f>ROUND(E195*U195,2)</f>
        <v>13.61</v>
      </c>
      <c r="W195" s="166"/>
      <c r="X195" s="166" t="s">
        <v>221</v>
      </c>
      <c r="Y195" s="167"/>
      <c r="Z195" s="167"/>
      <c r="AA195" s="167"/>
      <c r="AB195" s="167"/>
      <c r="AC195" s="167"/>
      <c r="AD195" s="167"/>
      <c r="AE195" s="167"/>
      <c r="AF195" s="167"/>
      <c r="AG195" s="167" t="s">
        <v>222</v>
      </c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</row>
    <row r="196" spans="1:60" ht="12.75" customHeight="1" outlineLevel="1">
      <c r="A196" s="168"/>
      <c r="B196" s="169"/>
      <c r="C196" s="244" t="s">
        <v>430</v>
      </c>
      <c r="D196" s="244"/>
      <c r="E196" s="244"/>
      <c r="F196" s="244"/>
      <c r="G196" s="244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7"/>
      <c r="Z196" s="167"/>
      <c r="AA196" s="167"/>
      <c r="AB196" s="167"/>
      <c r="AC196" s="167"/>
      <c r="AD196" s="167"/>
      <c r="AE196" s="167"/>
      <c r="AF196" s="167"/>
      <c r="AG196" s="167" t="s">
        <v>224</v>
      </c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</row>
    <row r="197" spans="1:60" outlineLevel="1">
      <c r="A197" s="168"/>
      <c r="B197" s="169"/>
      <c r="C197" s="179" t="s">
        <v>439</v>
      </c>
      <c r="D197" s="180"/>
      <c r="E197" s="181">
        <v>0.82057999999999998</v>
      </c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7"/>
      <c r="Z197" s="167"/>
      <c r="AA197" s="167"/>
      <c r="AB197" s="167"/>
      <c r="AC197" s="167"/>
      <c r="AD197" s="167"/>
      <c r="AE197" s="167"/>
      <c r="AF197" s="167"/>
      <c r="AG197" s="167" t="s">
        <v>226</v>
      </c>
      <c r="AH197" s="167">
        <v>0</v>
      </c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</row>
    <row r="198" spans="1:60" ht="22.5" outlineLevel="1">
      <c r="A198" s="158">
        <v>55</v>
      </c>
      <c r="B198" s="159" t="s">
        <v>440</v>
      </c>
      <c r="C198" s="160" t="s">
        <v>441</v>
      </c>
      <c r="D198" s="161" t="s">
        <v>239</v>
      </c>
      <c r="E198" s="162">
        <v>2.7292399999999999</v>
      </c>
      <c r="F198" s="163"/>
      <c r="G198" s="164">
        <f>ROUND(E198*F198,2)</f>
        <v>0</v>
      </c>
      <c r="H198" s="163"/>
      <c r="I198" s="164">
        <f>ROUND(E198*H198,2)</f>
        <v>0</v>
      </c>
      <c r="J198" s="163"/>
      <c r="K198" s="164">
        <f>ROUND(E198*J198,2)</f>
        <v>0</v>
      </c>
      <c r="L198" s="164">
        <v>21</v>
      </c>
      <c r="M198" s="164">
        <f>G198*(1+L198/100)</f>
        <v>0</v>
      </c>
      <c r="N198" s="164">
        <v>1.221E-2</v>
      </c>
      <c r="O198" s="164">
        <f>ROUND(E198*N198,2)</f>
        <v>0.03</v>
      </c>
      <c r="P198" s="164">
        <v>0</v>
      </c>
      <c r="Q198" s="164">
        <f>ROUND(E198*P198,2)</f>
        <v>0</v>
      </c>
      <c r="R198" s="164" t="s">
        <v>356</v>
      </c>
      <c r="S198" s="164" t="s">
        <v>179</v>
      </c>
      <c r="T198" s="165" t="s">
        <v>179</v>
      </c>
      <c r="U198" s="166">
        <v>15.532999999999999</v>
      </c>
      <c r="V198" s="166">
        <f>ROUND(E198*U198,2)</f>
        <v>42.39</v>
      </c>
      <c r="W198" s="166"/>
      <c r="X198" s="166" t="s">
        <v>221</v>
      </c>
      <c r="Y198" s="167"/>
      <c r="Z198" s="167"/>
      <c r="AA198" s="167"/>
      <c r="AB198" s="167"/>
      <c r="AC198" s="167"/>
      <c r="AD198" s="167"/>
      <c r="AE198" s="167"/>
      <c r="AF198" s="167"/>
      <c r="AG198" s="167" t="s">
        <v>222</v>
      </c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</row>
    <row r="199" spans="1:60" ht="12.75" customHeight="1" outlineLevel="1">
      <c r="A199" s="168"/>
      <c r="B199" s="169"/>
      <c r="C199" s="244" t="s">
        <v>430</v>
      </c>
      <c r="D199" s="244"/>
      <c r="E199" s="244"/>
      <c r="F199" s="244"/>
      <c r="G199" s="244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7"/>
      <c r="Z199" s="167"/>
      <c r="AA199" s="167"/>
      <c r="AB199" s="167"/>
      <c r="AC199" s="167"/>
      <c r="AD199" s="167"/>
      <c r="AE199" s="167"/>
      <c r="AF199" s="167"/>
      <c r="AG199" s="167" t="s">
        <v>224</v>
      </c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</row>
    <row r="200" spans="1:60" outlineLevel="1">
      <c r="A200" s="168"/>
      <c r="B200" s="169"/>
      <c r="C200" s="179" t="s">
        <v>442</v>
      </c>
      <c r="D200" s="180"/>
      <c r="E200" s="181">
        <v>1.1315</v>
      </c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7"/>
      <c r="Z200" s="167"/>
      <c r="AA200" s="167"/>
      <c r="AB200" s="167"/>
      <c r="AC200" s="167"/>
      <c r="AD200" s="167"/>
      <c r="AE200" s="167"/>
      <c r="AF200" s="167"/>
      <c r="AG200" s="167" t="s">
        <v>226</v>
      </c>
      <c r="AH200" s="167">
        <v>0</v>
      </c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</row>
    <row r="201" spans="1:60" outlineLevel="1">
      <c r="A201" s="168"/>
      <c r="B201" s="169"/>
      <c r="C201" s="179" t="s">
        <v>443</v>
      </c>
      <c r="D201" s="180"/>
      <c r="E201" s="181">
        <v>1.1067</v>
      </c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7"/>
      <c r="Z201" s="167"/>
      <c r="AA201" s="167"/>
      <c r="AB201" s="167"/>
      <c r="AC201" s="167"/>
      <c r="AD201" s="167"/>
      <c r="AE201" s="167"/>
      <c r="AF201" s="167"/>
      <c r="AG201" s="167" t="s">
        <v>226</v>
      </c>
      <c r="AH201" s="167">
        <v>0</v>
      </c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</row>
    <row r="202" spans="1:60" outlineLevel="1">
      <c r="A202" s="168"/>
      <c r="B202" s="169"/>
      <c r="C202" s="179" t="s">
        <v>444</v>
      </c>
      <c r="D202" s="180"/>
      <c r="E202" s="181">
        <v>0.49103999999999998</v>
      </c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7"/>
      <c r="Z202" s="167"/>
      <c r="AA202" s="167"/>
      <c r="AB202" s="167"/>
      <c r="AC202" s="167"/>
      <c r="AD202" s="167"/>
      <c r="AE202" s="167"/>
      <c r="AF202" s="167"/>
      <c r="AG202" s="167" t="s">
        <v>226</v>
      </c>
      <c r="AH202" s="167">
        <v>0</v>
      </c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</row>
    <row r="203" spans="1:60" ht="22.5" outlineLevel="1">
      <c r="A203" s="158">
        <v>56</v>
      </c>
      <c r="B203" s="159" t="s">
        <v>445</v>
      </c>
      <c r="C203" s="160" t="s">
        <v>446</v>
      </c>
      <c r="D203" s="161" t="s">
        <v>260</v>
      </c>
      <c r="E203" s="162">
        <v>1640.63</v>
      </c>
      <c r="F203" s="163"/>
      <c r="G203" s="164">
        <f>ROUND(E203*F203,2)</f>
        <v>0</v>
      </c>
      <c r="H203" s="163"/>
      <c r="I203" s="164">
        <f>ROUND(E203*H203,2)</f>
        <v>0</v>
      </c>
      <c r="J203" s="163"/>
      <c r="K203" s="164">
        <f>ROUND(E203*J203,2)</f>
        <v>0</v>
      </c>
      <c r="L203" s="164">
        <v>21</v>
      </c>
      <c r="M203" s="164">
        <f>G203*(1+L203/100)</f>
        <v>0</v>
      </c>
      <c r="N203" s="164">
        <v>3.7670000000000002E-2</v>
      </c>
      <c r="O203" s="164">
        <f>ROUND(E203*N203,2)</f>
        <v>61.8</v>
      </c>
      <c r="P203" s="164">
        <v>0</v>
      </c>
      <c r="Q203" s="164">
        <f>ROUND(E203*P203,2)</f>
        <v>0</v>
      </c>
      <c r="R203" s="164" t="s">
        <v>392</v>
      </c>
      <c r="S203" s="164" t="s">
        <v>179</v>
      </c>
      <c r="T203" s="165" t="s">
        <v>179</v>
      </c>
      <c r="U203" s="166">
        <v>0.41</v>
      </c>
      <c r="V203" s="166">
        <f>ROUND(E203*U203,2)</f>
        <v>672.66</v>
      </c>
      <c r="W203" s="166"/>
      <c r="X203" s="166" t="s">
        <v>221</v>
      </c>
      <c r="Y203" s="167"/>
      <c r="Z203" s="167"/>
      <c r="AA203" s="167"/>
      <c r="AB203" s="167"/>
      <c r="AC203" s="167"/>
      <c r="AD203" s="167"/>
      <c r="AE203" s="167"/>
      <c r="AF203" s="167"/>
      <c r="AG203" s="167" t="s">
        <v>222</v>
      </c>
      <c r="AH203" s="167"/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167"/>
      <c r="AT203" s="167"/>
      <c r="AU203" s="167"/>
      <c r="AV203" s="167"/>
      <c r="AW203" s="167"/>
      <c r="AX203" s="167"/>
      <c r="AY203" s="167"/>
      <c r="AZ203" s="167"/>
      <c r="BA203" s="167"/>
      <c r="BB203" s="167"/>
      <c r="BC203" s="167"/>
      <c r="BD203" s="167"/>
      <c r="BE203" s="167"/>
      <c r="BF203" s="167"/>
      <c r="BG203" s="167"/>
      <c r="BH203" s="167"/>
    </row>
    <row r="204" spans="1:60" ht="12.75" customHeight="1" outlineLevel="1">
      <c r="A204" s="168"/>
      <c r="B204" s="169"/>
      <c r="C204" s="244" t="s">
        <v>447</v>
      </c>
      <c r="D204" s="244"/>
      <c r="E204" s="244"/>
      <c r="F204" s="244"/>
      <c r="G204" s="244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7"/>
      <c r="Z204" s="167"/>
      <c r="AA204" s="167"/>
      <c r="AB204" s="167"/>
      <c r="AC204" s="167"/>
      <c r="AD204" s="167"/>
      <c r="AE204" s="167"/>
      <c r="AF204" s="167"/>
      <c r="AG204" s="167" t="s">
        <v>224</v>
      </c>
      <c r="AH204" s="167"/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</row>
    <row r="205" spans="1:60" outlineLevel="1">
      <c r="A205" s="168"/>
      <c r="B205" s="169"/>
      <c r="C205" s="179" t="s">
        <v>448</v>
      </c>
      <c r="D205" s="180"/>
      <c r="E205" s="181">
        <v>1640.63</v>
      </c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7"/>
      <c r="Z205" s="167"/>
      <c r="AA205" s="167"/>
      <c r="AB205" s="167"/>
      <c r="AC205" s="167"/>
      <c r="AD205" s="167"/>
      <c r="AE205" s="167"/>
      <c r="AF205" s="167"/>
      <c r="AG205" s="167" t="s">
        <v>226</v>
      </c>
      <c r="AH205" s="167">
        <v>5</v>
      </c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</row>
    <row r="206" spans="1:60" ht="22.5" outlineLevel="1">
      <c r="A206" s="158">
        <v>57</v>
      </c>
      <c r="B206" s="159" t="s">
        <v>449</v>
      </c>
      <c r="C206" s="160" t="s">
        <v>450</v>
      </c>
      <c r="D206" s="161" t="s">
        <v>260</v>
      </c>
      <c r="E206" s="162">
        <v>1.2375</v>
      </c>
      <c r="F206" s="163"/>
      <c r="G206" s="164">
        <f>ROUND(E206*F206,2)</f>
        <v>0</v>
      </c>
      <c r="H206" s="163"/>
      <c r="I206" s="164">
        <f>ROUND(E206*H206,2)</f>
        <v>0</v>
      </c>
      <c r="J206" s="163"/>
      <c r="K206" s="164">
        <f>ROUND(E206*J206,2)</f>
        <v>0</v>
      </c>
      <c r="L206" s="164">
        <v>21</v>
      </c>
      <c r="M206" s="164">
        <f>G206*(1+L206/100)</f>
        <v>0</v>
      </c>
      <c r="N206" s="164">
        <v>0.26640000000000003</v>
      </c>
      <c r="O206" s="164">
        <f>ROUND(E206*N206,2)</f>
        <v>0.33</v>
      </c>
      <c r="P206" s="164">
        <v>0</v>
      </c>
      <c r="Q206" s="164">
        <f>ROUND(E206*P206,2)</f>
        <v>0</v>
      </c>
      <c r="R206" s="164" t="s">
        <v>392</v>
      </c>
      <c r="S206" s="164" t="s">
        <v>179</v>
      </c>
      <c r="T206" s="165" t="s">
        <v>179</v>
      </c>
      <c r="U206" s="166">
        <v>1.0209999999999999</v>
      </c>
      <c r="V206" s="166">
        <f>ROUND(E206*U206,2)</f>
        <v>1.26</v>
      </c>
      <c r="W206" s="166"/>
      <c r="X206" s="166" t="s">
        <v>221</v>
      </c>
      <c r="Y206" s="167"/>
      <c r="Z206" s="167"/>
      <c r="AA206" s="167"/>
      <c r="AB206" s="167"/>
      <c r="AC206" s="167"/>
      <c r="AD206" s="167"/>
      <c r="AE206" s="167"/>
      <c r="AF206" s="167"/>
      <c r="AG206" s="167" t="s">
        <v>222</v>
      </c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</row>
    <row r="207" spans="1:60" ht="12.75" customHeight="1" outlineLevel="1">
      <c r="A207" s="168"/>
      <c r="B207" s="169"/>
      <c r="C207" s="244" t="s">
        <v>393</v>
      </c>
      <c r="D207" s="244"/>
      <c r="E207" s="244"/>
      <c r="F207" s="244"/>
      <c r="G207" s="244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7"/>
      <c r="Z207" s="167"/>
      <c r="AA207" s="167"/>
      <c r="AB207" s="167"/>
      <c r="AC207" s="167"/>
      <c r="AD207" s="167"/>
      <c r="AE207" s="167"/>
      <c r="AF207" s="167"/>
      <c r="AG207" s="167" t="s">
        <v>224</v>
      </c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</row>
    <row r="208" spans="1:60" outlineLevel="1">
      <c r="A208" s="168"/>
      <c r="B208" s="169"/>
      <c r="C208" s="179" t="s">
        <v>451</v>
      </c>
      <c r="D208" s="180"/>
      <c r="E208" s="181">
        <v>0.78749999999999998</v>
      </c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7"/>
      <c r="Z208" s="167"/>
      <c r="AA208" s="167"/>
      <c r="AB208" s="167"/>
      <c r="AC208" s="167"/>
      <c r="AD208" s="167"/>
      <c r="AE208" s="167"/>
      <c r="AF208" s="167"/>
      <c r="AG208" s="167" t="s">
        <v>226</v>
      </c>
      <c r="AH208" s="167">
        <v>0</v>
      </c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</row>
    <row r="209" spans="1:60" outlineLevel="1">
      <c r="A209" s="168"/>
      <c r="B209" s="169"/>
      <c r="C209" s="179" t="s">
        <v>452</v>
      </c>
      <c r="D209" s="180"/>
      <c r="E209" s="181">
        <v>0.45</v>
      </c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7"/>
      <c r="Z209" s="167"/>
      <c r="AA209" s="167"/>
      <c r="AB209" s="167"/>
      <c r="AC209" s="167"/>
      <c r="AD209" s="167"/>
      <c r="AE209" s="167"/>
      <c r="AF209" s="167"/>
      <c r="AG209" s="167" t="s">
        <v>226</v>
      </c>
      <c r="AH209" s="167">
        <v>0</v>
      </c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</row>
    <row r="210" spans="1:60" ht="22.5" outlineLevel="1">
      <c r="A210" s="158">
        <v>58</v>
      </c>
      <c r="B210" s="159" t="s">
        <v>453</v>
      </c>
      <c r="C210" s="160" t="s">
        <v>454</v>
      </c>
      <c r="D210" s="161" t="s">
        <v>260</v>
      </c>
      <c r="E210" s="162">
        <v>21.014500000000002</v>
      </c>
      <c r="F210" s="163"/>
      <c r="G210" s="164">
        <f>ROUND(E210*F210,2)</f>
        <v>0</v>
      </c>
      <c r="H210" s="163"/>
      <c r="I210" s="164">
        <f>ROUND(E210*H210,2)</f>
        <v>0</v>
      </c>
      <c r="J210" s="163"/>
      <c r="K210" s="164">
        <f>ROUND(E210*J210,2)</f>
        <v>0</v>
      </c>
      <c r="L210" s="164">
        <v>21</v>
      </c>
      <c r="M210" s="164">
        <f>G210*(1+L210/100)</f>
        <v>0</v>
      </c>
      <c r="N210" s="164">
        <v>0.12906000000000001</v>
      </c>
      <c r="O210" s="164">
        <f>ROUND(E210*N210,2)</f>
        <v>2.71</v>
      </c>
      <c r="P210" s="164">
        <v>0</v>
      </c>
      <c r="Q210" s="164">
        <f>ROUND(E210*P210,2)</f>
        <v>0</v>
      </c>
      <c r="R210" s="164" t="s">
        <v>392</v>
      </c>
      <c r="S210" s="164" t="s">
        <v>179</v>
      </c>
      <c r="T210" s="165" t="s">
        <v>179</v>
      </c>
      <c r="U210" s="166">
        <v>0.68899999999999995</v>
      </c>
      <c r="V210" s="166">
        <f>ROUND(E210*U210,2)</f>
        <v>14.48</v>
      </c>
      <c r="W210" s="166"/>
      <c r="X210" s="166" t="s">
        <v>221</v>
      </c>
      <c r="Y210" s="167"/>
      <c r="Z210" s="167"/>
      <c r="AA210" s="167"/>
      <c r="AB210" s="167"/>
      <c r="AC210" s="167"/>
      <c r="AD210" s="167"/>
      <c r="AE210" s="167"/>
      <c r="AF210" s="167"/>
      <c r="AG210" s="167" t="s">
        <v>222</v>
      </c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</row>
    <row r="211" spans="1:60" ht="12.75" customHeight="1" outlineLevel="1">
      <c r="A211" s="168"/>
      <c r="B211" s="169"/>
      <c r="C211" s="244" t="s">
        <v>393</v>
      </c>
      <c r="D211" s="244"/>
      <c r="E211" s="244"/>
      <c r="F211" s="244"/>
      <c r="G211" s="244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7"/>
      <c r="Z211" s="167"/>
      <c r="AA211" s="167"/>
      <c r="AB211" s="167"/>
      <c r="AC211" s="167"/>
      <c r="AD211" s="167"/>
      <c r="AE211" s="167"/>
      <c r="AF211" s="167"/>
      <c r="AG211" s="167" t="s">
        <v>224</v>
      </c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</row>
    <row r="212" spans="1:60" outlineLevel="1">
      <c r="A212" s="168"/>
      <c r="B212" s="169"/>
      <c r="C212" s="179" t="s">
        <v>455</v>
      </c>
      <c r="D212" s="180"/>
      <c r="E212" s="181">
        <v>3</v>
      </c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7"/>
      <c r="Z212" s="167"/>
      <c r="AA212" s="167"/>
      <c r="AB212" s="167"/>
      <c r="AC212" s="167"/>
      <c r="AD212" s="167"/>
      <c r="AE212" s="167"/>
      <c r="AF212" s="167"/>
      <c r="AG212" s="167" t="s">
        <v>226</v>
      </c>
      <c r="AH212" s="167">
        <v>0</v>
      </c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</row>
    <row r="213" spans="1:60" outlineLevel="1">
      <c r="A213" s="168"/>
      <c r="B213" s="169"/>
      <c r="C213" s="179" t="s">
        <v>456</v>
      </c>
      <c r="D213" s="180"/>
      <c r="E213" s="181">
        <v>3.51</v>
      </c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7"/>
      <c r="Z213" s="167"/>
      <c r="AA213" s="167"/>
      <c r="AB213" s="167"/>
      <c r="AC213" s="167"/>
      <c r="AD213" s="167"/>
      <c r="AE213" s="167"/>
      <c r="AF213" s="167"/>
      <c r="AG213" s="167" t="s">
        <v>226</v>
      </c>
      <c r="AH213" s="167">
        <v>0</v>
      </c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</row>
    <row r="214" spans="1:60" outlineLevel="1">
      <c r="A214" s="168"/>
      <c r="B214" s="169"/>
      <c r="C214" s="179" t="s">
        <v>457</v>
      </c>
      <c r="D214" s="180"/>
      <c r="E214" s="181">
        <v>3.22</v>
      </c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7"/>
      <c r="Z214" s="167"/>
      <c r="AA214" s="167"/>
      <c r="AB214" s="167"/>
      <c r="AC214" s="167"/>
      <c r="AD214" s="167"/>
      <c r="AE214" s="167"/>
      <c r="AF214" s="167"/>
      <c r="AG214" s="167" t="s">
        <v>226</v>
      </c>
      <c r="AH214" s="167">
        <v>0</v>
      </c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</row>
    <row r="215" spans="1:60" outlineLevel="1">
      <c r="A215" s="168"/>
      <c r="B215" s="169"/>
      <c r="C215" s="190" t="s">
        <v>402</v>
      </c>
      <c r="D215" s="191"/>
      <c r="E215" s="192">
        <v>9.73</v>
      </c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7"/>
      <c r="Z215" s="167"/>
      <c r="AA215" s="167"/>
      <c r="AB215" s="167"/>
      <c r="AC215" s="167"/>
      <c r="AD215" s="167"/>
      <c r="AE215" s="167"/>
      <c r="AF215" s="167"/>
      <c r="AG215" s="167" t="s">
        <v>226</v>
      </c>
      <c r="AH215" s="167">
        <v>1</v>
      </c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</row>
    <row r="216" spans="1:60" outlineLevel="1">
      <c r="A216" s="168"/>
      <c r="B216" s="169"/>
      <c r="C216" s="179" t="s">
        <v>458</v>
      </c>
      <c r="D216" s="180"/>
      <c r="E216" s="181">
        <v>2.95</v>
      </c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7"/>
      <c r="Z216" s="167"/>
      <c r="AA216" s="167"/>
      <c r="AB216" s="167"/>
      <c r="AC216" s="167"/>
      <c r="AD216" s="167"/>
      <c r="AE216" s="167"/>
      <c r="AF216" s="167"/>
      <c r="AG216" s="167" t="s">
        <v>226</v>
      </c>
      <c r="AH216" s="167">
        <v>0</v>
      </c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</row>
    <row r="217" spans="1:60" outlineLevel="1">
      <c r="A217" s="168"/>
      <c r="B217" s="169"/>
      <c r="C217" s="179" t="s">
        <v>459</v>
      </c>
      <c r="D217" s="180"/>
      <c r="E217" s="181">
        <v>3.4424999999999999</v>
      </c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7"/>
      <c r="Z217" s="167"/>
      <c r="AA217" s="167"/>
      <c r="AB217" s="167"/>
      <c r="AC217" s="167"/>
      <c r="AD217" s="167"/>
      <c r="AE217" s="167"/>
      <c r="AF217" s="167"/>
      <c r="AG217" s="167" t="s">
        <v>226</v>
      </c>
      <c r="AH217" s="167">
        <v>0</v>
      </c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</row>
    <row r="218" spans="1:60" outlineLevel="1">
      <c r="A218" s="168"/>
      <c r="B218" s="169"/>
      <c r="C218" s="179" t="s">
        <v>460</v>
      </c>
      <c r="D218" s="180"/>
      <c r="E218" s="181">
        <v>3.57</v>
      </c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7"/>
      <c r="Z218" s="167"/>
      <c r="AA218" s="167"/>
      <c r="AB218" s="167"/>
      <c r="AC218" s="167"/>
      <c r="AD218" s="167"/>
      <c r="AE218" s="167"/>
      <c r="AF218" s="167"/>
      <c r="AG218" s="167" t="s">
        <v>226</v>
      </c>
      <c r="AH218" s="167">
        <v>0</v>
      </c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</row>
    <row r="219" spans="1:60" outlineLevel="1">
      <c r="A219" s="168"/>
      <c r="B219" s="169"/>
      <c r="C219" s="179" t="s">
        <v>461</v>
      </c>
      <c r="D219" s="180"/>
      <c r="E219" s="181">
        <v>1.3220000000000001</v>
      </c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7"/>
      <c r="Z219" s="167"/>
      <c r="AA219" s="167"/>
      <c r="AB219" s="167"/>
      <c r="AC219" s="167"/>
      <c r="AD219" s="167"/>
      <c r="AE219" s="167"/>
      <c r="AF219" s="167"/>
      <c r="AG219" s="167" t="s">
        <v>226</v>
      </c>
      <c r="AH219" s="167">
        <v>0</v>
      </c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</row>
    <row r="220" spans="1:60" outlineLevel="1">
      <c r="A220" s="168"/>
      <c r="B220" s="169"/>
      <c r="C220" s="190" t="s">
        <v>402</v>
      </c>
      <c r="D220" s="191"/>
      <c r="E220" s="192">
        <v>11.2845</v>
      </c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7"/>
      <c r="Z220" s="167"/>
      <c r="AA220" s="167"/>
      <c r="AB220" s="167"/>
      <c r="AC220" s="167"/>
      <c r="AD220" s="167"/>
      <c r="AE220" s="167"/>
      <c r="AF220" s="167"/>
      <c r="AG220" s="167" t="s">
        <v>226</v>
      </c>
      <c r="AH220" s="167">
        <v>1</v>
      </c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</row>
    <row r="221" spans="1:60" ht="22.5" outlineLevel="1">
      <c r="A221" s="158">
        <v>59</v>
      </c>
      <c r="B221" s="159" t="s">
        <v>462</v>
      </c>
      <c r="C221" s="160" t="s">
        <v>463</v>
      </c>
      <c r="D221" s="161" t="s">
        <v>260</v>
      </c>
      <c r="E221" s="162">
        <v>9.5649999999999995</v>
      </c>
      <c r="F221" s="163"/>
      <c r="G221" s="164">
        <f>ROUND(E221*F221,2)</f>
        <v>0</v>
      </c>
      <c r="H221" s="163"/>
      <c r="I221" s="164">
        <f>ROUND(E221*H221,2)</f>
        <v>0</v>
      </c>
      <c r="J221" s="163"/>
      <c r="K221" s="164">
        <f>ROUND(E221*J221,2)</f>
        <v>0</v>
      </c>
      <c r="L221" s="164">
        <v>21</v>
      </c>
      <c r="M221" s="164">
        <f>G221*(1+L221/100)</f>
        <v>0</v>
      </c>
      <c r="N221" s="164">
        <v>0.26538</v>
      </c>
      <c r="O221" s="164">
        <f>ROUND(E221*N221,2)</f>
        <v>2.54</v>
      </c>
      <c r="P221" s="164">
        <v>0</v>
      </c>
      <c r="Q221" s="164">
        <f>ROUND(E221*P221,2)</f>
        <v>0</v>
      </c>
      <c r="R221" s="164" t="s">
        <v>392</v>
      </c>
      <c r="S221" s="164" t="s">
        <v>179</v>
      </c>
      <c r="T221" s="165" t="s">
        <v>179</v>
      </c>
      <c r="U221" s="166">
        <v>0.79900000000000004</v>
      </c>
      <c r="V221" s="166">
        <f>ROUND(E221*U221,2)</f>
        <v>7.64</v>
      </c>
      <c r="W221" s="166"/>
      <c r="X221" s="166" t="s">
        <v>221</v>
      </c>
      <c r="Y221" s="167"/>
      <c r="Z221" s="167"/>
      <c r="AA221" s="167"/>
      <c r="AB221" s="167"/>
      <c r="AC221" s="167"/>
      <c r="AD221" s="167"/>
      <c r="AE221" s="167"/>
      <c r="AF221" s="167"/>
      <c r="AG221" s="167" t="s">
        <v>222</v>
      </c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</row>
    <row r="222" spans="1:60" ht="12.75" customHeight="1" outlineLevel="1">
      <c r="A222" s="168"/>
      <c r="B222" s="169"/>
      <c r="C222" s="244" t="s">
        <v>393</v>
      </c>
      <c r="D222" s="244"/>
      <c r="E222" s="244"/>
      <c r="F222" s="244"/>
      <c r="G222" s="244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7"/>
      <c r="Z222" s="167"/>
      <c r="AA222" s="167"/>
      <c r="AB222" s="167"/>
      <c r="AC222" s="167"/>
      <c r="AD222" s="167"/>
      <c r="AE222" s="167"/>
      <c r="AF222" s="167"/>
      <c r="AG222" s="167" t="s">
        <v>224</v>
      </c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</row>
    <row r="223" spans="1:60" outlineLevel="1">
      <c r="A223" s="168"/>
      <c r="B223" s="169"/>
      <c r="C223" s="179" t="s">
        <v>464</v>
      </c>
      <c r="D223" s="180"/>
      <c r="E223" s="181">
        <v>2.35</v>
      </c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7"/>
      <c r="Z223" s="167"/>
      <c r="AA223" s="167"/>
      <c r="AB223" s="167"/>
      <c r="AC223" s="167"/>
      <c r="AD223" s="167"/>
      <c r="AE223" s="167"/>
      <c r="AF223" s="167"/>
      <c r="AG223" s="167" t="s">
        <v>226</v>
      </c>
      <c r="AH223" s="167">
        <v>0</v>
      </c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</row>
    <row r="224" spans="1:60" outlineLevel="1">
      <c r="A224" s="168"/>
      <c r="B224" s="169"/>
      <c r="C224" s="179" t="s">
        <v>465</v>
      </c>
      <c r="D224" s="180"/>
      <c r="E224" s="181">
        <v>2.2999999999999998</v>
      </c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7"/>
      <c r="Z224" s="167"/>
      <c r="AA224" s="167"/>
      <c r="AB224" s="167"/>
      <c r="AC224" s="167"/>
      <c r="AD224" s="167"/>
      <c r="AE224" s="167"/>
      <c r="AF224" s="167"/>
      <c r="AG224" s="167" t="s">
        <v>226</v>
      </c>
      <c r="AH224" s="167">
        <v>0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</row>
    <row r="225" spans="1:60" outlineLevel="1">
      <c r="A225" s="168"/>
      <c r="B225" s="169"/>
      <c r="C225" s="179" t="s">
        <v>466</v>
      </c>
      <c r="D225" s="180"/>
      <c r="E225" s="181">
        <v>4.915</v>
      </c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7"/>
      <c r="Z225" s="167"/>
      <c r="AA225" s="167"/>
      <c r="AB225" s="167"/>
      <c r="AC225" s="167"/>
      <c r="AD225" s="167"/>
      <c r="AE225" s="167"/>
      <c r="AF225" s="167"/>
      <c r="AG225" s="167" t="s">
        <v>226</v>
      </c>
      <c r="AH225" s="167">
        <v>0</v>
      </c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</row>
    <row r="226" spans="1:60" outlineLevel="1">
      <c r="A226" s="158">
        <v>60</v>
      </c>
      <c r="B226" s="159" t="s">
        <v>467</v>
      </c>
      <c r="C226" s="160" t="s">
        <v>468</v>
      </c>
      <c r="D226" s="161" t="s">
        <v>260</v>
      </c>
      <c r="E226" s="162">
        <v>174.8</v>
      </c>
      <c r="F226" s="163"/>
      <c r="G226" s="164">
        <f>ROUND(E226*F226,2)</f>
        <v>0</v>
      </c>
      <c r="H226" s="163"/>
      <c r="I226" s="164">
        <f>ROUND(E226*H226,2)</f>
        <v>0</v>
      </c>
      <c r="J226" s="163"/>
      <c r="K226" s="164">
        <f>ROUND(E226*J226,2)</f>
        <v>0</v>
      </c>
      <c r="L226" s="164">
        <v>21</v>
      </c>
      <c r="M226" s="164">
        <f>G226*(1+L226/100)</f>
        <v>0</v>
      </c>
      <c r="N226" s="164">
        <v>7.4709999999999999E-2</v>
      </c>
      <c r="O226" s="164">
        <f>ROUND(E226*N226,2)</f>
        <v>13.06</v>
      </c>
      <c r="P226" s="164">
        <v>0</v>
      </c>
      <c r="Q226" s="164">
        <f>ROUND(E226*P226,2)</f>
        <v>0</v>
      </c>
      <c r="R226" s="164" t="s">
        <v>356</v>
      </c>
      <c r="S226" s="164" t="s">
        <v>179</v>
      </c>
      <c r="T226" s="165" t="s">
        <v>179</v>
      </c>
      <c r="U226" s="166">
        <v>0.52915000000000001</v>
      </c>
      <c r="V226" s="166">
        <f>ROUND(E226*U226,2)</f>
        <v>92.5</v>
      </c>
      <c r="W226" s="166"/>
      <c r="X226" s="166" t="s">
        <v>221</v>
      </c>
      <c r="Y226" s="167"/>
      <c r="Z226" s="167"/>
      <c r="AA226" s="167"/>
      <c r="AB226" s="167"/>
      <c r="AC226" s="167"/>
      <c r="AD226" s="167"/>
      <c r="AE226" s="167"/>
      <c r="AF226" s="167"/>
      <c r="AG226" s="167" t="s">
        <v>222</v>
      </c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</row>
    <row r="227" spans="1:60" ht="12.75" customHeight="1" outlineLevel="1">
      <c r="A227" s="168"/>
      <c r="B227" s="169"/>
      <c r="C227" s="244" t="s">
        <v>469</v>
      </c>
      <c r="D227" s="244"/>
      <c r="E227" s="244"/>
      <c r="F227" s="244"/>
      <c r="G227" s="244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7"/>
      <c r="Z227" s="167"/>
      <c r="AA227" s="167"/>
      <c r="AB227" s="167"/>
      <c r="AC227" s="167"/>
      <c r="AD227" s="167"/>
      <c r="AE227" s="167"/>
      <c r="AF227" s="167"/>
      <c r="AG227" s="167" t="s">
        <v>224</v>
      </c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</row>
    <row r="228" spans="1:60" outlineLevel="1">
      <c r="A228" s="168"/>
      <c r="B228" s="169"/>
      <c r="C228" s="179" t="s">
        <v>470</v>
      </c>
      <c r="D228" s="180"/>
      <c r="E228" s="181">
        <v>69.44</v>
      </c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7"/>
      <c r="Z228" s="167"/>
      <c r="AA228" s="167"/>
      <c r="AB228" s="167"/>
      <c r="AC228" s="167"/>
      <c r="AD228" s="167"/>
      <c r="AE228" s="167"/>
      <c r="AF228" s="167"/>
      <c r="AG228" s="167" t="s">
        <v>226</v>
      </c>
      <c r="AH228" s="167">
        <v>0</v>
      </c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</row>
    <row r="229" spans="1:60" outlineLevel="1">
      <c r="A229" s="168"/>
      <c r="B229" s="169"/>
      <c r="C229" s="179" t="s">
        <v>471</v>
      </c>
      <c r="D229" s="180"/>
      <c r="E229" s="181">
        <v>97.76</v>
      </c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7"/>
      <c r="Z229" s="167"/>
      <c r="AA229" s="167"/>
      <c r="AB229" s="167"/>
      <c r="AC229" s="167"/>
      <c r="AD229" s="167"/>
      <c r="AE229" s="167"/>
      <c r="AF229" s="167"/>
      <c r="AG229" s="167" t="s">
        <v>226</v>
      </c>
      <c r="AH229" s="167">
        <v>0</v>
      </c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</row>
    <row r="230" spans="1:60" outlineLevel="1">
      <c r="A230" s="168"/>
      <c r="B230" s="169"/>
      <c r="C230" s="179" t="s">
        <v>472</v>
      </c>
      <c r="D230" s="180"/>
      <c r="E230" s="181">
        <v>38.4</v>
      </c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7"/>
      <c r="Z230" s="167"/>
      <c r="AA230" s="167"/>
      <c r="AB230" s="167"/>
      <c r="AC230" s="167"/>
      <c r="AD230" s="167"/>
      <c r="AE230" s="167"/>
      <c r="AF230" s="167"/>
      <c r="AG230" s="167" t="s">
        <v>226</v>
      </c>
      <c r="AH230" s="167">
        <v>0</v>
      </c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</row>
    <row r="231" spans="1:60" outlineLevel="1">
      <c r="A231" s="168"/>
      <c r="B231" s="169"/>
      <c r="C231" s="179" t="s">
        <v>473</v>
      </c>
      <c r="D231" s="180"/>
      <c r="E231" s="181">
        <v>-30.8</v>
      </c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7"/>
      <c r="Z231" s="167"/>
      <c r="AA231" s="167"/>
      <c r="AB231" s="167"/>
      <c r="AC231" s="167"/>
      <c r="AD231" s="167"/>
      <c r="AE231" s="167"/>
      <c r="AF231" s="167"/>
      <c r="AG231" s="167" t="s">
        <v>226</v>
      </c>
      <c r="AH231" s="167">
        <v>0</v>
      </c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</row>
    <row r="232" spans="1:60" outlineLevel="1">
      <c r="A232" s="168"/>
      <c r="B232" s="169"/>
      <c r="C232" s="190" t="s">
        <v>402</v>
      </c>
      <c r="D232" s="191"/>
      <c r="E232" s="192">
        <v>174.8</v>
      </c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7"/>
      <c r="Z232" s="167"/>
      <c r="AA232" s="167"/>
      <c r="AB232" s="167"/>
      <c r="AC232" s="167"/>
      <c r="AD232" s="167"/>
      <c r="AE232" s="167"/>
      <c r="AF232" s="167"/>
      <c r="AG232" s="167" t="s">
        <v>226</v>
      </c>
      <c r="AH232" s="167">
        <v>1</v>
      </c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</row>
    <row r="233" spans="1:60" outlineLevel="1">
      <c r="A233" s="158">
        <v>61</v>
      </c>
      <c r="B233" s="159" t="s">
        <v>474</v>
      </c>
      <c r="C233" s="160" t="s">
        <v>475</v>
      </c>
      <c r="D233" s="161" t="s">
        <v>260</v>
      </c>
      <c r="E233" s="162">
        <v>12.8</v>
      </c>
      <c r="F233" s="163"/>
      <c r="G233" s="164">
        <f>ROUND(E233*F233,2)</f>
        <v>0</v>
      </c>
      <c r="H233" s="163"/>
      <c r="I233" s="164">
        <f>ROUND(E233*H233,2)</f>
        <v>0</v>
      </c>
      <c r="J233" s="163"/>
      <c r="K233" s="164">
        <f>ROUND(E233*J233,2)</f>
        <v>0</v>
      </c>
      <c r="L233" s="164">
        <v>21</v>
      </c>
      <c r="M233" s="164">
        <f>G233*(1+L233/100)</f>
        <v>0</v>
      </c>
      <c r="N233" s="164">
        <v>0.11219</v>
      </c>
      <c r="O233" s="164">
        <f>ROUND(E233*N233,2)</f>
        <v>1.44</v>
      </c>
      <c r="P233" s="164">
        <v>0</v>
      </c>
      <c r="Q233" s="164">
        <f>ROUND(E233*P233,2)</f>
        <v>0</v>
      </c>
      <c r="R233" s="164" t="s">
        <v>356</v>
      </c>
      <c r="S233" s="164" t="s">
        <v>179</v>
      </c>
      <c r="T233" s="165" t="s">
        <v>179</v>
      </c>
      <c r="U233" s="166">
        <v>0.55488999999999999</v>
      </c>
      <c r="V233" s="166">
        <f>ROUND(E233*U233,2)</f>
        <v>7.1</v>
      </c>
      <c r="W233" s="166"/>
      <c r="X233" s="166" t="s">
        <v>221</v>
      </c>
      <c r="Y233" s="167"/>
      <c r="Z233" s="167"/>
      <c r="AA233" s="167"/>
      <c r="AB233" s="167"/>
      <c r="AC233" s="167"/>
      <c r="AD233" s="167"/>
      <c r="AE233" s="167"/>
      <c r="AF233" s="167"/>
      <c r="AG233" s="167" t="s">
        <v>222</v>
      </c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</row>
    <row r="234" spans="1:60" ht="12.75" customHeight="1" outlineLevel="1">
      <c r="A234" s="168"/>
      <c r="B234" s="169"/>
      <c r="C234" s="244" t="s">
        <v>469</v>
      </c>
      <c r="D234" s="244"/>
      <c r="E234" s="244"/>
      <c r="F234" s="244"/>
      <c r="G234" s="244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7"/>
      <c r="Z234" s="167"/>
      <c r="AA234" s="167"/>
      <c r="AB234" s="167"/>
      <c r="AC234" s="167"/>
      <c r="AD234" s="167"/>
      <c r="AE234" s="167"/>
      <c r="AF234" s="167"/>
      <c r="AG234" s="167" t="s">
        <v>224</v>
      </c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</row>
    <row r="235" spans="1:60" outlineLevel="1">
      <c r="A235" s="168"/>
      <c r="B235" s="169"/>
      <c r="C235" s="179" t="s">
        <v>476</v>
      </c>
      <c r="D235" s="180"/>
      <c r="E235" s="181">
        <v>12.8</v>
      </c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7"/>
      <c r="Z235" s="167"/>
      <c r="AA235" s="167"/>
      <c r="AB235" s="167"/>
      <c r="AC235" s="167"/>
      <c r="AD235" s="167"/>
      <c r="AE235" s="167"/>
      <c r="AF235" s="167"/>
      <c r="AG235" s="167" t="s">
        <v>226</v>
      </c>
      <c r="AH235" s="167">
        <v>0</v>
      </c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</row>
    <row r="236" spans="1:60" outlineLevel="1">
      <c r="A236" s="158">
        <v>62</v>
      </c>
      <c r="B236" s="159" t="s">
        <v>477</v>
      </c>
      <c r="C236" s="160" t="s">
        <v>478</v>
      </c>
      <c r="D236" s="161" t="s">
        <v>260</v>
      </c>
      <c r="E236" s="162">
        <v>14.7</v>
      </c>
      <c r="F236" s="163"/>
      <c r="G236" s="164">
        <f>ROUND(E236*F236,2)</f>
        <v>0</v>
      </c>
      <c r="H236" s="163"/>
      <c r="I236" s="164">
        <f>ROUND(E236*H236,2)</f>
        <v>0</v>
      </c>
      <c r="J236" s="163"/>
      <c r="K236" s="164">
        <f>ROUND(E236*J236,2)</f>
        <v>0</v>
      </c>
      <c r="L236" s="164">
        <v>21</v>
      </c>
      <c r="M236" s="164">
        <f>G236*(1+L236/100)</f>
        <v>0</v>
      </c>
      <c r="N236" s="164">
        <v>0.1114</v>
      </c>
      <c r="O236" s="164">
        <f>ROUND(E236*N236,2)</f>
        <v>1.64</v>
      </c>
      <c r="P236" s="164">
        <v>0</v>
      </c>
      <c r="Q236" s="164">
        <f>ROUND(E236*P236,2)</f>
        <v>0</v>
      </c>
      <c r="R236" s="164" t="s">
        <v>356</v>
      </c>
      <c r="S236" s="164" t="s">
        <v>179</v>
      </c>
      <c r="T236" s="165" t="s">
        <v>179</v>
      </c>
      <c r="U236" s="166">
        <v>0.81899999999999995</v>
      </c>
      <c r="V236" s="166">
        <f>ROUND(E236*U236,2)</f>
        <v>12.04</v>
      </c>
      <c r="W236" s="166"/>
      <c r="X236" s="166" t="s">
        <v>221</v>
      </c>
      <c r="Y236" s="167"/>
      <c r="Z236" s="167"/>
      <c r="AA236" s="167"/>
      <c r="AB236" s="167"/>
      <c r="AC236" s="167"/>
      <c r="AD236" s="167"/>
      <c r="AE236" s="167"/>
      <c r="AF236" s="167"/>
      <c r="AG236" s="167" t="s">
        <v>222</v>
      </c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</row>
    <row r="237" spans="1:60" outlineLevel="1">
      <c r="A237" s="168"/>
      <c r="B237" s="169"/>
      <c r="C237" s="179" t="s">
        <v>479</v>
      </c>
      <c r="D237" s="180"/>
      <c r="E237" s="181">
        <v>8.1</v>
      </c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7"/>
      <c r="Z237" s="167"/>
      <c r="AA237" s="167"/>
      <c r="AB237" s="167"/>
      <c r="AC237" s="167"/>
      <c r="AD237" s="167"/>
      <c r="AE237" s="167"/>
      <c r="AF237" s="167"/>
      <c r="AG237" s="167" t="s">
        <v>226</v>
      </c>
      <c r="AH237" s="167">
        <v>0</v>
      </c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</row>
    <row r="238" spans="1:60" outlineLevel="1">
      <c r="A238" s="168"/>
      <c r="B238" s="169"/>
      <c r="C238" s="179" t="s">
        <v>480</v>
      </c>
      <c r="D238" s="180"/>
      <c r="E238" s="181">
        <v>2.25</v>
      </c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7"/>
      <c r="Z238" s="167"/>
      <c r="AA238" s="167"/>
      <c r="AB238" s="167"/>
      <c r="AC238" s="167"/>
      <c r="AD238" s="167"/>
      <c r="AE238" s="167"/>
      <c r="AF238" s="167"/>
      <c r="AG238" s="167" t="s">
        <v>226</v>
      </c>
      <c r="AH238" s="167">
        <v>0</v>
      </c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</row>
    <row r="239" spans="1:60" outlineLevel="1">
      <c r="A239" s="168"/>
      <c r="B239" s="169"/>
      <c r="C239" s="179" t="s">
        <v>481</v>
      </c>
      <c r="D239" s="180"/>
      <c r="E239" s="181">
        <v>4.3499999999999996</v>
      </c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7"/>
      <c r="Z239" s="167"/>
      <c r="AA239" s="167"/>
      <c r="AB239" s="167"/>
      <c r="AC239" s="167"/>
      <c r="AD239" s="167"/>
      <c r="AE239" s="167"/>
      <c r="AF239" s="167"/>
      <c r="AG239" s="167" t="s">
        <v>226</v>
      </c>
      <c r="AH239" s="167">
        <v>0</v>
      </c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</row>
    <row r="240" spans="1:60" outlineLevel="1">
      <c r="A240" s="168"/>
      <c r="B240" s="169"/>
      <c r="C240" s="190" t="s">
        <v>402</v>
      </c>
      <c r="D240" s="191"/>
      <c r="E240" s="192">
        <v>14.7</v>
      </c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7"/>
      <c r="Z240" s="167"/>
      <c r="AA240" s="167"/>
      <c r="AB240" s="167"/>
      <c r="AC240" s="167"/>
      <c r="AD240" s="167"/>
      <c r="AE240" s="167"/>
      <c r="AF240" s="167"/>
      <c r="AG240" s="167" t="s">
        <v>226</v>
      </c>
      <c r="AH240" s="167">
        <v>1</v>
      </c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</row>
    <row r="241" spans="1:60" outlineLevel="1">
      <c r="A241" s="158">
        <v>63</v>
      </c>
      <c r="B241" s="159" t="s">
        <v>482</v>
      </c>
      <c r="C241" s="160" t="s">
        <v>483</v>
      </c>
      <c r="D241" s="161" t="s">
        <v>260</v>
      </c>
      <c r="E241" s="162">
        <v>150</v>
      </c>
      <c r="F241" s="163"/>
      <c r="G241" s="164">
        <f>ROUND(E241*F241,2)</f>
        <v>0</v>
      </c>
      <c r="H241" s="163"/>
      <c r="I241" s="164">
        <f>ROUND(E241*H241,2)</f>
        <v>0</v>
      </c>
      <c r="J241" s="163"/>
      <c r="K241" s="164">
        <f>ROUND(E241*J241,2)</f>
        <v>0</v>
      </c>
      <c r="L241" s="164">
        <v>21</v>
      </c>
      <c r="M241" s="164">
        <f>G241*(1+L241/100)</f>
        <v>0</v>
      </c>
      <c r="N241" s="164">
        <v>0.12608</v>
      </c>
      <c r="O241" s="164">
        <f>ROUND(E241*N241,2)</f>
        <v>18.91</v>
      </c>
      <c r="P241" s="164">
        <v>0</v>
      </c>
      <c r="Q241" s="164">
        <f>ROUND(E241*P241,2)</f>
        <v>0</v>
      </c>
      <c r="R241" s="164" t="s">
        <v>356</v>
      </c>
      <c r="S241" s="164" t="s">
        <v>179</v>
      </c>
      <c r="T241" s="165" t="s">
        <v>179</v>
      </c>
      <c r="U241" s="166">
        <v>0.871</v>
      </c>
      <c r="V241" s="166">
        <f>ROUND(E241*U241,2)</f>
        <v>130.65</v>
      </c>
      <c r="W241" s="166"/>
      <c r="X241" s="166" t="s">
        <v>221</v>
      </c>
      <c r="Y241" s="167"/>
      <c r="Z241" s="167"/>
      <c r="AA241" s="167"/>
      <c r="AB241" s="167"/>
      <c r="AC241" s="167"/>
      <c r="AD241" s="167"/>
      <c r="AE241" s="167"/>
      <c r="AF241" s="167"/>
      <c r="AG241" s="167" t="s">
        <v>222</v>
      </c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</row>
    <row r="242" spans="1:60" ht="12.75" customHeight="1" outlineLevel="1">
      <c r="A242" s="168"/>
      <c r="B242" s="169"/>
      <c r="C242" s="244" t="s">
        <v>484</v>
      </c>
      <c r="D242" s="244"/>
      <c r="E242" s="244"/>
      <c r="F242" s="244"/>
      <c r="G242" s="244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7"/>
      <c r="Z242" s="167"/>
      <c r="AA242" s="167"/>
      <c r="AB242" s="167"/>
      <c r="AC242" s="167"/>
      <c r="AD242" s="167"/>
      <c r="AE242" s="167"/>
      <c r="AF242" s="167"/>
      <c r="AG242" s="167" t="s">
        <v>224</v>
      </c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</row>
    <row r="243" spans="1:60" outlineLevel="1">
      <c r="A243" s="168"/>
      <c r="B243" s="169"/>
      <c r="C243" s="179" t="s">
        <v>485</v>
      </c>
      <c r="D243" s="180"/>
      <c r="E243" s="181">
        <v>150</v>
      </c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7"/>
      <c r="Z243" s="167"/>
      <c r="AA243" s="167"/>
      <c r="AB243" s="167"/>
      <c r="AC243" s="167"/>
      <c r="AD243" s="167"/>
      <c r="AE243" s="167"/>
      <c r="AF243" s="167"/>
      <c r="AG243" s="167" t="s">
        <v>226</v>
      </c>
      <c r="AH243" s="167">
        <v>0</v>
      </c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</row>
    <row r="244" spans="1:60" outlineLevel="1">
      <c r="A244" s="158">
        <v>64</v>
      </c>
      <c r="B244" s="159" t="s">
        <v>486</v>
      </c>
      <c r="C244" s="160" t="s">
        <v>487</v>
      </c>
      <c r="D244" s="161" t="s">
        <v>260</v>
      </c>
      <c r="E244" s="162">
        <v>11.123200000000001</v>
      </c>
      <c r="F244" s="163"/>
      <c r="G244" s="164">
        <f>ROUND(E244*F244,2)</f>
        <v>0</v>
      </c>
      <c r="H244" s="163"/>
      <c r="I244" s="164">
        <f>ROUND(E244*H244,2)</f>
        <v>0</v>
      </c>
      <c r="J244" s="163"/>
      <c r="K244" s="164">
        <f>ROUND(E244*J244,2)</f>
        <v>0</v>
      </c>
      <c r="L244" s="164">
        <v>21</v>
      </c>
      <c r="M244" s="164">
        <f>G244*(1+L244/100)</f>
        <v>0</v>
      </c>
      <c r="N244" s="164">
        <v>0.17444000000000001</v>
      </c>
      <c r="O244" s="164">
        <f>ROUND(E244*N244,2)</f>
        <v>1.94</v>
      </c>
      <c r="P244" s="164">
        <v>0</v>
      </c>
      <c r="Q244" s="164">
        <f>ROUND(E244*P244,2)</f>
        <v>0</v>
      </c>
      <c r="R244" s="164" t="s">
        <v>356</v>
      </c>
      <c r="S244" s="164" t="s">
        <v>179</v>
      </c>
      <c r="T244" s="165" t="s">
        <v>179</v>
      </c>
      <c r="U244" s="166">
        <v>1.21</v>
      </c>
      <c r="V244" s="166">
        <f>ROUND(E244*U244,2)</f>
        <v>13.46</v>
      </c>
      <c r="W244" s="166"/>
      <c r="X244" s="166" t="s">
        <v>221</v>
      </c>
      <c r="Y244" s="167"/>
      <c r="Z244" s="167"/>
      <c r="AA244" s="167"/>
      <c r="AB244" s="167"/>
      <c r="AC244" s="167"/>
      <c r="AD244" s="167"/>
      <c r="AE244" s="167"/>
      <c r="AF244" s="167"/>
      <c r="AG244" s="167" t="s">
        <v>222</v>
      </c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</row>
    <row r="245" spans="1:60" ht="12.75" customHeight="1" outlineLevel="1">
      <c r="A245" s="168"/>
      <c r="B245" s="169"/>
      <c r="C245" s="244" t="s">
        <v>488</v>
      </c>
      <c r="D245" s="244"/>
      <c r="E245" s="244"/>
      <c r="F245" s="244"/>
      <c r="G245" s="244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7"/>
      <c r="Z245" s="167"/>
      <c r="AA245" s="167"/>
      <c r="AB245" s="167"/>
      <c r="AC245" s="167"/>
      <c r="AD245" s="167"/>
      <c r="AE245" s="167"/>
      <c r="AF245" s="167"/>
      <c r="AG245" s="167" t="s">
        <v>224</v>
      </c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</row>
    <row r="246" spans="1:60" outlineLevel="1">
      <c r="A246" s="168"/>
      <c r="B246" s="169"/>
      <c r="C246" s="179" t="s">
        <v>489</v>
      </c>
      <c r="D246" s="180"/>
      <c r="E246" s="181">
        <v>0.41599999999999998</v>
      </c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7"/>
      <c r="Z246" s="167"/>
      <c r="AA246" s="167"/>
      <c r="AB246" s="167"/>
      <c r="AC246" s="167"/>
      <c r="AD246" s="167"/>
      <c r="AE246" s="167"/>
      <c r="AF246" s="167"/>
      <c r="AG246" s="167" t="s">
        <v>226</v>
      </c>
      <c r="AH246" s="167">
        <v>0</v>
      </c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</row>
    <row r="247" spans="1:60" outlineLevel="1">
      <c r="A247" s="168"/>
      <c r="B247" s="169"/>
      <c r="C247" s="179" t="s">
        <v>490</v>
      </c>
      <c r="D247" s="180"/>
      <c r="E247" s="181">
        <v>0.24</v>
      </c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7"/>
      <c r="Z247" s="167"/>
      <c r="AA247" s="167"/>
      <c r="AB247" s="167"/>
      <c r="AC247" s="167"/>
      <c r="AD247" s="167"/>
      <c r="AE247" s="167"/>
      <c r="AF247" s="167"/>
      <c r="AG247" s="167" t="s">
        <v>226</v>
      </c>
      <c r="AH247" s="167">
        <v>0</v>
      </c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</row>
    <row r="248" spans="1:60" outlineLevel="1">
      <c r="A248" s="168"/>
      <c r="B248" s="169"/>
      <c r="C248" s="179" t="s">
        <v>491</v>
      </c>
      <c r="D248" s="180"/>
      <c r="E248" s="181">
        <v>0.24</v>
      </c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7"/>
      <c r="Z248" s="167"/>
      <c r="AA248" s="167"/>
      <c r="AB248" s="167"/>
      <c r="AC248" s="167"/>
      <c r="AD248" s="167"/>
      <c r="AE248" s="167"/>
      <c r="AF248" s="167"/>
      <c r="AG248" s="167" t="s">
        <v>226</v>
      </c>
      <c r="AH248" s="167">
        <v>0</v>
      </c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</row>
    <row r="249" spans="1:60" outlineLevel="1">
      <c r="A249" s="168"/>
      <c r="B249" s="169"/>
      <c r="C249" s="179" t="s">
        <v>492</v>
      </c>
      <c r="D249" s="180"/>
      <c r="E249" s="181">
        <v>4.8672000000000004</v>
      </c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7"/>
      <c r="Z249" s="167"/>
      <c r="AA249" s="167"/>
      <c r="AB249" s="167"/>
      <c r="AC249" s="167"/>
      <c r="AD249" s="167"/>
      <c r="AE249" s="167"/>
      <c r="AF249" s="167"/>
      <c r="AG249" s="167" t="s">
        <v>226</v>
      </c>
      <c r="AH249" s="167">
        <v>0</v>
      </c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67"/>
      <c r="AT249" s="167"/>
      <c r="AU249" s="167"/>
      <c r="AV249" s="167"/>
      <c r="AW249" s="167"/>
      <c r="AX249" s="167"/>
      <c r="AY249" s="167"/>
      <c r="AZ249" s="167"/>
      <c r="BA249" s="167"/>
      <c r="BB249" s="167"/>
      <c r="BC249" s="167"/>
      <c r="BD249" s="167"/>
      <c r="BE249" s="167"/>
      <c r="BF249" s="167"/>
      <c r="BG249" s="167"/>
      <c r="BH249" s="167"/>
    </row>
    <row r="250" spans="1:60" outlineLevel="1">
      <c r="A250" s="168"/>
      <c r="B250" s="169"/>
      <c r="C250" s="179" t="s">
        <v>493</v>
      </c>
      <c r="D250" s="180"/>
      <c r="E250" s="181">
        <v>4.5279999999999996</v>
      </c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7"/>
      <c r="Z250" s="167"/>
      <c r="AA250" s="167"/>
      <c r="AB250" s="167"/>
      <c r="AC250" s="167"/>
      <c r="AD250" s="167"/>
      <c r="AE250" s="167"/>
      <c r="AF250" s="167"/>
      <c r="AG250" s="167" t="s">
        <v>226</v>
      </c>
      <c r="AH250" s="167">
        <v>0</v>
      </c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</row>
    <row r="251" spans="1:60" outlineLevel="1">
      <c r="A251" s="168"/>
      <c r="B251" s="169"/>
      <c r="C251" s="179" t="s">
        <v>494</v>
      </c>
      <c r="D251" s="180"/>
      <c r="E251" s="181">
        <v>0.83199999999999996</v>
      </c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7"/>
      <c r="Z251" s="167"/>
      <c r="AA251" s="167"/>
      <c r="AB251" s="167"/>
      <c r="AC251" s="167"/>
      <c r="AD251" s="167"/>
      <c r="AE251" s="167"/>
      <c r="AF251" s="167"/>
      <c r="AG251" s="167" t="s">
        <v>226</v>
      </c>
      <c r="AH251" s="167">
        <v>0</v>
      </c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</row>
    <row r="252" spans="1:60" outlineLevel="1">
      <c r="A252" s="158">
        <v>65</v>
      </c>
      <c r="B252" s="159" t="s">
        <v>495</v>
      </c>
      <c r="C252" s="160" t="s">
        <v>496</v>
      </c>
      <c r="D252" s="161" t="s">
        <v>260</v>
      </c>
      <c r="E252" s="162">
        <v>14.607200000000001</v>
      </c>
      <c r="F252" s="163"/>
      <c r="G252" s="164">
        <f>ROUND(E252*F252,2)</f>
        <v>0</v>
      </c>
      <c r="H252" s="163"/>
      <c r="I252" s="164">
        <f>ROUND(E252*H252,2)</f>
        <v>0</v>
      </c>
      <c r="J252" s="163"/>
      <c r="K252" s="164">
        <f>ROUND(E252*J252,2)</f>
        <v>0</v>
      </c>
      <c r="L252" s="164">
        <v>21</v>
      </c>
      <c r="M252" s="164">
        <f>G252*(1+L252/100)</f>
        <v>0</v>
      </c>
      <c r="N252" s="164">
        <v>0.16975999999999999</v>
      </c>
      <c r="O252" s="164">
        <f>ROUND(E252*N252,2)</f>
        <v>2.48</v>
      </c>
      <c r="P252" s="164">
        <v>0</v>
      </c>
      <c r="Q252" s="164">
        <f>ROUND(E252*P252,2)</f>
        <v>0</v>
      </c>
      <c r="R252" s="164" t="s">
        <v>356</v>
      </c>
      <c r="S252" s="164" t="s">
        <v>179</v>
      </c>
      <c r="T252" s="165" t="s">
        <v>179</v>
      </c>
      <c r="U252" s="166">
        <v>1.1299999999999999</v>
      </c>
      <c r="V252" s="166">
        <f>ROUND(E252*U252,2)</f>
        <v>16.510000000000002</v>
      </c>
      <c r="W252" s="166"/>
      <c r="X252" s="166" t="s">
        <v>221</v>
      </c>
      <c r="Y252" s="167"/>
      <c r="Z252" s="167"/>
      <c r="AA252" s="167"/>
      <c r="AB252" s="167"/>
      <c r="AC252" s="167"/>
      <c r="AD252" s="167"/>
      <c r="AE252" s="167"/>
      <c r="AF252" s="167"/>
      <c r="AG252" s="167" t="s">
        <v>222</v>
      </c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</row>
    <row r="253" spans="1:60" ht="12.75" customHeight="1" outlineLevel="1">
      <c r="A253" s="168"/>
      <c r="B253" s="169"/>
      <c r="C253" s="244" t="s">
        <v>488</v>
      </c>
      <c r="D253" s="244"/>
      <c r="E253" s="244"/>
      <c r="F253" s="244"/>
      <c r="G253" s="244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7"/>
      <c r="Z253" s="167"/>
      <c r="AA253" s="167"/>
      <c r="AB253" s="167"/>
      <c r="AC253" s="167"/>
      <c r="AD253" s="167"/>
      <c r="AE253" s="167"/>
      <c r="AF253" s="167"/>
      <c r="AG253" s="167" t="s">
        <v>224</v>
      </c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</row>
    <row r="254" spans="1:60" outlineLevel="1">
      <c r="A254" s="168"/>
      <c r="B254" s="169"/>
      <c r="C254" s="179" t="s">
        <v>497</v>
      </c>
      <c r="D254" s="180"/>
      <c r="E254" s="181">
        <v>3.1320000000000001</v>
      </c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7"/>
      <c r="Z254" s="167"/>
      <c r="AA254" s="167"/>
      <c r="AB254" s="167"/>
      <c r="AC254" s="167"/>
      <c r="AD254" s="167"/>
      <c r="AE254" s="167"/>
      <c r="AF254" s="167"/>
      <c r="AG254" s="167" t="s">
        <v>226</v>
      </c>
      <c r="AH254" s="167">
        <v>0</v>
      </c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</row>
    <row r="255" spans="1:60" outlineLevel="1">
      <c r="A255" s="168"/>
      <c r="B255" s="169"/>
      <c r="C255" s="179" t="s">
        <v>498</v>
      </c>
      <c r="D255" s="180"/>
      <c r="E255" s="181">
        <v>4.62</v>
      </c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7"/>
      <c r="Z255" s="167"/>
      <c r="AA255" s="167"/>
      <c r="AB255" s="167"/>
      <c r="AC255" s="167"/>
      <c r="AD255" s="167"/>
      <c r="AE255" s="167"/>
      <c r="AF255" s="167"/>
      <c r="AG255" s="167" t="s">
        <v>226</v>
      </c>
      <c r="AH255" s="167">
        <v>0</v>
      </c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</row>
    <row r="256" spans="1:60" outlineLevel="1">
      <c r="A256" s="168"/>
      <c r="B256" s="169"/>
      <c r="C256" s="179" t="s">
        <v>499</v>
      </c>
      <c r="D256" s="180"/>
      <c r="E256" s="181">
        <v>4.532</v>
      </c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7"/>
      <c r="Z256" s="167"/>
      <c r="AA256" s="167"/>
      <c r="AB256" s="167"/>
      <c r="AC256" s="167"/>
      <c r="AD256" s="167"/>
      <c r="AE256" s="167"/>
      <c r="AF256" s="167"/>
      <c r="AG256" s="167" t="s">
        <v>226</v>
      </c>
      <c r="AH256" s="167">
        <v>0</v>
      </c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</row>
    <row r="257" spans="1:60" outlineLevel="1">
      <c r="A257" s="168"/>
      <c r="B257" s="169"/>
      <c r="C257" s="179" t="s">
        <v>500</v>
      </c>
      <c r="D257" s="180"/>
      <c r="E257" s="181">
        <v>2.3231999999999999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7"/>
      <c r="Z257" s="167"/>
      <c r="AA257" s="167"/>
      <c r="AB257" s="167"/>
      <c r="AC257" s="167"/>
      <c r="AD257" s="167"/>
      <c r="AE257" s="167"/>
      <c r="AF257" s="167"/>
      <c r="AG257" s="167" t="s">
        <v>226</v>
      </c>
      <c r="AH257" s="167">
        <v>0</v>
      </c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</row>
    <row r="258" spans="1:60" outlineLevel="1">
      <c r="A258" s="158">
        <v>66</v>
      </c>
      <c r="B258" s="159" t="s">
        <v>501</v>
      </c>
      <c r="C258" s="160" t="s">
        <v>502</v>
      </c>
      <c r="D258" s="161" t="s">
        <v>260</v>
      </c>
      <c r="E258" s="162">
        <v>2</v>
      </c>
      <c r="F258" s="163"/>
      <c r="G258" s="164">
        <f>ROUND(E258*F258,2)</f>
        <v>0</v>
      </c>
      <c r="H258" s="163"/>
      <c r="I258" s="164">
        <f>ROUND(E258*H258,2)</f>
        <v>0</v>
      </c>
      <c r="J258" s="163"/>
      <c r="K258" s="164">
        <f>ROUND(E258*J258,2)</f>
        <v>0</v>
      </c>
      <c r="L258" s="164">
        <v>21</v>
      </c>
      <c r="M258" s="164">
        <f>G258*(1+L258/100)</f>
        <v>0</v>
      </c>
      <c r="N258" s="164">
        <v>0.28155999999999998</v>
      </c>
      <c r="O258" s="164">
        <f>ROUND(E258*N258,2)</f>
        <v>0.56000000000000005</v>
      </c>
      <c r="P258" s="164">
        <v>0</v>
      </c>
      <c r="Q258" s="164">
        <f>ROUND(E258*P258,2)</f>
        <v>0</v>
      </c>
      <c r="R258" s="164" t="s">
        <v>392</v>
      </c>
      <c r="S258" s="164" t="s">
        <v>179</v>
      </c>
      <c r="T258" s="165" t="s">
        <v>179</v>
      </c>
      <c r="U258" s="166">
        <v>1.6060000000000001</v>
      </c>
      <c r="V258" s="166">
        <f>ROUND(E258*U258,2)</f>
        <v>3.21</v>
      </c>
      <c r="W258" s="166"/>
      <c r="X258" s="166" t="s">
        <v>221</v>
      </c>
      <c r="Y258" s="167"/>
      <c r="Z258" s="167"/>
      <c r="AA258" s="167"/>
      <c r="AB258" s="167"/>
      <c r="AC258" s="167"/>
      <c r="AD258" s="167"/>
      <c r="AE258" s="167"/>
      <c r="AF258" s="167"/>
      <c r="AG258" s="167" t="s">
        <v>222</v>
      </c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</row>
    <row r="259" spans="1:60" ht="18.95" customHeight="1" outlineLevel="1">
      <c r="A259" s="168"/>
      <c r="B259" s="169"/>
      <c r="C259" s="244" t="s">
        <v>503</v>
      </c>
      <c r="D259" s="244"/>
      <c r="E259" s="244"/>
      <c r="F259" s="244"/>
      <c r="G259" s="244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7"/>
      <c r="Z259" s="167"/>
      <c r="AA259" s="167"/>
      <c r="AB259" s="167"/>
      <c r="AC259" s="167"/>
      <c r="AD259" s="167"/>
      <c r="AE259" s="167"/>
      <c r="AF259" s="167"/>
      <c r="AG259" s="167" t="s">
        <v>224</v>
      </c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70" t="str">
        <f>C259</f>
        <v>ve vybouraných otvorech, s vysekáním kapes pro zavázání, z jakýchkoliv cihel, z pomocného pracovního lešení o výšce podlahy do 1900 mm a pro zatížení do 1,5 kPa,</v>
      </c>
      <c r="BB259" s="167"/>
      <c r="BC259" s="167"/>
      <c r="BD259" s="167"/>
      <c r="BE259" s="167"/>
      <c r="BF259" s="167"/>
      <c r="BG259" s="167"/>
      <c r="BH259" s="167"/>
    </row>
    <row r="260" spans="1:60" outlineLevel="1">
      <c r="A260" s="168"/>
      <c r="B260" s="169"/>
      <c r="C260" s="179" t="s">
        <v>504</v>
      </c>
      <c r="D260" s="180"/>
      <c r="E260" s="181">
        <v>2</v>
      </c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7"/>
      <c r="Z260" s="167"/>
      <c r="AA260" s="167"/>
      <c r="AB260" s="167"/>
      <c r="AC260" s="167"/>
      <c r="AD260" s="167"/>
      <c r="AE260" s="167"/>
      <c r="AF260" s="167"/>
      <c r="AG260" s="167" t="s">
        <v>226</v>
      </c>
      <c r="AH260" s="167">
        <v>0</v>
      </c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</row>
    <row r="261" spans="1:60" outlineLevel="1">
      <c r="A261" s="158">
        <v>67</v>
      </c>
      <c r="B261" s="159" t="s">
        <v>501</v>
      </c>
      <c r="C261" s="160" t="s">
        <v>502</v>
      </c>
      <c r="D261" s="161" t="s">
        <v>260</v>
      </c>
      <c r="E261" s="162">
        <v>1.1499999999999999</v>
      </c>
      <c r="F261" s="163"/>
      <c r="G261" s="164">
        <f>ROUND(E261*F261,2)</f>
        <v>0</v>
      </c>
      <c r="H261" s="163"/>
      <c r="I261" s="164">
        <f>ROUND(E261*H261,2)</f>
        <v>0</v>
      </c>
      <c r="J261" s="163"/>
      <c r="K261" s="164">
        <f>ROUND(E261*J261,2)</f>
        <v>0</v>
      </c>
      <c r="L261" s="164">
        <v>21</v>
      </c>
      <c r="M261" s="164">
        <f>G261*(1+L261/100)</f>
        <v>0</v>
      </c>
      <c r="N261" s="164">
        <v>0.28155999999999998</v>
      </c>
      <c r="O261" s="164">
        <f>ROUND(E261*N261,2)</f>
        <v>0.32</v>
      </c>
      <c r="P261" s="164">
        <v>0</v>
      </c>
      <c r="Q261" s="164">
        <f>ROUND(E261*P261,2)</f>
        <v>0</v>
      </c>
      <c r="R261" s="164" t="s">
        <v>392</v>
      </c>
      <c r="S261" s="164" t="s">
        <v>179</v>
      </c>
      <c r="T261" s="165" t="s">
        <v>179</v>
      </c>
      <c r="U261" s="166">
        <v>1.6060000000000001</v>
      </c>
      <c r="V261" s="166">
        <f>ROUND(E261*U261,2)</f>
        <v>1.85</v>
      </c>
      <c r="W261" s="166"/>
      <c r="X261" s="166" t="s">
        <v>221</v>
      </c>
      <c r="Y261" s="167"/>
      <c r="Z261" s="167"/>
      <c r="AA261" s="167"/>
      <c r="AB261" s="167"/>
      <c r="AC261" s="167"/>
      <c r="AD261" s="167"/>
      <c r="AE261" s="167"/>
      <c r="AF261" s="167"/>
      <c r="AG261" s="167" t="s">
        <v>222</v>
      </c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</row>
    <row r="262" spans="1:60" ht="18.95" customHeight="1" outlineLevel="1">
      <c r="A262" s="168"/>
      <c r="B262" s="169"/>
      <c r="C262" s="244" t="s">
        <v>503</v>
      </c>
      <c r="D262" s="244"/>
      <c r="E262" s="244"/>
      <c r="F262" s="244"/>
      <c r="G262" s="244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7"/>
      <c r="Z262" s="167"/>
      <c r="AA262" s="167"/>
      <c r="AB262" s="167"/>
      <c r="AC262" s="167"/>
      <c r="AD262" s="167"/>
      <c r="AE262" s="167"/>
      <c r="AF262" s="167"/>
      <c r="AG262" s="167" t="s">
        <v>224</v>
      </c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70" t="str">
        <f>C262</f>
        <v>ve vybouraných otvorech, s vysekáním kapes pro zavázání, z jakýchkoliv cihel, z pomocného pracovního lešení o výšce podlahy do 1900 mm a pro zatížení do 1,5 kPa,</v>
      </c>
      <c r="BB262" s="167"/>
      <c r="BC262" s="167"/>
      <c r="BD262" s="167"/>
      <c r="BE262" s="167"/>
      <c r="BF262" s="167"/>
      <c r="BG262" s="167"/>
      <c r="BH262" s="167"/>
    </row>
    <row r="263" spans="1:60" outlineLevel="1">
      <c r="A263" s="168"/>
      <c r="B263" s="169"/>
      <c r="C263" s="179" t="s">
        <v>505</v>
      </c>
      <c r="D263" s="180"/>
      <c r="E263" s="181">
        <v>1.1499999999999999</v>
      </c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7"/>
      <c r="Z263" s="167"/>
      <c r="AA263" s="167"/>
      <c r="AB263" s="167"/>
      <c r="AC263" s="167"/>
      <c r="AD263" s="167"/>
      <c r="AE263" s="167"/>
      <c r="AF263" s="167"/>
      <c r="AG263" s="167" t="s">
        <v>226</v>
      </c>
      <c r="AH263" s="167">
        <v>0</v>
      </c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</row>
    <row r="264" spans="1:60" outlineLevel="1">
      <c r="A264" s="158">
        <v>68</v>
      </c>
      <c r="B264" s="159" t="s">
        <v>506</v>
      </c>
      <c r="C264" s="160" t="s">
        <v>507</v>
      </c>
      <c r="D264" s="161" t="s">
        <v>327</v>
      </c>
      <c r="E264" s="162">
        <v>27</v>
      </c>
      <c r="F264" s="163"/>
      <c r="G264" s="164">
        <f>ROUND(E264*F264,2)</f>
        <v>0</v>
      </c>
      <c r="H264" s="163"/>
      <c r="I264" s="164">
        <f>ROUND(E264*H264,2)</f>
        <v>0</v>
      </c>
      <c r="J264" s="163"/>
      <c r="K264" s="164">
        <f>ROUND(E264*J264,2)</f>
        <v>0</v>
      </c>
      <c r="L264" s="164">
        <v>21</v>
      </c>
      <c r="M264" s="164">
        <f>G264*(1+L264/100)</f>
        <v>0</v>
      </c>
      <c r="N264" s="164">
        <v>4.8000000000000001E-4</v>
      </c>
      <c r="O264" s="164">
        <f>ROUND(E264*N264,2)</f>
        <v>0.01</v>
      </c>
      <c r="P264" s="164">
        <v>0</v>
      </c>
      <c r="Q264" s="164">
        <f>ROUND(E264*P264,2)</f>
        <v>0</v>
      </c>
      <c r="R264" s="164"/>
      <c r="S264" s="164" t="s">
        <v>179</v>
      </c>
      <c r="T264" s="165" t="s">
        <v>179</v>
      </c>
      <c r="U264" s="166">
        <v>0.77</v>
      </c>
      <c r="V264" s="166">
        <f>ROUND(E264*U264,2)</f>
        <v>20.79</v>
      </c>
      <c r="W264" s="166"/>
      <c r="X264" s="166" t="s">
        <v>221</v>
      </c>
      <c r="Y264" s="167"/>
      <c r="Z264" s="167"/>
      <c r="AA264" s="167"/>
      <c r="AB264" s="167"/>
      <c r="AC264" s="167"/>
      <c r="AD264" s="167"/>
      <c r="AE264" s="167"/>
      <c r="AF264" s="167"/>
      <c r="AG264" s="167" t="s">
        <v>222</v>
      </c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</row>
    <row r="265" spans="1:60" outlineLevel="1">
      <c r="A265" s="168"/>
      <c r="B265" s="169"/>
      <c r="C265" s="179" t="s">
        <v>508</v>
      </c>
      <c r="D265" s="180"/>
      <c r="E265" s="181">
        <v>27</v>
      </c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7"/>
      <c r="Z265" s="167"/>
      <c r="AA265" s="167"/>
      <c r="AB265" s="167"/>
      <c r="AC265" s="167"/>
      <c r="AD265" s="167"/>
      <c r="AE265" s="167"/>
      <c r="AF265" s="167"/>
      <c r="AG265" s="167" t="s">
        <v>226</v>
      </c>
      <c r="AH265" s="167">
        <v>0</v>
      </c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</row>
    <row r="266" spans="1:60" outlineLevel="1">
      <c r="A266" s="158">
        <v>69</v>
      </c>
      <c r="B266" s="159" t="s">
        <v>509</v>
      </c>
      <c r="C266" s="160" t="s">
        <v>510</v>
      </c>
      <c r="D266" s="161" t="s">
        <v>511</v>
      </c>
      <c r="E266" s="162">
        <v>12</v>
      </c>
      <c r="F266" s="163"/>
      <c r="G266" s="164">
        <f>ROUND(E266*F266,2)</f>
        <v>0</v>
      </c>
      <c r="H266" s="163"/>
      <c r="I266" s="164">
        <f>ROUND(E266*H266,2)</f>
        <v>0</v>
      </c>
      <c r="J266" s="163"/>
      <c r="K266" s="164">
        <f>ROUND(E266*J266,2)</f>
        <v>0</v>
      </c>
      <c r="L266" s="164">
        <v>21</v>
      </c>
      <c r="M266" s="164">
        <f>G266*(1+L266/100)</f>
        <v>0</v>
      </c>
      <c r="N266" s="164">
        <v>2.3980000000000001E-2</v>
      </c>
      <c r="O266" s="164">
        <f>ROUND(E266*N266,2)</f>
        <v>0.28999999999999998</v>
      </c>
      <c r="P266" s="164">
        <v>0</v>
      </c>
      <c r="Q266" s="164">
        <f>ROUND(E266*P266,2)</f>
        <v>0</v>
      </c>
      <c r="R266" s="164" t="s">
        <v>392</v>
      </c>
      <c r="S266" s="164" t="s">
        <v>179</v>
      </c>
      <c r="T266" s="165" t="s">
        <v>179</v>
      </c>
      <c r="U266" s="166">
        <v>0.2</v>
      </c>
      <c r="V266" s="166">
        <f>ROUND(E266*U266,2)</f>
        <v>2.4</v>
      </c>
      <c r="W266" s="166"/>
      <c r="X266" s="166" t="s">
        <v>221</v>
      </c>
      <c r="Y266" s="167"/>
      <c r="Z266" s="167"/>
      <c r="AA266" s="167"/>
      <c r="AB266" s="167"/>
      <c r="AC266" s="167"/>
      <c r="AD266" s="167"/>
      <c r="AE266" s="167"/>
      <c r="AF266" s="167"/>
      <c r="AG266" s="167" t="s">
        <v>222</v>
      </c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</row>
    <row r="267" spans="1:60" outlineLevel="1">
      <c r="A267" s="168"/>
      <c r="B267" s="169"/>
      <c r="C267" s="179" t="s">
        <v>512</v>
      </c>
      <c r="D267" s="180"/>
      <c r="E267" s="181">
        <v>6</v>
      </c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7"/>
      <c r="Z267" s="167"/>
      <c r="AA267" s="167"/>
      <c r="AB267" s="167"/>
      <c r="AC267" s="167"/>
      <c r="AD267" s="167"/>
      <c r="AE267" s="167"/>
      <c r="AF267" s="167"/>
      <c r="AG267" s="167" t="s">
        <v>226</v>
      </c>
      <c r="AH267" s="167">
        <v>0</v>
      </c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</row>
    <row r="268" spans="1:60" outlineLevel="1">
      <c r="A268" s="168"/>
      <c r="B268" s="169"/>
      <c r="C268" s="179" t="s">
        <v>513</v>
      </c>
      <c r="D268" s="180"/>
      <c r="E268" s="181">
        <v>6</v>
      </c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7"/>
      <c r="Z268" s="167"/>
      <c r="AA268" s="167"/>
      <c r="AB268" s="167"/>
      <c r="AC268" s="167"/>
      <c r="AD268" s="167"/>
      <c r="AE268" s="167"/>
      <c r="AF268" s="167"/>
      <c r="AG268" s="167" t="s">
        <v>226</v>
      </c>
      <c r="AH268" s="167">
        <v>0</v>
      </c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</row>
    <row r="269" spans="1:60" ht="22.5" outlineLevel="1">
      <c r="A269" s="158">
        <v>70</v>
      </c>
      <c r="B269" s="159" t="s">
        <v>514</v>
      </c>
      <c r="C269" s="160" t="s">
        <v>515</v>
      </c>
      <c r="D269" s="161" t="s">
        <v>511</v>
      </c>
      <c r="E269" s="162">
        <v>220</v>
      </c>
      <c r="F269" s="163"/>
      <c r="G269" s="164">
        <f>ROUND(E269*F269,2)</f>
        <v>0</v>
      </c>
      <c r="H269" s="163"/>
      <c r="I269" s="164">
        <f>ROUND(E269*H269,2)</f>
        <v>0</v>
      </c>
      <c r="J269" s="163"/>
      <c r="K269" s="164">
        <f>ROUND(E269*J269,2)</f>
        <v>0</v>
      </c>
      <c r="L269" s="164">
        <v>21</v>
      </c>
      <c r="M269" s="164">
        <f>G269*(1+L269/100)</f>
        <v>0</v>
      </c>
      <c r="N269" s="164">
        <v>6.2010000000000003E-2</v>
      </c>
      <c r="O269" s="164">
        <f>ROUND(E269*N269,2)</f>
        <v>13.64</v>
      </c>
      <c r="P269" s="164">
        <v>0</v>
      </c>
      <c r="Q269" s="164">
        <f>ROUND(E269*P269,2)</f>
        <v>0</v>
      </c>
      <c r="R269" s="164" t="s">
        <v>392</v>
      </c>
      <c r="S269" s="164" t="s">
        <v>179</v>
      </c>
      <c r="T269" s="165" t="s">
        <v>179</v>
      </c>
      <c r="U269" s="166">
        <v>0.28999999999999998</v>
      </c>
      <c r="V269" s="166">
        <f>ROUND(E269*U269,2)</f>
        <v>63.8</v>
      </c>
      <c r="W269" s="166"/>
      <c r="X269" s="166" t="s">
        <v>221</v>
      </c>
      <c r="Y269" s="167"/>
      <c r="Z269" s="167"/>
      <c r="AA269" s="167"/>
      <c r="AB269" s="167"/>
      <c r="AC269" s="167"/>
      <c r="AD269" s="167"/>
      <c r="AE269" s="167"/>
      <c r="AF269" s="167"/>
      <c r="AG269" s="167" t="s">
        <v>222</v>
      </c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</row>
    <row r="270" spans="1:60" outlineLevel="1">
      <c r="A270" s="168"/>
      <c r="B270" s="169"/>
      <c r="C270" s="179" t="s">
        <v>516</v>
      </c>
      <c r="D270" s="180"/>
      <c r="E270" s="181">
        <v>6</v>
      </c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7"/>
      <c r="Z270" s="167"/>
      <c r="AA270" s="167"/>
      <c r="AB270" s="167"/>
      <c r="AC270" s="167"/>
      <c r="AD270" s="167"/>
      <c r="AE270" s="167"/>
      <c r="AF270" s="167"/>
      <c r="AG270" s="167" t="s">
        <v>226</v>
      </c>
      <c r="AH270" s="167">
        <v>0</v>
      </c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</row>
    <row r="271" spans="1:60" outlineLevel="1">
      <c r="A271" s="168"/>
      <c r="B271" s="169"/>
      <c r="C271" s="179" t="s">
        <v>517</v>
      </c>
      <c r="D271" s="180"/>
      <c r="E271" s="181">
        <v>96</v>
      </c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7"/>
      <c r="Z271" s="167"/>
      <c r="AA271" s="167"/>
      <c r="AB271" s="167"/>
      <c r="AC271" s="167"/>
      <c r="AD271" s="167"/>
      <c r="AE271" s="167"/>
      <c r="AF271" s="167"/>
      <c r="AG271" s="167" t="s">
        <v>226</v>
      </c>
      <c r="AH271" s="167">
        <v>0</v>
      </c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</row>
    <row r="272" spans="1:60" outlineLevel="1">
      <c r="A272" s="168"/>
      <c r="B272" s="169"/>
      <c r="C272" s="179" t="s">
        <v>518</v>
      </c>
      <c r="D272" s="180"/>
      <c r="E272" s="181">
        <v>88</v>
      </c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7"/>
      <c r="Z272" s="167"/>
      <c r="AA272" s="167"/>
      <c r="AB272" s="167"/>
      <c r="AC272" s="167"/>
      <c r="AD272" s="167"/>
      <c r="AE272" s="167"/>
      <c r="AF272" s="167"/>
      <c r="AG272" s="167" t="s">
        <v>226</v>
      </c>
      <c r="AH272" s="167">
        <v>0</v>
      </c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</row>
    <row r="273" spans="1:60" outlineLevel="1">
      <c r="A273" s="168"/>
      <c r="B273" s="169"/>
      <c r="C273" s="179" t="s">
        <v>519</v>
      </c>
      <c r="D273" s="180"/>
      <c r="E273" s="181">
        <v>30</v>
      </c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7"/>
      <c r="Z273" s="167"/>
      <c r="AA273" s="167"/>
      <c r="AB273" s="167"/>
      <c r="AC273" s="167"/>
      <c r="AD273" s="167"/>
      <c r="AE273" s="167"/>
      <c r="AF273" s="167"/>
      <c r="AG273" s="167" t="s">
        <v>226</v>
      </c>
      <c r="AH273" s="167">
        <v>0</v>
      </c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</row>
    <row r="274" spans="1:60" outlineLevel="1">
      <c r="A274" s="158">
        <v>71</v>
      </c>
      <c r="B274" s="159" t="s">
        <v>520</v>
      </c>
      <c r="C274" s="160" t="s">
        <v>521</v>
      </c>
      <c r="D274" s="161" t="s">
        <v>275</v>
      </c>
      <c r="E274" s="162">
        <v>70</v>
      </c>
      <c r="F274" s="163"/>
      <c r="G274" s="164">
        <f>ROUND(E274*F274,2)</f>
        <v>0</v>
      </c>
      <c r="H274" s="163"/>
      <c r="I274" s="164">
        <f>ROUND(E274*H274,2)</f>
        <v>0</v>
      </c>
      <c r="J274" s="163"/>
      <c r="K274" s="164">
        <f>ROUND(E274*J274,2)</f>
        <v>0</v>
      </c>
      <c r="L274" s="164">
        <v>21</v>
      </c>
      <c r="M274" s="164">
        <f>G274*(1+L274/100)</f>
        <v>0</v>
      </c>
      <c r="N274" s="164">
        <v>0</v>
      </c>
      <c r="O274" s="164">
        <f>ROUND(E274*N274,2)</f>
        <v>0</v>
      </c>
      <c r="P274" s="164">
        <v>0</v>
      </c>
      <c r="Q274" s="164">
        <f>ROUND(E274*P274,2)</f>
        <v>0</v>
      </c>
      <c r="R274" s="164"/>
      <c r="S274" s="164" t="s">
        <v>276</v>
      </c>
      <c r="T274" s="165" t="s">
        <v>180</v>
      </c>
      <c r="U274" s="166">
        <v>0</v>
      </c>
      <c r="V274" s="166">
        <f>ROUND(E274*U274,2)</f>
        <v>0</v>
      </c>
      <c r="W274" s="166"/>
      <c r="X274" s="166" t="s">
        <v>221</v>
      </c>
      <c r="Y274" s="167"/>
      <c r="Z274" s="167"/>
      <c r="AA274" s="167"/>
      <c r="AB274" s="167"/>
      <c r="AC274" s="167"/>
      <c r="AD274" s="167"/>
      <c r="AE274" s="167"/>
      <c r="AF274" s="167"/>
      <c r="AG274" s="167" t="s">
        <v>222</v>
      </c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</row>
    <row r="275" spans="1:60" outlineLevel="1">
      <c r="A275" s="168"/>
      <c r="B275" s="169"/>
      <c r="C275" s="179" t="s">
        <v>522</v>
      </c>
      <c r="D275" s="180"/>
      <c r="E275" s="181">
        <v>70</v>
      </c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7"/>
      <c r="Z275" s="167"/>
      <c r="AA275" s="167"/>
      <c r="AB275" s="167"/>
      <c r="AC275" s="167"/>
      <c r="AD275" s="167"/>
      <c r="AE275" s="167"/>
      <c r="AF275" s="167"/>
      <c r="AG275" s="167" t="s">
        <v>226</v>
      </c>
      <c r="AH275" s="167">
        <v>0</v>
      </c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</row>
    <row r="276" spans="1:60" ht="22.5" outlineLevel="1">
      <c r="A276" s="158">
        <v>72</v>
      </c>
      <c r="B276" s="159" t="s">
        <v>523</v>
      </c>
      <c r="C276" s="160" t="s">
        <v>524</v>
      </c>
      <c r="D276" s="161" t="s">
        <v>327</v>
      </c>
      <c r="E276" s="162">
        <v>156</v>
      </c>
      <c r="F276" s="163"/>
      <c r="G276" s="164">
        <f>ROUND(E276*F276,2)</f>
        <v>0</v>
      </c>
      <c r="H276" s="163"/>
      <c r="I276" s="164">
        <f>ROUND(E276*H276,2)</f>
        <v>0</v>
      </c>
      <c r="J276" s="163"/>
      <c r="K276" s="164">
        <f>ROUND(E276*J276,2)</f>
        <v>0</v>
      </c>
      <c r="L276" s="164">
        <v>21</v>
      </c>
      <c r="M276" s="164">
        <f>G276*(1+L276/100)</f>
        <v>0</v>
      </c>
      <c r="N276" s="164">
        <v>0.2</v>
      </c>
      <c r="O276" s="164">
        <f>ROUND(E276*N276,2)</f>
        <v>31.2</v>
      </c>
      <c r="P276" s="164">
        <v>0</v>
      </c>
      <c r="Q276" s="164">
        <f>ROUND(E276*P276,2)</f>
        <v>0</v>
      </c>
      <c r="R276" s="164"/>
      <c r="S276" s="164" t="s">
        <v>276</v>
      </c>
      <c r="T276" s="165" t="s">
        <v>180</v>
      </c>
      <c r="U276" s="166">
        <v>0</v>
      </c>
      <c r="V276" s="166">
        <f>ROUND(E276*U276,2)</f>
        <v>0</v>
      </c>
      <c r="W276" s="166"/>
      <c r="X276" s="166" t="s">
        <v>221</v>
      </c>
      <c r="Y276" s="167"/>
      <c r="Z276" s="167"/>
      <c r="AA276" s="167"/>
      <c r="AB276" s="167"/>
      <c r="AC276" s="167"/>
      <c r="AD276" s="167"/>
      <c r="AE276" s="167"/>
      <c r="AF276" s="167"/>
      <c r="AG276" s="167" t="s">
        <v>222</v>
      </c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</row>
    <row r="277" spans="1:60" outlineLevel="1">
      <c r="A277" s="168"/>
      <c r="B277" s="169"/>
      <c r="C277" s="179" t="s">
        <v>525</v>
      </c>
      <c r="D277" s="180"/>
      <c r="E277" s="181">
        <v>156</v>
      </c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7"/>
      <c r="Z277" s="167"/>
      <c r="AA277" s="167"/>
      <c r="AB277" s="167"/>
      <c r="AC277" s="167"/>
      <c r="AD277" s="167"/>
      <c r="AE277" s="167"/>
      <c r="AF277" s="167"/>
      <c r="AG277" s="167" t="s">
        <v>226</v>
      </c>
      <c r="AH277" s="167">
        <v>0</v>
      </c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</row>
    <row r="278" spans="1:60" outlineLevel="1">
      <c r="A278" s="158">
        <v>73</v>
      </c>
      <c r="B278" s="159" t="s">
        <v>526</v>
      </c>
      <c r="C278" s="160" t="s">
        <v>527</v>
      </c>
      <c r="D278" s="161" t="s">
        <v>239</v>
      </c>
      <c r="E278" s="162">
        <v>7.1929999999999994E-2</v>
      </c>
      <c r="F278" s="163"/>
      <c r="G278" s="164">
        <f>ROUND(E278*F278,2)</f>
        <v>0</v>
      </c>
      <c r="H278" s="163"/>
      <c r="I278" s="164">
        <f>ROUND(E278*H278,2)</f>
        <v>0</v>
      </c>
      <c r="J278" s="163"/>
      <c r="K278" s="164">
        <f>ROUND(E278*J278,2)</f>
        <v>0</v>
      </c>
      <c r="L278" s="164">
        <v>21</v>
      </c>
      <c r="M278" s="164">
        <f>G278*(1+L278/100)</f>
        <v>0</v>
      </c>
      <c r="N278" s="164">
        <v>1</v>
      </c>
      <c r="O278" s="164">
        <f>ROUND(E278*N278,2)</f>
        <v>7.0000000000000007E-2</v>
      </c>
      <c r="P278" s="164">
        <v>0</v>
      </c>
      <c r="Q278" s="164">
        <f>ROUND(E278*P278,2)</f>
        <v>0</v>
      </c>
      <c r="R278" s="164" t="s">
        <v>321</v>
      </c>
      <c r="S278" s="164" t="s">
        <v>179</v>
      </c>
      <c r="T278" s="165" t="s">
        <v>179</v>
      </c>
      <c r="U278" s="166">
        <v>0</v>
      </c>
      <c r="V278" s="166">
        <f>ROUND(E278*U278,2)</f>
        <v>0</v>
      </c>
      <c r="W278" s="166"/>
      <c r="X278" s="166" t="s">
        <v>322</v>
      </c>
      <c r="Y278" s="167"/>
      <c r="Z278" s="167"/>
      <c r="AA278" s="167"/>
      <c r="AB278" s="167"/>
      <c r="AC278" s="167"/>
      <c r="AD278" s="167"/>
      <c r="AE278" s="167"/>
      <c r="AF278" s="167"/>
      <c r="AG278" s="167" t="s">
        <v>323</v>
      </c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</row>
    <row r="279" spans="1:60" outlineLevel="1">
      <c r="A279" s="168"/>
      <c r="B279" s="169"/>
      <c r="C279" s="179" t="s">
        <v>528</v>
      </c>
      <c r="D279" s="180"/>
      <c r="E279" s="181">
        <v>7.1929999999999994E-2</v>
      </c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7"/>
      <c r="Z279" s="167"/>
      <c r="AA279" s="167"/>
      <c r="AB279" s="167"/>
      <c r="AC279" s="167"/>
      <c r="AD279" s="167"/>
      <c r="AE279" s="167"/>
      <c r="AF279" s="167"/>
      <c r="AG279" s="167" t="s">
        <v>226</v>
      </c>
      <c r="AH279" s="167">
        <v>5</v>
      </c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</row>
    <row r="280" spans="1:60" outlineLevel="1">
      <c r="A280" s="158">
        <v>74</v>
      </c>
      <c r="B280" s="159" t="s">
        <v>529</v>
      </c>
      <c r="C280" s="160" t="s">
        <v>530</v>
      </c>
      <c r="D280" s="161" t="s">
        <v>239</v>
      </c>
      <c r="E280" s="162">
        <v>2.4006500000000002</v>
      </c>
      <c r="F280" s="163"/>
      <c r="G280" s="164">
        <f>ROUND(E280*F280,2)</f>
        <v>0</v>
      </c>
      <c r="H280" s="163"/>
      <c r="I280" s="164">
        <f>ROUND(E280*H280,2)</f>
        <v>0</v>
      </c>
      <c r="J280" s="163"/>
      <c r="K280" s="164">
        <f>ROUND(E280*J280,2)</f>
        <v>0</v>
      </c>
      <c r="L280" s="164">
        <v>21</v>
      </c>
      <c r="M280" s="164">
        <f>G280*(1+L280/100)</f>
        <v>0</v>
      </c>
      <c r="N280" s="164">
        <v>1</v>
      </c>
      <c r="O280" s="164">
        <f>ROUND(E280*N280,2)</f>
        <v>2.4</v>
      </c>
      <c r="P280" s="164">
        <v>0</v>
      </c>
      <c r="Q280" s="164">
        <f>ROUND(E280*P280,2)</f>
        <v>0</v>
      </c>
      <c r="R280" s="164" t="s">
        <v>321</v>
      </c>
      <c r="S280" s="164" t="s">
        <v>179</v>
      </c>
      <c r="T280" s="165" t="s">
        <v>179</v>
      </c>
      <c r="U280" s="166">
        <v>0</v>
      </c>
      <c r="V280" s="166">
        <f>ROUND(E280*U280,2)</f>
        <v>0</v>
      </c>
      <c r="W280" s="166"/>
      <c r="X280" s="166" t="s">
        <v>322</v>
      </c>
      <c r="Y280" s="167"/>
      <c r="Z280" s="167"/>
      <c r="AA280" s="167"/>
      <c r="AB280" s="167"/>
      <c r="AC280" s="167"/>
      <c r="AD280" s="167"/>
      <c r="AE280" s="167"/>
      <c r="AF280" s="167"/>
      <c r="AG280" s="167" t="s">
        <v>323</v>
      </c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</row>
    <row r="281" spans="1:60" outlineLevel="1">
      <c r="A281" s="168"/>
      <c r="B281" s="169"/>
      <c r="C281" s="179" t="s">
        <v>531</v>
      </c>
      <c r="D281" s="180"/>
      <c r="E281" s="181">
        <v>2.4006500000000002</v>
      </c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7"/>
      <c r="Z281" s="167"/>
      <c r="AA281" s="167"/>
      <c r="AB281" s="167"/>
      <c r="AC281" s="167"/>
      <c r="AD281" s="167"/>
      <c r="AE281" s="167"/>
      <c r="AF281" s="167"/>
      <c r="AG281" s="167" t="s">
        <v>226</v>
      </c>
      <c r="AH281" s="167">
        <v>5</v>
      </c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</row>
    <row r="282" spans="1:60" outlineLevel="1">
      <c r="A282" s="158">
        <v>75</v>
      </c>
      <c r="B282" s="159" t="s">
        <v>532</v>
      </c>
      <c r="C282" s="160" t="s">
        <v>533</v>
      </c>
      <c r="D282" s="161" t="s">
        <v>239</v>
      </c>
      <c r="E282" s="162">
        <v>0.88622999999999996</v>
      </c>
      <c r="F282" s="163"/>
      <c r="G282" s="164">
        <f>ROUND(E282*F282,2)</f>
        <v>0</v>
      </c>
      <c r="H282" s="163"/>
      <c r="I282" s="164">
        <f>ROUND(E282*H282,2)</f>
        <v>0</v>
      </c>
      <c r="J282" s="163"/>
      <c r="K282" s="164">
        <f>ROUND(E282*J282,2)</f>
        <v>0</v>
      </c>
      <c r="L282" s="164">
        <v>21</v>
      </c>
      <c r="M282" s="164">
        <f>G282*(1+L282/100)</f>
        <v>0</v>
      </c>
      <c r="N282" s="164">
        <v>1</v>
      </c>
      <c r="O282" s="164">
        <f>ROUND(E282*N282,2)</f>
        <v>0.89</v>
      </c>
      <c r="P282" s="164">
        <v>0</v>
      </c>
      <c r="Q282" s="164">
        <f>ROUND(E282*P282,2)</f>
        <v>0</v>
      </c>
      <c r="R282" s="164" t="s">
        <v>321</v>
      </c>
      <c r="S282" s="164" t="s">
        <v>179</v>
      </c>
      <c r="T282" s="165" t="s">
        <v>179</v>
      </c>
      <c r="U282" s="166">
        <v>0</v>
      </c>
      <c r="V282" s="166">
        <f>ROUND(E282*U282,2)</f>
        <v>0</v>
      </c>
      <c r="W282" s="166"/>
      <c r="X282" s="166" t="s">
        <v>322</v>
      </c>
      <c r="Y282" s="167"/>
      <c r="Z282" s="167"/>
      <c r="AA282" s="167"/>
      <c r="AB282" s="167"/>
      <c r="AC282" s="167"/>
      <c r="AD282" s="167"/>
      <c r="AE282" s="167"/>
      <c r="AF282" s="167"/>
      <c r="AG282" s="167" t="s">
        <v>323</v>
      </c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</row>
    <row r="283" spans="1:60" outlineLevel="1">
      <c r="A283" s="168"/>
      <c r="B283" s="169"/>
      <c r="C283" s="179" t="s">
        <v>534</v>
      </c>
      <c r="D283" s="180"/>
      <c r="E283" s="181">
        <v>0.88622999999999996</v>
      </c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7"/>
      <c r="Z283" s="167"/>
      <c r="AA283" s="167"/>
      <c r="AB283" s="167"/>
      <c r="AC283" s="167"/>
      <c r="AD283" s="167"/>
      <c r="AE283" s="167"/>
      <c r="AF283" s="167"/>
      <c r="AG283" s="167" t="s">
        <v>226</v>
      </c>
      <c r="AH283" s="167">
        <v>5</v>
      </c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</row>
    <row r="284" spans="1:60" outlineLevel="1">
      <c r="A284" s="158">
        <v>76</v>
      </c>
      <c r="B284" s="159" t="s">
        <v>535</v>
      </c>
      <c r="C284" s="160" t="s">
        <v>536</v>
      </c>
      <c r="D284" s="161" t="s">
        <v>239</v>
      </c>
      <c r="E284" s="162">
        <v>2.9475799999999999</v>
      </c>
      <c r="F284" s="163"/>
      <c r="G284" s="164">
        <f>ROUND(E284*F284,2)</f>
        <v>0</v>
      </c>
      <c r="H284" s="163"/>
      <c r="I284" s="164">
        <f>ROUND(E284*H284,2)</f>
        <v>0</v>
      </c>
      <c r="J284" s="163"/>
      <c r="K284" s="164">
        <f>ROUND(E284*J284,2)</f>
        <v>0</v>
      </c>
      <c r="L284" s="164">
        <v>21</v>
      </c>
      <c r="M284" s="164">
        <f>G284*(1+L284/100)</f>
        <v>0</v>
      </c>
      <c r="N284" s="164">
        <v>1</v>
      </c>
      <c r="O284" s="164">
        <f>ROUND(E284*N284,2)</f>
        <v>2.95</v>
      </c>
      <c r="P284" s="164">
        <v>0</v>
      </c>
      <c r="Q284" s="164">
        <f>ROUND(E284*P284,2)</f>
        <v>0</v>
      </c>
      <c r="R284" s="164" t="s">
        <v>321</v>
      </c>
      <c r="S284" s="164" t="s">
        <v>179</v>
      </c>
      <c r="T284" s="165" t="s">
        <v>179</v>
      </c>
      <c r="U284" s="166">
        <v>0</v>
      </c>
      <c r="V284" s="166">
        <f>ROUND(E284*U284,2)</f>
        <v>0</v>
      </c>
      <c r="W284" s="166"/>
      <c r="X284" s="166" t="s">
        <v>322</v>
      </c>
      <c r="Y284" s="167"/>
      <c r="Z284" s="167"/>
      <c r="AA284" s="167"/>
      <c r="AB284" s="167"/>
      <c r="AC284" s="167"/>
      <c r="AD284" s="167"/>
      <c r="AE284" s="167"/>
      <c r="AF284" s="167"/>
      <c r="AG284" s="167" t="s">
        <v>323</v>
      </c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</row>
    <row r="285" spans="1:60" outlineLevel="1">
      <c r="A285" s="168"/>
      <c r="B285" s="169"/>
      <c r="C285" s="179" t="s">
        <v>537</v>
      </c>
      <c r="D285" s="180"/>
      <c r="E285" s="181">
        <v>2.9475799999999999</v>
      </c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7"/>
      <c r="Z285" s="167"/>
      <c r="AA285" s="167"/>
      <c r="AB285" s="167"/>
      <c r="AC285" s="167"/>
      <c r="AD285" s="167"/>
      <c r="AE285" s="167"/>
      <c r="AF285" s="167"/>
      <c r="AG285" s="167" t="s">
        <v>226</v>
      </c>
      <c r="AH285" s="167">
        <v>5</v>
      </c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</row>
    <row r="286" spans="1:60">
      <c r="A286" s="150" t="s">
        <v>174</v>
      </c>
      <c r="B286" s="151" t="s">
        <v>79</v>
      </c>
      <c r="C286" s="152" t="s">
        <v>80</v>
      </c>
      <c r="D286" s="153"/>
      <c r="E286" s="154"/>
      <c r="F286" s="155"/>
      <c r="G286" s="155">
        <f>SUMIF(AG287:AG325,"&lt;&gt;NOR",G287:G325)</f>
        <v>0</v>
      </c>
      <c r="H286" s="155"/>
      <c r="I286" s="155">
        <f>SUM(I287:I325)</f>
        <v>0</v>
      </c>
      <c r="J286" s="155"/>
      <c r="K286" s="155">
        <f>SUM(K287:K325)</f>
        <v>0</v>
      </c>
      <c r="L286" s="155"/>
      <c r="M286" s="155">
        <f>SUM(M287:M325)</f>
        <v>0</v>
      </c>
      <c r="N286" s="155"/>
      <c r="O286" s="155">
        <f>SUM(O287:O325)</f>
        <v>21.6</v>
      </c>
      <c r="P286" s="155"/>
      <c r="Q286" s="155">
        <f>SUM(Q287:Q325)</f>
        <v>0</v>
      </c>
      <c r="R286" s="155"/>
      <c r="S286" s="155"/>
      <c r="T286" s="156"/>
      <c r="U286" s="157"/>
      <c r="V286" s="157">
        <f>SUM(V287:V325)</f>
        <v>814.38000000000011</v>
      </c>
      <c r="W286" s="157"/>
      <c r="X286" s="157"/>
      <c r="AG286" t="s">
        <v>175</v>
      </c>
    </row>
    <row r="287" spans="1:60" ht="22.5" outlineLevel="1">
      <c r="A287" s="158">
        <v>77</v>
      </c>
      <c r="B287" s="159" t="s">
        <v>538</v>
      </c>
      <c r="C287" s="160" t="s">
        <v>539</v>
      </c>
      <c r="D287" s="161" t="s">
        <v>260</v>
      </c>
      <c r="E287" s="162">
        <v>677.98500000000001</v>
      </c>
      <c r="F287" s="163"/>
      <c r="G287" s="164">
        <f>ROUND(E287*F287,2)</f>
        <v>0</v>
      </c>
      <c r="H287" s="163"/>
      <c r="I287" s="164">
        <f>ROUND(E287*H287,2)</f>
        <v>0</v>
      </c>
      <c r="J287" s="163"/>
      <c r="K287" s="164">
        <f>ROUND(E287*J287,2)</f>
        <v>0</v>
      </c>
      <c r="L287" s="164">
        <v>21</v>
      </c>
      <c r="M287" s="164">
        <f>G287*(1+L287/100)</f>
        <v>0</v>
      </c>
      <c r="N287" s="164">
        <v>1.243E-2</v>
      </c>
      <c r="O287" s="164">
        <f>ROUND(E287*N287,2)</f>
        <v>8.43</v>
      </c>
      <c r="P287" s="164">
        <v>0</v>
      </c>
      <c r="Q287" s="164">
        <f>ROUND(E287*P287,2)</f>
        <v>0</v>
      </c>
      <c r="R287" s="164" t="s">
        <v>356</v>
      </c>
      <c r="S287" s="164" t="s">
        <v>179</v>
      </c>
      <c r="T287" s="165" t="s">
        <v>179</v>
      </c>
      <c r="U287" s="166">
        <v>0.95</v>
      </c>
      <c r="V287" s="166">
        <f>ROUND(E287*U287,2)</f>
        <v>644.09</v>
      </c>
      <c r="W287" s="166"/>
      <c r="X287" s="166" t="s">
        <v>221</v>
      </c>
      <c r="Y287" s="167"/>
      <c r="Z287" s="167"/>
      <c r="AA287" s="167"/>
      <c r="AB287" s="167"/>
      <c r="AC287" s="167"/>
      <c r="AD287" s="167"/>
      <c r="AE287" s="167"/>
      <c r="AF287" s="167"/>
      <c r="AG287" s="167" t="s">
        <v>222</v>
      </c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</row>
    <row r="288" spans="1:60" ht="12.75" customHeight="1" outlineLevel="1">
      <c r="A288" s="168"/>
      <c r="B288" s="169"/>
      <c r="C288" s="242" t="s">
        <v>540</v>
      </c>
      <c r="D288" s="242"/>
      <c r="E288" s="242"/>
      <c r="F288" s="242"/>
      <c r="G288" s="242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7"/>
      <c r="Z288" s="167"/>
      <c r="AA288" s="167"/>
      <c r="AB288" s="167"/>
      <c r="AC288" s="167"/>
      <c r="AD288" s="167"/>
      <c r="AE288" s="167"/>
      <c r="AF288" s="167"/>
      <c r="AG288" s="167" t="s">
        <v>184</v>
      </c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</row>
    <row r="289" spans="1:60" outlineLevel="1">
      <c r="A289" s="168"/>
      <c r="B289" s="169"/>
      <c r="C289" s="179" t="s">
        <v>541</v>
      </c>
      <c r="D289" s="180"/>
      <c r="E289" s="181">
        <v>114.6</v>
      </c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7"/>
      <c r="Z289" s="167"/>
      <c r="AA289" s="167"/>
      <c r="AB289" s="167"/>
      <c r="AC289" s="167"/>
      <c r="AD289" s="167"/>
      <c r="AE289" s="167"/>
      <c r="AF289" s="167"/>
      <c r="AG289" s="167" t="s">
        <v>226</v>
      </c>
      <c r="AH289" s="167">
        <v>0</v>
      </c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</row>
    <row r="290" spans="1:60" outlineLevel="1">
      <c r="A290" s="168"/>
      <c r="B290" s="169"/>
      <c r="C290" s="179" t="s">
        <v>542</v>
      </c>
      <c r="D290" s="180"/>
      <c r="E290" s="181">
        <v>106.9</v>
      </c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7"/>
      <c r="Z290" s="167"/>
      <c r="AA290" s="167"/>
      <c r="AB290" s="167"/>
      <c r="AC290" s="167"/>
      <c r="AD290" s="167"/>
      <c r="AE290" s="167"/>
      <c r="AF290" s="167"/>
      <c r="AG290" s="167" t="s">
        <v>226</v>
      </c>
      <c r="AH290" s="167">
        <v>0</v>
      </c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</row>
    <row r="291" spans="1:60" ht="22.5" outlineLevel="1">
      <c r="A291" s="168"/>
      <c r="B291" s="169"/>
      <c r="C291" s="179" t="s">
        <v>543</v>
      </c>
      <c r="D291" s="180"/>
      <c r="E291" s="181">
        <v>419</v>
      </c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7"/>
      <c r="Z291" s="167"/>
      <c r="AA291" s="167"/>
      <c r="AB291" s="167"/>
      <c r="AC291" s="167"/>
      <c r="AD291" s="167"/>
      <c r="AE291" s="167"/>
      <c r="AF291" s="167"/>
      <c r="AG291" s="167" t="s">
        <v>226</v>
      </c>
      <c r="AH291" s="167">
        <v>0</v>
      </c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</row>
    <row r="292" spans="1:60" outlineLevel="1">
      <c r="A292" s="168"/>
      <c r="B292" s="169"/>
      <c r="C292" s="190" t="s">
        <v>402</v>
      </c>
      <c r="D292" s="191"/>
      <c r="E292" s="192">
        <v>640.5</v>
      </c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7"/>
      <c r="Z292" s="167"/>
      <c r="AA292" s="167"/>
      <c r="AB292" s="167"/>
      <c r="AC292" s="167"/>
      <c r="AD292" s="167"/>
      <c r="AE292" s="167"/>
      <c r="AF292" s="167"/>
      <c r="AG292" s="167" t="s">
        <v>226</v>
      </c>
      <c r="AH292" s="167">
        <v>1</v>
      </c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</row>
    <row r="293" spans="1:60" outlineLevel="1">
      <c r="A293" s="168"/>
      <c r="B293" s="169"/>
      <c r="C293" s="179" t="s">
        <v>544</v>
      </c>
      <c r="D293" s="180"/>
      <c r="E293" s="181">
        <v>32.024999999999999</v>
      </c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7"/>
      <c r="Z293" s="167"/>
      <c r="AA293" s="167"/>
      <c r="AB293" s="167"/>
      <c r="AC293" s="167"/>
      <c r="AD293" s="167"/>
      <c r="AE293" s="167"/>
      <c r="AF293" s="167"/>
      <c r="AG293" s="167" t="s">
        <v>226</v>
      </c>
      <c r="AH293" s="167">
        <v>0</v>
      </c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</row>
    <row r="294" spans="1:60" outlineLevel="1">
      <c r="A294" s="168"/>
      <c r="B294" s="169"/>
      <c r="C294" s="179" t="s">
        <v>545</v>
      </c>
      <c r="D294" s="180"/>
      <c r="E294" s="181">
        <v>5.46</v>
      </c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7"/>
      <c r="Z294" s="167"/>
      <c r="AA294" s="167"/>
      <c r="AB294" s="167"/>
      <c r="AC294" s="167"/>
      <c r="AD294" s="167"/>
      <c r="AE294" s="167"/>
      <c r="AF294" s="167"/>
      <c r="AG294" s="167" t="s">
        <v>226</v>
      </c>
      <c r="AH294" s="167">
        <v>0</v>
      </c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</row>
    <row r="295" spans="1:60" ht="33.75" outlineLevel="1">
      <c r="A295" s="158">
        <v>78</v>
      </c>
      <c r="B295" s="159" t="s">
        <v>546</v>
      </c>
      <c r="C295" s="201" t="s">
        <v>2091</v>
      </c>
      <c r="D295" s="161" t="s">
        <v>260</v>
      </c>
      <c r="E295" s="162">
        <v>140.595</v>
      </c>
      <c r="F295" s="163"/>
      <c r="G295" s="164">
        <f>ROUND(E295*F295,2)</f>
        <v>0</v>
      </c>
      <c r="H295" s="163"/>
      <c r="I295" s="164">
        <f>ROUND(E295*H295,2)</f>
        <v>0</v>
      </c>
      <c r="J295" s="163"/>
      <c r="K295" s="164">
        <f>ROUND(E295*J295,2)</f>
        <v>0</v>
      </c>
      <c r="L295" s="164">
        <v>21</v>
      </c>
      <c r="M295" s="164">
        <f>G295*(1+L295/100)</f>
        <v>0</v>
      </c>
      <c r="N295" s="164">
        <v>1.375E-2</v>
      </c>
      <c r="O295" s="164">
        <f>ROUND(E295*N295,2)</f>
        <v>1.93</v>
      </c>
      <c r="P295" s="164">
        <v>0</v>
      </c>
      <c r="Q295" s="164">
        <f>ROUND(E295*P295,2)</f>
        <v>0</v>
      </c>
      <c r="R295" s="164" t="s">
        <v>356</v>
      </c>
      <c r="S295" s="164" t="s">
        <v>179</v>
      </c>
      <c r="T295" s="165" t="s">
        <v>179</v>
      </c>
      <c r="U295" s="166">
        <v>0.95</v>
      </c>
      <c r="V295" s="166">
        <f>ROUND(E295*U295,2)</f>
        <v>133.57</v>
      </c>
      <c r="W295" s="166"/>
      <c r="X295" s="166" t="s">
        <v>221</v>
      </c>
      <c r="Y295" s="167"/>
      <c r="Z295" s="167"/>
      <c r="AA295" s="167"/>
      <c r="AB295" s="167"/>
      <c r="AC295" s="167"/>
      <c r="AD295" s="167"/>
      <c r="AE295" s="167"/>
      <c r="AF295" s="167"/>
      <c r="AG295" s="167" t="s">
        <v>222</v>
      </c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</row>
    <row r="296" spans="1:60" ht="12.75" customHeight="1" outlineLevel="1">
      <c r="A296" s="168"/>
      <c r="B296" s="169"/>
      <c r="C296" s="242" t="s">
        <v>540</v>
      </c>
      <c r="D296" s="242"/>
      <c r="E296" s="242"/>
      <c r="F296" s="242"/>
      <c r="G296" s="242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7"/>
      <c r="Z296" s="167"/>
      <c r="AA296" s="167"/>
      <c r="AB296" s="167"/>
      <c r="AC296" s="167"/>
      <c r="AD296" s="167"/>
      <c r="AE296" s="167"/>
      <c r="AF296" s="167"/>
      <c r="AG296" s="167" t="s">
        <v>184</v>
      </c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</row>
    <row r="297" spans="1:60" outlineLevel="1">
      <c r="A297" s="168"/>
      <c r="B297" s="169"/>
      <c r="C297" s="179" t="s">
        <v>547</v>
      </c>
      <c r="D297" s="180"/>
      <c r="E297" s="181">
        <v>51.2</v>
      </c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7"/>
      <c r="Z297" s="167"/>
      <c r="AA297" s="167"/>
      <c r="AB297" s="167"/>
      <c r="AC297" s="167"/>
      <c r="AD297" s="167"/>
      <c r="AE297" s="167"/>
      <c r="AF297" s="167"/>
      <c r="AG297" s="167" t="s">
        <v>226</v>
      </c>
      <c r="AH297" s="167">
        <v>0</v>
      </c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</row>
    <row r="298" spans="1:60" outlineLevel="1">
      <c r="A298" s="168"/>
      <c r="B298" s="169"/>
      <c r="C298" s="179" t="s">
        <v>548</v>
      </c>
      <c r="D298" s="180"/>
      <c r="E298" s="181">
        <v>44</v>
      </c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7"/>
      <c r="Z298" s="167"/>
      <c r="AA298" s="167"/>
      <c r="AB298" s="167"/>
      <c r="AC298" s="167"/>
      <c r="AD298" s="167"/>
      <c r="AE298" s="167"/>
      <c r="AF298" s="167"/>
      <c r="AG298" s="167" t="s">
        <v>226</v>
      </c>
      <c r="AH298" s="167">
        <v>0</v>
      </c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</row>
    <row r="299" spans="1:60" outlineLevel="1">
      <c r="A299" s="168"/>
      <c r="B299" s="169"/>
      <c r="C299" s="179" t="s">
        <v>549</v>
      </c>
      <c r="D299" s="180"/>
      <c r="E299" s="181">
        <v>38.700000000000003</v>
      </c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7"/>
      <c r="Z299" s="167"/>
      <c r="AA299" s="167"/>
      <c r="AB299" s="167"/>
      <c r="AC299" s="167"/>
      <c r="AD299" s="167"/>
      <c r="AE299" s="167"/>
      <c r="AF299" s="167"/>
      <c r="AG299" s="167" t="s">
        <v>226</v>
      </c>
      <c r="AH299" s="167">
        <v>0</v>
      </c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</row>
    <row r="300" spans="1:60" outlineLevel="1">
      <c r="A300" s="168"/>
      <c r="B300" s="169"/>
      <c r="C300" s="190" t="s">
        <v>402</v>
      </c>
      <c r="D300" s="191"/>
      <c r="E300" s="192">
        <v>133.9</v>
      </c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7"/>
      <c r="Z300" s="167"/>
      <c r="AA300" s="167"/>
      <c r="AB300" s="167"/>
      <c r="AC300" s="167"/>
      <c r="AD300" s="167"/>
      <c r="AE300" s="167"/>
      <c r="AF300" s="167"/>
      <c r="AG300" s="167" t="s">
        <v>226</v>
      </c>
      <c r="AH300" s="167">
        <v>1</v>
      </c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</row>
    <row r="301" spans="1:60" outlineLevel="1">
      <c r="A301" s="168"/>
      <c r="B301" s="169"/>
      <c r="C301" s="179" t="s">
        <v>550</v>
      </c>
      <c r="D301" s="180"/>
      <c r="E301" s="181">
        <v>6.6950000000000003</v>
      </c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7"/>
      <c r="Z301" s="167"/>
      <c r="AA301" s="167"/>
      <c r="AB301" s="167"/>
      <c r="AC301" s="167"/>
      <c r="AD301" s="167"/>
      <c r="AE301" s="167"/>
      <c r="AF301" s="167"/>
      <c r="AG301" s="167" t="s">
        <v>226</v>
      </c>
      <c r="AH301" s="167">
        <v>0</v>
      </c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</row>
    <row r="302" spans="1:60" ht="22.5" outlineLevel="1">
      <c r="A302" s="158">
        <v>79</v>
      </c>
      <c r="B302" s="159" t="s">
        <v>551</v>
      </c>
      <c r="C302" s="160" t="s">
        <v>552</v>
      </c>
      <c r="D302" s="161" t="s">
        <v>511</v>
      </c>
      <c r="E302" s="162">
        <v>13</v>
      </c>
      <c r="F302" s="163"/>
      <c r="G302" s="164">
        <f>ROUND(E302*F302,2)</f>
        <v>0</v>
      </c>
      <c r="H302" s="163"/>
      <c r="I302" s="164">
        <f>ROUND(E302*H302,2)</f>
        <v>0</v>
      </c>
      <c r="J302" s="163"/>
      <c r="K302" s="164">
        <f>ROUND(E302*J302,2)</f>
        <v>0</v>
      </c>
      <c r="L302" s="164">
        <v>21</v>
      </c>
      <c r="M302" s="164">
        <f>G302*(1+L302/100)</f>
        <v>0</v>
      </c>
      <c r="N302" s="164">
        <v>1.668E-2</v>
      </c>
      <c r="O302" s="164">
        <f>ROUND(E302*N302,2)</f>
        <v>0.22</v>
      </c>
      <c r="P302" s="164">
        <v>0</v>
      </c>
      <c r="Q302" s="164">
        <f>ROUND(E302*P302,2)</f>
        <v>0</v>
      </c>
      <c r="R302" s="164" t="s">
        <v>356</v>
      </c>
      <c r="S302" s="164" t="s">
        <v>179</v>
      </c>
      <c r="T302" s="165" t="s">
        <v>179</v>
      </c>
      <c r="U302" s="166">
        <v>1.03</v>
      </c>
      <c r="V302" s="166">
        <f>ROUND(E302*U302,2)</f>
        <v>13.39</v>
      </c>
      <c r="W302" s="166"/>
      <c r="X302" s="166" t="s">
        <v>221</v>
      </c>
      <c r="Y302" s="167"/>
      <c r="Z302" s="167"/>
      <c r="AA302" s="167"/>
      <c r="AB302" s="167"/>
      <c r="AC302" s="167"/>
      <c r="AD302" s="167"/>
      <c r="AE302" s="167"/>
      <c r="AF302" s="167"/>
      <c r="AG302" s="167" t="s">
        <v>222</v>
      </c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</row>
    <row r="303" spans="1:60" outlineLevel="1">
      <c r="A303" s="168"/>
      <c r="B303" s="169"/>
      <c r="C303" s="179" t="s">
        <v>553</v>
      </c>
      <c r="D303" s="180"/>
      <c r="E303" s="181">
        <v>13</v>
      </c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7"/>
      <c r="Z303" s="167"/>
      <c r="AA303" s="167"/>
      <c r="AB303" s="167"/>
      <c r="AC303" s="167"/>
      <c r="AD303" s="167"/>
      <c r="AE303" s="167"/>
      <c r="AF303" s="167"/>
      <c r="AG303" s="167" t="s">
        <v>226</v>
      </c>
      <c r="AH303" s="167">
        <v>0</v>
      </c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</row>
    <row r="304" spans="1:60" outlineLevel="1">
      <c r="A304" s="158">
        <v>80</v>
      </c>
      <c r="B304" s="159" t="s">
        <v>554</v>
      </c>
      <c r="C304" s="160" t="s">
        <v>555</v>
      </c>
      <c r="D304" s="161" t="s">
        <v>219</v>
      </c>
      <c r="E304" s="162">
        <v>0.75</v>
      </c>
      <c r="F304" s="163"/>
      <c r="G304" s="164">
        <f>ROUND(E304*F304,2)</f>
        <v>0</v>
      </c>
      <c r="H304" s="163"/>
      <c r="I304" s="164">
        <f>ROUND(E304*H304,2)</f>
        <v>0</v>
      </c>
      <c r="J304" s="163"/>
      <c r="K304" s="164">
        <f>ROUND(E304*J304,2)</f>
        <v>0</v>
      </c>
      <c r="L304" s="164">
        <v>21</v>
      </c>
      <c r="M304" s="164">
        <f>G304*(1+L304/100)</f>
        <v>0</v>
      </c>
      <c r="N304" s="164">
        <v>2.5251100000000002</v>
      </c>
      <c r="O304" s="164">
        <f>ROUND(E304*N304,2)</f>
        <v>1.89</v>
      </c>
      <c r="P304" s="164">
        <v>0</v>
      </c>
      <c r="Q304" s="164">
        <f>ROUND(E304*P304,2)</f>
        <v>0</v>
      </c>
      <c r="R304" s="164" t="s">
        <v>356</v>
      </c>
      <c r="S304" s="164" t="s">
        <v>179</v>
      </c>
      <c r="T304" s="165" t="s">
        <v>179</v>
      </c>
      <c r="U304" s="166">
        <v>1.448</v>
      </c>
      <c r="V304" s="166">
        <f>ROUND(E304*U304,2)</f>
        <v>1.0900000000000001</v>
      </c>
      <c r="W304" s="166"/>
      <c r="X304" s="166" t="s">
        <v>221</v>
      </c>
      <c r="Y304" s="167"/>
      <c r="Z304" s="167"/>
      <c r="AA304" s="167"/>
      <c r="AB304" s="167"/>
      <c r="AC304" s="167"/>
      <c r="AD304" s="167"/>
      <c r="AE304" s="167"/>
      <c r="AF304" s="167"/>
      <c r="AG304" s="167" t="s">
        <v>222</v>
      </c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</row>
    <row r="305" spans="1:60" outlineLevel="1">
      <c r="A305" s="168"/>
      <c r="B305" s="169"/>
      <c r="C305" s="179" t="s">
        <v>556</v>
      </c>
      <c r="D305" s="180"/>
      <c r="E305" s="181">
        <v>0.75</v>
      </c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7"/>
      <c r="Z305" s="167"/>
      <c r="AA305" s="167"/>
      <c r="AB305" s="167"/>
      <c r="AC305" s="167"/>
      <c r="AD305" s="167"/>
      <c r="AE305" s="167"/>
      <c r="AF305" s="167"/>
      <c r="AG305" s="167" t="s">
        <v>226</v>
      </c>
      <c r="AH305" s="167">
        <v>0</v>
      </c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</row>
    <row r="306" spans="1:60" outlineLevel="1">
      <c r="A306" s="158">
        <v>81</v>
      </c>
      <c r="B306" s="159" t="s">
        <v>557</v>
      </c>
      <c r="C306" s="160" t="s">
        <v>558</v>
      </c>
      <c r="D306" s="161" t="s">
        <v>260</v>
      </c>
      <c r="E306" s="162">
        <v>6</v>
      </c>
      <c r="F306" s="163"/>
      <c r="G306" s="164">
        <f>ROUND(E306*F306,2)</f>
        <v>0</v>
      </c>
      <c r="H306" s="163"/>
      <c r="I306" s="164">
        <f>ROUND(E306*H306,2)</f>
        <v>0</v>
      </c>
      <c r="J306" s="163"/>
      <c r="K306" s="164">
        <f>ROUND(E306*J306,2)</f>
        <v>0</v>
      </c>
      <c r="L306" s="164">
        <v>21</v>
      </c>
      <c r="M306" s="164">
        <f>G306*(1+L306/100)</f>
        <v>0</v>
      </c>
      <c r="N306" s="164">
        <v>7.8200000000000006E-3</v>
      </c>
      <c r="O306" s="164">
        <f>ROUND(E306*N306,2)</f>
        <v>0.05</v>
      </c>
      <c r="P306" s="164">
        <v>0</v>
      </c>
      <c r="Q306" s="164">
        <f>ROUND(E306*P306,2)</f>
        <v>0</v>
      </c>
      <c r="R306" s="164" t="s">
        <v>356</v>
      </c>
      <c r="S306" s="164" t="s">
        <v>179</v>
      </c>
      <c r="T306" s="165" t="s">
        <v>179</v>
      </c>
      <c r="U306" s="166">
        <v>0.79</v>
      </c>
      <c r="V306" s="166">
        <f>ROUND(E306*U306,2)</f>
        <v>4.74</v>
      </c>
      <c r="W306" s="166"/>
      <c r="X306" s="166" t="s">
        <v>221</v>
      </c>
      <c r="Y306" s="167"/>
      <c r="Z306" s="167"/>
      <c r="AA306" s="167"/>
      <c r="AB306" s="167"/>
      <c r="AC306" s="167"/>
      <c r="AD306" s="167"/>
      <c r="AE306" s="167"/>
      <c r="AF306" s="167"/>
      <c r="AG306" s="167" t="s">
        <v>222</v>
      </c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</row>
    <row r="307" spans="1:60" outlineLevel="1">
      <c r="A307" s="168"/>
      <c r="B307" s="169"/>
      <c r="C307" s="179" t="s">
        <v>559</v>
      </c>
      <c r="D307" s="180"/>
      <c r="E307" s="181">
        <v>6</v>
      </c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7"/>
      <c r="Z307" s="167"/>
      <c r="AA307" s="167"/>
      <c r="AB307" s="167"/>
      <c r="AC307" s="167"/>
      <c r="AD307" s="167"/>
      <c r="AE307" s="167"/>
      <c r="AF307" s="167"/>
      <c r="AG307" s="167" t="s">
        <v>226</v>
      </c>
      <c r="AH307" s="167">
        <v>0</v>
      </c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</row>
    <row r="308" spans="1:60" outlineLevel="1">
      <c r="A308" s="158">
        <v>82</v>
      </c>
      <c r="B308" s="159" t="s">
        <v>560</v>
      </c>
      <c r="C308" s="160" t="s">
        <v>561</v>
      </c>
      <c r="D308" s="161" t="s">
        <v>260</v>
      </c>
      <c r="E308" s="162">
        <v>6</v>
      </c>
      <c r="F308" s="163"/>
      <c r="G308" s="164">
        <f>ROUND(E308*F308,2)</f>
        <v>0</v>
      </c>
      <c r="H308" s="163"/>
      <c r="I308" s="164">
        <f>ROUND(E308*H308,2)</f>
        <v>0</v>
      </c>
      <c r="J308" s="163"/>
      <c r="K308" s="164">
        <f>ROUND(E308*J308,2)</f>
        <v>0</v>
      </c>
      <c r="L308" s="164">
        <v>21</v>
      </c>
      <c r="M308" s="164">
        <f>G308*(1+L308/100)</f>
        <v>0</v>
      </c>
      <c r="N308" s="164">
        <v>0</v>
      </c>
      <c r="O308" s="164">
        <f>ROUND(E308*N308,2)</f>
        <v>0</v>
      </c>
      <c r="P308" s="164">
        <v>0</v>
      </c>
      <c r="Q308" s="164">
        <f>ROUND(E308*P308,2)</f>
        <v>0</v>
      </c>
      <c r="R308" s="164" t="s">
        <v>356</v>
      </c>
      <c r="S308" s="164" t="s">
        <v>179</v>
      </c>
      <c r="T308" s="165" t="s">
        <v>179</v>
      </c>
      <c r="U308" s="166">
        <v>0.24</v>
      </c>
      <c r="V308" s="166">
        <f>ROUND(E308*U308,2)</f>
        <v>1.44</v>
      </c>
      <c r="W308" s="166"/>
      <c r="X308" s="166" t="s">
        <v>221</v>
      </c>
      <c r="Y308" s="167"/>
      <c r="Z308" s="167"/>
      <c r="AA308" s="167"/>
      <c r="AB308" s="167"/>
      <c r="AC308" s="167"/>
      <c r="AD308" s="167"/>
      <c r="AE308" s="167"/>
      <c r="AF308" s="167"/>
      <c r="AG308" s="167" t="s">
        <v>222</v>
      </c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</row>
    <row r="309" spans="1:60" outlineLevel="1">
      <c r="A309" s="168"/>
      <c r="B309" s="169"/>
      <c r="C309" s="179" t="s">
        <v>562</v>
      </c>
      <c r="D309" s="180"/>
      <c r="E309" s="181">
        <v>6</v>
      </c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7"/>
      <c r="Z309" s="167"/>
      <c r="AA309" s="167"/>
      <c r="AB309" s="167"/>
      <c r="AC309" s="167"/>
      <c r="AD309" s="167"/>
      <c r="AE309" s="167"/>
      <c r="AF309" s="167"/>
      <c r="AG309" s="167" t="s">
        <v>226</v>
      </c>
      <c r="AH309" s="167">
        <v>5</v>
      </c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</row>
    <row r="310" spans="1:60" outlineLevel="1">
      <c r="A310" s="158">
        <v>83</v>
      </c>
      <c r="B310" s="159" t="s">
        <v>563</v>
      </c>
      <c r="C310" s="160" t="s">
        <v>564</v>
      </c>
      <c r="D310" s="161" t="s">
        <v>239</v>
      </c>
      <c r="E310" s="162">
        <v>0.15</v>
      </c>
      <c r="F310" s="163"/>
      <c r="G310" s="164">
        <f>ROUND(E310*F310,2)</f>
        <v>0</v>
      </c>
      <c r="H310" s="163"/>
      <c r="I310" s="164">
        <f>ROUND(E310*H310,2)</f>
        <v>0</v>
      </c>
      <c r="J310" s="163"/>
      <c r="K310" s="164">
        <f>ROUND(E310*J310,2)</f>
        <v>0</v>
      </c>
      <c r="L310" s="164">
        <v>21</v>
      </c>
      <c r="M310" s="164">
        <f>G310*(1+L310/100)</f>
        <v>0</v>
      </c>
      <c r="N310" s="164">
        <v>1.0166500000000001</v>
      </c>
      <c r="O310" s="164">
        <f>ROUND(E310*N310,2)</f>
        <v>0.15</v>
      </c>
      <c r="P310" s="164">
        <v>0</v>
      </c>
      <c r="Q310" s="164">
        <f>ROUND(E310*P310,2)</f>
        <v>0</v>
      </c>
      <c r="R310" s="164" t="s">
        <v>356</v>
      </c>
      <c r="S310" s="164" t="s">
        <v>179</v>
      </c>
      <c r="T310" s="165" t="s">
        <v>179</v>
      </c>
      <c r="U310" s="166">
        <v>27.672999999999998</v>
      </c>
      <c r="V310" s="166">
        <f>ROUND(E310*U310,2)</f>
        <v>4.1500000000000004</v>
      </c>
      <c r="W310" s="166"/>
      <c r="X310" s="166" t="s">
        <v>221</v>
      </c>
      <c r="Y310" s="167"/>
      <c r="Z310" s="167"/>
      <c r="AA310" s="167"/>
      <c r="AB310" s="167"/>
      <c r="AC310" s="167"/>
      <c r="AD310" s="167"/>
      <c r="AE310" s="167"/>
      <c r="AF310" s="167"/>
      <c r="AG310" s="167" t="s">
        <v>222</v>
      </c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</row>
    <row r="311" spans="1:60" ht="12.75" customHeight="1" outlineLevel="1">
      <c r="A311" s="168"/>
      <c r="B311" s="169"/>
      <c r="C311" s="244" t="s">
        <v>565</v>
      </c>
      <c r="D311" s="244"/>
      <c r="E311" s="244"/>
      <c r="F311" s="244"/>
      <c r="G311" s="244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7"/>
      <c r="Z311" s="167"/>
      <c r="AA311" s="167"/>
      <c r="AB311" s="167"/>
      <c r="AC311" s="167"/>
      <c r="AD311" s="167"/>
      <c r="AE311" s="167"/>
      <c r="AF311" s="167"/>
      <c r="AG311" s="167" t="s">
        <v>224</v>
      </c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</row>
    <row r="312" spans="1:60" outlineLevel="1">
      <c r="A312" s="168"/>
      <c r="B312" s="169"/>
      <c r="C312" s="179" t="s">
        <v>566</v>
      </c>
      <c r="D312" s="180"/>
      <c r="E312" s="181">
        <v>0.15</v>
      </c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7"/>
      <c r="Z312" s="167"/>
      <c r="AA312" s="167"/>
      <c r="AB312" s="167"/>
      <c r="AC312" s="167"/>
      <c r="AD312" s="167"/>
      <c r="AE312" s="167"/>
      <c r="AF312" s="167"/>
      <c r="AG312" s="167" t="s">
        <v>226</v>
      </c>
      <c r="AH312" s="167">
        <v>0</v>
      </c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</row>
    <row r="313" spans="1:60" outlineLevel="1">
      <c r="A313" s="158">
        <v>84</v>
      </c>
      <c r="B313" s="159" t="s">
        <v>567</v>
      </c>
      <c r="C313" s="160" t="s">
        <v>568</v>
      </c>
      <c r="D313" s="161" t="s">
        <v>327</v>
      </c>
      <c r="E313" s="162">
        <v>8.1</v>
      </c>
      <c r="F313" s="163"/>
      <c r="G313" s="164">
        <f>ROUND(E313*F313,2)</f>
        <v>0</v>
      </c>
      <c r="H313" s="163"/>
      <c r="I313" s="164">
        <f>ROUND(E313*H313,2)</f>
        <v>0</v>
      </c>
      <c r="J313" s="163"/>
      <c r="K313" s="164">
        <f>ROUND(E313*J313,2)</f>
        <v>0</v>
      </c>
      <c r="L313" s="164">
        <v>21</v>
      </c>
      <c r="M313" s="164">
        <f>G313*(1+L313/100)</f>
        <v>0</v>
      </c>
      <c r="N313" s="164">
        <v>0.11369</v>
      </c>
      <c r="O313" s="164">
        <f>ROUND(E313*N313,2)</f>
        <v>0.92</v>
      </c>
      <c r="P313" s="164">
        <v>0</v>
      </c>
      <c r="Q313" s="164">
        <f>ROUND(E313*P313,2)</f>
        <v>0</v>
      </c>
      <c r="R313" s="164" t="s">
        <v>356</v>
      </c>
      <c r="S313" s="164" t="s">
        <v>179</v>
      </c>
      <c r="T313" s="165" t="s">
        <v>179</v>
      </c>
      <c r="U313" s="166">
        <v>0.56999999999999995</v>
      </c>
      <c r="V313" s="166">
        <f>ROUND(E313*U313,2)</f>
        <v>4.62</v>
      </c>
      <c r="W313" s="166"/>
      <c r="X313" s="166" t="s">
        <v>221</v>
      </c>
      <c r="Y313" s="167"/>
      <c r="Z313" s="167"/>
      <c r="AA313" s="167"/>
      <c r="AB313" s="167"/>
      <c r="AC313" s="167"/>
      <c r="AD313" s="167"/>
      <c r="AE313" s="167"/>
      <c r="AF313" s="167"/>
      <c r="AG313" s="167" t="s">
        <v>222</v>
      </c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</row>
    <row r="314" spans="1:60" ht="12.75" customHeight="1" outlineLevel="1">
      <c r="A314" s="168"/>
      <c r="B314" s="169"/>
      <c r="C314" s="244" t="s">
        <v>569</v>
      </c>
      <c r="D314" s="244"/>
      <c r="E314" s="244"/>
      <c r="F314" s="244"/>
      <c r="G314" s="244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7"/>
      <c r="Z314" s="167"/>
      <c r="AA314" s="167"/>
      <c r="AB314" s="167"/>
      <c r="AC314" s="167"/>
      <c r="AD314" s="167"/>
      <c r="AE314" s="167"/>
      <c r="AF314" s="167"/>
      <c r="AG314" s="167" t="s">
        <v>224</v>
      </c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70" t="str">
        <f>C314</f>
        <v>na terén nebo na desku z betonu prostého nebo prokládaného kamenem, bez potěru, se zahlazením povrchu,</v>
      </c>
      <c r="BB314" s="167"/>
      <c r="BC314" s="167"/>
      <c r="BD314" s="167"/>
      <c r="BE314" s="167"/>
      <c r="BF314" s="167"/>
      <c r="BG314" s="167"/>
      <c r="BH314" s="167"/>
    </row>
    <row r="315" spans="1:60" outlineLevel="1">
      <c r="A315" s="168"/>
      <c r="B315" s="169"/>
      <c r="C315" s="179" t="s">
        <v>570</v>
      </c>
      <c r="D315" s="180"/>
      <c r="E315" s="181">
        <v>8.1</v>
      </c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7"/>
      <c r="Z315" s="167"/>
      <c r="AA315" s="167"/>
      <c r="AB315" s="167"/>
      <c r="AC315" s="167"/>
      <c r="AD315" s="167"/>
      <c r="AE315" s="167"/>
      <c r="AF315" s="167"/>
      <c r="AG315" s="167" t="s">
        <v>226</v>
      </c>
      <c r="AH315" s="167">
        <v>0</v>
      </c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</row>
    <row r="316" spans="1:60" ht="22.5" outlineLevel="1">
      <c r="A316" s="158">
        <v>85</v>
      </c>
      <c r="B316" s="159" t="s">
        <v>571</v>
      </c>
      <c r="C316" s="160" t="s">
        <v>572</v>
      </c>
      <c r="D316" s="161" t="s">
        <v>260</v>
      </c>
      <c r="E316" s="162">
        <v>4.05</v>
      </c>
      <c r="F316" s="163"/>
      <c r="G316" s="164">
        <f>ROUND(E316*F316,2)</f>
        <v>0</v>
      </c>
      <c r="H316" s="163"/>
      <c r="I316" s="164">
        <f>ROUND(E316*H316,2)</f>
        <v>0</v>
      </c>
      <c r="J316" s="163"/>
      <c r="K316" s="164">
        <f>ROUND(E316*J316,2)</f>
        <v>0</v>
      </c>
      <c r="L316" s="164">
        <v>21</v>
      </c>
      <c r="M316" s="164">
        <f>G316*(1+L316/100)</f>
        <v>0</v>
      </c>
      <c r="N316" s="164">
        <v>1.6930000000000001E-2</v>
      </c>
      <c r="O316" s="164">
        <f>ROUND(E316*N316,2)</f>
        <v>7.0000000000000007E-2</v>
      </c>
      <c r="P316" s="164">
        <v>0</v>
      </c>
      <c r="Q316" s="164">
        <f>ROUND(E316*P316,2)</f>
        <v>0</v>
      </c>
      <c r="R316" s="164" t="s">
        <v>356</v>
      </c>
      <c r="S316" s="164" t="s">
        <v>179</v>
      </c>
      <c r="T316" s="165" t="s">
        <v>179</v>
      </c>
      <c r="U316" s="166">
        <v>1.54</v>
      </c>
      <c r="V316" s="166">
        <f>ROUND(E316*U316,2)</f>
        <v>6.24</v>
      </c>
      <c r="W316" s="166"/>
      <c r="X316" s="166" t="s">
        <v>221</v>
      </c>
      <c r="Y316" s="167"/>
      <c r="Z316" s="167"/>
      <c r="AA316" s="167"/>
      <c r="AB316" s="167"/>
      <c r="AC316" s="167"/>
      <c r="AD316" s="167"/>
      <c r="AE316" s="167"/>
      <c r="AF316" s="167"/>
      <c r="AG316" s="167" t="s">
        <v>222</v>
      </c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</row>
    <row r="317" spans="1:60" outlineLevel="1">
      <c r="A317" s="168"/>
      <c r="B317" s="169"/>
      <c r="C317" s="179" t="s">
        <v>573</v>
      </c>
      <c r="D317" s="180"/>
      <c r="E317" s="181">
        <v>4.05</v>
      </c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7"/>
      <c r="Z317" s="167"/>
      <c r="AA317" s="167"/>
      <c r="AB317" s="167"/>
      <c r="AC317" s="167"/>
      <c r="AD317" s="167"/>
      <c r="AE317" s="167"/>
      <c r="AF317" s="167"/>
      <c r="AG317" s="167" t="s">
        <v>226</v>
      </c>
      <c r="AH317" s="167">
        <v>0</v>
      </c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</row>
    <row r="318" spans="1:60" ht="22.5" outlineLevel="1">
      <c r="A318" s="158">
        <v>86</v>
      </c>
      <c r="B318" s="159" t="s">
        <v>574</v>
      </c>
      <c r="C318" s="160" t="s">
        <v>575</v>
      </c>
      <c r="D318" s="161" t="s">
        <v>260</v>
      </c>
      <c r="E318" s="162">
        <v>4.05</v>
      </c>
      <c r="F318" s="163"/>
      <c r="G318" s="164">
        <f>ROUND(E318*F318,2)</f>
        <v>0</v>
      </c>
      <c r="H318" s="163"/>
      <c r="I318" s="164">
        <f>ROUND(E318*H318,2)</f>
        <v>0</v>
      </c>
      <c r="J318" s="163"/>
      <c r="K318" s="164">
        <f>ROUND(E318*J318,2)</f>
        <v>0</v>
      </c>
      <c r="L318" s="164">
        <v>21</v>
      </c>
      <c r="M318" s="164">
        <f>G318*(1+L318/100)</f>
        <v>0</v>
      </c>
      <c r="N318" s="164">
        <v>0</v>
      </c>
      <c r="O318" s="164">
        <f>ROUND(E318*N318,2)</f>
        <v>0</v>
      </c>
      <c r="P318" s="164">
        <v>0</v>
      </c>
      <c r="Q318" s="164">
        <f>ROUND(E318*P318,2)</f>
        <v>0</v>
      </c>
      <c r="R318" s="164" t="s">
        <v>356</v>
      </c>
      <c r="S318" s="164" t="s">
        <v>179</v>
      </c>
      <c r="T318" s="165" t="s">
        <v>179</v>
      </c>
      <c r="U318" s="166">
        <v>0.26</v>
      </c>
      <c r="V318" s="166">
        <f>ROUND(E318*U318,2)</f>
        <v>1.05</v>
      </c>
      <c r="W318" s="166"/>
      <c r="X318" s="166" t="s">
        <v>221</v>
      </c>
      <c r="Y318" s="167"/>
      <c r="Z318" s="167"/>
      <c r="AA318" s="167"/>
      <c r="AB318" s="167"/>
      <c r="AC318" s="167"/>
      <c r="AD318" s="167"/>
      <c r="AE318" s="167"/>
      <c r="AF318" s="167"/>
      <c r="AG318" s="167" t="s">
        <v>222</v>
      </c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</row>
    <row r="319" spans="1:60" outlineLevel="1">
      <c r="A319" s="168"/>
      <c r="B319" s="169"/>
      <c r="C319" s="179" t="s">
        <v>576</v>
      </c>
      <c r="D319" s="180"/>
      <c r="E319" s="181">
        <v>4.05</v>
      </c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7"/>
      <c r="Z319" s="167"/>
      <c r="AA319" s="167"/>
      <c r="AB319" s="167"/>
      <c r="AC319" s="167"/>
      <c r="AD319" s="167"/>
      <c r="AE319" s="167"/>
      <c r="AF319" s="167"/>
      <c r="AG319" s="167" t="s">
        <v>226</v>
      </c>
      <c r="AH319" s="167">
        <v>5</v>
      </c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</row>
    <row r="320" spans="1:60" ht="22.5" outlineLevel="1">
      <c r="A320" s="158">
        <v>87</v>
      </c>
      <c r="B320" s="159" t="s">
        <v>577</v>
      </c>
      <c r="C320" s="160" t="s">
        <v>578</v>
      </c>
      <c r="D320" s="161" t="s">
        <v>260</v>
      </c>
      <c r="E320" s="162">
        <v>396.9</v>
      </c>
      <c r="F320" s="163"/>
      <c r="G320" s="164">
        <f>ROUND(E320*F320,2)</f>
        <v>0</v>
      </c>
      <c r="H320" s="163"/>
      <c r="I320" s="164">
        <f>ROUND(E320*H320,2)</f>
        <v>0</v>
      </c>
      <c r="J320" s="163"/>
      <c r="K320" s="164">
        <f>ROUND(E320*J320,2)</f>
        <v>0</v>
      </c>
      <c r="L320" s="164">
        <v>21</v>
      </c>
      <c r="M320" s="164">
        <f>G320*(1+L320/100)</f>
        <v>0</v>
      </c>
      <c r="N320" s="164">
        <v>0.02</v>
      </c>
      <c r="O320" s="164">
        <f>ROUND(E320*N320,2)</f>
        <v>7.94</v>
      </c>
      <c r="P320" s="164">
        <v>0</v>
      </c>
      <c r="Q320" s="164">
        <f>ROUND(E320*P320,2)</f>
        <v>0</v>
      </c>
      <c r="R320" s="164"/>
      <c r="S320" s="164" t="s">
        <v>276</v>
      </c>
      <c r="T320" s="165" t="s">
        <v>180</v>
      </c>
      <c r="U320" s="166">
        <v>0</v>
      </c>
      <c r="V320" s="166">
        <f>ROUND(E320*U320,2)</f>
        <v>0</v>
      </c>
      <c r="W320" s="166"/>
      <c r="X320" s="166" t="s">
        <v>221</v>
      </c>
      <c r="Y320" s="167"/>
      <c r="Z320" s="167"/>
      <c r="AA320" s="167"/>
      <c r="AB320" s="167"/>
      <c r="AC320" s="167"/>
      <c r="AD320" s="167"/>
      <c r="AE320" s="167"/>
      <c r="AF320" s="167"/>
      <c r="AG320" s="167" t="s">
        <v>222</v>
      </c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</row>
    <row r="321" spans="1:60" outlineLevel="1">
      <c r="A321" s="168"/>
      <c r="B321" s="169"/>
      <c r="C321" s="179" t="s">
        <v>579</v>
      </c>
      <c r="D321" s="180"/>
      <c r="E321" s="181">
        <v>189</v>
      </c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7"/>
      <c r="Z321" s="167"/>
      <c r="AA321" s="167"/>
      <c r="AB321" s="167"/>
      <c r="AC321" s="167"/>
      <c r="AD321" s="167"/>
      <c r="AE321" s="167"/>
      <c r="AF321" s="167"/>
      <c r="AG321" s="167" t="s">
        <v>226</v>
      </c>
      <c r="AH321" s="167">
        <v>0</v>
      </c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</row>
    <row r="322" spans="1:60" outlineLevel="1">
      <c r="A322" s="168"/>
      <c r="B322" s="169"/>
      <c r="C322" s="179" t="s">
        <v>580</v>
      </c>
      <c r="D322" s="180"/>
      <c r="E322" s="181">
        <v>189</v>
      </c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7"/>
      <c r="Z322" s="167"/>
      <c r="AA322" s="167"/>
      <c r="AB322" s="167"/>
      <c r="AC322" s="167"/>
      <c r="AD322" s="167"/>
      <c r="AE322" s="167"/>
      <c r="AF322" s="167"/>
      <c r="AG322" s="167" t="s">
        <v>226</v>
      </c>
      <c r="AH322" s="167">
        <v>0</v>
      </c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</row>
    <row r="323" spans="1:60" outlineLevel="1">
      <c r="A323" s="168"/>
      <c r="B323" s="169"/>
      <c r="C323" s="179" t="s">
        <v>581</v>
      </c>
      <c r="D323" s="180"/>
      <c r="E323" s="181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7"/>
      <c r="Z323" s="167"/>
      <c r="AA323" s="167"/>
      <c r="AB323" s="167"/>
      <c r="AC323" s="167"/>
      <c r="AD323" s="167"/>
      <c r="AE323" s="167"/>
      <c r="AF323" s="167"/>
      <c r="AG323" s="167" t="s">
        <v>226</v>
      </c>
      <c r="AH323" s="167">
        <v>0</v>
      </c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</row>
    <row r="324" spans="1:60" outlineLevel="1">
      <c r="A324" s="168"/>
      <c r="B324" s="169"/>
      <c r="C324" s="190" t="s">
        <v>402</v>
      </c>
      <c r="D324" s="191"/>
      <c r="E324" s="192">
        <v>378</v>
      </c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7"/>
      <c r="Z324" s="167"/>
      <c r="AA324" s="167"/>
      <c r="AB324" s="167"/>
      <c r="AC324" s="167"/>
      <c r="AD324" s="167"/>
      <c r="AE324" s="167"/>
      <c r="AF324" s="167"/>
      <c r="AG324" s="167" t="s">
        <v>226</v>
      </c>
      <c r="AH324" s="167">
        <v>1</v>
      </c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</row>
    <row r="325" spans="1:60" outlineLevel="1">
      <c r="A325" s="168"/>
      <c r="B325" s="169"/>
      <c r="C325" s="179" t="s">
        <v>582</v>
      </c>
      <c r="D325" s="180"/>
      <c r="E325" s="181">
        <v>18.899999999999999</v>
      </c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7"/>
      <c r="Z325" s="167"/>
      <c r="AA325" s="167"/>
      <c r="AB325" s="167"/>
      <c r="AC325" s="167"/>
      <c r="AD325" s="167"/>
      <c r="AE325" s="167"/>
      <c r="AF325" s="167"/>
      <c r="AG325" s="167" t="s">
        <v>226</v>
      </c>
      <c r="AH325" s="167">
        <v>0</v>
      </c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</row>
    <row r="326" spans="1:60">
      <c r="A326" s="150" t="s">
        <v>174</v>
      </c>
      <c r="B326" s="151" t="s">
        <v>81</v>
      </c>
      <c r="C326" s="152" t="s">
        <v>82</v>
      </c>
      <c r="D326" s="153"/>
      <c r="E326" s="154"/>
      <c r="F326" s="155"/>
      <c r="G326" s="155">
        <f>SUMIF(AG327:AG424,"&lt;&gt;NOR",G327:G424)</f>
        <v>0</v>
      </c>
      <c r="H326" s="155"/>
      <c r="I326" s="155">
        <f>SUM(I327:I424)</f>
        <v>0</v>
      </c>
      <c r="J326" s="155"/>
      <c r="K326" s="155">
        <f>SUM(K327:K424)</f>
        <v>0</v>
      </c>
      <c r="L326" s="155"/>
      <c r="M326" s="155">
        <f>SUM(M327:M424)</f>
        <v>0</v>
      </c>
      <c r="N326" s="155"/>
      <c r="O326" s="155">
        <f>SUM(O327:O424)</f>
        <v>1604.0099999999993</v>
      </c>
      <c r="P326" s="155"/>
      <c r="Q326" s="155">
        <f>SUM(Q327:Q424)</f>
        <v>270.43</v>
      </c>
      <c r="R326" s="155"/>
      <c r="S326" s="155"/>
      <c r="T326" s="156"/>
      <c r="U326" s="157"/>
      <c r="V326" s="157">
        <f>SUM(V327:V424)</f>
        <v>764.86999999999989</v>
      </c>
      <c r="W326" s="157"/>
      <c r="X326" s="157"/>
      <c r="AG326" t="s">
        <v>175</v>
      </c>
    </row>
    <row r="327" spans="1:60" ht="22.5" outlineLevel="1">
      <c r="A327" s="158">
        <v>88</v>
      </c>
      <c r="B327" s="159" t="s">
        <v>583</v>
      </c>
      <c r="C327" s="160" t="s">
        <v>584</v>
      </c>
      <c r="D327" s="161" t="s">
        <v>260</v>
      </c>
      <c r="E327" s="162">
        <v>97</v>
      </c>
      <c r="F327" s="163"/>
      <c r="G327" s="164">
        <f>ROUND(E327*F327,2)</f>
        <v>0</v>
      </c>
      <c r="H327" s="163"/>
      <c r="I327" s="164">
        <f>ROUND(E327*H327,2)</f>
        <v>0</v>
      </c>
      <c r="J327" s="163"/>
      <c r="K327" s="164">
        <f>ROUND(E327*J327,2)</f>
        <v>0</v>
      </c>
      <c r="L327" s="164">
        <v>21</v>
      </c>
      <c r="M327" s="164">
        <f>G327*(1+L327/100)</f>
        <v>0</v>
      </c>
      <c r="N327" s="164">
        <v>0</v>
      </c>
      <c r="O327" s="164">
        <f>ROUND(E327*N327,2)</f>
        <v>0</v>
      </c>
      <c r="P327" s="164">
        <v>0.13800000000000001</v>
      </c>
      <c r="Q327" s="164">
        <f>ROUND(E327*P327,2)</f>
        <v>13.39</v>
      </c>
      <c r="R327" s="164" t="s">
        <v>585</v>
      </c>
      <c r="S327" s="164" t="s">
        <v>179</v>
      </c>
      <c r="T327" s="165" t="s">
        <v>179</v>
      </c>
      <c r="U327" s="166">
        <v>0.16</v>
      </c>
      <c r="V327" s="166">
        <f>ROUND(E327*U327,2)</f>
        <v>15.52</v>
      </c>
      <c r="W327" s="166"/>
      <c r="X327" s="166" t="s">
        <v>221</v>
      </c>
      <c r="Y327" s="167"/>
      <c r="Z327" s="167"/>
      <c r="AA327" s="167"/>
      <c r="AB327" s="167"/>
      <c r="AC327" s="167"/>
      <c r="AD327" s="167"/>
      <c r="AE327" s="167"/>
      <c r="AF327" s="167"/>
      <c r="AG327" s="167" t="s">
        <v>222</v>
      </c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</row>
    <row r="328" spans="1:60" ht="12.75" customHeight="1" outlineLevel="1">
      <c r="A328" s="168"/>
      <c r="B328" s="169"/>
      <c r="C328" s="244" t="s">
        <v>586</v>
      </c>
      <c r="D328" s="244"/>
      <c r="E328" s="244"/>
      <c r="F328" s="244"/>
      <c r="G328" s="244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7"/>
      <c r="Z328" s="167"/>
      <c r="AA328" s="167"/>
      <c r="AB328" s="167"/>
      <c r="AC328" s="167"/>
      <c r="AD328" s="167"/>
      <c r="AE328" s="167"/>
      <c r="AF328" s="167"/>
      <c r="AG328" s="167" t="s">
        <v>224</v>
      </c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</row>
    <row r="329" spans="1:60" outlineLevel="1">
      <c r="A329" s="168"/>
      <c r="B329" s="169"/>
      <c r="C329" s="179" t="s">
        <v>587</v>
      </c>
      <c r="D329" s="180"/>
      <c r="E329" s="181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7"/>
      <c r="Z329" s="167"/>
      <c r="AA329" s="167"/>
      <c r="AB329" s="167"/>
      <c r="AC329" s="167"/>
      <c r="AD329" s="167"/>
      <c r="AE329" s="167"/>
      <c r="AF329" s="167"/>
      <c r="AG329" s="167" t="s">
        <v>226</v>
      </c>
      <c r="AH329" s="167">
        <v>0</v>
      </c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</row>
    <row r="330" spans="1:60" outlineLevel="1">
      <c r="A330" s="168"/>
      <c r="B330" s="169"/>
      <c r="C330" s="179" t="s">
        <v>588</v>
      </c>
      <c r="D330" s="180"/>
      <c r="E330" s="181">
        <v>97</v>
      </c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7"/>
      <c r="Z330" s="167"/>
      <c r="AA330" s="167"/>
      <c r="AB330" s="167"/>
      <c r="AC330" s="167"/>
      <c r="AD330" s="167"/>
      <c r="AE330" s="167"/>
      <c r="AF330" s="167"/>
      <c r="AG330" s="167" t="s">
        <v>226</v>
      </c>
      <c r="AH330" s="167">
        <v>0</v>
      </c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</row>
    <row r="331" spans="1:60" ht="22.5" outlineLevel="1">
      <c r="A331" s="158">
        <v>89</v>
      </c>
      <c r="B331" s="159" t="s">
        <v>589</v>
      </c>
      <c r="C331" s="160" t="s">
        <v>590</v>
      </c>
      <c r="D331" s="161" t="s">
        <v>260</v>
      </c>
      <c r="E331" s="162">
        <v>97</v>
      </c>
      <c r="F331" s="163"/>
      <c r="G331" s="164">
        <f>ROUND(E331*F331,2)</f>
        <v>0</v>
      </c>
      <c r="H331" s="163"/>
      <c r="I331" s="164">
        <f>ROUND(E331*H331,2)</f>
        <v>0</v>
      </c>
      <c r="J331" s="163"/>
      <c r="K331" s="164">
        <f>ROUND(E331*J331,2)</f>
        <v>0</v>
      </c>
      <c r="L331" s="164">
        <v>21</v>
      </c>
      <c r="M331" s="164">
        <f>G331*(1+L331/100)</f>
        <v>0</v>
      </c>
      <c r="N331" s="164">
        <v>0</v>
      </c>
      <c r="O331" s="164">
        <f>ROUND(E331*N331,2)</f>
        <v>0</v>
      </c>
      <c r="P331" s="164">
        <v>0.22</v>
      </c>
      <c r="Q331" s="164">
        <f>ROUND(E331*P331,2)</f>
        <v>21.34</v>
      </c>
      <c r="R331" s="164" t="s">
        <v>585</v>
      </c>
      <c r="S331" s="164" t="s">
        <v>179</v>
      </c>
      <c r="T331" s="165" t="s">
        <v>179</v>
      </c>
      <c r="U331" s="166">
        <v>3.3000000000000002E-2</v>
      </c>
      <c r="V331" s="166">
        <f>ROUND(E331*U331,2)</f>
        <v>3.2</v>
      </c>
      <c r="W331" s="166"/>
      <c r="X331" s="166" t="s">
        <v>221</v>
      </c>
      <c r="Y331" s="167"/>
      <c r="Z331" s="167"/>
      <c r="AA331" s="167"/>
      <c r="AB331" s="167"/>
      <c r="AC331" s="167"/>
      <c r="AD331" s="167"/>
      <c r="AE331" s="167"/>
      <c r="AF331" s="167"/>
      <c r="AG331" s="167" t="s">
        <v>222</v>
      </c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</row>
    <row r="332" spans="1:60" outlineLevel="1">
      <c r="A332" s="168"/>
      <c r="B332" s="169"/>
      <c r="C332" s="179" t="s">
        <v>591</v>
      </c>
      <c r="D332" s="180"/>
      <c r="E332" s="181">
        <v>97</v>
      </c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7"/>
      <c r="Z332" s="167"/>
      <c r="AA332" s="167"/>
      <c r="AB332" s="167"/>
      <c r="AC332" s="167"/>
      <c r="AD332" s="167"/>
      <c r="AE332" s="167"/>
      <c r="AF332" s="167"/>
      <c r="AG332" s="167" t="s">
        <v>226</v>
      </c>
      <c r="AH332" s="167">
        <v>5</v>
      </c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</row>
    <row r="333" spans="1:60" ht="22.5" outlineLevel="1">
      <c r="A333" s="158">
        <v>90</v>
      </c>
      <c r="B333" s="159" t="s">
        <v>592</v>
      </c>
      <c r="C333" s="160" t="s">
        <v>593</v>
      </c>
      <c r="D333" s="161" t="s">
        <v>260</v>
      </c>
      <c r="E333" s="162">
        <v>225</v>
      </c>
      <c r="F333" s="163"/>
      <c r="G333" s="164">
        <f>ROUND(E333*F333,2)</f>
        <v>0</v>
      </c>
      <c r="H333" s="163"/>
      <c r="I333" s="164">
        <f>ROUND(E333*H333,2)</f>
        <v>0</v>
      </c>
      <c r="J333" s="163"/>
      <c r="K333" s="164">
        <f>ROUND(E333*J333,2)</f>
        <v>0</v>
      </c>
      <c r="L333" s="164">
        <v>21</v>
      </c>
      <c r="M333" s="164">
        <f>G333*(1+L333/100)</f>
        <v>0</v>
      </c>
      <c r="N333" s="164">
        <v>0</v>
      </c>
      <c r="O333" s="164">
        <f>ROUND(E333*N333,2)</f>
        <v>0</v>
      </c>
      <c r="P333" s="164">
        <v>0.66</v>
      </c>
      <c r="Q333" s="164">
        <f>ROUND(E333*P333,2)</f>
        <v>148.5</v>
      </c>
      <c r="R333" s="164" t="s">
        <v>585</v>
      </c>
      <c r="S333" s="164" t="s">
        <v>179</v>
      </c>
      <c r="T333" s="165" t="s">
        <v>179</v>
      </c>
      <c r="U333" s="166">
        <v>0.11899999999999999</v>
      </c>
      <c r="V333" s="166">
        <f>ROUND(E333*U333,2)</f>
        <v>26.78</v>
      </c>
      <c r="W333" s="166"/>
      <c r="X333" s="166" t="s">
        <v>221</v>
      </c>
      <c r="Y333" s="167"/>
      <c r="Z333" s="167"/>
      <c r="AA333" s="167"/>
      <c r="AB333" s="167"/>
      <c r="AC333" s="167"/>
      <c r="AD333" s="167"/>
      <c r="AE333" s="167"/>
      <c r="AF333" s="167"/>
      <c r="AG333" s="167" t="s">
        <v>222</v>
      </c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</row>
    <row r="334" spans="1:60" outlineLevel="1">
      <c r="A334" s="168"/>
      <c r="B334" s="169"/>
      <c r="C334" s="179" t="s">
        <v>594</v>
      </c>
      <c r="D334" s="180"/>
      <c r="E334" s="181">
        <v>225</v>
      </c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7"/>
      <c r="Z334" s="167"/>
      <c r="AA334" s="167"/>
      <c r="AB334" s="167"/>
      <c r="AC334" s="167"/>
      <c r="AD334" s="167"/>
      <c r="AE334" s="167"/>
      <c r="AF334" s="167"/>
      <c r="AG334" s="167" t="s">
        <v>226</v>
      </c>
      <c r="AH334" s="167">
        <v>5</v>
      </c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</row>
    <row r="335" spans="1:60" ht="22.5" outlineLevel="1">
      <c r="A335" s="158">
        <v>91</v>
      </c>
      <c r="B335" s="159" t="s">
        <v>595</v>
      </c>
      <c r="C335" s="160" t="s">
        <v>596</v>
      </c>
      <c r="D335" s="161" t="s">
        <v>260</v>
      </c>
      <c r="E335" s="162">
        <v>225</v>
      </c>
      <c r="F335" s="163"/>
      <c r="G335" s="164">
        <f>ROUND(E335*F335,2)</f>
        <v>0</v>
      </c>
      <c r="H335" s="163"/>
      <c r="I335" s="164">
        <f>ROUND(E335*H335,2)</f>
        <v>0</v>
      </c>
      <c r="J335" s="163"/>
      <c r="K335" s="164">
        <f>ROUND(E335*J335,2)</f>
        <v>0</v>
      </c>
      <c r="L335" s="164">
        <v>21</v>
      </c>
      <c r="M335" s="164">
        <f>G335*(1+L335/100)</f>
        <v>0</v>
      </c>
      <c r="N335" s="164">
        <v>0</v>
      </c>
      <c r="O335" s="164">
        <f>ROUND(E335*N335,2)</f>
        <v>0</v>
      </c>
      <c r="P335" s="164">
        <v>0.22</v>
      </c>
      <c r="Q335" s="164">
        <f>ROUND(E335*P335,2)</f>
        <v>49.5</v>
      </c>
      <c r="R335" s="164" t="s">
        <v>585</v>
      </c>
      <c r="S335" s="164" t="s">
        <v>179</v>
      </c>
      <c r="T335" s="165" t="s">
        <v>179</v>
      </c>
      <c r="U335" s="166">
        <v>7.0000000000000007E-2</v>
      </c>
      <c r="V335" s="166">
        <f>ROUND(E335*U335,2)</f>
        <v>15.75</v>
      </c>
      <c r="W335" s="166"/>
      <c r="X335" s="166" t="s">
        <v>221</v>
      </c>
      <c r="Y335" s="167"/>
      <c r="Z335" s="167"/>
      <c r="AA335" s="167"/>
      <c r="AB335" s="167"/>
      <c r="AC335" s="167"/>
      <c r="AD335" s="167"/>
      <c r="AE335" s="167"/>
      <c r="AF335" s="167"/>
      <c r="AG335" s="167" t="s">
        <v>222</v>
      </c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</row>
    <row r="336" spans="1:60" outlineLevel="1">
      <c r="A336" s="168"/>
      <c r="B336" s="169"/>
      <c r="C336" s="179" t="s">
        <v>597</v>
      </c>
      <c r="D336" s="180"/>
      <c r="E336" s="181">
        <v>225</v>
      </c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7"/>
      <c r="Z336" s="167"/>
      <c r="AA336" s="167"/>
      <c r="AB336" s="167"/>
      <c r="AC336" s="167"/>
      <c r="AD336" s="167"/>
      <c r="AE336" s="167"/>
      <c r="AF336" s="167"/>
      <c r="AG336" s="167" t="s">
        <v>226</v>
      </c>
      <c r="AH336" s="167">
        <v>0</v>
      </c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</row>
    <row r="337" spans="1:60" outlineLevel="1">
      <c r="A337" s="158">
        <v>92</v>
      </c>
      <c r="B337" s="159" t="s">
        <v>598</v>
      </c>
      <c r="C337" s="160" t="s">
        <v>599</v>
      </c>
      <c r="D337" s="161" t="s">
        <v>327</v>
      </c>
      <c r="E337" s="162">
        <v>115</v>
      </c>
      <c r="F337" s="163"/>
      <c r="G337" s="164">
        <f>ROUND(E337*F337,2)</f>
        <v>0</v>
      </c>
      <c r="H337" s="163"/>
      <c r="I337" s="164">
        <f>ROUND(E337*H337,2)</f>
        <v>0</v>
      </c>
      <c r="J337" s="163"/>
      <c r="K337" s="164">
        <f>ROUND(E337*J337,2)</f>
        <v>0</v>
      </c>
      <c r="L337" s="164">
        <v>21</v>
      </c>
      <c r="M337" s="164">
        <f>G337*(1+L337/100)</f>
        <v>0</v>
      </c>
      <c r="N337" s="164">
        <v>0</v>
      </c>
      <c r="O337" s="164">
        <f>ROUND(E337*N337,2)</f>
        <v>0</v>
      </c>
      <c r="P337" s="164">
        <v>0.22</v>
      </c>
      <c r="Q337" s="164">
        <f>ROUND(E337*P337,2)</f>
        <v>25.3</v>
      </c>
      <c r="R337" s="164" t="s">
        <v>585</v>
      </c>
      <c r="S337" s="164" t="s">
        <v>179</v>
      </c>
      <c r="T337" s="165" t="s">
        <v>179</v>
      </c>
      <c r="U337" s="166">
        <v>0.14299999999999999</v>
      </c>
      <c r="V337" s="166">
        <f>ROUND(E337*U337,2)</f>
        <v>16.45</v>
      </c>
      <c r="W337" s="166"/>
      <c r="X337" s="166" t="s">
        <v>221</v>
      </c>
      <c r="Y337" s="167"/>
      <c r="Z337" s="167"/>
      <c r="AA337" s="167"/>
      <c r="AB337" s="167"/>
      <c r="AC337" s="167"/>
      <c r="AD337" s="167"/>
      <c r="AE337" s="167"/>
      <c r="AF337" s="167"/>
      <c r="AG337" s="167" t="s">
        <v>222</v>
      </c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</row>
    <row r="338" spans="1:60" ht="12.75" customHeight="1" outlineLevel="1">
      <c r="A338" s="168"/>
      <c r="B338" s="169"/>
      <c r="C338" s="244" t="s">
        <v>600</v>
      </c>
      <c r="D338" s="244"/>
      <c r="E338" s="244"/>
      <c r="F338" s="244"/>
      <c r="G338" s="244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7"/>
      <c r="Z338" s="167"/>
      <c r="AA338" s="167"/>
      <c r="AB338" s="167"/>
      <c r="AC338" s="167"/>
      <c r="AD338" s="167"/>
      <c r="AE338" s="167"/>
      <c r="AF338" s="167"/>
      <c r="AG338" s="167" t="s">
        <v>224</v>
      </c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70" t="str">
        <f>C338</f>
        <v>s vybouráním lože, s přemístěním hmot na skládku na vzdálenost do 3 m nebo naložením na dopravní prostředek</v>
      </c>
      <c r="BB338" s="167"/>
      <c r="BC338" s="167"/>
      <c r="BD338" s="167"/>
      <c r="BE338" s="167"/>
      <c r="BF338" s="167"/>
      <c r="BG338" s="167"/>
      <c r="BH338" s="167"/>
    </row>
    <row r="339" spans="1:60" outlineLevel="1">
      <c r="A339" s="168"/>
      <c r="B339" s="169"/>
      <c r="C339" s="179" t="s">
        <v>601</v>
      </c>
      <c r="D339" s="180"/>
      <c r="E339" s="181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7"/>
      <c r="Z339" s="167"/>
      <c r="AA339" s="167"/>
      <c r="AB339" s="167"/>
      <c r="AC339" s="167"/>
      <c r="AD339" s="167"/>
      <c r="AE339" s="167"/>
      <c r="AF339" s="167"/>
      <c r="AG339" s="167" t="s">
        <v>226</v>
      </c>
      <c r="AH339" s="167">
        <v>0</v>
      </c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</row>
    <row r="340" spans="1:60" outlineLevel="1">
      <c r="A340" s="168"/>
      <c r="B340" s="169"/>
      <c r="C340" s="179" t="s">
        <v>602</v>
      </c>
      <c r="D340" s="180"/>
      <c r="E340" s="181">
        <v>115</v>
      </c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7"/>
      <c r="Z340" s="167"/>
      <c r="AA340" s="167"/>
      <c r="AB340" s="167"/>
      <c r="AC340" s="167"/>
      <c r="AD340" s="167"/>
      <c r="AE340" s="167"/>
      <c r="AF340" s="167"/>
      <c r="AG340" s="167" t="s">
        <v>226</v>
      </c>
      <c r="AH340" s="167">
        <v>0</v>
      </c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</row>
    <row r="341" spans="1:60" outlineLevel="1">
      <c r="A341" s="158">
        <v>93</v>
      </c>
      <c r="B341" s="159" t="s">
        <v>603</v>
      </c>
      <c r="C341" s="160" t="s">
        <v>604</v>
      </c>
      <c r="D341" s="161" t="s">
        <v>260</v>
      </c>
      <c r="E341" s="162">
        <v>1128.4000000000001</v>
      </c>
      <c r="F341" s="163"/>
      <c r="G341" s="164">
        <f>ROUND(E341*F341,2)</f>
        <v>0</v>
      </c>
      <c r="H341" s="163"/>
      <c r="I341" s="164">
        <f>ROUND(E341*H341,2)</f>
        <v>0</v>
      </c>
      <c r="J341" s="163"/>
      <c r="K341" s="164">
        <f>ROUND(E341*J341,2)</f>
        <v>0</v>
      </c>
      <c r="L341" s="164">
        <v>21</v>
      </c>
      <c r="M341" s="164">
        <f>G341*(1+L341/100)</f>
        <v>0</v>
      </c>
      <c r="N341" s="164">
        <v>0.32250000000000001</v>
      </c>
      <c r="O341" s="164">
        <f>ROUND(E341*N341,2)</f>
        <v>363.91</v>
      </c>
      <c r="P341" s="164">
        <v>0</v>
      </c>
      <c r="Q341" s="164">
        <f>ROUND(E341*P341,2)</f>
        <v>0</v>
      </c>
      <c r="R341" s="164" t="s">
        <v>585</v>
      </c>
      <c r="S341" s="164" t="s">
        <v>179</v>
      </c>
      <c r="T341" s="165" t="s">
        <v>179</v>
      </c>
      <c r="U341" s="166">
        <v>2.5999999999999999E-2</v>
      </c>
      <c r="V341" s="166">
        <f>ROUND(E341*U341,2)</f>
        <v>29.34</v>
      </c>
      <c r="W341" s="166"/>
      <c r="X341" s="166" t="s">
        <v>221</v>
      </c>
      <c r="Y341" s="167"/>
      <c r="Z341" s="167"/>
      <c r="AA341" s="167"/>
      <c r="AB341" s="167"/>
      <c r="AC341" s="167"/>
      <c r="AD341" s="167"/>
      <c r="AE341" s="167"/>
      <c r="AF341" s="167"/>
      <c r="AG341" s="167" t="s">
        <v>222</v>
      </c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</row>
    <row r="342" spans="1:60" ht="12.75" customHeight="1" outlineLevel="1">
      <c r="A342" s="168"/>
      <c r="B342" s="169"/>
      <c r="C342" s="244" t="s">
        <v>605</v>
      </c>
      <c r="D342" s="244"/>
      <c r="E342" s="244"/>
      <c r="F342" s="244"/>
      <c r="G342" s="244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7"/>
      <c r="Z342" s="167"/>
      <c r="AA342" s="167"/>
      <c r="AB342" s="167"/>
      <c r="AC342" s="167"/>
      <c r="AD342" s="167"/>
      <c r="AE342" s="167"/>
      <c r="AF342" s="167"/>
      <c r="AG342" s="167" t="s">
        <v>224</v>
      </c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</row>
    <row r="343" spans="1:60" outlineLevel="1">
      <c r="A343" s="168"/>
      <c r="B343" s="169"/>
      <c r="C343" s="179" t="s">
        <v>606</v>
      </c>
      <c r="D343" s="180"/>
      <c r="E343" s="181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7"/>
      <c r="Z343" s="167"/>
      <c r="AA343" s="167"/>
      <c r="AB343" s="167"/>
      <c r="AC343" s="167"/>
      <c r="AD343" s="167"/>
      <c r="AE343" s="167"/>
      <c r="AF343" s="167"/>
      <c r="AG343" s="167" t="s">
        <v>226</v>
      </c>
      <c r="AH343" s="167">
        <v>0</v>
      </c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</row>
    <row r="344" spans="1:60" outlineLevel="1">
      <c r="A344" s="168"/>
      <c r="B344" s="169"/>
      <c r="C344" s="179" t="s">
        <v>607</v>
      </c>
      <c r="D344" s="180"/>
      <c r="E344" s="181">
        <v>1128.4000000000001</v>
      </c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7"/>
      <c r="Z344" s="167"/>
      <c r="AA344" s="167"/>
      <c r="AB344" s="167"/>
      <c r="AC344" s="167"/>
      <c r="AD344" s="167"/>
      <c r="AE344" s="167"/>
      <c r="AF344" s="167"/>
      <c r="AG344" s="167" t="s">
        <v>226</v>
      </c>
      <c r="AH344" s="167">
        <v>5</v>
      </c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</row>
    <row r="345" spans="1:60" outlineLevel="1">
      <c r="A345" s="158">
        <v>94</v>
      </c>
      <c r="B345" s="159" t="s">
        <v>603</v>
      </c>
      <c r="C345" s="160" t="s">
        <v>604</v>
      </c>
      <c r="D345" s="161" t="s">
        <v>260</v>
      </c>
      <c r="E345" s="162">
        <v>450</v>
      </c>
      <c r="F345" s="163"/>
      <c r="G345" s="164">
        <f>ROUND(E345*F345,2)</f>
        <v>0</v>
      </c>
      <c r="H345" s="163"/>
      <c r="I345" s="164">
        <f>ROUND(E345*H345,2)</f>
        <v>0</v>
      </c>
      <c r="J345" s="163"/>
      <c r="K345" s="164">
        <f>ROUND(E345*J345,2)</f>
        <v>0</v>
      </c>
      <c r="L345" s="164">
        <v>21</v>
      </c>
      <c r="M345" s="164">
        <f>G345*(1+L345/100)</f>
        <v>0</v>
      </c>
      <c r="N345" s="164">
        <v>0.32250000000000001</v>
      </c>
      <c r="O345" s="164">
        <f>ROUND(E345*N345,2)</f>
        <v>145.13</v>
      </c>
      <c r="P345" s="164">
        <v>0</v>
      </c>
      <c r="Q345" s="164">
        <f>ROUND(E345*P345,2)</f>
        <v>0</v>
      </c>
      <c r="R345" s="164" t="s">
        <v>585</v>
      </c>
      <c r="S345" s="164" t="s">
        <v>179</v>
      </c>
      <c r="T345" s="165" t="s">
        <v>179</v>
      </c>
      <c r="U345" s="166">
        <v>2.5999999999999999E-2</v>
      </c>
      <c r="V345" s="166">
        <f>ROUND(E345*U345,2)</f>
        <v>11.7</v>
      </c>
      <c r="W345" s="166"/>
      <c r="X345" s="166" t="s">
        <v>221</v>
      </c>
      <c r="Y345" s="167"/>
      <c r="Z345" s="167"/>
      <c r="AA345" s="167"/>
      <c r="AB345" s="167"/>
      <c r="AC345" s="167"/>
      <c r="AD345" s="167"/>
      <c r="AE345" s="167"/>
      <c r="AF345" s="167"/>
      <c r="AG345" s="167" t="s">
        <v>222</v>
      </c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</row>
    <row r="346" spans="1:60" ht="12.75" customHeight="1" outlineLevel="1">
      <c r="A346" s="168"/>
      <c r="B346" s="169"/>
      <c r="C346" s="244" t="s">
        <v>605</v>
      </c>
      <c r="D346" s="244"/>
      <c r="E346" s="244"/>
      <c r="F346" s="244"/>
      <c r="G346" s="244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7"/>
      <c r="Z346" s="167"/>
      <c r="AA346" s="167"/>
      <c r="AB346" s="167"/>
      <c r="AC346" s="167"/>
      <c r="AD346" s="167"/>
      <c r="AE346" s="167"/>
      <c r="AF346" s="167"/>
      <c r="AG346" s="167" t="s">
        <v>224</v>
      </c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</row>
    <row r="347" spans="1:60" outlineLevel="1">
      <c r="A347" s="168"/>
      <c r="B347" s="169"/>
      <c r="C347" s="179" t="s">
        <v>608</v>
      </c>
      <c r="D347" s="180"/>
      <c r="E347" s="181">
        <v>450</v>
      </c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7"/>
      <c r="Z347" s="167"/>
      <c r="AA347" s="167"/>
      <c r="AB347" s="167"/>
      <c r="AC347" s="167"/>
      <c r="AD347" s="167"/>
      <c r="AE347" s="167"/>
      <c r="AF347" s="167"/>
      <c r="AG347" s="167" t="s">
        <v>226</v>
      </c>
      <c r="AH347" s="167">
        <v>5</v>
      </c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</row>
    <row r="348" spans="1:60" outlineLevel="1">
      <c r="A348" s="158">
        <v>95</v>
      </c>
      <c r="B348" s="159" t="s">
        <v>609</v>
      </c>
      <c r="C348" s="160" t="s">
        <v>610</v>
      </c>
      <c r="D348" s="161" t="s">
        <v>260</v>
      </c>
      <c r="E348" s="162">
        <v>450</v>
      </c>
      <c r="F348" s="163"/>
      <c r="G348" s="164">
        <f>ROUND(E348*F348,2)</f>
        <v>0</v>
      </c>
      <c r="H348" s="163"/>
      <c r="I348" s="164">
        <f>ROUND(E348*H348,2)</f>
        <v>0</v>
      </c>
      <c r="J348" s="163"/>
      <c r="K348" s="164">
        <f>ROUND(E348*J348,2)</f>
        <v>0</v>
      </c>
      <c r="L348" s="164">
        <v>21</v>
      </c>
      <c r="M348" s="164">
        <f>G348*(1+L348/100)</f>
        <v>0</v>
      </c>
      <c r="N348" s="164">
        <v>0.43</v>
      </c>
      <c r="O348" s="164">
        <f>ROUND(E348*N348,2)</f>
        <v>193.5</v>
      </c>
      <c r="P348" s="164">
        <v>0</v>
      </c>
      <c r="Q348" s="164">
        <f>ROUND(E348*P348,2)</f>
        <v>0</v>
      </c>
      <c r="R348" s="164" t="s">
        <v>585</v>
      </c>
      <c r="S348" s="164" t="s">
        <v>179</v>
      </c>
      <c r="T348" s="165" t="s">
        <v>179</v>
      </c>
      <c r="U348" s="166">
        <v>2.8000000000000001E-2</v>
      </c>
      <c r="V348" s="166">
        <f>ROUND(E348*U348,2)</f>
        <v>12.6</v>
      </c>
      <c r="W348" s="166"/>
      <c r="X348" s="166" t="s">
        <v>221</v>
      </c>
      <c r="Y348" s="167"/>
      <c r="Z348" s="167"/>
      <c r="AA348" s="167"/>
      <c r="AB348" s="167"/>
      <c r="AC348" s="167"/>
      <c r="AD348" s="167"/>
      <c r="AE348" s="167"/>
      <c r="AF348" s="167"/>
      <c r="AG348" s="167" t="s">
        <v>222</v>
      </c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</row>
    <row r="349" spans="1:60" ht="12.75" customHeight="1" outlineLevel="1">
      <c r="A349" s="168"/>
      <c r="B349" s="169"/>
      <c r="C349" s="244" t="s">
        <v>605</v>
      </c>
      <c r="D349" s="244"/>
      <c r="E349" s="244"/>
      <c r="F349" s="244"/>
      <c r="G349" s="244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7"/>
      <c r="Z349" s="167"/>
      <c r="AA349" s="167"/>
      <c r="AB349" s="167"/>
      <c r="AC349" s="167"/>
      <c r="AD349" s="167"/>
      <c r="AE349" s="167"/>
      <c r="AF349" s="167"/>
      <c r="AG349" s="167" t="s">
        <v>224</v>
      </c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</row>
    <row r="350" spans="1:60" outlineLevel="1">
      <c r="A350" s="168"/>
      <c r="B350" s="169"/>
      <c r="C350" s="179" t="s">
        <v>608</v>
      </c>
      <c r="D350" s="180"/>
      <c r="E350" s="181">
        <v>450</v>
      </c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7"/>
      <c r="Z350" s="167"/>
      <c r="AA350" s="167"/>
      <c r="AB350" s="167"/>
      <c r="AC350" s="167"/>
      <c r="AD350" s="167"/>
      <c r="AE350" s="167"/>
      <c r="AF350" s="167"/>
      <c r="AG350" s="167" t="s">
        <v>226</v>
      </c>
      <c r="AH350" s="167">
        <v>5</v>
      </c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</row>
    <row r="351" spans="1:60" ht="22.5" outlineLevel="1">
      <c r="A351" s="158">
        <v>96</v>
      </c>
      <c r="B351" s="159" t="s">
        <v>611</v>
      </c>
      <c r="C351" s="160" t="s">
        <v>612</v>
      </c>
      <c r="D351" s="161" t="s">
        <v>260</v>
      </c>
      <c r="E351" s="162">
        <v>564.20000000000005</v>
      </c>
      <c r="F351" s="163"/>
      <c r="G351" s="164">
        <f>ROUND(E351*F351,2)</f>
        <v>0</v>
      </c>
      <c r="H351" s="163"/>
      <c r="I351" s="164">
        <f>ROUND(E351*H351,2)</f>
        <v>0</v>
      </c>
      <c r="J351" s="163"/>
      <c r="K351" s="164">
        <f>ROUND(E351*J351,2)</f>
        <v>0</v>
      </c>
      <c r="L351" s="164">
        <v>21</v>
      </c>
      <c r="M351" s="164">
        <f>G351*(1+L351/100)</f>
        <v>0</v>
      </c>
      <c r="N351" s="164">
        <v>0.441</v>
      </c>
      <c r="O351" s="164">
        <f>ROUND(E351*N351,2)</f>
        <v>248.81</v>
      </c>
      <c r="P351" s="164">
        <v>0</v>
      </c>
      <c r="Q351" s="164">
        <f>ROUND(E351*P351,2)</f>
        <v>0</v>
      </c>
      <c r="R351" s="164" t="s">
        <v>585</v>
      </c>
      <c r="S351" s="164" t="s">
        <v>179</v>
      </c>
      <c r="T351" s="165" t="s">
        <v>179</v>
      </c>
      <c r="U351" s="166">
        <v>0.03</v>
      </c>
      <c r="V351" s="166">
        <f>ROUND(E351*U351,2)</f>
        <v>16.93</v>
      </c>
      <c r="W351" s="166"/>
      <c r="X351" s="166" t="s">
        <v>221</v>
      </c>
      <c r="Y351" s="167"/>
      <c r="Z351" s="167"/>
      <c r="AA351" s="167"/>
      <c r="AB351" s="167"/>
      <c r="AC351" s="167"/>
      <c r="AD351" s="167"/>
      <c r="AE351" s="167"/>
      <c r="AF351" s="167"/>
      <c r="AG351" s="167" t="s">
        <v>222</v>
      </c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</row>
    <row r="352" spans="1:60" outlineLevel="1">
      <c r="A352" s="168"/>
      <c r="B352" s="169"/>
      <c r="C352" s="179" t="s">
        <v>613</v>
      </c>
      <c r="D352" s="180"/>
      <c r="E352" s="181">
        <v>564.20000000000005</v>
      </c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7"/>
      <c r="Z352" s="167"/>
      <c r="AA352" s="167"/>
      <c r="AB352" s="167"/>
      <c r="AC352" s="167"/>
      <c r="AD352" s="167"/>
      <c r="AE352" s="167"/>
      <c r="AF352" s="167"/>
      <c r="AG352" s="167" t="s">
        <v>226</v>
      </c>
      <c r="AH352" s="167">
        <v>5</v>
      </c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</row>
    <row r="353" spans="1:60" ht="22.5" outlineLevel="1">
      <c r="A353" s="158">
        <v>97</v>
      </c>
      <c r="B353" s="159" t="s">
        <v>614</v>
      </c>
      <c r="C353" s="160" t="s">
        <v>615</v>
      </c>
      <c r="D353" s="161" t="s">
        <v>260</v>
      </c>
      <c r="E353" s="162">
        <v>450</v>
      </c>
      <c r="F353" s="163"/>
      <c r="G353" s="164">
        <f>ROUND(E353*F353,2)</f>
        <v>0</v>
      </c>
      <c r="H353" s="163"/>
      <c r="I353" s="164">
        <f>ROUND(E353*H353,2)</f>
        <v>0</v>
      </c>
      <c r="J353" s="163"/>
      <c r="K353" s="164">
        <f>ROUND(E353*J353,2)</f>
        <v>0</v>
      </c>
      <c r="L353" s="164">
        <v>21</v>
      </c>
      <c r="M353" s="164">
        <f>G353*(1+L353/100)</f>
        <v>0</v>
      </c>
      <c r="N353" s="164">
        <v>0.55125000000000002</v>
      </c>
      <c r="O353" s="164">
        <f>ROUND(E353*N353,2)</f>
        <v>248.06</v>
      </c>
      <c r="P353" s="164">
        <v>0</v>
      </c>
      <c r="Q353" s="164">
        <f>ROUND(E353*P353,2)</f>
        <v>0</v>
      </c>
      <c r="R353" s="164" t="s">
        <v>585</v>
      </c>
      <c r="S353" s="164" t="s">
        <v>179</v>
      </c>
      <c r="T353" s="165" t="s">
        <v>179</v>
      </c>
      <c r="U353" s="166">
        <v>2.7E-2</v>
      </c>
      <c r="V353" s="166">
        <f>ROUND(E353*U353,2)</f>
        <v>12.15</v>
      </c>
      <c r="W353" s="166"/>
      <c r="X353" s="166" t="s">
        <v>221</v>
      </c>
      <c r="Y353" s="167"/>
      <c r="Z353" s="167"/>
      <c r="AA353" s="167"/>
      <c r="AB353" s="167"/>
      <c r="AC353" s="167"/>
      <c r="AD353" s="167"/>
      <c r="AE353" s="167"/>
      <c r="AF353" s="167"/>
      <c r="AG353" s="167" t="s">
        <v>222</v>
      </c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</row>
    <row r="354" spans="1:60" outlineLevel="1">
      <c r="A354" s="168"/>
      <c r="B354" s="169"/>
      <c r="C354" s="179" t="s">
        <v>608</v>
      </c>
      <c r="D354" s="180"/>
      <c r="E354" s="181">
        <v>450</v>
      </c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7"/>
      <c r="Z354" s="167"/>
      <c r="AA354" s="167"/>
      <c r="AB354" s="167"/>
      <c r="AC354" s="167"/>
      <c r="AD354" s="167"/>
      <c r="AE354" s="167"/>
      <c r="AF354" s="167"/>
      <c r="AG354" s="167" t="s">
        <v>226</v>
      </c>
      <c r="AH354" s="167">
        <v>5</v>
      </c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</row>
    <row r="355" spans="1:60" ht="22.5" outlineLevel="1">
      <c r="A355" s="158">
        <v>98</v>
      </c>
      <c r="B355" s="159" t="s">
        <v>616</v>
      </c>
      <c r="C355" s="160" t="s">
        <v>617</v>
      </c>
      <c r="D355" s="161" t="s">
        <v>260</v>
      </c>
      <c r="E355" s="162">
        <v>450</v>
      </c>
      <c r="F355" s="163"/>
      <c r="G355" s="164">
        <f>ROUND(E355*F355,2)</f>
        <v>0</v>
      </c>
      <c r="H355" s="163"/>
      <c r="I355" s="164">
        <f>ROUND(E355*H355,2)</f>
        <v>0</v>
      </c>
      <c r="J355" s="163"/>
      <c r="K355" s="164">
        <f>ROUND(E355*J355,2)</f>
        <v>0</v>
      </c>
      <c r="L355" s="164">
        <v>21</v>
      </c>
      <c r="M355" s="164">
        <f>G355*(1+L355/100)</f>
        <v>0</v>
      </c>
      <c r="N355" s="164">
        <v>0.13188</v>
      </c>
      <c r="O355" s="164">
        <f>ROUND(E355*N355,2)</f>
        <v>59.35</v>
      </c>
      <c r="P355" s="164">
        <v>0</v>
      </c>
      <c r="Q355" s="164">
        <f>ROUND(E355*P355,2)</f>
        <v>0</v>
      </c>
      <c r="R355" s="164" t="s">
        <v>585</v>
      </c>
      <c r="S355" s="164" t="s">
        <v>179</v>
      </c>
      <c r="T355" s="165" t="s">
        <v>179</v>
      </c>
      <c r="U355" s="166">
        <v>4.9000000000000002E-2</v>
      </c>
      <c r="V355" s="166">
        <f>ROUND(E355*U355,2)</f>
        <v>22.05</v>
      </c>
      <c r="W355" s="166"/>
      <c r="X355" s="166" t="s">
        <v>221</v>
      </c>
      <c r="Y355" s="167"/>
      <c r="Z355" s="167"/>
      <c r="AA355" s="167"/>
      <c r="AB355" s="167"/>
      <c r="AC355" s="167"/>
      <c r="AD355" s="167"/>
      <c r="AE355" s="167"/>
      <c r="AF355" s="167"/>
      <c r="AG355" s="167" t="s">
        <v>222</v>
      </c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</row>
    <row r="356" spans="1:60" ht="12.75" customHeight="1" outlineLevel="1">
      <c r="A356" s="168"/>
      <c r="B356" s="169"/>
      <c r="C356" s="244" t="s">
        <v>618</v>
      </c>
      <c r="D356" s="244"/>
      <c r="E356" s="244"/>
      <c r="F356" s="244"/>
      <c r="G356" s="244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7"/>
      <c r="Z356" s="167"/>
      <c r="AA356" s="167"/>
      <c r="AB356" s="167"/>
      <c r="AC356" s="167"/>
      <c r="AD356" s="167"/>
      <c r="AE356" s="167"/>
      <c r="AF356" s="167"/>
      <c r="AG356" s="167" t="s">
        <v>224</v>
      </c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</row>
    <row r="357" spans="1:60" outlineLevel="1">
      <c r="A357" s="168"/>
      <c r="B357" s="169"/>
      <c r="C357" s="179" t="s">
        <v>608</v>
      </c>
      <c r="D357" s="180"/>
      <c r="E357" s="181">
        <v>450</v>
      </c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7"/>
      <c r="Z357" s="167"/>
      <c r="AA357" s="167"/>
      <c r="AB357" s="167"/>
      <c r="AC357" s="167"/>
      <c r="AD357" s="167"/>
      <c r="AE357" s="167"/>
      <c r="AF357" s="167"/>
      <c r="AG357" s="167" t="s">
        <v>226</v>
      </c>
      <c r="AH357" s="167">
        <v>5</v>
      </c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</row>
    <row r="358" spans="1:60" outlineLevel="1">
      <c r="A358" s="158">
        <v>99</v>
      </c>
      <c r="B358" s="159" t="s">
        <v>619</v>
      </c>
      <c r="C358" s="160" t="s">
        <v>620</v>
      </c>
      <c r="D358" s="161" t="s">
        <v>260</v>
      </c>
      <c r="E358" s="162">
        <v>1011</v>
      </c>
      <c r="F358" s="163"/>
      <c r="G358" s="164">
        <f>ROUND(E358*F358,2)</f>
        <v>0</v>
      </c>
      <c r="H358" s="163"/>
      <c r="I358" s="164">
        <f>ROUND(E358*H358,2)</f>
        <v>0</v>
      </c>
      <c r="J358" s="163"/>
      <c r="K358" s="164">
        <f>ROUND(E358*J358,2)</f>
        <v>0</v>
      </c>
      <c r="L358" s="164">
        <v>21</v>
      </c>
      <c r="M358" s="164">
        <f>G358*(1+L358/100)</f>
        <v>0</v>
      </c>
      <c r="N358" s="164">
        <v>0</v>
      </c>
      <c r="O358" s="164">
        <f>ROUND(E358*N358,2)</f>
        <v>0</v>
      </c>
      <c r="P358" s="164">
        <v>0</v>
      </c>
      <c r="Q358" s="164">
        <f>ROUND(E358*P358,2)</f>
        <v>0</v>
      </c>
      <c r="R358" s="164" t="s">
        <v>585</v>
      </c>
      <c r="S358" s="164" t="s">
        <v>179</v>
      </c>
      <c r="T358" s="165" t="s">
        <v>179</v>
      </c>
      <c r="U358" s="166">
        <v>0.09</v>
      </c>
      <c r="V358" s="166">
        <f>ROUND(E358*U358,2)</f>
        <v>90.99</v>
      </c>
      <c r="W358" s="166"/>
      <c r="X358" s="166" t="s">
        <v>221</v>
      </c>
      <c r="Y358" s="167"/>
      <c r="Z358" s="167"/>
      <c r="AA358" s="167"/>
      <c r="AB358" s="167"/>
      <c r="AC358" s="167"/>
      <c r="AD358" s="167"/>
      <c r="AE358" s="167"/>
      <c r="AF358" s="167"/>
      <c r="AG358" s="167" t="s">
        <v>222</v>
      </c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</row>
    <row r="359" spans="1:60" outlineLevel="1">
      <c r="A359" s="168"/>
      <c r="B359" s="169"/>
      <c r="C359" s="179" t="s">
        <v>262</v>
      </c>
      <c r="D359" s="180"/>
      <c r="E359" s="181">
        <v>1011</v>
      </c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7"/>
      <c r="Z359" s="167"/>
      <c r="AA359" s="167"/>
      <c r="AB359" s="167"/>
      <c r="AC359" s="167"/>
      <c r="AD359" s="167"/>
      <c r="AE359" s="167"/>
      <c r="AF359" s="167"/>
      <c r="AG359" s="167" t="s">
        <v>226</v>
      </c>
      <c r="AH359" s="167">
        <v>0</v>
      </c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</row>
    <row r="360" spans="1:60" outlineLevel="1">
      <c r="A360" s="158">
        <v>100</v>
      </c>
      <c r="B360" s="159" t="s">
        <v>621</v>
      </c>
      <c r="C360" s="160" t="s">
        <v>622</v>
      </c>
      <c r="D360" s="161" t="s">
        <v>260</v>
      </c>
      <c r="E360" s="162">
        <v>450</v>
      </c>
      <c r="F360" s="163"/>
      <c r="G360" s="164">
        <f>ROUND(E360*F360,2)</f>
        <v>0</v>
      </c>
      <c r="H360" s="163"/>
      <c r="I360" s="164">
        <f>ROUND(E360*H360,2)</f>
        <v>0</v>
      </c>
      <c r="J360" s="163"/>
      <c r="K360" s="164">
        <f>ROUND(E360*J360,2)</f>
        <v>0</v>
      </c>
      <c r="L360" s="164">
        <v>21</v>
      </c>
      <c r="M360" s="164">
        <f>G360*(1+L360/100)</f>
        <v>0</v>
      </c>
      <c r="N360" s="164">
        <v>6.5199999999999998E-3</v>
      </c>
      <c r="O360" s="164">
        <f>ROUND(E360*N360,2)</f>
        <v>2.93</v>
      </c>
      <c r="P360" s="164">
        <v>0</v>
      </c>
      <c r="Q360" s="164">
        <f>ROUND(E360*P360,2)</f>
        <v>0</v>
      </c>
      <c r="R360" s="164" t="s">
        <v>585</v>
      </c>
      <c r="S360" s="164" t="s">
        <v>179</v>
      </c>
      <c r="T360" s="165" t="s">
        <v>179</v>
      </c>
      <c r="U360" s="166">
        <v>4.0000000000000001E-3</v>
      </c>
      <c r="V360" s="166">
        <f>ROUND(E360*U360,2)</f>
        <v>1.8</v>
      </c>
      <c r="W360" s="166"/>
      <c r="X360" s="166" t="s">
        <v>221</v>
      </c>
      <c r="Y360" s="167"/>
      <c r="Z360" s="167"/>
      <c r="AA360" s="167"/>
      <c r="AB360" s="167"/>
      <c r="AC360" s="167"/>
      <c r="AD360" s="167"/>
      <c r="AE360" s="167"/>
      <c r="AF360" s="167"/>
      <c r="AG360" s="167" t="s">
        <v>222</v>
      </c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</row>
    <row r="361" spans="1:60" ht="12.75" customHeight="1" outlineLevel="1">
      <c r="A361" s="168"/>
      <c r="B361" s="169"/>
      <c r="C361" s="244" t="s">
        <v>623</v>
      </c>
      <c r="D361" s="244"/>
      <c r="E361" s="244"/>
      <c r="F361" s="244"/>
      <c r="G361" s="244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7"/>
      <c r="Z361" s="167"/>
      <c r="AA361" s="167"/>
      <c r="AB361" s="167"/>
      <c r="AC361" s="167"/>
      <c r="AD361" s="167"/>
      <c r="AE361" s="167"/>
      <c r="AF361" s="167"/>
      <c r="AG361" s="167" t="s">
        <v>224</v>
      </c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</row>
    <row r="362" spans="1:60" outlineLevel="1">
      <c r="A362" s="168"/>
      <c r="B362" s="169"/>
      <c r="C362" s="179" t="s">
        <v>624</v>
      </c>
      <c r="D362" s="180"/>
      <c r="E362" s="181">
        <v>450</v>
      </c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7"/>
      <c r="Z362" s="167"/>
      <c r="AA362" s="167"/>
      <c r="AB362" s="167"/>
      <c r="AC362" s="167"/>
      <c r="AD362" s="167"/>
      <c r="AE362" s="167"/>
      <c r="AF362" s="167"/>
      <c r="AG362" s="167" t="s">
        <v>226</v>
      </c>
      <c r="AH362" s="167">
        <v>5</v>
      </c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</row>
    <row r="363" spans="1:60" ht="22.5" outlineLevel="1">
      <c r="A363" s="158">
        <v>101</v>
      </c>
      <c r="B363" s="159" t="s">
        <v>625</v>
      </c>
      <c r="C363" s="160" t="s">
        <v>626</v>
      </c>
      <c r="D363" s="161" t="s">
        <v>260</v>
      </c>
      <c r="E363" s="162">
        <v>450</v>
      </c>
      <c r="F363" s="163"/>
      <c r="G363" s="164">
        <f>ROUND(E363*F363,2)</f>
        <v>0</v>
      </c>
      <c r="H363" s="163"/>
      <c r="I363" s="164">
        <f>ROUND(E363*H363,2)</f>
        <v>0</v>
      </c>
      <c r="J363" s="163"/>
      <c r="K363" s="164">
        <f>ROUND(E363*J363,2)</f>
        <v>0</v>
      </c>
      <c r="L363" s="164">
        <v>21</v>
      </c>
      <c r="M363" s="164">
        <f>G363*(1+L363/100)</f>
        <v>0</v>
      </c>
      <c r="N363" s="164">
        <v>6.0999999999999997E-4</v>
      </c>
      <c r="O363" s="164">
        <f>ROUND(E363*N363,2)</f>
        <v>0.27</v>
      </c>
      <c r="P363" s="164">
        <v>0</v>
      </c>
      <c r="Q363" s="164">
        <f>ROUND(E363*P363,2)</f>
        <v>0</v>
      </c>
      <c r="R363" s="164" t="s">
        <v>585</v>
      </c>
      <c r="S363" s="164" t="s">
        <v>179</v>
      </c>
      <c r="T363" s="165" t="s">
        <v>179</v>
      </c>
      <c r="U363" s="166">
        <v>2E-3</v>
      </c>
      <c r="V363" s="166">
        <f>ROUND(E363*U363,2)</f>
        <v>0.9</v>
      </c>
      <c r="W363" s="166"/>
      <c r="X363" s="166" t="s">
        <v>221</v>
      </c>
      <c r="Y363" s="167"/>
      <c r="Z363" s="167"/>
      <c r="AA363" s="167"/>
      <c r="AB363" s="167"/>
      <c r="AC363" s="167"/>
      <c r="AD363" s="167"/>
      <c r="AE363" s="167"/>
      <c r="AF363" s="167"/>
      <c r="AG363" s="167" t="s">
        <v>222</v>
      </c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</row>
    <row r="364" spans="1:60" outlineLevel="1">
      <c r="A364" s="168"/>
      <c r="B364" s="169"/>
      <c r="C364" s="179" t="s">
        <v>608</v>
      </c>
      <c r="D364" s="180"/>
      <c r="E364" s="181">
        <v>450</v>
      </c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7"/>
      <c r="Z364" s="167"/>
      <c r="AA364" s="167"/>
      <c r="AB364" s="167"/>
      <c r="AC364" s="167"/>
      <c r="AD364" s="167"/>
      <c r="AE364" s="167"/>
      <c r="AF364" s="167"/>
      <c r="AG364" s="167" t="s">
        <v>226</v>
      </c>
      <c r="AH364" s="167">
        <v>5</v>
      </c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</row>
    <row r="365" spans="1:60" ht="22.5" outlineLevel="1">
      <c r="A365" s="158">
        <v>102</v>
      </c>
      <c r="B365" s="159" t="s">
        <v>627</v>
      </c>
      <c r="C365" s="160" t="s">
        <v>628</v>
      </c>
      <c r="D365" s="161" t="s">
        <v>260</v>
      </c>
      <c r="E365" s="162">
        <v>450</v>
      </c>
      <c r="F365" s="163"/>
      <c r="G365" s="164">
        <f>ROUND(E365*F365,2)</f>
        <v>0</v>
      </c>
      <c r="H365" s="163"/>
      <c r="I365" s="164">
        <f>ROUND(E365*H365,2)</f>
        <v>0</v>
      </c>
      <c r="J365" s="163"/>
      <c r="K365" s="164">
        <f>ROUND(E365*J365,2)</f>
        <v>0</v>
      </c>
      <c r="L365" s="164">
        <v>21</v>
      </c>
      <c r="M365" s="164">
        <f>G365*(1+L365/100)</f>
        <v>0</v>
      </c>
      <c r="N365" s="164">
        <v>0.12966</v>
      </c>
      <c r="O365" s="164">
        <f>ROUND(E365*N365,2)</f>
        <v>58.35</v>
      </c>
      <c r="P365" s="164">
        <v>0</v>
      </c>
      <c r="Q365" s="164">
        <f>ROUND(E365*P365,2)</f>
        <v>0</v>
      </c>
      <c r="R365" s="164" t="s">
        <v>585</v>
      </c>
      <c r="S365" s="164" t="s">
        <v>179</v>
      </c>
      <c r="T365" s="165" t="s">
        <v>179</v>
      </c>
      <c r="U365" s="166">
        <v>7.1999999999999995E-2</v>
      </c>
      <c r="V365" s="166">
        <f>ROUND(E365*U365,2)</f>
        <v>32.4</v>
      </c>
      <c r="W365" s="166"/>
      <c r="X365" s="166" t="s">
        <v>221</v>
      </c>
      <c r="Y365" s="167"/>
      <c r="Z365" s="167"/>
      <c r="AA365" s="167"/>
      <c r="AB365" s="167"/>
      <c r="AC365" s="167"/>
      <c r="AD365" s="167"/>
      <c r="AE365" s="167"/>
      <c r="AF365" s="167"/>
      <c r="AG365" s="167" t="s">
        <v>222</v>
      </c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</row>
    <row r="366" spans="1:60" outlineLevel="1">
      <c r="A366" s="168"/>
      <c r="B366" s="169"/>
      <c r="C366" s="179" t="s">
        <v>629</v>
      </c>
      <c r="D366" s="180"/>
      <c r="E366" s="181">
        <v>450</v>
      </c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7"/>
      <c r="Z366" s="167"/>
      <c r="AA366" s="167"/>
      <c r="AB366" s="167"/>
      <c r="AC366" s="167"/>
      <c r="AD366" s="167"/>
      <c r="AE366" s="167"/>
      <c r="AF366" s="167"/>
      <c r="AG366" s="167" t="s">
        <v>226</v>
      </c>
      <c r="AH366" s="167">
        <v>0</v>
      </c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</row>
    <row r="367" spans="1:60" outlineLevel="1">
      <c r="A367" s="158">
        <v>103</v>
      </c>
      <c r="B367" s="159" t="s">
        <v>630</v>
      </c>
      <c r="C367" s="160" t="s">
        <v>631</v>
      </c>
      <c r="D367" s="161" t="s">
        <v>260</v>
      </c>
      <c r="E367" s="162">
        <v>564.20000000000005</v>
      </c>
      <c r="F367" s="163"/>
      <c r="G367" s="164">
        <f>ROUND(E367*F367,2)</f>
        <v>0</v>
      </c>
      <c r="H367" s="163"/>
      <c r="I367" s="164">
        <f>ROUND(E367*H367,2)</f>
        <v>0</v>
      </c>
      <c r="J367" s="163"/>
      <c r="K367" s="164">
        <f>ROUND(E367*J367,2)</f>
        <v>0</v>
      </c>
      <c r="L367" s="164">
        <v>21</v>
      </c>
      <c r="M367" s="164">
        <f>G367*(1+L367/100)</f>
        <v>0</v>
      </c>
      <c r="N367" s="164">
        <v>7.3899999999999993E-2</v>
      </c>
      <c r="O367" s="164">
        <f>ROUND(E367*N367,2)</f>
        <v>41.69</v>
      </c>
      <c r="P367" s="164">
        <v>0</v>
      </c>
      <c r="Q367" s="164">
        <f>ROUND(E367*P367,2)</f>
        <v>0</v>
      </c>
      <c r="R367" s="164" t="s">
        <v>585</v>
      </c>
      <c r="S367" s="164" t="s">
        <v>179</v>
      </c>
      <c r="T367" s="165" t="s">
        <v>179</v>
      </c>
      <c r="U367" s="166">
        <v>0.47799999999999998</v>
      </c>
      <c r="V367" s="166">
        <f>ROUND(E367*U367,2)</f>
        <v>269.69</v>
      </c>
      <c r="W367" s="166"/>
      <c r="X367" s="166" t="s">
        <v>221</v>
      </c>
      <c r="Y367" s="167"/>
      <c r="Z367" s="167"/>
      <c r="AA367" s="167"/>
      <c r="AB367" s="167"/>
      <c r="AC367" s="167"/>
      <c r="AD367" s="167"/>
      <c r="AE367" s="167"/>
      <c r="AF367" s="167"/>
      <c r="AG367" s="167" t="s">
        <v>222</v>
      </c>
      <c r="AH367" s="167"/>
      <c r="AI367" s="167"/>
      <c r="AJ367" s="167"/>
      <c r="AK367" s="167"/>
      <c r="AL367" s="167"/>
      <c r="AM367" s="167"/>
      <c r="AN367" s="167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G367" s="167"/>
      <c r="BH367" s="167"/>
    </row>
    <row r="368" spans="1:60" ht="18.95" customHeight="1" outlineLevel="1">
      <c r="A368" s="168"/>
      <c r="B368" s="169"/>
      <c r="C368" s="244" t="s">
        <v>632</v>
      </c>
      <c r="D368" s="244"/>
      <c r="E368" s="244"/>
      <c r="F368" s="244"/>
      <c r="G368" s="244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7"/>
      <c r="Z368" s="167"/>
      <c r="AA368" s="167"/>
      <c r="AB368" s="167"/>
      <c r="AC368" s="167"/>
      <c r="AD368" s="167"/>
      <c r="AE368" s="167"/>
      <c r="AF368" s="167"/>
      <c r="AG368" s="167" t="s">
        <v>224</v>
      </c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70" t="str">
        <f>C368</f>
        <v>s provedením lože z kameniva drceného, s vyplněním spár, s dvojitým hutněním a se smetením přebytečného materiálu na krajnici. S dodáním hmot pro lože a výplň spár.</v>
      </c>
      <c r="BB368" s="167"/>
      <c r="BC368" s="167"/>
      <c r="BD368" s="167"/>
      <c r="BE368" s="167"/>
      <c r="BF368" s="167"/>
      <c r="BG368" s="167"/>
      <c r="BH368" s="167"/>
    </row>
    <row r="369" spans="1:60" outlineLevel="1">
      <c r="A369" s="168"/>
      <c r="B369" s="169"/>
      <c r="C369" s="179" t="s">
        <v>633</v>
      </c>
      <c r="D369" s="180"/>
      <c r="E369" s="181">
        <v>561</v>
      </c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7"/>
      <c r="Z369" s="167"/>
      <c r="AA369" s="167"/>
      <c r="AB369" s="167"/>
      <c r="AC369" s="167"/>
      <c r="AD369" s="167"/>
      <c r="AE369" s="167"/>
      <c r="AF369" s="167"/>
      <c r="AG369" s="167" t="s">
        <v>226</v>
      </c>
      <c r="AH369" s="167">
        <v>0</v>
      </c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</row>
    <row r="370" spans="1:60" outlineLevel="1">
      <c r="A370" s="168"/>
      <c r="B370" s="169"/>
      <c r="C370" s="179" t="s">
        <v>634</v>
      </c>
      <c r="D370" s="180"/>
      <c r="E370" s="181">
        <v>3.2</v>
      </c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7"/>
      <c r="Z370" s="167"/>
      <c r="AA370" s="167"/>
      <c r="AB370" s="167"/>
      <c r="AC370" s="167"/>
      <c r="AD370" s="167"/>
      <c r="AE370" s="167"/>
      <c r="AF370" s="167"/>
      <c r="AG370" s="167" t="s">
        <v>226</v>
      </c>
      <c r="AH370" s="167">
        <v>0</v>
      </c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</row>
    <row r="371" spans="1:60" outlineLevel="1">
      <c r="A371" s="182">
        <v>104</v>
      </c>
      <c r="B371" s="183" t="s">
        <v>635</v>
      </c>
      <c r="C371" s="184" t="s">
        <v>636</v>
      </c>
      <c r="D371" s="185" t="s">
        <v>327</v>
      </c>
      <c r="E371" s="186">
        <v>56.1</v>
      </c>
      <c r="F371" s="187"/>
      <c r="G371" s="188">
        <f>ROUND(E371*F371,2)</f>
        <v>0</v>
      </c>
      <c r="H371" s="187"/>
      <c r="I371" s="188">
        <f>ROUND(E371*H371,2)</f>
        <v>0</v>
      </c>
      <c r="J371" s="187"/>
      <c r="K371" s="188">
        <f>ROUND(E371*J371,2)</f>
        <v>0</v>
      </c>
      <c r="L371" s="188">
        <v>21</v>
      </c>
      <c r="M371" s="188">
        <f>G371*(1+L371/100)</f>
        <v>0</v>
      </c>
      <c r="N371" s="188">
        <v>3.6000000000000002E-4</v>
      </c>
      <c r="O371" s="188">
        <f>ROUND(E371*N371,2)</f>
        <v>0.02</v>
      </c>
      <c r="P371" s="188">
        <v>0</v>
      </c>
      <c r="Q371" s="188">
        <f>ROUND(E371*P371,2)</f>
        <v>0</v>
      </c>
      <c r="R371" s="188" t="s">
        <v>585</v>
      </c>
      <c r="S371" s="188" t="s">
        <v>179</v>
      </c>
      <c r="T371" s="189" t="s">
        <v>179</v>
      </c>
      <c r="U371" s="166">
        <v>0.43</v>
      </c>
      <c r="V371" s="166">
        <f>ROUND(E371*U371,2)</f>
        <v>24.12</v>
      </c>
      <c r="W371" s="166"/>
      <c r="X371" s="166" t="s">
        <v>221</v>
      </c>
      <c r="Y371" s="167"/>
      <c r="Z371" s="167"/>
      <c r="AA371" s="167"/>
      <c r="AB371" s="167"/>
      <c r="AC371" s="167"/>
      <c r="AD371" s="167"/>
      <c r="AE371" s="167"/>
      <c r="AF371" s="167"/>
      <c r="AG371" s="167" t="s">
        <v>222</v>
      </c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</row>
    <row r="372" spans="1:60" outlineLevel="1">
      <c r="A372" s="182">
        <v>105</v>
      </c>
      <c r="B372" s="183" t="s">
        <v>637</v>
      </c>
      <c r="C372" s="184" t="s">
        <v>638</v>
      </c>
      <c r="D372" s="185" t="s">
        <v>327</v>
      </c>
      <c r="E372" s="186">
        <v>130</v>
      </c>
      <c r="F372" s="187"/>
      <c r="G372" s="188">
        <f>ROUND(E372*F372,2)</f>
        <v>0</v>
      </c>
      <c r="H372" s="187"/>
      <c r="I372" s="188">
        <f>ROUND(E372*H372,2)</f>
        <v>0</v>
      </c>
      <c r="J372" s="187"/>
      <c r="K372" s="188">
        <f>ROUND(E372*J372,2)</f>
        <v>0</v>
      </c>
      <c r="L372" s="188">
        <v>21</v>
      </c>
      <c r="M372" s="188">
        <f>G372*(1+L372/100)</f>
        <v>0</v>
      </c>
      <c r="N372" s="188">
        <v>9.0000000000000006E-5</v>
      </c>
      <c r="O372" s="188">
        <f>ROUND(E372*N372,2)</f>
        <v>0.01</v>
      </c>
      <c r="P372" s="188">
        <v>0</v>
      </c>
      <c r="Q372" s="188">
        <f>ROUND(E372*P372,2)</f>
        <v>0</v>
      </c>
      <c r="R372" s="188" t="s">
        <v>585</v>
      </c>
      <c r="S372" s="188" t="s">
        <v>179</v>
      </c>
      <c r="T372" s="189" t="s">
        <v>179</v>
      </c>
      <c r="U372" s="166">
        <v>2.1999999999999999E-2</v>
      </c>
      <c r="V372" s="166">
        <f>ROUND(E372*U372,2)</f>
        <v>2.86</v>
      </c>
      <c r="W372" s="166"/>
      <c r="X372" s="166" t="s">
        <v>221</v>
      </c>
      <c r="Y372" s="167"/>
      <c r="Z372" s="167"/>
      <c r="AA372" s="167"/>
      <c r="AB372" s="167"/>
      <c r="AC372" s="167"/>
      <c r="AD372" s="167"/>
      <c r="AE372" s="167"/>
      <c r="AF372" s="167"/>
      <c r="AG372" s="167" t="s">
        <v>222</v>
      </c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</row>
    <row r="373" spans="1:60" ht="22.5" outlineLevel="1">
      <c r="A373" s="182">
        <v>106</v>
      </c>
      <c r="B373" s="183" t="s">
        <v>639</v>
      </c>
      <c r="C373" s="184" t="s">
        <v>640</v>
      </c>
      <c r="D373" s="185" t="s">
        <v>327</v>
      </c>
      <c r="E373" s="186">
        <v>130</v>
      </c>
      <c r="F373" s="187"/>
      <c r="G373" s="188">
        <f>ROUND(E373*F373,2)</f>
        <v>0</v>
      </c>
      <c r="H373" s="187"/>
      <c r="I373" s="188">
        <f>ROUND(E373*H373,2)</f>
        <v>0</v>
      </c>
      <c r="J373" s="187"/>
      <c r="K373" s="188">
        <f>ROUND(E373*J373,2)</f>
        <v>0</v>
      </c>
      <c r="L373" s="188">
        <v>21</v>
      </c>
      <c r="M373" s="188">
        <f>G373*(1+L373/100)</f>
        <v>0</v>
      </c>
      <c r="N373" s="188">
        <v>4.0000000000000003E-5</v>
      </c>
      <c r="O373" s="188">
        <f>ROUND(E373*N373,2)</f>
        <v>0.01</v>
      </c>
      <c r="P373" s="188">
        <v>0</v>
      </c>
      <c r="Q373" s="188">
        <f>ROUND(E373*P373,2)</f>
        <v>0</v>
      </c>
      <c r="R373" s="188" t="s">
        <v>585</v>
      </c>
      <c r="S373" s="188" t="s">
        <v>179</v>
      </c>
      <c r="T373" s="189" t="s">
        <v>179</v>
      </c>
      <c r="U373" s="166">
        <v>8.9999999999999993E-3</v>
      </c>
      <c r="V373" s="166">
        <f>ROUND(E373*U373,2)</f>
        <v>1.17</v>
      </c>
      <c r="W373" s="166"/>
      <c r="X373" s="166" t="s">
        <v>221</v>
      </c>
      <c r="Y373" s="167"/>
      <c r="Z373" s="167"/>
      <c r="AA373" s="167"/>
      <c r="AB373" s="167"/>
      <c r="AC373" s="167"/>
      <c r="AD373" s="167"/>
      <c r="AE373" s="167"/>
      <c r="AF373" s="167"/>
      <c r="AG373" s="167" t="s">
        <v>222</v>
      </c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</row>
    <row r="374" spans="1:60" outlineLevel="1">
      <c r="A374" s="158">
        <v>107</v>
      </c>
      <c r="B374" s="159" t="s">
        <v>641</v>
      </c>
      <c r="C374" s="160" t="s">
        <v>642</v>
      </c>
      <c r="D374" s="161" t="s">
        <v>327</v>
      </c>
      <c r="E374" s="162">
        <v>130</v>
      </c>
      <c r="F374" s="163"/>
      <c r="G374" s="164">
        <f>ROUND(E374*F374,2)</f>
        <v>0</v>
      </c>
      <c r="H374" s="163"/>
      <c r="I374" s="164">
        <f>ROUND(E374*H374,2)</f>
        <v>0</v>
      </c>
      <c r="J374" s="163"/>
      <c r="K374" s="164">
        <f>ROUND(E374*J374,2)</f>
        <v>0</v>
      </c>
      <c r="L374" s="164">
        <v>21</v>
      </c>
      <c r="M374" s="164">
        <f>G374*(1+L374/100)</f>
        <v>0</v>
      </c>
      <c r="N374" s="164">
        <v>0</v>
      </c>
      <c r="O374" s="164">
        <f>ROUND(E374*N374,2)</f>
        <v>0</v>
      </c>
      <c r="P374" s="164">
        <v>0</v>
      </c>
      <c r="Q374" s="164">
        <f>ROUND(E374*P374,2)</f>
        <v>0</v>
      </c>
      <c r="R374" s="164" t="s">
        <v>585</v>
      </c>
      <c r="S374" s="164" t="s">
        <v>179</v>
      </c>
      <c r="T374" s="165" t="s">
        <v>179</v>
      </c>
      <c r="U374" s="166">
        <v>1.2E-2</v>
      </c>
      <c r="V374" s="166">
        <f>ROUND(E374*U374,2)</f>
        <v>1.56</v>
      </c>
      <c r="W374" s="166"/>
      <c r="X374" s="166" t="s">
        <v>221</v>
      </c>
      <c r="Y374" s="167"/>
      <c r="Z374" s="167"/>
      <c r="AA374" s="167"/>
      <c r="AB374" s="167"/>
      <c r="AC374" s="167"/>
      <c r="AD374" s="167"/>
      <c r="AE374" s="167"/>
      <c r="AF374" s="167"/>
      <c r="AG374" s="167" t="s">
        <v>222</v>
      </c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</row>
    <row r="375" spans="1:60" ht="12.75" customHeight="1" outlineLevel="1">
      <c r="A375" s="168"/>
      <c r="B375" s="169"/>
      <c r="C375" s="244" t="s">
        <v>643</v>
      </c>
      <c r="D375" s="244"/>
      <c r="E375" s="244"/>
      <c r="F375" s="244"/>
      <c r="G375" s="244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7"/>
      <c r="Z375" s="167"/>
      <c r="AA375" s="167"/>
      <c r="AB375" s="167"/>
      <c r="AC375" s="167"/>
      <c r="AD375" s="167"/>
      <c r="AE375" s="167"/>
      <c r="AF375" s="167"/>
      <c r="AG375" s="167" t="s">
        <v>224</v>
      </c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</row>
    <row r="376" spans="1:60" ht="22.5" outlineLevel="1">
      <c r="A376" s="158">
        <v>108</v>
      </c>
      <c r="B376" s="159" t="s">
        <v>644</v>
      </c>
      <c r="C376" s="160" t="s">
        <v>645</v>
      </c>
      <c r="D376" s="161" t="s">
        <v>327</v>
      </c>
      <c r="E376" s="162">
        <v>13</v>
      </c>
      <c r="F376" s="163"/>
      <c r="G376" s="164">
        <f>ROUND(E376*F376,2)</f>
        <v>0</v>
      </c>
      <c r="H376" s="163"/>
      <c r="I376" s="164">
        <f>ROUND(E376*H376,2)</f>
        <v>0</v>
      </c>
      <c r="J376" s="163"/>
      <c r="K376" s="164">
        <f>ROUND(E376*J376,2)</f>
        <v>0</v>
      </c>
      <c r="L376" s="164">
        <v>21</v>
      </c>
      <c r="M376" s="164">
        <f>G376*(1+L376/100)</f>
        <v>0</v>
      </c>
      <c r="N376" s="164">
        <v>7.9710000000000003E-2</v>
      </c>
      <c r="O376" s="164">
        <f>ROUND(E376*N376,2)</f>
        <v>1.04</v>
      </c>
      <c r="P376" s="164">
        <v>0</v>
      </c>
      <c r="Q376" s="164">
        <f>ROUND(E376*P376,2)</f>
        <v>0</v>
      </c>
      <c r="R376" s="164" t="s">
        <v>585</v>
      </c>
      <c r="S376" s="164" t="s">
        <v>179</v>
      </c>
      <c r="T376" s="165" t="s">
        <v>179</v>
      </c>
      <c r="U376" s="166">
        <v>8.5000000000000006E-2</v>
      </c>
      <c r="V376" s="166">
        <f>ROUND(E376*U376,2)</f>
        <v>1.1100000000000001</v>
      </c>
      <c r="W376" s="166"/>
      <c r="X376" s="166" t="s">
        <v>221</v>
      </c>
      <c r="Y376" s="167"/>
      <c r="Z376" s="167"/>
      <c r="AA376" s="167"/>
      <c r="AB376" s="167"/>
      <c r="AC376" s="167"/>
      <c r="AD376" s="167"/>
      <c r="AE376" s="167"/>
      <c r="AF376" s="167"/>
      <c r="AG376" s="167" t="s">
        <v>222</v>
      </c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</row>
    <row r="377" spans="1:60" ht="12.75" customHeight="1" outlineLevel="1">
      <c r="A377" s="168"/>
      <c r="B377" s="169"/>
      <c r="C377" s="244" t="s">
        <v>646</v>
      </c>
      <c r="D377" s="244"/>
      <c r="E377" s="244"/>
      <c r="F377" s="244"/>
      <c r="G377" s="244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7"/>
      <c r="Z377" s="167"/>
      <c r="AA377" s="167"/>
      <c r="AB377" s="167"/>
      <c r="AC377" s="167"/>
      <c r="AD377" s="167"/>
      <c r="AE377" s="167"/>
      <c r="AF377" s="167"/>
      <c r="AG377" s="167" t="s">
        <v>224</v>
      </c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</row>
    <row r="378" spans="1:60" outlineLevel="1">
      <c r="A378" s="168"/>
      <c r="B378" s="169"/>
      <c r="C378" s="179" t="s">
        <v>647</v>
      </c>
      <c r="D378" s="180"/>
      <c r="E378" s="181">
        <v>13</v>
      </c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7"/>
      <c r="Z378" s="167"/>
      <c r="AA378" s="167"/>
      <c r="AB378" s="167"/>
      <c r="AC378" s="167"/>
      <c r="AD378" s="167"/>
      <c r="AE378" s="167"/>
      <c r="AF378" s="167"/>
      <c r="AG378" s="167" t="s">
        <v>226</v>
      </c>
      <c r="AH378" s="167">
        <v>0</v>
      </c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</row>
    <row r="379" spans="1:60" ht="22.5" outlineLevel="1">
      <c r="A379" s="158">
        <v>109</v>
      </c>
      <c r="B379" s="159" t="s">
        <v>648</v>
      </c>
      <c r="C379" s="160" t="s">
        <v>649</v>
      </c>
      <c r="D379" s="161" t="s">
        <v>327</v>
      </c>
      <c r="E379" s="162">
        <v>13</v>
      </c>
      <c r="F379" s="163"/>
      <c r="G379" s="164">
        <f>ROUND(E379*F379,2)</f>
        <v>0</v>
      </c>
      <c r="H379" s="163"/>
      <c r="I379" s="164">
        <f>ROUND(E379*H379,2)</f>
        <v>0</v>
      </c>
      <c r="J379" s="163"/>
      <c r="K379" s="164">
        <f>ROUND(E379*J379,2)</f>
        <v>0</v>
      </c>
      <c r="L379" s="164">
        <v>21</v>
      </c>
      <c r="M379" s="164">
        <f>G379*(1+L379/100)</f>
        <v>0</v>
      </c>
      <c r="N379" s="164">
        <v>9.9709999999999993E-2</v>
      </c>
      <c r="O379" s="164">
        <f>ROUND(E379*N379,2)</f>
        <v>1.3</v>
      </c>
      <c r="P379" s="164">
        <v>0</v>
      </c>
      <c r="Q379" s="164">
        <f>ROUND(E379*P379,2)</f>
        <v>0</v>
      </c>
      <c r="R379" s="164" t="s">
        <v>585</v>
      </c>
      <c r="S379" s="164" t="s">
        <v>179</v>
      </c>
      <c r="T379" s="165" t="s">
        <v>179</v>
      </c>
      <c r="U379" s="166">
        <v>0.11899999999999999</v>
      </c>
      <c r="V379" s="166">
        <f>ROUND(E379*U379,2)</f>
        <v>1.55</v>
      </c>
      <c r="W379" s="166"/>
      <c r="X379" s="166" t="s">
        <v>221</v>
      </c>
      <c r="Y379" s="167"/>
      <c r="Z379" s="167"/>
      <c r="AA379" s="167"/>
      <c r="AB379" s="167"/>
      <c r="AC379" s="167"/>
      <c r="AD379" s="167"/>
      <c r="AE379" s="167"/>
      <c r="AF379" s="167"/>
      <c r="AG379" s="167" t="s">
        <v>222</v>
      </c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</row>
    <row r="380" spans="1:60" ht="12.75" customHeight="1" outlineLevel="1">
      <c r="A380" s="168"/>
      <c r="B380" s="169"/>
      <c r="C380" s="244" t="s">
        <v>646</v>
      </c>
      <c r="D380" s="244"/>
      <c r="E380" s="244"/>
      <c r="F380" s="244"/>
      <c r="G380" s="244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7"/>
      <c r="Z380" s="167"/>
      <c r="AA380" s="167"/>
      <c r="AB380" s="167"/>
      <c r="AC380" s="167"/>
      <c r="AD380" s="167"/>
      <c r="AE380" s="167"/>
      <c r="AF380" s="167"/>
      <c r="AG380" s="167" t="s">
        <v>224</v>
      </c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</row>
    <row r="381" spans="1:60" outlineLevel="1">
      <c r="A381" s="168"/>
      <c r="B381" s="169"/>
      <c r="C381" s="179" t="s">
        <v>647</v>
      </c>
      <c r="D381" s="180"/>
      <c r="E381" s="181">
        <v>13</v>
      </c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7"/>
      <c r="Z381" s="167"/>
      <c r="AA381" s="167"/>
      <c r="AB381" s="167"/>
      <c r="AC381" s="167"/>
      <c r="AD381" s="167"/>
      <c r="AE381" s="167"/>
      <c r="AF381" s="167"/>
      <c r="AG381" s="167" t="s">
        <v>226</v>
      </c>
      <c r="AH381" s="167">
        <v>0</v>
      </c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</row>
    <row r="382" spans="1:60" ht="22.5" outlineLevel="1">
      <c r="A382" s="158">
        <v>110</v>
      </c>
      <c r="B382" s="159" t="s">
        <v>650</v>
      </c>
      <c r="C382" s="160" t="s">
        <v>651</v>
      </c>
      <c r="D382" s="161" t="s">
        <v>327</v>
      </c>
      <c r="E382" s="162">
        <v>393</v>
      </c>
      <c r="F382" s="163"/>
      <c r="G382" s="164">
        <f>ROUND(E382*F382,2)</f>
        <v>0</v>
      </c>
      <c r="H382" s="163"/>
      <c r="I382" s="164">
        <f>ROUND(E382*H382,2)</f>
        <v>0</v>
      </c>
      <c r="J382" s="163"/>
      <c r="K382" s="164">
        <f>ROUND(E382*J382,2)</f>
        <v>0</v>
      </c>
      <c r="L382" s="164">
        <v>21</v>
      </c>
      <c r="M382" s="164">
        <f>G382*(1+L382/100)</f>
        <v>0</v>
      </c>
      <c r="N382" s="164">
        <v>0.188</v>
      </c>
      <c r="O382" s="164">
        <f>ROUND(E382*N382,2)</f>
        <v>73.88</v>
      </c>
      <c r="P382" s="164">
        <v>0</v>
      </c>
      <c r="Q382" s="164">
        <f>ROUND(E382*P382,2)</f>
        <v>0</v>
      </c>
      <c r="R382" s="164" t="s">
        <v>585</v>
      </c>
      <c r="S382" s="164" t="s">
        <v>179</v>
      </c>
      <c r="T382" s="165" t="s">
        <v>179</v>
      </c>
      <c r="U382" s="166">
        <v>0.27200000000000002</v>
      </c>
      <c r="V382" s="166">
        <f>ROUND(E382*U382,2)</f>
        <v>106.9</v>
      </c>
      <c r="W382" s="166"/>
      <c r="X382" s="166" t="s">
        <v>221</v>
      </c>
      <c r="Y382" s="167"/>
      <c r="Z382" s="167"/>
      <c r="AA382" s="167"/>
      <c r="AB382" s="167"/>
      <c r="AC382" s="167"/>
      <c r="AD382" s="167"/>
      <c r="AE382" s="167"/>
      <c r="AF382" s="167"/>
      <c r="AG382" s="167" t="s">
        <v>222</v>
      </c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</row>
    <row r="383" spans="1:60" ht="12.75" customHeight="1" outlineLevel="1">
      <c r="A383" s="168"/>
      <c r="B383" s="169"/>
      <c r="C383" s="244" t="s">
        <v>652</v>
      </c>
      <c r="D383" s="244"/>
      <c r="E383" s="244"/>
      <c r="F383" s="244"/>
      <c r="G383" s="244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7"/>
      <c r="Z383" s="167"/>
      <c r="AA383" s="167"/>
      <c r="AB383" s="167"/>
      <c r="AC383" s="167"/>
      <c r="AD383" s="167"/>
      <c r="AE383" s="167"/>
      <c r="AF383" s="167"/>
      <c r="AG383" s="167" t="s">
        <v>224</v>
      </c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</row>
    <row r="384" spans="1:60" outlineLevel="1">
      <c r="A384" s="168"/>
      <c r="B384" s="169"/>
      <c r="C384" s="179" t="s">
        <v>653</v>
      </c>
      <c r="D384" s="180"/>
      <c r="E384" s="181">
        <v>380</v>
      </c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7"/>
      <c r="Z384" s="167"/>
      <c r="AA384" s="167"/>
      <c r="AB384" s="167"/>
      <c r="AC384" s="167"/>
      <c r="AD384" s="167"/>
      <c r="AE384" s="167"/>
      <c r="AF384" s="167"/>
      <c r="AG384" s="167" t="s">
        <v>226</v>
      </c>
      <c r="AH384" s="167">
        <v>0</v>
      </c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</row>
    <row r="385" spans="1:60" outlineLevel="1">
      <c r="A385" s="168"/>
      <c r="B385" s="169"/>
      <c r="C385" s="179" t="s">
        <v>654</v>
      </c>
      <c r="D385" s="180"/>
      <c r="E385" s="181">
        <v>13</v>
      </c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7"/>
      <c r="Z385" s="167"/>
      <c r="AA385" s="167"/>
      <c r="AB385" s="167"/>
      <c r="AC385" s="167"/>
      <c r="AD385" s="167"/>
      <c r="AE385" s="167"/>
      <c r="AF385" s="167"/>
      <c r="AG385" s="167" t="s">
        <v>226</v>
      </c>
      <c r="AH385" s="167">
        <v>0</v>
      </c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</row>
    <row r="386" spans="1:60" outlineLevel="1">
      <c r="A386" s="158">
        <v>111</v>
      </c>
      <c r="B386" s="159" t="s">
        <v>655</v>
      </c>
      <c r="C386" s="160" t="s">
        <v>656</v>
      </c>
      <c r="D386" s="161" t="s">
        <v>327</v>
      </c>
      <c r="E386" s="162">
        <v>13</v>
      </c>
      <c r="F386" s="163"/>
      <c r="G386" s="164">
        <f>ROUND(E386*F386,2)</f>
        <v>0</v>
      </c>
      <c r="H386" s="163"/>
      <c r="I386" s="164">
        <f>ROUND(E386*H386,2)</f>
        <v>0</v>
      </c>
      <c r="J386" s="163"/>
      <c r="K386" s="164">
        <f>ROUND(E386*J386,2)</f>
        <v>0</v>
      </c>
      <c r="L386" s="164">
        <v>21</v>
      </c>
      <c r="M386" s="164">
        <f>G386*(1+L386/100)</f>
        <v>0</v>
      </c>
      <c r="N386" s="164">
        <v>0</v>
      </c>
      <c r="O386" s="164">
        <f>ROUND(E386*N386,2)</f>
        <v>0</v>
      </c>
      <c r="P386" s="164">
        <v>0</v>
      </c>
      <c r="Q386" s="164">
        <f>ROUND(E386*P386,2)</f>
        <v>0</v>
      </c>
      <c r="R386" s="164" t="s">
        <v>585</v>
      </c>
      <c r="S386" s="164" t="s">
        <v>179</v>
      </c>
      <c r="T386" s="165" t="s">
        <v>179</v>
      </c>
      <c r="U386" s="166">
        <v>5.5E-2</v>
      </c>
      <c r="V386" s="166">
        <f>ROUND(E386*U386,2)</f>
        <v>0.72</v>
      </c>
      <c r="W386" s="166"/>
      <c r="X386" s="166" t="s">
        <v>221</v>
      </c>
      <c r="Y386" s="167"/>
      <c r="Z386" s="167"/>
      <c r="AA386" s="167"/>
      <c r="AB386" s="167"/>
      <c r="AC386" s="167"/>
      <c r="AD386" s="167"/>
      <c r="AE386" s="167"/>
      <c r="AF386" s="167"/>
      <c r="AG386" s="167" t="s">
        <v>222</v>
      </c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</row>
    <row r="387" spans="1:60" ht="12.75" customHeight="1" outlineLevel="1">
      <c r="A387" s="168"/>
      <c r="B387" s="169"/>
      <c r="C387" s="244" t="s">
        <v>657</v>
      </c>
      <c r="D387" s="244"/>
      <c r="E387" s="244"/>
      <c r="F387" s="244"/>
      <c r="G387" s="244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7"/>
      <c r="Z387" s="167"/>
      <c r="AA387" s="167"/>
      <c r="AB387" s="167"/>
      <c r="AC387" s="167"/>
      <c r="AD387" s="167"/>
      <c r="AE387" s="167"/>
      <c r="AF387" s="167"/>
      <c r="AG387" s="167" t="s">
        <v>224</v>
      </c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</row>
    <row r="388" spans="1:60" outlineLevel="1">
      <c r="A388" s="168"/>
      <c r="B388" s="169"/>
      <c r="C388" s="179" t="s">
        <v>654</v>
      </c>
      <c r="D388" s="180"/>
      <c r="E388" s="181">
        <v>13</v>
      </c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7"/>
      <c r="Z388" s="167"/>
      <c r="AA388" s="167"/>
      <c r="AB388" s="167"/>
      <c r="AC388" s="167"/>
      <c r="AD388" s="167"/>
      <c r="AE388" s="167"/>
      <c r="AF388" s="167"/>
      <c r="AG388" s="167" t="s">
        <v>226</v>
      </c>
      <c r="AH388" s="167">
        <v>0</v>
      </c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</row>
    <row r="389" spans="1:60" outlineLevel="1">
      <c r="A389" s="158">
        <v>112</v>
      </c>
      <c r="B389" s="159" t="s">
        <v>658</v>
      </c>
      <c r="C389" s="160" t="s">
        <v>659</v>
      </c>
      <c r="D389" s="161" t="s">
        <v>260</v>
      </c>
      <c r="E389" s="162">
        <v>561</v>
      </c>
      <c r="F389" s="163"/>
      <c r="G389" s="164">
        <f>ROUND(E389*F389,2)</f>
        <v>0</v>
      </c>
      <c r="H389" s="163"/>
      <c r="I389" s="164">
        <f>ROUND(E389*H389,2)</f>
        <v>0</v>
      </c>
      <c r="J389" s="163"/>
      <c r="K389" s="164">
        <f>ROUND(E389*J389,2)</f>
        <v>0</v>
      </c>
      <c r="L389" s="164">
        <v>21</v>
      </c>
      <c r="M389" s="164">
        <f>G389*(1+L389/100)</f>
        <v>0</v>
      </c>
      <c r="N389" s="164">
        <v>0</v>
      </c>
      <c r="O389" s="164">
        <f>ROUND(E389*N389,2)</f>
        <v>0</v>
      </c>
      <c r="P389" s="164">
        <v>0</v>
      </c>
      <c r="Q389" s="164">
        <f>ROUND(E389*P389,2)</f>
        <v>0</v>
      </c>
      <c r="R389" s="164"/>
      <c r="S389" s="164" t="s">
        <v>276</v>
      </c>
      <c r="T389" s="165" t="s">
        <v>180</v>
      </c>
      <c r="U389" s="166">
        <v>0</v>
      </c>
      <c r="V389" s="166">
        <f>ROUND(E389*U389,2)</f>
        <v>0</v>
      </c>
      <c r="W389" s="166"/>
      <c r="X389" s="166" t="s">
        <v>221</v>
      </c>
      <c r="Y389" s="167"/>
      <c r="Z389" s="167"/>
      <c r="AA389" s="167"/>
      <c r="AB389" s="167"/>
      <c r="AC389" s="167"/>
      <c r="AD389" s="167"/>
      <c r="AE389" s="167"/>
      <c r="AF389" s="167"/>
      <c r="AG389" s="167" t="s">
        <v>222</v>
      </c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</row>
    <row r="390" spans="1:60" ht="56.25" outlineLevel="1">
      <c r="A390" s="168"/>
      <c r="B390" s="169"/>
      <c r="C390" s="179" t="s">
        <v>660</v>
      </c>
      <c r="D390" s="180"/>
      <c r="E390" s="181">
        <v>561</v>
      </c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7"/>
      <c r="Z390" s="167"/>
      <c r="AA390" s="167"/>
      <c r="AB390" s="167"/>
      <c r="AC390" s="167"/>
      <c r="AD390" s="167"/>
      <c r="AE390" s="167"/>
      <c r="AF390" s="167"/>
      <c r="AG390" s="167" t="s">
        <v>226</v>
      </c>
      <c r="AH390" s="167">
        <v>0</v>
      </c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</row>
    <row r="391" spans="1:60" outlineLevel="1">
      <c r="A391" s="158">
        <v>113</v>
      </c>
      <c r="B391" s="159" t="s">
        <v>661</v>
      </c>
      <c r="C391" s="160" t="s">
        <v>662</v>
      </c>
      <c r="D391" s="161" t="s">
        <v>239</v>
      </c>
      <c r="E391" s="162">
        <v>0.65649999999999997</v>
      </c>
      <c r="F391" s="163"/>
      <c r="G391" s="164">
        <f>ROUND(E391*F391,2)</f>
        <v>0</v>
      </c>
      <c r="H391" s="163"/>
      <c r="I391" s="164">
        <f>ROUND(E391*H391,2)</f>
        <v>0</v>
      </c>
      <c r="J391" s="163"/>
      <c r="K391" s="164">
        <f>ROUND(E391*J391,2)</f>
        <v>0</v>
      </c>
      <c r="L391" s="164">
        <v>21</v>
      </c>
      <c r="M391" s="164">
        <f>G391*(1+L391/100)</f>
        <v>0</v>
      </c>
      <c r="N391" s="164">
        <v>1</v>
      </c>
      <c r="O391" s="164">
        <f>ROUND(E391*N391,2)</f>
        <v>0.66</v>
      </c>
      <c r="P391" s="164">
        <v>0</v>
      </c>
      <c r="Q391" s="164">
        <f>ROUND(E391*P391,2)</f>
        <v>0</v>
      </c>
      <c r="R391" s="164"/>
      <c r="S391" s="164" t="s">
        <v>276</v>
      </c>
      <c r="T391" s="165" t="s">
        <v>180</v>
      </c>
      <c r="U391" s="166">
        <v>0</v>
      </c>
      <c r="V391" s="166">
        <f>ROUND(E391*U391,2)</f>
        <v>0</v>
      </c>
      <c r="W391" s="166"/>
      <c r="X391" s="166" t="s">
        <v>221</v>
      </c>
      <c r="Y391" s="167"/>
      <c r="Z391" s="167"/>
      <c r="AA391" s="167"/>
      <c r="AB391" s="167"/>
      <c r="AC391" s="167"/>
      <c r="AD391" s="167"/>
      <c r="AE391" s="167"/>
      <c r="AF391" s="167"/>
      <c r="AG391" s="167" t="s">
        <v>222</v>
      </c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</row>
    <row r="392" spans="1:60" outlineLevel="1">
      <c r="A392" s="168"/>
      <c r="B392" s="169"/>
      <c r="C392" s="179" t="s">
        <v>663</v>
      </c>
      <c r="D392" s="180"/>
      <c r="E392" s="181">
        <v>0.65649999999999997</v>
      </c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7"/>
      <c r="Z392" s="167"/>
      <c r="AA392" s="167"/>
      <c r="AB392" s="167"/>
      <c r="AC392" s="167"/>
      <c r="AD392" s="167"/>
      <c r="AE392" s="167"/>
      <c r="AF392" s="167"/>
      <c r="AG392" s="167" t="s">
        <v>226</v>
      </c>
      <c r="AH392" s="167">
        <v>0</v>
      </c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</row>
    <row r="393" spans="1:60" outlineLevel="1">
      <c r="A393" s="158">
        <v>114</v>
      </c>
      <c r="B393" s="159" t="s">
        <v>664</v>
      </c>
      <c r="C393" s="160" t="s">
        <v>665</v>
      </c>
      <c r="D393" s="161" t="s">
        <v>327</v>
      </c>
      <c r="E393" s="162">
        <v>13</v>
      </c>
      <c r="F393" s="163"/>
      <c r="G393" s="164">
        <f>ROUND(E393*F393,2)</f>
        <v>0</v>
      </c>
      <c r="H393" s="163"/>
      <c r="I393" s="164">
        <f>ROUND(E393*H393,2)</f>
        <v>0</v>
      </c>
      <c r="J393" s="163"/>
      <c r="K393" s="164">
        <f>ROUND(E393*J393,2)</f>
        <v>0</v>
      </c>
      <c r="L393" s="164">
        <v>21</v>
      </c>
      <c r="M393" s="164">
        <f>G393*(1+L393/100)</f>
        <v>0</v>
      </c>
      <c r="N393" s="164">
        <v>0</v>
      </c>
      <c r="O393" s="164">
        <f>ROUND(E393*N393,2)</f>
        <v>0</v>
      </c>
      <c r="P393" s="164">
        <v>0</v>
      </c>
      <c r="Q393" s="164">
        <f>ROUND(E393*P393,2)</f>
        <v>0</v>
      </c>
      <c r="R393" s="164"/>
      <c r="S393" s="164" t="s">
        <v>276</v>
      </c>
      <c r="T393" s="165" t="s">
        <v>180</v>
      </c>
      <c r="U393" s="166">
        <v>0</v>
      </c>
      <c r="V393" s="166">
        <f>ROUND(E393*U393,2)</f>
        <v>0</v>
      </c>
      <c r="W393" s="166"/>
      <c r="X393" s="166" t="s">
        <v>221</v>
      </c>
      <c r="Y393" s="167"/>
      <c r="Z393" s="167"/>
      <c r="AA393" s="167"/>
      <c r="AB393" s="167"/>
      <c r="AC393" s="167"/>
      <c r="AD393" s="167"/>
      <c r="AE393" s="167"/>
      <c r="AF393" s="167"/>
      <c r="AG393" s="167" t="s">
        <v>222</v>
      </c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</row>
    <row r="394" spans="1:60" outlineLevel="1">
      <c r="A394" s="168"/>
      <c r="B394" s="169"/>
      <c r="C394" s="179" t="s">
        <v>654</v>
      </c>
      <c r="D394" s="180"/>
      <c r="E394" s="181">
        <v>13</v>
      </c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7"/>
      <c r="Z394" s="167"/>
      <c r="AA394" s="167"/>
      <c r="AB394" s="167"/>
      <c r="AC394" s="167"/>
      <c r="AD394" s="167"/>
      <c r="AE394" s="167"/>
      <c r="AF394" s="167"/>
      <c r="AG394" s="167" t="s">
        <v>226</v>
      </c>
      <c r="AH394" s="167">
        <v>0</v>
      </c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</row>
    <row r="395" spans="1:60" outlineLevel="1">
      <c r="A395" s="182">
        <v>115</v>
      </c>
      <c r="B395" s="183" t="s">
        <v>666</v>
      </c>
      <c r="C395" s="184" t="s">
        <v>667</v>
      </c>
      <c r="D395" s="185" t="s">
        <v>275</v>
      </c>
      <c r="E395" s="186">
        <v>2</v>
      </c>
      <c r="F395" s="187"/>
      <c r="G395" s="188">
        <f>ROUND(E395*F395,2)</f>
        <v>0</v>
      </c>
      <c r="H395" s="187"/>
      <c r="I395" s="188">
        <f>ROUND(E395*H395,2)</f>
        <v>0</v>
      </c>
      <c r="J395" s="187"/>
      <c r="K395" s="188">
        <f>ROUND(E395*J395,2)</f>
        <v>0</v>
      </c>
      <c r="L395" s="188">
        <v>21</v>
      </c>
      <c r="M395" s="188">
        <f>G395*(1+L395/100)</f>
        <v>0</v>
      </c>
      <c r="N395" s="188">
        <v>0</v>
      </c>
      <c r="O395" s="188">
        <f>ROUND(E395*N395,2)</f>
        <v>0</v>
      </c>
      <c r="P395" s="188">
        <v>0</v>
      </c>
      <c r="Q395" s="188">
        <f>ROUND(E395*P395,2)</f>
        <v>0</v>
      </c>
      <c r="R395" s="188"/>
      <c r="S395" s="188" t="s">
        <v>276</v>
      </c>
      <c r="T395" s="189" t="s">
        <v>180</v>
      </c>
      <c r="U395" s="166">
        <v>0</v>
      </c>
      <c r="V395" s="166">
        <f>ROUND(E395*U395,2)</f>
        <v>0</v>
      </c>
      <c r="W395" s="166"/>
      <c r="X395" s="166" t="s">
        <v>221</v>
      </c>
      <c r="Y395" s="167"/>
      <c r="Z395" s="167"/>
      <c r="AA395" s="167"/>
      <c r="AB395" s="167"/>
      <c r="AC395" s="167"/>
      <c r="AD395" s="167"/>
      <c r="AE395" s="167"/>
      <c r="AF395" s="167"/>
      <c r="AG395" s="167" t="s">
        <v>222</v>
      </c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</row>
    <row r="396" spans="1:60" outlineLevel="1">
      <c r="A396" s="158">
        <v>116</v>
      </c>
      <c r="B396" s="159" t="s">
        <v>668</v>
      </c>
      <c r="C396" s="160" t="s">
        <v>669</v>
      </c>
      <c r="D396" s="161" t="s">
        <v>219</v>
      </c>
      <c r="E396" s="162">
        <v>11.92</v>
      </c>
      <c r="F396" s="163"/>
      <c r="G396" s="164">
        <f>ROUND(E396*F396,2)</f>
        <v>0</v>
      </c>
      <c r="H396" s="163"/>
      <c r="I396" s="164">
        <f>ROUND(E396*H396,2)</f>
        <v>0</v>
      </c>
      <c r="J396" s="163"/>
      <c r="K396" s="164">
        <f>ROUND(E396*J396,2)</f>
        <v>0</v>
      </c>
      <c r="L396" s="164">
        <v>21</v>
      </c>
      <c r="M396" s="164">
        <f>G396*(1+L396/100)</f>
        <v>0</v>
      </c>
      <c r="N396" s="164">
        <v>2.5249999999999999</v>
      </c>
      <c r="O396" s="164">
        <f>ROUND(E396*N396,2)</f>
        <v>30.1</v>
      </c>
      <c r="P396" s="164">
        <v>0</v>
      </c>
      <c r="Q396" s="164">
        <f>ROUND(E396*P396,2)</f>
        <v>0</v>
      </c>
      <c r="R396" s="164"/>
      <c r="S396" s="164" t="s">
        <v>276</v>
      </c>
      <c r="T396" s="165" t="s">
        <v>343</v>
      </c>
      <c r="U396" s="166">
        <v>1.44</v>
      </c>
      <c r="V396" s="166">
        <f>ROUND(E396*U396,2)</f>
        <v>17.16</v>
      </c>
      <c r="W396" s="166"/>
      <c r="X396" s="166" t="s">
        <v>221</v>
      </c>
      <c r="Y396" s="167"/>
      <c r="Z396" s="167"/>
      <c r="AA396" s="167"/>
      <c r="AB396" s="167"/>
      <c r="AC396" s="167"/>
      <c r="AD396" s="167"/>
      <c r="AE396" s="167"/>
      <c r="AF396" s="167"/>
      <c r="AG396" s="167" t="s">
        <v>222</v>
      </c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</row>
    <row r="397" spans="1:60" outlineLevel="1">
      <c r="A397" s="168"/>
      <c r="B397" s="169"/>
      <c r="C397" s="179" t="s">
        <v>248</v>
      </c>
      <c r="D397" s="180"/>
      <c r="E397" s="181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7"/>
      <c r="Z397" s="167"/>
      <c r="AA397" s="167"/>
      <c r="AB397" s="167"/>
      <c r="AC397" s="167"/>
      <c r="AD397" s="167"/>
      <c r="AE397" s="167"/>
      <c r="AF397" s="167"/>
      <c r="AG397" s="167" t="s">
        <v>226</v>
      </c>
      <c r="AH397" s="167">
        <v>0</v>
      </c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</row>
    <row r="398" spans="1:60" outlineLevel="1">
      <c r="A398" s="168"/>
      <c r="B398" s="169"/>
      <c r="C398" s="179" t="s">
        <v>670</v>
      </c>
      <c r="D398" s="180"/>
      <c r="E398" s="181">
        <v>11.4</v>
      </c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7"/>
      <c r="Z398" s="167"/>
      <c r="AA398" s="167"/>
      <c r="AB398" s="167"/>
      <c r="AC398" s="167"/>
      <c r="AD398" s="167"/>
      <c r="AE398" s="167"/>
      <c r="AF398" s="167"/>
      <c r="AG398" s="167" t="s">
        <v>226</v>
      </c>
      <c r="AH398" s="167">
        <v>0</v>
      </c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</row>
    <row r="399" spans="1:60" outlineLevel="1">
      <c r="A399" s="168"/>
      <c r="B399" s="169"/>
      <c r="C399" s="179" t="s">
        <v>671</v>
      </c>
      <c r="D399" s="180"/>
      <c r="E399" s="181">
        <v>0.52</v>
      </c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7"/>
      <c r="Z399" s="167"/>
      <c r="AA399" s="167"/>
      <c r="AB399" s="167"/>
      <c r="AC399" s="167"/>
      <c r="AD399" s="167"/>
      <c r="AE399" s="167"/>
      <c r="AF399" s="167"/>
      <c r="AG399" s="167" t="s">
        <v>226</v>
      </c>
      <c r="AH399" s="167">
        <v>0</v>
      </c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</row>
    <row r="400" spans="1:60" ht="22.5" outlineLevel="1">
      <c r="A400" s="158">
        <v>117</v>
      </c>
      <c r="B400" s="159" t="s">
        <v>672</v>
      </c>
      <c r="C400" s="160" t="s">
        <v>673</v>
      </c>
      <c r="D400" s="161" t="s">
        <v>327</v>
      </c>
      <c r="E400" s="162">
        <v>15.5</v>
      </c>
      <c r="F400" s="163"/>
      <c r="G400" s="164">
        <f>ROUND(E400*F400,2)</f>
        <v>0</v>
      </c>
      <c r="H400" s="163"/>
      <c r="I400" s="164">
        <f>ROUND(E400*H400,2)</f>
        <v>0</v>
      </c>
      <c r="J400" s="163"/>
      <c r="K400" s="164">
        <f>ROUND(E400*J400,2)</f>
        <v>0</v>
      </c>
      <c r="L400" s="164">
        <v>21</v>
      </c>
      <c r="M400" s="164">
        <f>G400*(1+L400/100)</f>
        <v>0</v>
      </c>
      <c r="N400" s="164">
        <v>0</v>
      </c>
      <c r="O400" s="164">
        <f>ROUND(E400*N400,2)</f>
        <v>0</v>
      </c>
      <c r="P400" s="164">
        <v>0.8</v>
      </c>
      <c r="Q400" s="164">
        <f>ROUND(E400*P400,2)</f>
        <v>12.4</v>
      </c>
      <c r="R400" s="164"/>
      <c r="S400" s="164" t="s">
        <v>276</v>
      </c>
      <c r="T400" s="165" t="s">
        <v>180</v>
      </c>
      <c r="U400" s="166">
        <v>0</v>
      </c>
      <c r="V400" s="166">
        <f>ROUND(E400*U400,2)</f>
        <v>0</v>
      </c>
      <c r="W400" s="166"/>
      <c r="X400" s="166" t="s">
        <v>221</v>
      </c>
      <c r="Y400" s="167"/>
      <c r="Z400" s="167"/>
      <c r="AA400" s="167"/>
      <c r="AB400" s="167"/>
      <c r="AC400" s="167"/>
      <c r="AD400" s="167"/>
      <c r="AE400" s="167"/>
      <c r="AF400" s="167"/>
      <c r="AG400" s="167" t="s">
        <v>222</v>
      </c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</row>
    <row r="401" spans="1:60" outlineLevel="1">
      <c r="A401" s="168"/>
      <c r="B401" s="169"/>
      <c r="C401" s="179" t="s">
        <v>674</v>
      </c>
      <c r="D401" s="180"/>
      <c r="E401" s="181">
        <v>15.5</v>
      </c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7"/>
      <c r="Z401" s="167"/>
      <c r="AA401" s="167"/>
      <c r="AB401" s="167"/>
      <c r="AC401" s="167"/>
      <c r="AD401" s="167"/>
      <c r="AE401" s="167"/>
      <c r="AF401" s="167"/>
      <c r="AG401" s="167" t="s">
        <v>226</v>
      </c>
      <c r="AH401" s="167">
        <v>0</v>
      </c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</row>
    <row r="402" spans="1:60" outlineLevel="1">
      <c r="A402" s="182">
        <v>118</v>
      </c>
      <c r="B402" s="183" t="s">
        <v>675</v>
      </c>
      <c r="C402" s="184" t="s">
        <v>676</v>
      </c>
      <c r="D402" s="185" t="s">
        <v>275</v>
      </c>
      <c r="E402" s="186">
        <v>4</v>
      </c>
      <c r="F402" s="187"/>
      <c r="G402" s="188">
        <f>ROUND(E402*F402,2)</f>
        <v>0</v>
      </c>
      <c r="H402" s="187"/>
      <c r="I402" s="188">
        <f>ROUND(E402*H402,2)</f>
        <v>0</v>
      </c>
      <c r="J402" s="187"/>
      <c r="K402" s="188">
        <f>ROUND(E402*J402,2)</f>
        <v>0</v>
      </c>
      <c r="L402" s="188">
        <v>21</v>
      </c>
      <c r="M402" s="188">
        <f>G402*(1+L402/100)</f>
        <v>0</v>
      </c>
      <c r="N402" s="188">
        <v>0</v>
      </c>
      <c r="O402" s="188">
        <f>ROUND(E402*N402,2)</f>
        <v>0</v>
      </c>
      <c r="P402" s="188">
        <v>0</v>
      </c>
      <c r="Q402" s="188">
        <f>ROUND(E402*P402,2)</f>
        <v>0</v>
      </c>
      <c r="R402" s="188"/>
      <c r="S402" s="188" t="s">
        <v>276</v>
      </c>
      <c r="T402" s="189" t="s">
        <v>180</v>
      </c>
      <c r="U402" s="166">
        <v>0</v>
      </c>
      <c r="V402" s="166">
        <f>ROUND(E402*U402,2)</f>
        <v>0</v>
      </c>
      <c r="W402" s="166"/>
      <c r="X402" s="166" t="s">
        <v>221</v>
      </c>
      <c r="Y402" s="167"/>
      <c r="Z402" s="167"/>
      <c r="AA402" s="167"/>
      <c r="AB402" s="167"/>
      <c r="AC402" s="167"/>
      <c r="AD402" s="167"/>
      <c r="AE402" s="167"/>
      <c r="AF402" s="167"/>
      <c r="AG402" s="167" t="s">
        <v>222</v>
      </c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</row>
    <row r="403" spans="1:60" outlineLevel="1">
      <c r="A403" s="158">
        <v>119</v>
      </c>
      <c r="B403" s="159" t="s">
        <v>677</v>
      </c>
      <c r="C403" s="160" t="s">
        <v>678</v>
      </c>
      <c r="D403" s="161" t="s">
        <v>327</v>
      </c>
      <c r="E403" s="162">
        <v>16</v>
      </c>
      <c r="F403" s="163"/>
      <c r="G403" s="164">
        <f>ROUND(E403*F403,2)</f>
        <v>0</v>
      </c>
      <c r="H403" s="163"/>
      <c r="I403" s="164">
        <f>ROUND(E403*H403,2)</f>
        <v>0</v>
      </c>
      <c r="J403" s="163"/>
      <c r="K403" s="164">
        <f>ROUND(E403*J403,2)</f>
        <v>0</v>
      </c>
      <c r="L403" s="164">
        <v>21</v>
      </c>
      <c r="M403" s="164">
        <f>G403*(1+L403/100)</f>
        <v>0</v>
      </c>
      <c r="N403" s="164">
        <v>0</v>
      </c>
      <c r="O403" s="164">
        <f>ROUND(E403*N403,2)</f>
        <v>0</v>
      </c>
      <c r="P403" s="164">
        <v>0</v>
      </c>
      <c r="Q403" s="164">
        <f>ROUND(E403*P403,2)</f>
        <v>0</v>
      </c>
      <c r="R403" s="164"/>
      <c r="S403" s="164" t="s">
        <v>276</v>
      </c>
      <c r="T403" s="165" t="s">
        <v>180</v>
      </c>
      <c r="U403" s="166">
        <v>0</v>
      </c>
      <c r="V403" s="166">
        <f>ROUND(E403*U403,2)</f>
        <v>0</v>
      </c>
      <c r="W403" s="166"/>
      <c r="X403" s="166" t="s">
        <v>221</v>
      </c>
      <c r="Y403" s="167"/>
      <c r="Z403" s="167"/>
      <c r="AA403" s="167"/>
      <c r="AB403" s="167"/>
      <c r="AC403" s="167"/>
      <c r="AD403" s="167"/>
      <c r="AE403" s="167"/>
      <c r="AF403" s="167"/>
      <c r="AG403" s="167" t="s">
        <v>222</v>
      </c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</row>
    <row r="404" spans="1:60" outlineLevel="1">
      <c r="A404" s="168"/>
      <c r="B404" s="169"/>
      <c r="C404" s="179" t="s">
        <v>679</v>
      </c>
      <c r="D404" s="180"/>
      <c r="E404" s="181">
        <v>16</v>
      </c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7"/>
      <c r="Z404" s="167"/>
      <c r="AA404" s="167"/>
      <c r="AB404" s="167"/>
      <c r="AC404" s="167"/>
      <c r="AD404" s="167"/>
      <c r="AE404" s="167"/>
      <c r="AF404" s="167"/>
      <c r="AG404" s="167" t="s">
        <v>226</v>
      </c>
      <c r="AH404" s="167">
        <v>0</v>
      </c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</row>
    <row r="405" spans="1:60" outlineLevel="1">
      <c r="A405" s="158">
        <v>120</v>
      </c>
      <c r="B405" s="159" t="s">
        <v>680</v>
      </c>
      <c r="C405" s="160" t="s">
        <v>681</v>
      </c>
      <c r="D405" s="161" t="s">
        <v>327</v>
      </c>
      <c r="E405" s="162">
        <v>16</v>
      </c>
      <c r="F405" s="163"/>
      <c r="G405" s="164">
        <f>ROUND(E405*F405,2)</f>
        <v>0</v>
      </c>
      <c r="H405" s="163"/>
      <c r="I405" s="164">
        <f>ROUND(E405*H405,2)</f>
        <v>0</v>
      </c>
      <c r="J405" s="163"/>
      <c r="K405" s="164">
        <f>ROUND(E405*J405,2)</f>
        <v>0</v>
      </c>
      <c r="L405" s="164">
        <v>21</v>
      </c>
      <c r="M405" s="164">
        <f>G405*(1+L405/100)</f>
        <v>0</v>
      </c>
      <c r="N405" s="164">
        <v>0</v>
      </c>
      <c r="O405" s="164">
        <f>ROUND(E405*N405,2)</f>
        <v>0</v>
      </c>
      <c r="P405" s="164">
        <v>0</v>
      </c>
      <c r="Q405" s="164">
        <f>ROUND(E405*P405,2)</f>
        <v>0</v>
      </c>
      <c r="R405" s="164"/>
      <c r="S405" s="164" t="s">
        <v>276</v>
      </c>
      <c r="T405" s="165" t="s">
        <v>180</v>
      </c>
      <c r="U405" s="166">
        <v>0</v>
      </c>
      <c r="V405" s="166">
        <f>ROUND(E405*U405,2)</f>
        <v>0</v>
      </c>
      <c r="W405" s="166"/>
      <c r="X405" s="166" t="s">
        <v>221</v>
      </c>
      <c r="Y405" s="167"/>
      <c r="Z405" s="167"/>
      <c r="AA405" s="167"/>
      <c r="AB405" s="167"/>
      <c r="AC405" s="167"/>
      <c r="AD405" s="167"/>
      <c r="AE405" s="167"/>
      <c r="AF405" s="167"/>
      <c r="AG405" s="167" t="s">
        <v>222</v>
      </c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</row>
    <row r="406" spans="1:60" outlineLevel="1">
      <c r="A406" s="168"/>
      <c r="B406" s="169"/>
      <c r="C406" s="179" t="s">
        <v>679</v>
      </c>
      <c r="D406" s="180"/>
      <c r="E406" s="181">
        <v>16</v>
      </c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7"/>
      <c r="Z406" s="167"/>
      <c r="AA406" s="167"/>
      <c r="AB406" s="167"/>
      <c r="AC406" s="167"/>
      <c r="AD406" s="167"/>
      <c r="AE406" s="167"/>
      <c r="AF406" s="167"/>
      <c r="AG406" s="167" t="s">
        <v>226</v>
      </c>
      <c r="AH406" s="167">
        <v>0</v>
      </c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</row>
    <row r="407" spans="1:60" outlineLevel="1">
      <c r="A407" s="158">
        <v>121</v>
      </c>
      <c r="B407" s="159" t="s">
        <v>682</v>
      </c>
      <c r="C407" s="160" t="s">
        <v>683</v>
      </c>
      <c r="D407" s="161" t="s">
        <v>327</v>
      </c>
      <c r="E407" s="162">
        <v>16</v>
      </c>
      <c r="F407" s="163"/>
      <c r="G407" s="164">
        <f>ROUND(E407*F407,2)</f>
        <v>0</v>
      </c>
      <c r="H407" s="163"/>
      <c r="I407" s="164">
        <f>ROUND(E407*H407,2)</f>
        <v>0</v>
      </c>
      <c r="J407" s="163"/>
      <c r="K407" s="164">
        <f>ROUND(E407*J407,2)</f>
        <v>0</v>
      </c>
      <c r="L407" s="164">
        <v>21</v>
      </c>
      <c r="M407" s="164">
        <f>G407*(1+L407/100)</f>
        <v>0</v>
      </c>
      <c r="N407" s="164">
        <v>0.35</v>
      </c>
      <c r="O407" s="164">
        <f>ROUND(E407*N407,2)</f>
        <v>5.6</v>
      </c>
      <c r="P407" s="164">
        <v>0</v>
      </c>
      <c r="Q407" s="164">
        <f>ROUND(E407*P407,2)</f>
        <v>0</v>
      </c>
      <c r="R407" s="164"/>
      <c r="S407" s="164" t="s">
        <v>276</v>
      </c>
      <c r="T407" s="165" t="s">
        <v>180</v>
      </c>
      <c r="U407" s="166">
        <v>0</v>
      </c>
      <c r="V407" s="166">
        <f>ROUND(E407*U407,2)</f>
        <v>0</v>
      </c>
      <c r="W407" s="166"/>
      <c r="X407" s="166" t="s">
        <v>221</v>
      </c>
      <c r="Y407" s="167"/>
      <c r="Z407" s="167"/>
      <c r="AA407" s="167"/>
      <c r="AB407" s="167"/>
      <c r="AC407" s="167"/>
      <c r="AD407" s="167"/>
      <c r="AE407" s="167"/>
      <c r="AF407" s="167"/>
      <c r="AG407" s="167" t="s">
        <v>222</v>
      </c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</row>
    <row r="408" spans="1:60" outlineLevel="1">
      <c r="A408" s="168"/>
      <c r="B408" s="169"/>
      <c r="C408" s="179" t="s">
        <v>679</v>
      </c>
      <c r="D408" s="180"/>
      <c r="E408" s="181">
        <v>16</v>
      </c>
      <c r="F408" s="166"/>
      <c r="G408" s="166"/>
      <c r="H408" s="166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7"/>
      <c r="Z408" s="167"/>
      <c r="AA408" s="167"/>
      <c r="AB408" s="167"/>
      <c r="AC408" s="167"/>
      <c r="AD408" s="167"/>
      <c r="AE408" s="167"/>
      <c r="AF408" s="167"/>
      <c r="AG408" s="167" t="s">
        <v>226</v>
      </c>
      <c r="AH408" s="167">
        <v>0</v>
      </c>
      <c r="AI408" s="167"/>
      <c r="AJ408" s="167"/>
      <c r="AK408" s="167"/>
      <c r="AL408" s="167"/>
      <c r="AM408" s="167"/>
      <c r="AN408" s="167"/>
      <c r="AO408" s="167"/>
      <c r="AP408" s="167"/>
      <c r="AQ408" s="167"/>
      <c r="AR408" s="167"/>
      <c r="AS408" s="167"/>
      <c r="AT408" s="167"/>
      <c r="AU408" s="167"/>
      <c r="AV408" s="167"/>
      <c r="AW408" s="167"/>
      <c r="AX408" s="167"/>
      <c r="AY408" s="167"/>
      <c r="AZ408" s="167"/>
      <c r="BA408" s="167"/>
      <c r="BB408" s="167"/>
      <c r="BC408" s="167"/>
      <c r="BD408" s="167"/>
      <c r="BE408" s="167"/>
      <c r="BF408" s="167"/>
      <c r="BG408" s="167"/>
      <c r="BH408" s="167"/>
    </row>
    <row r="409" spans="1:60" ht="22.5" outlineLevel="1">
      <c r="A409" s="158">
        <v>122</v>
      </c>
      <c r="B409" s="159" t="s">
        <v>684</v>
      </c>
      <c r="C409" s="160" t="s">
        <v>685</v>
      </c>
      <c r="D409" s="161" t="s">
        <v>511</v>
      </c>
      <c r="E409" s="199">
        <v>412.65</v>
      </c>
      <c r="F409" s="163"/>
      <c r="G409" s="164">
        <f>ROUND(E409*F409,2)</f>
        <v>0</v>
      </c>
      <c r="H409" s="163"/>
      <c r="I409" s="164">
        <f>ROUND(E409*H409,2)</f>
        <v>0</v>
      </c>
      <c r="J409" s="163"/>
      <c r="K409" s="164">
        <f>ROUND(E409*J409,2)</f>
        <v>0</v>
      </c>
      <c r="L409" s="164">
        <v>21</v>
      </c>
      <c r="M409" s="164">
        <f>G409*(1+L409/100)</f>
        <v>0</v>
      </c>
      <c r="N409" s="164">
        <v>4.4999999999999998E-2</v>
      </c>
      <c r="O409" s="164">
        <f>ROUND(E409*N409,2)</f>
        <v>18.57</v>
      </c>
      <c r="P409" s="164">
        <v>0</v>
      </c>
      <c r="Q409" s="164">
        <f>ROUND(E409*P409,2)</f>
        <v>0</v>
      </c>
      <c r="R409" s="164" t="s">
        <v>321</v>
      </c>
      <c r="S409" s="164" t="s">
        <v>179</v>
      </c>
      <c r="T409" s="165" t="s">
        <v>179</v>
      </c>
      <c r="U409" s="166">
        <v>0</v>
      </c>
      <c r="V409" s="166">
        <f>ROUND(E409*U409,2)</f>
        <v>0</v>
      </c>
      <c r="W409" s="166"/>
      <c r="X409" s="166" t="s">
        <v>322</v>
      </c>
      <c r="Y409" s="167"/>
      <c r="Z409" s="167"/>
      <c r="AA409" s="167"/>
      <c r="AB409" s="167"/>
      <c r="AC409" s="167"/>
      <c r="AD409" s="167"/>
      <c r="AE409" s="167"/>
      <c r="AF409" s="167"/>
      <c r="AG409" s="167" t="s">
        <v>323</v>
      </c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</row>
    <row r="410" spans="1:60" outlineLevel="1">
      <c r="A410" s="168"/>
      <c r="B410" s="169"/>
      <c r="C410" s="179" t="s">
        <v>2080</v>
      </c>
      <c r="D410" s="180"/>
      <c r="E410" s="181">
        <v>412.65</v>
      </c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7"/>
      <c r="Z410" s="167"/>
      <c r="AA410" s="167"/>
      <c r="AB410" s="167"/>
      <c r="AC410" s="167"/>
      <c r="AD410" s="167"/>
      <c r="AE410" s="167"/>
      <c r="AF410" s="167"/>
      <c r="AG410" s="167" t="s">
        <v>226</v>
      </c>
      <c r="AH410" s="167">
        <v>0</v>
      </c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</row>
    <row r="411" spans="1:60" outlineLevel="1">
      <c r="A411" s="158">
        <v>123</v>
      </c>
      <c r="B411" s="159" t="s">
        <v>686</v>
      </c>
      <c r="C411" s="160" t="s">
        <v>687</v>
      </c>
      <c r="D411" s="161" t="s">
        <v>511</v>
      </c>
      <c r="E411" s="162">
        <v>13.13</v>
      </c>
      <c r="F411" s="163"/>
      <c r="G411" s="164">
        <f>ROUND(E411*F411,2)</f>
        <v>0</v>
      </c>
      <c r="H411" s="163"/>
      <c r="I411" s="164">
        <f>ROUND(E411*H411,2)</f>
        <v>0</v>
      </c>
      <c r="J411" s="163"/>
      <c r="K411" s="164">
        <f>ROUND(E411*J411,2)</f>
        <v>0</v>
      </c>
      <c r="L411" s="164">
        <v>21</v>
      </c>
      <c r="M411" s="164">
        <f>G411*(1+L411/100)</f>
        <v>0</v>
      </c>
      <c r="N411" s="164">
        <v>8.1000000000000003E-2</v>
      </c>
      <c r="O411" s="164">
        <f>ROUND(E411*N411,2)</f>
        <v>1.06</v>
      </c>
      <c r="P411" s="164">
        <v>0</v>
      </c>
      <c r="Q411" s="164">
        <f>ROUND(E411*P411,2)</f>
        <v>0</v>
      </c>
      <c r="R411" s="164" t="s">
        <v>321</v>
      </c>
      <c r="S411" s="164" t="s">
        <v>179</v>
      </c>
      <c r="T411" s="165" t="s">
        <v>179</v>
      </c>
      <c r="U411" s="166">
        <v>0</v>
      </c>
      <c r="V411" s="166">
        <f>ROUND(E411*U411,2)</f>
        <v>0</v>
      </c>
      <c r="W411" s="166"/>
      <c r="X411" s="166" t="s">
        <v>322</v>
      </c>
      <c r="Y411" s="167"/>
      <c r="Z411" s="167"/>
      <c r="AA411" s="167"/>
      <c r="AB411" s="167"/>
      <c r="AC411" s="167"/>
      <c r="AD411" s="167"/>
      <c r="AE411" s="167"/>
      <c r="AF411" s="167"/>
      <c r="AG411" s="167" t="s">
        <v>323</v>
      </c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</row>
    <row r="412" spans="1:60" outlineLevel="1">
      <c r="A412" s="168"/>
      <c r="B412" s="169"/>
      <c r="C412" s="179" t="s">
        <v>688</v>
      </c>
      <c r="D412" s="180"/>
      <c r="E412" s="181">
        <v>13.13</v>
      </c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7"/>
      <c r="Z412" s="167"/>
      <c r="AA412" s="167"/>
      <c r="AB412" s="167"/>
      <c r="AC412" s="167"/>
      <c r="AD412" s="167"/>
      <c r="AE412" s="167"/>
      <c r="AF412" s="167"/>
      <c r="AG412" s="167" t="s">
        <v>226</v>
      </c>
      <c r="AH412" s="167">
        <v>0</v>
      </c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</row>
    <row r="413" spans="1:60" ht="22.5" outlineLevel="1">
      <c r="A413" s="158">
        <v>124</v>
      </c>
      <c r="B413" s="159" t="s">
        <v>689</v>
      </c>
      <c r="C413" s="160" t="s">
        <v>690</v>
      </c>
      <c r="D413" s="161" t="s">
        <v>260</v>
      </c>
      <c r="E413" s="162">
        <v>3.2959999999999998</v>
      </c>
      <c r="F413" s="163"/>
      <c r="G413" s="164">
        <f>ROUND(E413*F413,2)</f>
        <v>0</v>
      </c>
      <c r="H413" s="163"/>
      <c r="I413" s="164">
        <f>ROUND(E413*H413,2)</f>
        <v>0</v>
      </c>
      <c r="J413" s="163"/>
      <c r="K413" s="164">
        <f>ROUND(E413*J413,2)</f>
        <v>0</v>
      </c>
      <c r="L413" s="164">
        <v>21</v>
      </c>
      <c r="M413" s="164">
        <f>G413*(1+L413/100)</f>
        <v>0</v>
      </c>
      <c r="N413" s="164">
        <v>0.17824000000000001</v>
      </c>
      <c r="O413" s="164">
        <f>ROUND(E413*N413,2)</f>
        <v>0.59</v>
      </c>
      <c r="P413" s="164">
        <v>0</v>
      </c>
      <c r="Q413" s="164">
        <f>ROUND(E413*P413,2)</f>
        <v>0</v>
      </c>
      <c r="R413" s="164" t="s">
        <v>321</v>
      </c>
      <c r="S413" s="164" t="s">
        <v>179</v>
      </c>
      <c r="T413" s="165" t="s">
        <v>179</v>
      </c>
      <c r="U413" s="166">
        <v>0</v>
      </c>
      <c r="V413" s="166">
        <f>ROUND(E413*U413,2)</f>
        <v>0</v>
      </c>
      <c r="W413" s="166"/>
      <c r="X413" s="166" t="s">
        <v>322</v>
      </c>
      <c r="Y413" s="167"/>
      <c r="Z413" s="167"/>
      <c r="AA413" s="167"/>
      <c r="AB413" s="167"/>
      <c r="AC413" s="167"/>
      <c r="AD413" s="167"/>
      <c r="AE413" s="167"/>
      <c r="AF413" s="167"/>
      <c r="AG413" s="167" t="s">
        <v>323</v>
      </c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</row>
    <row r="414" spans="1:60" outlineLevel="1">
      <c r="A414" s="168"/>
      <c r="B414" s="169"/>
      <c r="C414" s="179" t="s">
        <v>691</v>
      </c>
      <c r="D414" s="180"/>
      <c r="E414" s="181">
        <v>3.2959999999999998</v>
      </c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7"/>
      <c r="Z414" s="167"/>
      <c r="AA414" s="167"/>
      <c r="AB414" s="167"/>
      <c r="AC414" s="167"/>
      <c r="AD414" s="167"/>
      <c r="AE414" s="167"/>
      <c r="AF414" s="167"/>
      <c r="AG414" s="167" t="s">
        <v>226</v>
      </c>
      <c r="AH414" s="167">
        <v>0</v>
      </c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</row>
    <row r="415" spans="1:60" outlineLevel="1">
      <c r="A415" s="158">
        <v>125</v>
      </c>
      <c r="B415" s="159" t="s">
        <v>692</v>
      </c>
      <c r="C415" s="160" t="s">
        <v>693</v>
      </c>
      <c r="D415" s="161" t="s">
        <v>260</v>
      </c>
      <c r="E415" s="162">
        <v>620.62</v>
      </c>
      <c r="F415" s="163"/>
      <c r="G415" s="164">
        <f>ROUND(E415*F415,2)</f>
        <v>0</v>
      </c>
      <c r="H415" s="163"/>
      <c r="I415" s="164">
        <f>ROUND(E415*H415,2)</f>
        <v>0</v>
      </c>
      <c r="J415" s="163"/>
      <c r="K415" s="164">
        <f>ROUND(E415*J415,2)</f>
        <v>0</v>
      </c>
      <c r="L415" s="164">
        <v>21</v>
      </c>
      <c r="M415" s="164">
        <f>G415*(1+L415/100)</f>
        <v>0</v>
      </c>
      <c r="N415" s="164">
        <v>0.17499999999999999</v>
      </c>
      <c r="O415" s="164">
        <f>ROUND(E415*N415,2)</f>
        <v>108.61</v>
      </c>
      <c r="P415" s="164">
        <v>0</v>
      </c>
      <c r="Q415" s="164">
        <f>ROUND(E415*P415,2)</f>
        <v>0</v>
      </c>
      <c r="R415" s="164" t="s">
        <v>321</v>
      </c>
      <c r="S415" s="164" t="s">
        <v>179</v>
      </c>
      <c r="T415" s="165" t="s">
        <v>179</v>
      </c>
      <c r="U415" s="166">
        <v>0</v>
      </c>
      <c r="V415" s="166">
        <f>ROUND(E415*U415,2)</f>
        <v>0</v>
      </c>
      <c r="W415" s="166"/>
      <c r="X415" s="166" t="s">
        <v>322</v>
      </c>
      <c r="Y415" s="167"/>
      <c r="Z415" s="167"/>
      <c r="AA415" s="167"/>
      <c r="AB415" s="167"/>
      <c r="AC415" s="167"/>
      <c r="AD415" s="167"/>
      <c r="AE415" s="167"/>
      <c r="AF415" s="167"/>
      <c r="AG415" s="167" t="s">
        <v>323</v>
      </c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</row>
    <row r="416" spans="1:60" outlineLevel="1">
      <c r="A416" s="168"/>
      <c r="B416" s="169"/>
      <c r="C416" s="179" t="s">
        <v>694</v>
      </c>
      <c r="D416" s="180"/>
      <c r="E416" s="181">
        <v>620.62</v>
      </c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7"/>
      <c r="Z416" s="167"/>
      <c r="AA416" s="167"/>
      <c r="AB416" s="167"/>
      <c r="AC416" s="167"/>
      <c r="AD416" s="167"/>
      <c r="AE416" s="167"/>
      <c r="AF416" s="167"/>
      <c r="AG416" s="167" t="s">
        <v>226</v>
      </c>
      <c r="AH416" s="167">
        <v>5</v>
      </c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</row>
    <row r="417" spans="1:60" ht="22.5" outlineLevel="1">
      <c r="A417" s="158">
        <v>126</v>
      </c>
      <c r="B417" s="159" t="s">
        <v>695</v>
      </c>
      <c r="C417" s="160" t="s">
        <v>696</v>
      </c>
      <c r="D417" s="161" t="s">
        <v>260</v>
      </c>
      <c r="E417" s="162">
        <v>1112.0999999999999</v>
      </c>
      <c r="F417" s="163"/>
      <c r="G417" s="164">
        <f>ROUND(E417*F417,2)</f>
        <v>0</v>
      </c>
      <c r="H417" s="163"/>
      <c r="I417" s="164">
        <f>ROUND(E417*H417,2)</f>
        <v>0</v>
      </c>
      <c r="J417" s="163"/>
      <c r="K417" s="164">
        <f>ROUND(E417*J417,2)</f>
        <v>0</v>
      </c>
      <c r="L417" s="164">
        <v>21</v>
      </c>
      <c r="M417" s="164">
        <f>G417*(1+L417/100)</f>
        <v>0</v>
      </c>
      <c r="N417" s="164">
        <v>5.0000000000000001E-4</v>
      </c>
      <c r="O417" s="164">
        <f>ROUND(E417*N417,2)</f>
        <v>0.56000000000000005</v>
      </c>
      <c r="P417" s="164">
        <v>0</v>
      </c>
      <c r="Q417" s="164">
        <f>ROUND(E417*P417,2)</f>
        <v>0</v>
      </c>
      <c r="R417" s="164" t="s">
        <v>321</v>
      </c>
      <c r="S417" s="164" t="s">
        <v>179</v>
      </c>
      <c r="T417" s="165" t="s">
        <v>179</v>
      </c>
      <c r="U417" s="166">
        <v>0</v>
      </c>
      <c r="V417" s="166">
        <f>ROUND(E417*U417,2)</f>
        <v>0</v>
      </c>
      <c r="W417" s="166"/>
      <c r="X417" s="166" t="s">
        <v>322</v>
      </c>
      <c r="Y417" s="167"/>
      <c r="Z417" s="167"/>
      <c r="AA417" s="167"/>
      <c r="AB417" s="167"/>
      <c r="AC417" s="167"/>
      <c r="AD417" s="167"/>
      <c r="AE417" s="167"/>
      <c r="AF417" s="167"/>
      <c r="AG417" s="167" t="s">
        <v>323</v>
      </c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</row>
    <row r="418" spans="1:60" outlineLevel="1">
      <c r="A418" s="168"/>
      <c r="B418" s="169"/>
      <c r="C418" s="179" t="s">
        <v>697</v>
      </c>
      <c r="D418" s="180"/>
      <c r="E418" s="181">
        <v>1112.0999999999999</v>
      </c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7"/>
      <c r="Z418" s="167"/>
      <c r="AA418" s="167"/>
      <c r="AB418" s="167"/>
      <c r="AC418" s="167"/>
      <c r="AD418" s="167"/>
      <c r="AE418" s="167"/>
      <c r="AF418" s="167"/>
      <c r="AG418" s="167" t="s">
        <v>226</v>
      </c>
      <c r="AH418" s="167">
        <v>5</v>
      </c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</row>
    <row r="419" spans="1:60" ht="22.5" outlineLevel="1">
      <c r="A419" s="182">
        <v>127</v>
      </c>
      <c r="B419" s="183" t="s">
        <v>698</v>
      </c>
      <c r="C419" s="184" t="s">
        <v>699</v>
      </c>
      <c r="D419" s="185" t="s">
        <v>239</v>
      </c>
      <c r="E419" s="186">
        <v>270.42599999999999</v>
      </c>
      <c r="F419" s="187"/>
      <c r="G419" s="188">
        <f>ROUND(E419*F419,2)</f>
        <v>0</v>
      </c>
      <c r="H419" s="187"/>
      <c r="I419" s="188">
        <f>ROUND(E419*H419,2)</f>
        <v>0</v>
      </c>
      <c r="J419" s="187"/>
      <c r="K419" s="188">
        <f>ROUND(E419*J419,2)</f>
        <v>0</v>
      </c>
      <c r="L419" s="188">
        <v>21</v>
      </c>
      <c r="M419" s="188">
        <f>G419*(1+L419/100)</f>
        <v>0</v>
      </c>
      <c r="N419" s="188">
        <v>0</v>
      </c>
      <c r="O419" s="188">
        <f>ROUND(E419*N419,2)</f>
        <v>0</v>
      </c>
      <c r="P419" s="188">
        <v>0</v>
      </c>
      <c r="Q419" s="188">
        <f>ROUND(E419*P419,2)</f>
        <v>0</v>
      </c>
      <c r="R419" s="188" t="s">
        <v>585</v>
      </c>
      <c r="S419" s="188" t="s">
        <v>179</v>
      </c>
      <c r="T419" s="189" t="s">
        <v>179</v>
      </c>
      <c r="U419" s="166">
        <v>0.01</v>
      </c>
      <c r="V419" s="166">
        <f>ROUND(E419*U419,2)</f>
        <v>2.7</v>
      </c>
      <c r="W419" s="166"/>
      <c r="X419" s="166" t="s">
        <v>700</v>
      </c>
      <c r="Y419" s="167"/>
      <c r="Z419" s="167"/>
      <c r="AA419" s="167"/>
      <c r="AB419" s="167"/>
      <c r="AC419" s="167"/>
      <c r="AD419" s="167"/>
      <c r="AE419" s="167"/>
      <c r="AF419" s="167"/>
      <c r="AG419" s="167" t="s">
        <v>701</v>
      </c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</row>
    <row r="420" spans="1:60" ht="22.5" outlineLevel="1">
      <c r="A420" s="182">
        <v>128</v>
      </c>
      <c r="B420" s="183" t="s">
        <v>702</v>
      </c>
      <c r="C420" s="184" t="s">
        <v>703</v>
      </c>
      <c r="D420" s="185" t="s">
        <v>239</v>
      </c>
      <c r="E420" s="186">
        <v>2433.8339999999998</v>
      </c>
      <c r="F420" s="187"/>
      <c r="G420" s="188">
        <f>ROUND(E420*F420,2)</f>
        <v>0</v>
      </c>
      <c r="H420" s="187"/>
      <c r="I420" s="188">
        <f>ROUND(E420*H420,2)</f>
        <v>0</v>
      </c>
      <c r="J420" s="187"/>
      <c r="K420" s="188">
        <f>ROUND(E420*J420,2)</f>
        <v>0</v>
      </c>
      <c r="L420" s="188">
        <v>21</v>
      </c>
      <c r="M420" s="188">
        <f>G420*(1+L420/100)</f>
        <v>0</v>
      </c>
      <c r="N420" s="188">
        <v>0</v>
      </c>
      <c r="O420" s="188">
        <f>ROUND(E420*N420,2)</f>
        <v>0</v>
      </c>
      <c r="P420" s="188">
        <v>0</v>
      </c>
      <c r="Q420" s="188">
        <f>ROUND(E420*P420,2)</f>
        <v>0</v>
      </c>
      <c r="R420" s="188" t="s">
        <v>585</v>
      </c>
      <c r="S420" s="188" t="s">
        <v>179</v>
      </c>
      <c r="T420" s="189" t="s">
        <v>179</v>
      </c>
      <c r="U420" s="166">
        <v>0</v>
      </c>
      <c r="V420" s="166">
        <f>ROUND(E420*U420,2)</f>
        <v>0</v>
      </c>
      <c r="W420" s="166"/>
      <c r="X420" s="166" t="s">
        <v>700</v>
      </c>
      <c r="Y420" s="167"/>
      <c r="Z420" s="167"/>
      <c r="AA420" s="167"/>
      <c r="AB420" s="167"/>
      <c r="AC420" s="167"/>
      <c r="AD420" s="167"/>
      <c r="AE420" s="167"/>
      <c r="AF420" s="167"/>
      <c r="AG420" s="167" t="s">
        <v>701</v>
      </c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</row>
    <row r="421" spans="1:60" outlineLevel="1">
      <c r="A421" s="158">
        <v>129</v>
      </c>
      <c r="B421" s="159" t="s">
        <v>704</v>
      </c>
      <c r="C421" s="160" t="s">
        <v>705</v>
      </c>
      <c r="D421" s="161" t="s">
        <v>239</v>
      </c>
      <c r="E421" s="162">
        <v>270.42599999999999</v>
      </c>
      <c r="F421" s="163"/>
      <c r="G421" s="164">
        <f>ROUND(E421*F421,2)</f>
        <v>0</v>
      </c>
      <c r="H421" s="163"/>
      <c r="I421" s="164">
        <f>ROUND(E421*H421,2)</f>
        <v>0</v>
      </c>
      <c r="J421" s="163"/>
      <c r="K421" s="164">
        <f>ROUND(E421*J421,2)</f>
        <v>0</v>
      </c>
      <c r="L421" s="164">
        <v>21</v>
      </c>
      <c r="M421" s="164">
        <f>G421*(1+L421/100)</f>
        <v>0</v>
      </c>
      <c r="N421" s="164">
        <v>0</v>
      </c>
      <c r="O421" s="164">
        <f>ROUND(E421*N421,2)</f>
        <v>0</v>
      </c>
      <c r="P421" s="164">
        <v>0</v>
      </c>
      <c r="Q421" s="164">
        <f>ROUND(E421*P421,2)</f>
        <v>0</v>
      </c>
      <c r="R421" s="164" t="s">
        <v>585</v>
      </c>
      <c r="S421" s="164" t="s">
        <v>179</v>
      </c>
      <c r="T421" s="165" t="s">
        <v>179</v>
      </c>
      <c r="U421" s="166">
        <v>9.9000000000000005E-2</v>
      </c>
      <c r="V421" s="166">
        <f>ROUND(E421*U421,2)</f>
        <v>26.77</v>
      </c>
      <c r="W421" s="166"/>
      <c r="X421" s="166" t="s">
        <v>700</v>
      </c>
      <c r="Y421" s="167"/>
      <c r="Z421" s="167"/>
      <c r="AA421" s="167"/>
      <c r="AB421" s="167"/>
      <c r="AC421" s="167"/>
      <c r="AD421" s="167"/>
      <c r="AE421" s="167"/>
      <c r="AF421" s="167"/>
      <c r="AG421" s="167" t="s">
        <v>701</v>
      </c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</row>
    <row r="422" spans="1:60" ht="12.75" customHeight="1" outlineLevel="1">
      <c r="A422" s="168"/>
      <c r="B422" s="169"/>
      <c r="C422" s="244" t="s">
        <v>706</v>
      </c>
      <c r="D422" s="244"/>
      <c r="E422" s="244"/>
      <c r="F422" s="244"/>
      <c r="G422" s="244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7"/>
      <c r="Z422" s="167"/>
      <c r="AA422" s="167"/>
      <c r="AB422" s="167"/>
      <c r="AC422" s="167"/>
      <c r="AD422" s="167"/>
      <c r="AE422" s="167"/>
      <c r="AF422" s="167"/>
      <c r="AG422" s="167" t="s">
        <v>224</v>
      </c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</row>
    <row r="423" spans="1:60" outlineLevel="1">
      <c r="A423" s="158">
        <v>130</v>
      </c>
      <c r="B423" s="159" t="s">
        <v>707</v>
      </c>
      <c r="C423" s="160" t="s">
        <v>708</v>
      </c>
      <c r="D423" s="161" t="s">
        <v>239</v>
      </c>
      <c r="E423" s="162">
        <v>270.42599999999999</v>
      </c>
      <c r="F423" s="163"/>
      <c r="G423" s="164">
        <f>ROUND(E423*F423,2)</f>
        <v>0</v>
      </c>
      <c r="H423" s="163"/>
      <c r="I423" s="164">
        <f>ROUND(E423*H423,2)</f>
        <v>0</v>
      </c>
      <c r="J423" s="163"/>
      <c r="K423" s="164">
        <f>ROUND(E423*J423,2)</f>
        <v>0</v>
      </c>
      <c r="L423" s="164">
        <v>21</v>
      </c>
      <c r="M423" s="164">
        <f>G423*(1+L423/100)</f>
        <v>0</v>
      </c>
      <c r="N423" s="164">
        <v>0</v>
      </c>
      <c r="O423" s="164">
        <f>ROUND(E423*N423,2)</f>
        <v>0</v>
      </c>
      <c r="P423" s="164">
        <v>0</v>
      </c>
      <c r="Q423" s="164">
        <f>ROUND(E423*P423,2)</f>
        <v>0</v>
      </c>
      <c r="R423" s="164" t="s">
        <v>709</v>
      </c>
      <c r="S423" s="164" t="s">
        <v>710</v>
      </c>
      <c r="T423" s="165" t="s">
        <v>710</v>
      </c>
      <c r="U423" s="166">
        <v>0</v>
      </c>
      <c r="V423" s="166">
        <f>ROUND(E423*U423,2)</f>
        <v>0</v>
      </c>
      <c r="W423" s="166"/>
      <c r="X423" s="166" t="s">
        <v>700</v>
      </c>
      <c r="Y423" s="167"/>
      <c r="Z423" s="167"/>
      <c r="AA423" s="167"/>
      <c r="AB423" s="167"/>
      <c r="AC423" s="167"/>
      <c r="AD423" s="167"/>
      <c r="AE423" s="167"/>
      <c r="AF423" s="167"/>
      <c r="AG423" s="167" t="s">
        <v>701</v>
      </c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</row>
    <row r="424" spans="1:60" ht="12.75" customHeight="1" outlineLevel="1">
      <c r="A424" s="168"/>
      <c r="B424" s="169"/>
      <c r="C424" s="242" t="s">
        <v>711</v>
      </c>
      <c r="D424" s="242"/>
      <c r="E424" s="242"/>
      <c r="F424" s="242"/>
      <c r="G424" s="242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7"/>
      <c r="Z424" s="167"/>
      <c r="AA424" s="167"/>
      <c r="AB424" s="167"/>
      <c r="AC424" s="167"/>
      <c r="AD424" s="167"/>
      <c r="AE424" s="167"/>
      <c r="AF424" s="167"/>
      <c r="AG424" s="167" t="s">
        <v>184</v>
      </c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</row>
    <row r="425" spans="1:60">
      <c r="A425" s="150" t="s">
        <v>174</v>
      </c>
      <c r="B425" s="151" t="s">
        <v>83</v>
      </c>
      <c r="C425" s="152" t="s">
        <v>84</v>
      </c>
      <c r="D425" s="153"/>
      <c r="E425" s="154"/>
      <c r="F425" s="155"/>
      <c r="G425" s="155">
        <f>SUMIF(AG426:AG589,"&lt;&gt;NOR",G426:G589)</f>
        <v>0</v>
      </c>
      <c r="H425" s="155"/>
      <c r="I425" s="155">
        <f>SUM(I426:I589)</f>
        <v>0</v>
      </c>
      <c r="J425" s="155"/>
      <c r="K425" s="155">
        <f>SUM(K426:K589)</f>
        <v>0</v>
      </c>
      <c r="L425" s="155"/>
      <c r="M425" s="155">
        <f>SUM(M426:M589)</f>
        <v>0</v>
      </c>
      <c r="N425" s="155"/>
      <c r="O425" s="155">
        <f>SUM(O426:O589)</f>
        <v>497.27</v>
      </c>
      <c r="P425" s="155"/>
      <c r="Q425" s="155">
        <f>SUM(Q426:Q589)</f>
        <v>0</v>
      </c>
      <c r="R425" s="155"/>
      <c r="S425" s="155"/>
      <c r="T425" s="156"/>
      <c r="U425" s="157"/>
      <c r="V425" s="157">
        <f>SUM(V426:V589)</f>
        <v>6539.329999999999</v>
      </c>
      <c r="W425" s="157"/>
      <c r="X425" s="157"/>
      <c r="AG425" t="s">
        <v>175</v>
      </c>
    </row>
    <row r="426" spans="1:60" ht="22.5" outlineLevel="1">
      <c r="A426" s="158">
        <v>131</v>
      </c>
      <c r="B426" s="159" t="s">
        <v>712</v>
      </c>
      <c r="C426" s="160" t="s">
        <v>713</v>
      </c>
      <c r="D426" s="161" t="s">
        <v>260</v>
      </c>
      <c r="E426" s="162">
        <v>283.33049999999997</v>
      </c>
      <c r="F426" s="163"/>
      <c r="G426" s="164">
        <f>ROUND(E426*F426,2)</f>
        <v>0</v>
      </c>
      <c r="H426" s="163"/>
      <c r="I426" s="164">
        <f>ROUND(E426*H426,2)</f>
        <v>0</v>
      </c>
      <c r="J426" s="163"/>
      <c r="K426" s="164">
        <f>ROUND(E426*J426,2)</f>
        <v>0</v>
      </c>
      <c r="L426" s="164">
        <v>21</v>
      </c>
      <c r="M426" s="164">
        <f>G426*(1+L426/100)</f>
        <v>0</v>
      </c>
      <c r="N426" s="164">
        <v>2.0000000000000002E-5</v>
      </c>
      <c r="O426" s="164">
        <f>ROUND(E426*N426,2)</f>
        <v>0.01</v>
      </c>
      <c r="P426" s="164">
        <v>0</v>
      </c>
      <c r="Q426" s="164">
        <f>ROUND(E426*P426,2)</f>
        <v>0</v>
      </c>
      <c r="R426" s="164" t="s">
        <v>333</v>
      </c>
      <c r="S426" s="164" t="s">
        <v>179</v>
      </c>
      <c r="T426" s="165" t="s">
        <v>179</v>
      </c>
      <c r="U426" s="166">
        <v>0.32</v>
      </c>
      <c r="V426" s="166">
        <f>ROUND(E426*U426,2)</f>
        <v>90.67</v>
      </c>
      <c r="W426" s="166"/>
      <c r="X426" s="166" t="s">
        <v>221</v>
      </c>
      <c r="Y426" s="167"/>
      <c r="Z426" s="167"/>
      <c r="AA426" s="167"/>
      <c r="AB426" s="167"/>
      <c r="AC426" s="167"/>
      <c r="AD426" s="167"/>
      <c r="AE426" s="167"/>
      <c r="AF426" s="167"/>
      <c r="AG426" s="167" t="s">
        <v>222</v>
      </c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</row>
    <row r="427" spans="1:60" outlineLevel="1">
      <c r="A427" s="168"/>
      <c r="B427" s="169"/>
      <c r="C427" s="179" t="s">
        <v>714</v>
      </c>
      <c r="D427" s="180"/>
      <c r="E427" s="181">
        <v>283.33049999999997</v>
      </c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7"/>
      <c r="Z427" s="167"/>
      <c r="AA427" s="167"/>
      <c r="AB427" s="167"/>
      <c r="AC427" s="167"/>
      <c r="AD427" s="167"/>
      <c r="AE427" s="167"/>
      <c r="AF427" s="167"/>
      <c r="AG427" s="167" t="s">
        <v>226</v>
      </c>
      <c r="AH427" s="167">
        <v>0</v>
      </c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</row>
    <row r="428" spans="1:60" ht="22.5" outlineLevel="1">
      <c r="A428" s="158">
        <v>132</v>
      </c>
      <c r="B428" s="159" t="s">
        <v>715</v>
      </c>
      <c r="C428" s="160" t="s">
        <v>716</v>
      </c>
      <c r="D428" s="161" t="s">
        <v>260</v>
      </c>
      <c r="E428" s="162">
        <v>141.66524999999999</v>
      </c>
      <c r="F428" s="163"/>
      <c r="G428" s="164">
        <f>ROUND(E428*F428,2)</f>
        <v>0</v>
      </c>
      <c r="H428" s="163"/>
      <c r="I428" s="164">
        <f>ROUND(E428*H428,2)</f>
        <v>0</v>
      </c>
      <c r="J428" s="163"/>
      <c r="K428" s="164">
        <f>ROUND(E428*J428,2)</f>
        <v>0</v>
      </c>
      <c r="L428" s="164">
        <v>21</v>
      </c>
      <c r="M428" s="164">
        <f>G428*(1+L428/100)</f>
        <v>0</v>
      </c>
      <c r="N428" s="164">
        <v>0</v>
      </c>
      <c r="O428" s="164">
        <f>ROUND(E428*N428,2)</f>
        <v>0</v>
      </c>
      <c r="P428" s="164">
        <v>0</v>
      </c>
      <c r="Q428" s="164">
        <f>ROUND(E428*P428,2)</f>
        <v>0</v>
      </c>
      <c r="R428" s="164" t="s">
        <v>333</v>
      </c>
      <c r="S428" s="164" t="s">
        <v>179</v>
      </c>
      <c r="T428" s="165" t="s">
        <v>179</v>
      </c>
      <c r="U428" s="166">
        <v>0.52600000000000002</v>
      </c>
      <c r="V428" s="166">
        <f>ROUND(E428*U428,2)</f>
        <v>74.52</v>
      </c>
      <c r="W428" s="166"/>
      <c r="X428" s="166" t="s">
        <v>221</v>
      </c>
      <c r="Y428" s="167"/>
      <c r="Z428" s="167"/>
      <c r="AA428" s="167"/>
      <c r="AB428" s="167"/>
      <c r="AC428" s="167"/>
      <c r="AD428" s="167"/>
      <c r="AE428" s="167"/>
      <c r="AF428" s="167"/>
      <c r="AG428" s="167" t="s">
        <v>222</v>
      </c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</row>
    <row r="429" spans="1:60" outlineLevel="1">
      <c r="A429" s="168"/>
      <c r="B429" s="169"/>
      <c r="C429" s="179" t="s">
        <v>717</v>
      </c>
      <c r="D429" s="180"/>
      <c r="E429" s="181">
        <v>141.66524999999999</v>
      </c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7"/>
      <c r="Z429" s="167"/>
      <c r="AA429" s="167"/>
      <c r="AB429" s="167"/>
      <c r="AC429" s="167"/>
      <c r="AD429" s="167"/>
      <c r="AE429" s="167"/>
      <c r="AF429" s="167"/>
      <c r="AG429" s="167" t="s">
        <v>226</v>
      </c>
      <c r="AH429" s="167">
        <v>5</v>
      </c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</row>
    <row r="430" spans="1:60" outlineLevel="1">
      <c r="A430" s="158">
        <v>133</v>
      </c>
      <c r="B430" s="159" t="s">
        <v>718</v>
      </c>
      <c r="C430" s="160" t="s">
        <v>719</v>
      </c>
      <c r="D430" s="161" t="s">
        <v>260</v>
      </c>
      <c r="E430" s="162">
        <v>283.33049999999997</v>
      </c>
      <c r="F430" s="163"/>
      <c r="G430" s="164">
        <f>ROUND(E430*F430,2)</f>
        <v>0</v>
      </c>
      <c r="H430" s="163"/>
      <c r="I430" s="164">
        <f>ROUND(E430*H430,2)</f>
        <v>0</v>
      </c>
      <c r="J430" s="163"/>
      <c r="K430" s="164">
        <f>ROUND(E430*J430,2)</f>
        <v>0</v>
      </c>
      <c r="L430" s="164">
        <v>21</v>
      </c>
      <c r="M430" s="164">
        <f>G430*(1+L430/100)</f>
        <v>0</v>
      </c>
      <c r="N430" s="164">
        <v>7.6980000000000007E-2</v>
      </c>
      <c r="O430" s="164">
        <f>ROUND(E430*N430,2)</f>
        <v>21.81</v>
      </c>
      <c r="P430" s="164">
        <v>0</v>
      </c>
      <c r="Q430" s="164">
        <f>ROUND(E430*P430,2)</f>
        <v>0</v>
      </c>
      <c r="R430" s="164" t="s">
        <v>333</v>
      </c>
      <c r="S430" s="164" t="s">
        <v>179</v>
      </c>
      <c r="T430" s="165" t="s">
        <v>179</v>
      </c>
      <c r="U430" s="166">
        <v>1.587</v>
      </c>
      <c r="V430" s="166">
        <f>ROUND(E430*U430,2)</f>
        <v>449.65</v>
      </c>
      <c r="W430" s="166"/>
      <c r="X430" s="166" t="s">
        <v>221</v>
      </c>
      <c r="Y430" s="167"/>
      <c r="Z430" s="167"/>
      <c r="AA430" s="167"/>
      <c r="AB430" s="167"/>
      <c r="AC430" s="167"/>
      <c r="AD430" s="167"/>
      <c r="AE430" s="167"/>
      <c r="AF430" s="167"/>
      <c r="AG430" s="167" t="s">
        <v>222</v>
      </c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</row>
    <row r="431" spans="1:60" outlineLevel="1">
      <c r="A431" s="168"/>
      <c r="B431" s="169"/>
      <c r="C431" s="179" t="s">
        <v>714</v>
      </c>
      <c r="D431" s="180"/>
      <c r="E431" s="181">
        <v>283.33049999999997</v>
      </c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7"/>
      <c r="Z431" s="167"/>
      <c r="AA431" s="167"/>
      <c r="AB431" s="167"/>
      <c r="AC431" s="167"/>
      <c r="AD431" s="167"/>
      <c r="AE431" s="167"/>
      <c r="AF431" s="167"/>
      <c r="AG431" s="167" t="s">
        <v>226</v>
      </c>
      <c r="AH431" s="167">
        <v>0</v>
      </c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</row>
    <row r="432" spans="1:60" ht="22.5" outlineLevel="1">
      <c r="A432" s="158">
        <v>134</v>
      </c>
      <c r="B432" s="159" t="s">
        <v>720</v>
      </c>
      <c r="C432" s="160" t="s">
        <v>721</v>
      </c>
      <c r="D432" s="161" t="s">
        <v>260</v>
      </c>
      <c r="E432" s="162">
        <v>566.66099999999994</v>
      </c>
      <c r="F432" s="163"/>
      <c r="G432" s="164">
        <f>ROUND(E432*F432,2)</f>
        <v>0</v>
      </c>
      <c r="H432" s="163"/>
      <c r="I432" s="164">
        <f>ROUND(E432*H432,2)</f>
        <v>0</v>
      </c>
      <c r="J432" s="163"/>
      <c r="K432" s="164">
        <f>ROUND(E432*J432,2)</f>
        <v>0</v>
      </c>
      <c r="L432" s="164">
        <v>21</v>
      </c>
      <c r="M432" s="164">
        <f>G432*(1+L432/100)</f>
        <v>0</v>
      </c>
      <c r="N432" s="164">
        <v>2.5760000000000002E-2</v>
      </c>
      <c r="O432" s="164">
        <f>ROUND(E432*N432,2)</f>
        <v>14.6</v>
      </c>
      <c r="P432" s="164">
        <v>0</v>
      </c>
      <c r="Q432" s="164">
        <f>ROUND(E432*P432,2)</f>
        <v>0</v>
      </c>
      <c r="R432" s="164" t="s">
        <v>333</v>
      </c>
      <c r="S432" s="164" t="s">
        <v>179</v>
      </c>
      <c r="T432" s="165" t="s">
        <v>179</v>
      </c>
      <c r="U432" s="166">
        <v>0.52900000000000003</v>
      </c>
      <c r="V432" s="166">
        <f>ROUND(E432*U432,2)</f>
        <v>299.76</v>
      </c>
      <c r="W432" s="166"/>
      <c r="X432" s="166" t="s">
        <v>221</v>
      </c>
      <c r="Y432" s="167"/>
      <c r="Z432" s="167"/>
      <c r="AA432" s="167"/>
      <c r="AB432" s="167"/>
      <c r="AC432" s="167"/>
      <c r="AD432" s="167"/>
      <c r="AE432" s="167"/>
      <c r="AF432" s="167"/>
      <c r="AG432" s="167" t="s">
        <v>222</v>
      </c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</row>
    <row r="433" spans="1:60" outlineLevel="1">
      <c r="A433" s="168"/>
      <c r="B433" s="169"/>
      <c r="C433" s="179" t="s">
        <v>722</v>
      </c>
      <c r="D433" s="180"/>
      <c r="E433" s="181">
        <v>566.66099999999994</v>
      </c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7"/>
      <c r="Z433" s="167"/>
      <c r="AA433" s="167"/>
      <c r="AB433" s="167"/>
      <c r="AC433" s="167"/>
      <c r="AD433" s="167"/>
      <c r="AE433" s="167"/>
      <c r="AF433" s="167"/>
      <c r="AG433" s="167" t="s">
        <v>226</v>
      </c>
      <c r="AH433" s="167">
        <v>5</v>
      </c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</row>
    <row r="434" spans="1:60" outlineLevel="1">
      <c r="A434" s="158">
        <v>135</v>
      </c>
      <c r="B434" s="159" t="s">
        <v>723</v>
      </c>
      <c r="C434" s="160" t="s">
        <v>724</v>
      </c>
      <c r="D434" s="161" t="s">
        <v>260</v>
      </c>
      <c r="E434" s="162">
        <v>204.49</v>
      </c>
      <c r="F434" s="163"/>
      <c r="G434" s="164">
        <f>ROUND(E434*F434,2)</f>
        <v>0</v>
      </c>
      <c r="H434" s="163"/>
      <c r="I434" s="164">
        <f>ROUND(E434*H434,2)</f>
        <v>0</v>
      </c>
      <c r="J434" s="163"/>
      <c r="K434" s="164">
        <f>ROUND(E434*J434,2)</f>
        <v>0</v>
      </c>
      <c r="L434" s="164">
        <v>21</v>
      </c>
      <c r="M434" s="164">
        <f>G434*(1+L434/100)</f>
        <v>0</v>
      </c>
      <c r="N434" s="164">
        <v>4.0000000000000003E-5</v>
      </c>
      <c r="O434" s="164">
        <f>ROUND(E434*N434,2)</f>
        <v>0.01</v>
      </c>
      <c r="P434" s="164">
        <v>0</v>
      </c>
      <c r="Q434" s="164">
        <f>ROUND(E434*P434,2)</f>
        <v>0</v>
      </c>
      <c r="R434" s="164" t="s">
        <v>356</v>
      </c>
      <c r="S434" s="164" t="s">
        <v>179</v>
      </c>
      <c r="T434" s="165" t="s">
        <v>179</v>
      </c>
      <c r="U434" s="166">
        <v>7.8E-2</v>
      </c>
      <c r="V434" s="166">
        <f>ROUND(E434*U434,2)</f>
        <v>15.95</v>
      </c>
      <c r="W434" s="166"/>
      <c r="X434" s="166" t="s">
        <v>221</v>
      </c>
      <c r="Y434" s="167"/>
      <c r="Z434" s="167"/>
      <c r="AA434" s="167"/>
      <c r="AB434" s="167"/>
      <c r="AC434" s="167"/>
      <c r="AD434" s="167"/>
      <c r="AE434" s="167"/>
      <c r="AF434" s="167"/>
      <c r="AG434" s="167" t="s">
        <v>222</v>
      </c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</row>
    <row r="435" spans="1:60" ht="18.95" customHeight="1" outlineLevel="1">
      <c r="A435" s="168"/>
      <c r="B435" s="169"/>
      <c r="C435" s="244" t="s">
        <v>725</v>
      </c>
      <c r="D435" s="244"/>
      <c r="E435" s="244"/>
      <c r="F435" s="244"/>
      <c r="G435" s="244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7"/>
      <c r="Z435" s="167"/>
      <c r="AA435" s="167"/>
      <c r="AB435" s="167"/>
      <c r="AC435" s="167"/>
      <c r="AD435" s="167"/>
      <c r="AE435" s="167"/>
      <c r="AF435" s="167"/>
      <c r="AG435" s="167" t="s">
        <v>224</v>
      </c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70" t="str">
        <f>C435</f>
        <v>které se zřizují před úpravami povrchu, a obalení osazených dveřních zárubní před znečištěním při úpravách povrchu nástřikem plastických maltovin včetně pozdějšího odkrytí,</v>
      </c>
      <c r="BB435" s="167"/>
      <c r="BC435" s="167"/>
      <c r="BD435" s="167"/>
      <c r="BE435" s="167"/>
      <c r="BF435" s="167"/>
      <c r="BG435" s="167"/>
      <c r="BH435" s="167"/>
    </row>
    <row r="436" spans="1:60" outlineLevel="1">
      <c r="A436" s="168"/>
      <c r="B436" s="169"/>
      <c r="C436" s="179" t="s">
        <v>726</v>
      </c>
      <c r="D436" s="180"/>
      <c r="E436" s="181">
        <v>9.4499999999999993</v>
      </c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7"/>
      <c r="Z436" s="167"/>
      <c r="AA436" s="167"/>
      <c r="AB436" s="167"/>
      <c r="AC436" s="167"/>
      <c r="AD436" s="167"/>
      <c r="AE436" s="167"/>
      <c r="AF436" s="167"/>
      <c r="AG436" s="167" t="s">
        <v>226</v>
      </c>
      <c r="AH436" s="167">
        <v>0</v>
      </c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</row>
    <row r="437" spans="1:60" outlineLevel="1">
      <c r="A437" s="168"/>
      <c r="B437" s="169"/>
      <c r="C437" s="179" t="s">
        <v>727</v>
      </c>
      <c r="D437" s="180"/>
      <c r="E437" s="181">
        <v>51.2</v>
      </c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7"/>
      <c r="Z437" s="167"/>
      <c r="AA437" s="167"/>
      <c r="AB437" s="167"/>
      <c r="AC437" s="167"/>
      <c r="AD437" s="167"/>
      <c r="AE437" s="167"/>
      <c r="AF437" s="167"/>
      <c r="AG437" s="167" t="s">
        <v>226</v>
      </c>
      <c r="AH437" s="167">
        <v>0</v>
      </c>
      <c r="AI437" s="167"/>
      <c r="AJ437" s="167"/>
      <c r="AK437" s="167"/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</row>
    <row r="438" spans="1:60" outlineLevel="1">
      <c r="A438" s="168"/>
      <c r="B438" s="169"/>
      <c r="C438" s="179" t="s">
        <v>728</v>
      </c>
      <c r="D438" s="180"/>
      <c r="E438" s="181">
        <v>22.38</v>
      </c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7"/>
      <c r="Z438" s="167"/>
      <c r="AA438" s="167"/>
      <c r="AB438" s="167"/>
      <c r="AC438" s="167"/>
      <c r="AD438" s="167"/>
      <c r="AE438" s="167"/>
      <c r="AF438" s="167"/>
      <c r="AG438" s="167" t="s">
        <v>226</v>
      </c>
      <c r="AH438" s="167">
        <v>0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</row>
    <row r="439" spans="1:60" outlineLevel="1">
      <c r="A439" s="168"/>
      <c r="B439" s="169"/>
      <c r="C439" s="179" t="s">
        <v>729</v>
      </c>
      <c r="D439" s="180"/>
      <c r="E439" s="181">
        <v>17.89</v>
      </c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7"/>
      <c r="Z439" s="167"/>
      <c r="AA439" s="167"/>
      <c r="AB439" s="167"/>
      <c r="AC439" s="167"/>
      <c r="AD439" s="167"/>
      <c r="AE439" s="167"/>
      <c r="AF439" s="167"/>
      <c r="AG439" s="167" t="s">
        <v>226</v>
      </c>
      <c r="AH439" s="167">
        <v>0</v>
      </c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</row>
    <row r="440" spans="1:60" outlineLevel="1">
      <c r="A440" s="168"/>
      <c r="B440" s="169"/>
      <c r="C440" s="179" t="s">
        <v>730</v>
      </c>
      <c r="D440" s="180"/>
      <c r="E440" s="181">
        <v>49.2</v>
      </c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7"/>
      <c r="Z440" s="167"/>
      <c r="AA440" s="167"/>
      <c r="AB440" s="167"/>
      <c r="AC440" s="167"/>
      <c r="AD440" s="167"/>
      <c r="AE440" s="167"/>
      <c r="AF440" s="167"/>
      <c r="AG440" s="167" t="s">
        <v>226</v>
      </c>
      <c r="AH440" s="167">
        <v>0</v>
      </c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</row>
    <row r="441" spans="1:60" outlineLevel="1">
      <c r="A441" s="168"/>
      <c r="B441" s="169"/>
      <c r="C441" s="179" t="s">
        <v>731</v>
      </c>
      <c r="D441" s="180"/>
      <c r="E441" s="181">
        <v>9.66</v>
      </c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7"/>
      <c r="Z441" s="167"/>
      <c r="AA441" s="167"/>
      <c r="AB441" s="167"/>
      <c r="AC441" s="167"/>
      <c r="AD441" s="167"/>
      <c r="AE441" s="167"/>
      <c r="AF441" s="167"/>
      <c r="AG441" s="167" t="s">
        <v>226</v>
      </c>
      <c r="AH441" s="167">
        <v>0</v>
      </c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</row>
    <row r="442" spans="1:60" outlineLevel="1">
      <c r="A442" s="168"/>
      <c r="B442" s="169"/>
      <c r="C442" s="179" t="s">
        <v>732</v>
      </c>
      <c r="D442" s="180"/>
      <c r="E442" s="181">
        <v>14.02</v>
      </c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7"/>
      <c r="Z442" s="167"/>
      <c r="AA442" s="167"/>
      <c r="AB442" s="167"/>
      <c r="AC442" s="167"/>
      <c r="AD442" s="167"/>
      <c r="AE442" s="167"/>
      <c r="AF442" s="167"/>
      <c r="AG442" s="167" t="s">
        <v>226</v>
      </c>
      <c r="AH442" s="167">
        <v>0</v>
      </c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</row>
    <row r="443" spans="1:60" outlineLevel="1">
      <c r="A443" s="168"/>
      <c r="B443" s="169"/>
      <c r="C443" s="179" t="s">
        <v>733</v>
      </c>
      <c r="D443" s="180"/>
      <c r="E443" s="181">
        <v>30.69</v>
      </c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7"/>
      <c r="Z443" s="167"/>
      <c r="AA443" s="167"/>
      <c r="AB443" s="167"/>
      <c r="AC443" s="167"/>
      <c r="AD443" s="167"/>
      <c r="AE443" s="167"/>
      <c r="AF443" s="167"/>
      <c r="AG443" s="167" t="s">
        <v>226</v>
      </c>
      <c r="AH443" s="167">
        <v>0</v>
      </c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</row>
    <row r="444" spans="1:60" outlineLevel="1">
      <c r="A444" s="158">
        <v>136</v>
      </c>
      <c r="B444" s="159" t="s">
        <v>734</v>
      </c>
      <c r="C444" s="160" t="s">
        <v>735</v>
      </c>
      <c r="D444" s="161" t="s">
        <v>260</v>
      </c>
      <c r="E444" s="162">
        <v>22.8</v>
      </c>
      <c r="F444" s="163"/>
      <c r="G444" s="164">
        <f>ROUND(E444*F444,2)</f>
        <v>0</v>
      </c>
      <c r="H444" s="163"/>
      <c r="I444" s="164">
        <f>ROUND(E444*H444,2)</f>
        <v>0</v>
      </c>
      <c r="J444" s="163"/>
      <c r="K444" s="164">
        <f>ROUND(E444*J444,2)</f>
        <v>0</v>
      </c>
      <c r="L444" s="164">
        <v>21</v>
      </c>
      <c r="M444" s="164">
        <f>G444*(1+L444/100)</f>
        <v>0</v>
      </c>
      <c r="N444" s="164">
        <v>5.1229999999999998E-2</v>
      </c>
      <c r="O444" s="164">
        <f>ROUND(E444*N444,2)</f>
        <v>1.17</v>
      </c>
      <c r="P444" s="164">
        <v>0</v>
      </c>
      <c r="Q444" s="164">
        <f>ROUND(E444*P444,2)</f>
        <v>0</v>
      </c>
      <c r="R444" s="164" t="s">
        <v>356</v>
      </c>
      <c r="S444" s="164" t="s">
        <v>179</v>
      </c>
      <c r="T444" s="165" t="s">
        <v>179</v>
      </c>
      <c r="U444" s="166">
        <v>0.97299999999999998</v>
      </c>
      <c r="V444" s="166">
        <f>ROUND(E444*U444,2)</f>
        <v>22.18</v>
      </c>
      <c r="W444" s="166"/>
      <c r="X444" s="166" t="s">
        <v>221</v>
      </c>
      <c r="Y444" s="167"/>
      <c r="Z444" s="167"/>
      <c r="AA444" s="167"/>
      <c r="AB444" s="167"/>
      <c r="AC444" s="167"/>
      <c r="AD444" s="167"/>
      <c r="AE444" s="167"/>
      <c r="AF444" s="167"/>
      <c r="AG444" s="167" t="s">
        <v>222</v>
      </c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</row>
    <row r="445" spans="1:60" ht="12.75" customHeight="1" outlineLevel="1">
      <c r="A445" s="168"/>
      <c r="B445" s="169"/>
      <c r="C445" s="244" t="s">
        <v>736</v>
      </c>
      <c r="D445" s="244"/>
      <c r="E445" s="244"/>
      <c r="F445" s="244"/>
      <c r="G445" s="244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7"/>
      <c r="Z445" s="167"/>
      <c r="AA445" s="167"/>
      <c r="AB445" s="167"/>
      <c r="AC445" s="167"/>
      <c r="AD445" s="167"/>
      <c r="AE445" s="167"/>
      <c r="AF445" s="167"/>
      <c r="AG445" s="167" t="s">
        <v>224</v>
      </c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</row>
    <row r="446" spans="1:60" outlineLevel="1">
      <c r="A446" s="168"/>
      <c r="B446" s="169"/>
      <c r="C446" s="179" t="s">
        <v>737</v>
      </c>
      <c r="D446" s="180"/>
      <c r="E446" s="181">
        <v>8.4</v>
      </c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7"/>
      <c r="Z446" s="167"/>
      <c r="AA446" s="167"/>
      <c r="AB446" s="167"/>
      <c r="AC446" s="167"/>
      <c r="AD446" s="167"/>
      <c r="AE446" s="167"/>
      <c r="AF446" s="167"/>
      <c r="AG446" s="167" t="s">
        <v>226</v>
      </c>
      <c r="AH446" s="167">
        <v>0</v>
      </c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</row>
    <row r="447" spans="1:60" outlineLevel="1">
      <c r="A447" s="168"/>
      <c r="B447" s="169"/>
      <c r="C447" s="179" t="s">
        <v>738</v>
      </c>
      <c r="D447" s="180"/>
      <c r="E447" s="181">
        <v>14.4</v>
      </c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7"/>
      <c r="Z447" s="167"/>
      <c r="AA447" s="167"/>
      <c r="AB447" s="167"/>
      <c r="AC447" s="167"/>
      <c r="AD447" s="167"/>
      <c r="AE447" s="167"/>
      <c r="AF447" s="167"/>
      <c r="AG447" s="167" t="s">
        <v>226</v>
      </c>
      <c r="AH447" s="167">
        <v>0</v>
      </c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</row>
    <row r="448" spans="1:60" ht="33.75" outlineLevel="1">
      <c r="A448" s="158">
        <v>137</v>
      </c>
      <c r="B448" s="159" t="s">
        <v>739</v>
      </c>
      <c r="C448" s="160" t="s">
        <v>740</v>
      </c>
      <c r="D448" s="161" t="s">
        <v>260</v>
      </c>
      <c r="E448" s="162">
        <v>345.97500000000002</v>
      </c>
      <c r="F448" s="163"/>
      <c r="G448" s="164">
        <f>ROUND(E448*F448,2)</f>
        <v>0</v>
      </c>
      <c r="H448" s="163"/>
      <c r="I448" s="164">
        <f>ROUND(E448*H448,2)</f>
        <v>0</v>
      </c>
      <c r="J448" s="163"/>
      <c r="K448" s="164">
        <f>ROUND(E448*J448,2)</f>
        <v>0</v>
      </c>
      <c r="L448" s="164">
        <v>21</v>
      </c>
      <c r="M448" s="164">
        <f>G448*(1+L448/100)</f>
        <v>0</v>
      </c>
      <c r="N448" s="164">
        <v>2.768E-2</v>
      </c>
      <c r="O448" s="164">
        <f>ROUND(E448*N448,2)</f>
        <v>9.58</v>
      </c>
      <c r="P448" s="164">
        <v>0</v>
      </c>
      <c r="Q448" s="164">
        <f>ROUND(E448*P448,2)</f>
        <v>0</v>
      </c>
      <c r="R448" s="164" t="s">
        <v>392</v>
      </c>
      <c r="S448" s="164" t="s">
        <v>179</v>
      </c>
      <c r="T448" s="165" t="s">
        <v>179</v>
      </c>
      <c r="U448" s="166">
        <v>0.51</v>
      </c>
      <c r="V448" s="166">
        <f>ROUND(E448*U448,2)</f>
        <v>176.45</v>
      </c>
      <c r="W448" s="166"/>
      <c r="X448" s="166" t="s">
        <v>221</v>
      </c>
      <c r="Y448" s="167"/>
      <c r="Z448" s="167"/>
      <c r="AA448" s="167"/>
      <c r="AB448" s="167"/>
      <c r="AC448" s="167"/>
      <c r="AD448" s="167"/>
      <c r="AE448" s="167"/>
      <c r="AF448" s="167"/>
      <c r="AG448" s="167" t="s">
        <v>222</v>
      </c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</row>
    <row r="449" spans="1:60" ht="12.75" customHeight="1" outlineLevel="1">
      <c r="A449" s="168"/>
      <c r="B449" s="169"/>
      <c r="C449" s="242" t="s">
        <v>741</v>
      </c>
      <c r="D449" s="242"/>
      <c r="E449" s="242"/>
      <c r="F449" s="242"/>
      <c r="G449" s="242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7"/>
      <c r="Z449" s="167"/>
      <c r="AA449" s="167"/>
      <c r="AB449" s="167"/>
      <c r="AC449" s="167"/>
      <c r="AD449" s="167"/>
      <c r="AE449" s="167"/>
      <c r="AF449" s="167"/>
      <c r="AG449" s="167" t="s">
        <v>184</v>
      </c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</row>
    <row r="450" spans="1:60" outlineLevel="1">
      <c r="A450" s="168"/>
      <c r="B450" s="169"/>
      <c r="C450" s="179" t="s">
        <v>742</v>
      </c>
      <c r="D450" s="180"/>
      <c r="E450" s="181">
        <v>345.97500000000002</v>
      </c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7"/>
      <c r="Z450" s="167"/>
      <c r="AA450" s="167"/>
      <c r="AB450" s="167"/>
      <c r="AC450" s="167"/>
      <c r="AD450" s="167"/>
      <c r="AE450" s="167"/>
      <c r="AF450" s="167"/>
      <c r="AG450" s="167" t="s">
        <v>226</v>
      </c>
      <c r="AH450" s="167">
        <v>5</v>
      </c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</row>
    <row r="451" spans="1:60" outlineLevel="1">
      <c r="A451" s="168"/>
      <c r="B451" s="169"/>
      <c r="C451" s="179" t="s">
        <v>743</v>
      </c>
      <c r="D451" s="180"/>
      <c r="E451" s="181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7"/>
      <c r="Z451" s="167"/>
      <c r="AA451" s="167"/>
      <c r="AB451" s="167"/>
      <c r="AC451" s="167"/>
      <c r="AD451" s="167"/>
      <c r="AE451" s="167"/>
      <c r="AF451" s="167"/>
      <c r="AG451" s="167" t="s">
        <v>226</v>
      </c>
      <c r="AH451" s="167">
        <v>0</v>
      </c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</row>
    <row r="452" spans="1:60" ht="22.5" outlineLevel="1">
      <c r="A452" s="158">
        <v>138</v>
      </c>
      <c r="B452" s="159" t="s">
        <v>744</v>
      </c>
      <c r="C452" s="160" t="s">
        <v>745</v>
      </c>
      <c r="D452" s="161" t="s">
        <v>260</v>
      </c>
      <c r="E452" s="162">
        <v>1024.5999999999999</v>
      </c>
      <c r="F452" s="163"/>
      <c r="G452" s="164">
        <f>ROUND(E452*F452,2)</f>
        <v>0</v>
      </c>
      <c r="H452" s="163"/>
      <c r="I452" s="164">
        <f>ROUND(E452*H452,2)</f>
        <v>0</v>
      </c>
      <c r="J452" s="163"/>
      <c r="K452" s="164">
        <f>ROUND(E452*J452,2)</f>
        <v>0</v>
      </c>
      <c r="L452" s="164">
        <v>21</v>
      </c>
      <c r="M452" s="164">
        <f>G452*(1+L452/100)</f>
        <v>0</v>
      </c>
      <c r="N452" s="164">
        <v>3.0190000000000002E-2</v>
      </c>
      <c r="O452" s="164">
        <f>ROUND(E452*N452,2)</f>
        <v>30.93</v>
      </c>
      <c r="P452" s="164">
        <v>0</v>
      </c>
      <c r="Q452" s="164">
        <f>ROUND(E452*P452,2)</f>
        <v>0</v>
      </c>
      <c r="R452" s="164" t="s">
        <v>392</v>
      </c>
      <c r="S452" s="164" t="s">
        <v>179</v>
      </c>
      <c r="T452" s="165" t="s">
        <v>179</v>
      </c>
      <c r="U452" s="166">
        <v>1.0479499999999999</v>
      </c>
      <c r="V452" s="166">
        <f>ROUND(E452*U452,2)</f>
        <v>1073.73</v>
      </c>
      <c r="W452" s="166"/>
      <c r="X452" s="166" t="s">
        <v>221</v>
      </c>
      <c r="Y452" s="167"/>
      <c r="Z452" s="167"/>
      <c r="AA452" s="167"/>
      <c r="AB452" s="167"/>
      <c r="AC452" s="167"/>
      <c r="AD452" s="167"/>
      <c r="AE452" s="167"/>
      <c r="AF452" s="167"/>
      <c r="AG452" s="167" t="s">
        <v>222</v>
      </c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</row>
    <row r="453" spans="1:60" ht="12.75" customHeight="1" outlineLevel="1">
      <c r="A453" s="168"/>
      <c r="B453" s="169"/>
      <c r="C453" s="242" t="s">
        <v>741</v>
      </c>
      <c r="D453" s="242"/>
      <c r="E453" s="242"/>
      <c r="F453" s="242"/>
      <c r="G453" s="242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7"/>
      <c r="Z453" s="167"/>
      <c r="AA453" s="167"/>
      <c r="AB453" s="167"/>
      <c r="AC453" s="167"/>
      <c r="AD453" s="167"/>
      <c r="AE453" s="167"/>
      <c r="AF453" s="167"/>
      <c r="AG453" s="167" t="s">
        <v>184</v>
      </c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</row>
    <row r="454" spans="1:60" outlineLevel="1">
      <c r="A454" s="168"/>
      <c r="B454" s="169"/>
      <c r="C454" s="179" t="s">
        <v>746</v>
      </c>
      <c r="D454" s="180"/>
      <c r="E454" s="181">
        <v>1024.5999999999999</v>
      </c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7"/>
      <c r="Z454" s="167"/>
      <c r="AA454" s="167"/>
      <c r="AB454" s="167"/>
      <c r="AC454" s="167"/>
      <c r="AD454" s="167"/>
      <c r="AE454" s="167"/>
      <c r="AF454" s="167"/>
      <c r="AG454" s="167" t="s">
        <v>226</v>
      </c>
      <c r="AH454" s="167">
        <v>5</v>
      </c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</row>
    <row r="455" spans="1:60" ht="22.5" outlineLevel="1">
      <c r="A455" s="158">
        <v>139</v>
      </c>
      <c r="B455" s="159" t="s">
        <v>747</v>
      </c>
      <c r="C455" s="160" t="s">
        <v>748</v>
      </c>
      <c r="D455" s="161" t="s">
        <v>260</v>
      </c>
      <c r="E455" s="162">
        <v>345.97500000000002</v>
      </c>
      <c r="F455" s="163"/>
      <c r="G455" s="164">
        <f>ROUND(E455*F455,2)</f>
        <v>0</v>
      </c>
      <c r="H455" s="163"/>
      <c r="I455" s="164">
        <f>ROUND(E455*H455,2)</f>
        <v>0</v>
      </c>
      <c r="J455" s="163"/>
      <c r="K455" s="164">
        <f>ROUND(E455*J455,2)</f>
        <v>0</v>
      </c>
      <c r="L455" s="164">
        <v>21</v>
      </c>
      <c r="M455" s="164">
        <f>G455*(1+L455/100)</f>
        <v>0</v>
      </c>
      <c r="N455" s="164">
        <v>7.6800000000000002E-3</v>
      </c>
      <c r="O455" s="164">
        <f>ROUND(E455*N455,2)</f>
        <v>2.66</v>
      </c>
      <c r="P455" s="164">
        <v>0</v>
      </c>
      <c r="Q455" s="164">
        <f>ROUND(E455*P455,2)</f>
        <v>0</v>
      </c>
      <c r="R455" s="164" t="s">
        <v>356</v>
      </c>
      <c r="S455" s="164" t="s">
        <v>179</v>
      </c>
      <c r="T455" s="165" t="s">
        <v>179</v>
      </c>
      <c r="U455" s="166">
        <v>0.38100000000000001</v>
      </c>
      <c r="V455" s="166">
        <f>ROUND(E455*U455,2)</f>
        <v>131.82</v>
      </c>
      <c r="W455" s="166"/>
      <c r="X455" s="166" t="s">
        <v>221</v>
      </c>
      <c r="Y455" s="167"/>
      <c r="Z455" s="167"/>
      <c r="AA455" s="167"/>
      <c r="AB455" s="167"/>
      <c r="AC455" s="167"/>
      <c r="AD455" s="167"/>
      <c r="AE455" s="167"/>
      <c r="AF455" s="167"/>
      <c r="AG455" s="167" t="s">
        <v>222</v>
      </c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</row>
    <row r="456" spans="1:60" ht="18.95" customHeight="1" outlineLevel="1">
      <c r="A456" s="168"/>
      <c r="B456" s="169"/>
      <c r="C456" s="244" t="s">
        <v>749</v>
      </c>
      <c r="D456" s="244"/>
      <c r="E456" s="244"/>
      <c r="F456" s="244"/>
      <c r="G456" s="244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7"/>
      <c r="Z456" s="167"/>
      <c r="AA456" s="167"/>
      <c r="AB456" s="167"/>
      <c r="AC456" s="167"/>
      <c r="AD456" s="167"/>
      <c r="AE456" s="167"/>
      <c r="AF456" s="167"/>
      <c r="AG456" s="167" t="s">
        <v>224</v>
      </c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70" t="str">
        <f>C456</f>
        <v>vodorovných, šikmých, žebrových a klenutých a schodišťových konstrukcí, s nejnutnějším obroušením podkladu (pemzou apod.) a oprášením, s pomocným lešením o výšce podlahy do 1900 mm a pro zatížení do 1,5 kPa,</v>
      </c>
      <c r="BB456" s="167"/>
      <c r="BC456" s="167"/>
      <c r="BD456" s="167"/>
      <c r="BE456" s="167"/>
      <c r="BF456" s="167"/>
      <c r="BG456" s="167"/>
      <c r="BH456" s="167"/>
    </row>
    <row r="457" spans="1:60" outlineLevel="1">
      <c r="A457" s="168"/>
      <c r="B457" s="169"/>
      <c r="C457" s="179" t="s">
        <v>750</v>
      </c>
      <c r="D457" s="180"/>
      <c r="E457" s="181">
        <v>345.97500000000002</v>
      </c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7"/>
      <c r="Z457" s="167"/>
      <c r="AA457" s="167"/>
      <c r="AB457" s="167"/>
      <c r="AC457" s="167"/>
      <c r="AD457" s="167"/>
      <c r="AE457" s="167"/>
      <c r="AF457" s="167"/>
      <c r="AG457" s="167" t="s">
        <v>226</v>
      </c>
      <c r="AH457" s="167">
        <v>5</v>
      </c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</row>
    <row r="458" spans="1:60" ht="22.5" outlineLevel="1">
      <c r="A458" s="158">
        <v>140</v>
      </c>
      <c r="B458" s="159" t="s">
        <v>751</v>
      </c>
      <c r="C458" s="160" t="s">
        <v>752</v>
      </c>
      <c r="D458" s="161" t="s">
        <v>260</v>
      </c>
      <c r="E458" s="162">
        <v>22.8</v>
      </c>
      <c r="F458" s="163"/>
      <c r="G458" s="164">
        <f>ROUND(E458*F458,2)</f>
        <v>0</v>
      </c>
      <c r="H458" s="163"/>
      <c r="I458" s="164">
        <f>ROUND(E458*H458,2)</f>
        <v>0</v>
      </c>
      <c r="J458" s="163"/>
      <c r="K458" s="164">
        <f>ROUND(E458*J458,2)</f>
        <v>0</v>
      </c>
      <c r="L458" s="164">
        <v>21</v>
      </c>
      <c r="M458" s="164">
        <f>G458*(1+L458/100)</f>
        <v>0</v>
      </c>
      <c r="N458" s="164">
        <v>4.1099999999999999E-3</v>
      </c>
      <c r="O458" s="164">
        <f>ROUND(E458*N458,2)</f>
        <v>0.09</v>
      </c>
      <c r="P458" s="164">
        <v>0</v>
      </c>
      <c r="Q458" s="164">
        <f>ROUND(E458*P458,2)</f>
        <v>0</v>
      </c>
      <c r="R458" s="164" t="s">
        <v>356</v>
      </c>
      <c r="S458" s="164" t="s">
        <v>179</v>
      </c>
      <c r="T458" s="165" t="s">
        <v>179</v>
      </c>
      <c r="U458" s="166">
        <v>0.48399999999999999</v>
      </c>
      <c r="V458" s="166">
        <f>ROUND(E458*U458,2)</f>
        <v>11.04</v>
      </c>
      <c r="W458" s="166"/>
      <c r="X458" s="166" t="s">
        <v>221</v>
      </c>
      <c r="Y458" s="167"/>
      <c r="Z458" s="167"/>
      <c r="AA458" s="167"/>
      <c r="AB458" s="167"/>
      <c r="AC458" s="167"/>
      <c r="AD458" s="167"/>
      <c r="AE458" s="167"/>
      <c r="AF458" s="167"/>
      <c r="AG458" s="167" t="s">
        <v>222</v>
      </c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</row>
    <row r="459" spans="1:60" ht="12.75" customHeight="1" outlineLevel="1">
      <c r="A459" s="168"/>
      <c r="B459" s="169"/>
      <c r="C459" s="244" t="s">
        <v>736</v>
      </c>
      <c r="D459" s="244"/>
      <c r="E459" s="244"/>
      <c r="F459" s="244"/>
      <c r="G459" s="244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7"/>
      <c r="Z459" s="167"/>
      <c r="AA459" s="167"/>
      <c r="AB459" s="167"/>
      <c r="AC459" s="167"/>
      <c r="AD459" s="167"/>
      <c r="AE459" s="167"/>
      <c r="AF459" s="167"/>
      <c r="AG459" s="167" t="s">
        <v>224</v>
      </c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</row>
    <row r="460" spans="1:60" outlineLevel="1">
      <c r="A460" s="168"/>
      <c r="B460" s="169"/>
      <c r="C460" s="179" t="s">
        <v>753</v>
      </c>
      <c r="D460" s="180"/>
      <c r="E460" s="181">
        <v>22.8</v>
      </c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7"/>
      <c r="Z460" s="167"/>
      <c r="AA460" s="167"/>
      <c r="AB460" s="167"/>
      <c r="AC460" s="167"/>
      <c r="AD460" s="167"/>
      <c r="AE460" s="167"/>
      <c r="AF460" s="167"/>
      <c r="AG460" s="167" t="s">
        <v>226</v>
      </c>
      <c r="AH460" s="167">
        <v>5</v>
      </c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</row>
    <row r="461" spans="1:60" ht="22.5" outlineLevel="1">
      <c r="A461" s="158">
        <v>141</v>
      </c>
      <c r="B461" s="159" t="s">
        <v>754</v>
      </c>
      <c r="C461" s="160" t="s">
        <v>755</v>
      </c>
      <c r="D461" s="161" t="s">
        <v>260</v>
      </c>
      <c r="E461" s="162">
        <v>164.06299999999999</v>
      </c>
      <c r="F461" s="163"/>
      <c r="G461" s="164">
        <f>ROUND(E461*F461,2)</f>
        <v>0</v>
      </c>
      <c r="H461" s="163"/>
      <c r="I461" s="164">
        <f>ROUND(E461*H461,2)</f>
        <v>0</v>
      </c>
      <c r="J461" s="163"/>
      <c r="K461" s="164">
        <f>ROUND(E461*J461,2)</f>
        <v>0</v>
      </c>
      <c r="L461" s="164">
        <v>21</v>
      </c>
      <c r="M461" s="164">
        <f>G461*(1+L461/100)</f>
        <v>0</v>
      </c>
      <c r="N461" s="164">
        <v>0.10712000000000001</v>
      </c>
      <c r="O461" s="164">
        <f>ROUND(E461*N461,2)</f>
        <v>17.57</v>
      </c>
      <c r="P461" s="164">
        <v>0</v>
      </c>
      <c r="Q461" s="164">
        <f>ROUND(E461*P461,2)</f>
        <v>0</v>
      </c>
      <c r="R461" s="164" t="s">
        <v>392</v>
      </c>
      <c r="S461" s="164" t="s">
        <v>179</v>
      </c>
      <c r="T461" s="165" t="s">
        <v>179</v>
      </c>
      <c r="U461" s="166">
        <v>0.69998000000000005</v>
      </c>
      <c r="V461" s="166">
        <f>ROUND(E461*U461,2)</f>
        <v>114.84</v>
      </c>
      <c r="W461" s="166"/>
      <c r="X461" s="166" t="s">
        <v>221</v>
      </c>
      <c r="Y461" s="167"/>
      <c r="Z461" s="167"/>
      <c r="AA461" s="167"/>
      <c r="AB461" s="167"/>
      <c r="AC461" s="167"/>
      <c r="AD461" s="167"/>
      <c r="AE461" s="167"/>
      <c r="AF461" s="167"/>
      <c r="AG461" s="167" t="s">
        <v>222</v>
      </c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</row>
    <row r="462" spans="1:60" ht="12.75" customHeight="1" outlineLevel="1">
      <c r="A462" s="168"/>
      <c r="B462" s="169"/>
      <c r="C462" s="244" t="s">
        <v>756</v>
      </c>
      <c r="D462" s="244"/>
      <c r="E462" s="244"/>
      <c r="F462" s="244"/>
      <c r="G462" s="244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7"/>
      <c r="Z462" s="167"/>
      <c r="AA462" s="167"/>
      <c r="AB462" s="167"/>
      <c r="AC462" s="167"/>
      <c r="AD462" s="167"/>
      <c r="AE462" s="167"/>
      <c r="AF462" s="167"/>
      <c r="AG462" s="167" t="s">
        <v>224</v>
      </c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</row>
    <row r="463" spans="1:60" outlineLevel="1">
      <c r="A463" s="168"/>
      <c r="B463" s="169"/>
      <c r="C463" s="179" t="s">
        <v>757</v>
      </c>
      <c r="D463" s="180"/>
      <c r="E463" s="181">
        <v>164.06299999999999</v>
      </c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7"/>
      <c r="Z463" s="167"/>
      <c r="AA463" s="167"/>
      <c r="AB463" s="167"/>
      <c r="AC463" s="167"/>
      <c r="AD463" s="167"/>
      <c r="AE463" s="167"/>
      <c r="AF463" s="167"/>
      <c r="AG463" s="167" t="s">
        <v>226</v>
      </c>
      <c r="AH463" s="167">
        <v>5</v>
      </c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</row>
    <row r="464" spans="1:60" outlineLevel="1">
      <c r="A464" s="158">
        <v>142</v>
      </c>
      <c r="B464" s="159" t="s">
        <v>758</v>
      </c>
      <c r="C464" s="160" t="s">
        <v>759</v>
      </c>
      <c r="D464" s="161" t="s">
        <v>260</v>
      </c>
      <c r="E464" s="162">
        <v>445.89</v>
      </c>
      <c r="F464" s="163"/>
      <c r="G464" s="164">
        <f>ROUND(E464*F464,2)</f>
        <v>0</v>
      </c>
      <c r="H464" s="163"/>
      <c r="I464" s="164">
        <f>ROUND(E464*H464,2)</f>
        <v>0</v>
      </c>
      <c r="J464" s="163"/>
      <c r="K464" s="164">
        <f>ROUND(E464*J464,2)</f>
        <v>0</v>
      </c>
      <c r="L464" s="164">
        <v>21</v>
      </c>
      <c r="M464" s="164">
        <f>G464*(1+L464/100)</f>
        <v>0</v>
      </c>
      <c r="N464" s="164">
        <v>4.5580000000000002E-2</v>
      </c>
      <c r="O464" s="164">
        <f>ROUND(E464*N464,2)</f>
        <v>20.32</v>
      </c>
      <c r="P464" s="164">
        <v>0</v>
      </c>
      <c r="Q464" s="164">
        <f>ROUND(E464*P464,2)</f>
        <v>0</v>
      </c>
      <c r="R464" s="164" t="s">
        <v>356</v>
      </c>
      <c r="S464" s="164" t="s">
        <v>179</v>
      </c>
      <c r="T464" s="165" t="s">
        <v>179</v>
      </c>
      <c r="U464" s="166">
        <v>0.60799999999999998</v>
      </c>
      <c r="V464" s="166">
        <f>ROUND(E464*U464,2)</f>
        <v>271.10000000000002</v>
      </c>
      <c r="W464" s="166"/>
      <c r="X464" s="166" t="s">
        <v>221</v>
      </c>
      <c r="Y464" s="167"/>
      <c r="Z464" s="167"/>
      <c r="AA464" s="167"/>
      <c r="AB464" s="167"/>
      <c r="AC464" s="167"/>
      <c r="AD464" s="167"/>
      <c r="AE464" s="167"/>
      <c r="AF464" s="167"/>
      <c r="AG464" s="167" t="s">
        <v>222</v>
      </c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</row>
    <row r="465" spans="1:60" ht="12.75" customHeight="1" outlineLevel="1">
      <c r="A465" s="168"/>
      <c r="B465" s="169"/>
      <c r="C465" s="244" t="s">
        <v>760</v>
      </c>
      <c r="D465" s="244"/>
      <c r="E465" s="244"/>
      <c r="F465" s="244"/>
      <c r="G465" s="244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7"/>
      <c r="Z465" s="167"/>
      <c r="AA465" s="167"/>
      <c r="AB465" s="167"/>
      <c r="AC465" s="167"/>
      <c r="AD465" s="167"/>
      <c r="AE465" s="167"/>
      <c r="AF465" s="167"/>
      <c r="AG465" s="167" t="s">
        <v>224</v>
      </c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</row>
    <row r="466" spans="1:60" outlineLevel="1">
      <c r="A466" s="168"/>
      <c r="B466" s="169"/>
      <c r="C466" s="179" t="s">
        <v>761</v>
      </c>
      <c r="D466" s="180"/>
      <c r="E466" s="181">
        <v>445.89</v>
      </c>
      <c r="F466" s="166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  <c r="Y466" s="167"/>
      <c r="Z466" s="167"/>
      <c r="AA466" s="167"/>
      <c r="AB466" s="167"/>
      <c r="AC466" s="167"/>
      <c r="AD466" s="167"/>
      <c r="AE466" s="167"/>
      <c r="AF466" s="167"/>
      <c r="AG466" s="167" t="s">
        <v>226</v>
      </c>
      <c r="AH466" s="167">
        <v>5</v>
      </c>
      <c r="AI466" s="167"/>
      <c r="AJ466" s="167"/>
      <c r="AK466" s="167"/>
      <c r="AL466" s="167"/>
      <c r="AM466" s="167"/>
      <c r="AN466" s="167"/>
      <c r="AO466" s="167"/>
      <c r="AP466" s="167"/>
      <c r="AQ466" s="167"/>
      <c r="AR466" s="167"/>
      <c r="AS466" s="167"/>
      <c r="AT466" s="167"/>
      <c r="AU466" s="167"/>
      <c r="AV466" s="167"/>
      <c r="AW466" s="167"/>
      <c r="AX466" s="167"/>
      <c r="AY466" s="167"/>
      <c r="AZ466" s="167"/>
      <c r="BA466" s="167"/>
      <c r="BB466" s="167"/>
      <c r="BC466" s="167"/>
      <c r="BD466" s="167"/>
      <c r="BE466" s="167"/>
      <c r="BF466" s="167"/>
      <c r="BG466" s="167"/>
      <c r="BH466" s="167"/>
    </row>
    <row r="467" spans="1:60" outlineLevel="1">
      <c r="A467" s="158">
        <v>143</v>
      </c>
      <c r="B467" s="159" t="s">
        <v>762</v>
      </c>
      <c r="C467" s="160" t="s">
        <v>763</v>
      </c>
      <c r="D467" s="161" t="s">
        <v>260</v>
      </c>
      <c r="E467" s="162">
        <v>3281.26</v>
      </c>
      <c r="F467" s="163"/>
      <c r="G467" s="164">
        <f>ROUND(E467*F467,2)</f>
        <v>0</v>
      </c>
      <c r="H467" s="163"/>
      <c r="I467" s="164">
        <f>ROUND(E467*H467,2)</f>
        <v>0</v>
      </c>
      <c r="J467" s="163"/>
      <c r="K467" s="164">
        <f>ROUND(E467*J467,2)</f>
        <v>0</v>
      </c>
      <c r="L467" s="164">
        <v>21</v>
      </c>
      <c r="M467" s="164">
        <f>G467*(1+L467/100)</f>
        <v>0</v>
      </c>
      <c r="N467" s="164">
        <v>2.7980000000000001E-2</v>
      </c>
      <c r="O467" s="164">
        <f>ROUND(E467*N467,2)</f>
        <v>91.81</v>
      </c>
      <c r="P467" s="164">
        <v>0</v>
      </c>
      <c r="Q467" s="164">
        <f>ROUND(E467*P467,2)</f>
        <v>0</v>
      </c>
      <c r="R467" s="164"/>
      <c r="S467" s="164" t="s">
        <v>276</v>
      </c>
      <c r="T467" s="165" t="s">
        <v>180</v>
      </c>
      <c r="U467" s="166">
        <v>0.626</v>
      </c>
      <c r="V467" s="166">
        <f>ROUND(E467*U467,2)</f>
        <v>2054.0700000000002</v>
      </c>
      <c r="W467" s="166"/>
      <c r="X467" s="166" t="s">
        <v>221</v>
      </c>
      <c r="Y467" s="167"/>
      <c r="Z467" s="167"/>
      <c r="AA467" s="167"/>
      <c r="AB467" s="167"/>
      <c r="AC467" s="167"/>
      <c r="AD467" s="167"/>
      <c r="AE467" s="167"/>
      <c r="AF467" s="167"/>
      <c r="AG467" s="167" t="s">
        <v>222</v>
      </c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</row>
    <row r="468" spans="1:60" outlineLevel="1">
      <c r="A468" s="168"/>
      <c r="B468" s="169"/>
      <c r="C468" s="179" t="s">
        <v>764</v>
      </c>
      <c r="D468" s="180"/>
      <c r="E468" s="181">
        <v>240.68</v>
      </c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7"/>
      <c r="Z468" s="167"/>
      <c r="AA468" s="167"/>
      <c r="AB468" s="167"/>
      <c r="AC468" s="167"/>
      <c r="AD468" s="167"/>
      <c r="AE468" s="167"/>
      <c r="AF468" s="167"/>
      <c r="AG468" s="167" t="s">
        <v>226</v>
      </c>
      <c r="AH468" s="167">
        <v>0</v>
      </c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</row>
    <row r="469" spans="1:60" outlineLevel="1">
      <c r="A469" s="168"/>
      <c r="B469" s="169"/>
      <c r="C469" s="179" t="s">
        <v>765</v>
      </c>
      <c r="D469" s="180"/>
      <c r="E469" s="181">
        <v>149.6</v>
      </c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7"/>
      <c r="Z469" s="167"/>
      <c r="AA469" s="167"/>
      <c r="AB469" s="167"/>
      <c r="AC469" s="167"/>
      <c r="AD469" s="167"/>
      <c r="AE469" s="167"/>
      <c r="AF469" s="167"/>
      <c r="AG469" s="167" t="s">
        <v>226</v>
      </c>
      <c r="AH469" s="167">
        <v>0</v>
      </c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</row>
    <row r="470" spans="1:60" outlineLevel="1">
      <c r="A470" s="168"/>
      <c r="B470" s="169"/>
      <c r="C470" s="179" t="s">
        <v>766</v>
      </c>
      <c r="D470" s="180"/>
      <c r="E470" s="181">
        <v>172.26</v>
      </c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7"/>
      <c r="Z470" s="167"/>
      <c r="AA470" s="167"/>
      <c r="AB470" s="167"/>
      <c r="AC470" s="167"/>
      <c r="AD470" s="167"/>
      <c r="AE470" s="167"/>
      <c r="AF470" s="167"/>
      <c r="AG470" s="167" t="s">
        <v>226</v>
      </c>
      <c r="AH470" s="167">
        <v>0</v>
      </c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</row>
    <row r="471" spans="1:60" outlineLevel="1">
      <c r="A471" s="168"/>
      <c r="B471" s="169"/>
      <c r="C471" s="179" t="s">
        <v>767</v>
      </c>
      <c r="D471" s="180"/>
      <c r="E471" s="181">
        <v>177.1</v>
      </c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7"/>
      <c r="Z471" s="167"/>
      <c r="AA471" s="167"/>
      <c r="AB471" s="167"/>
      <c r="AC471" s="167"/>
      <c r="AD471" s="167"/>
      <c r="AE471" s="167"/>
      <c r="AF471" s="167"/>
      <c r="AG471" s="167" t="s">
        <v>226</v>
      </c>
      <c r="AH471" s="167">
        <v>0</v>
      </c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</row>
    <row r="472" spans="1:60" outlineLevel="1">
      <c r="A472" s="168"/>
      <c r="B472" s="169"/>
      <c r="C472" s="190" t="s">
        <v>402</v>
      </c>
      <c r="D472" s="191"/>
      <c r="E472" s="192">
        <v>739.64</v>
      </c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7"/>
      <c r="Z472" s="167"/>
      <c r="AA472" s="167"/>
      <c r="AB472" s="167"/>
      <c r="AC472" s="167"/>
      <c r="AD472" s="167"/>
      <c r="AE472" s="167"/>
      <c r="AF472" s="167"/>
      <c r="AG472" s="167" t="s">
        <v>226</v>
      </c>
      <c r="AH472" s="167">
        <v>1</v>
      </c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</row>
    <row r="473" spans="1:60" outlineLevel="1">
      <c r="A473" s="168"/>
      <c r="B473" s="169"/>
      <c r="C473" s="179" t="s">
        <v>768</v>
      </c>
      <c r="D473" s="180"/>
      <c r="E473" s="181">
        <v>336.66</v>
      </c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7"/>
      <c r="Z473" s="167"/>
      <c r="AA473" s="167"/>
      <c r="AB473" s="167"/>
      <c r="AC473" s="167"/>
      <c r="AD473" s="167"/>
      <c r="AE473" s="167"/>
      <c r="AF473" s="167"/>
      <c r="AG473" s="167" t="s">
        <v>226</v>
      </c>
      <c r="AH473" s="167">
        <v>0</v>
      </c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</row>
    <row r="474" spans="1:60" outlineLevel="1">
      <c r="A474" s="168"/>
      <c r="B474" s="169"/>
      <c r="C474" s="179" t="s">
        <v>769</v>
      </c>
      <c r="D474" s="180"/>
      <c r="E474" s="181">
        <v>196.23</v>
      </c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7"/>
      <c r="Z474" s="167"/>
      <c r="AA474" s="167"/>
      <c r="AB474" s="167"/>
      <c r="AC474" s="167"/>
      <c r="AD474" s="167"/>
      <c r="AE474" s="167"/>
      <c r="AF474" s="167"/>
      <c r="AG474" s="167" t="s">
        <v>226</v>
      </c>
      <c r="AH474" s="167">
        <v>0</v>
      </c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</row>
    <row r="475" spans="1:60" outlineLevel="1">
      <c r="A475" s="168"/>
      <c r="B475" s="169"/>
      <c r="C475" s="179" t="s">
        <v>770</v>
      </c>
      <c r="D475" s="180"/>
      <c r="E475" s="181">
        <v>125.55</v>
      </c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7"/>
      <c r="Z475" s="167"/>
      <c r="AA475" s="167"/>
      <c r="AB475" s="167"/>
      <c r="AC475" s="167"/>
      <c r="AD475" s="167"/>
      <c r="AE475" s="167"/>
      <c r="AF475" s="167"/>
      <c r="AG475" s="167" t="s">
        <v>226</v>
      </c>
      <c r="AH475" s="167">
        <v>0</v>
      </c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</row>
    <row r="476" spans="1:60" outlineLevel="1">
      <c r="A476" s="168"/>
      <c r="B476" s="169"/>
      <c r="C476" s="179" t="s">
        <v>771</v>
      </c>
      <c r="D476" s="180"/>
      <c r="E476" s="181">
        <v>207.39</v>
      </c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7"/>
      <c r="Z476" s="167"/>
      <c r="AA476" s="167"/>
      <c r="AB476" s="167"/>
      <c r="AC476" s="167"/>
      <c r="AD476" s="167"/>
      <c r="AE476" s="167"/>
      <c r="AF476" s="167"/>
      <c r="AG476" s="167" t="s">
        <v>226</v>
      </c>
      <c r="AH476" s="167">
        <v>0</v>
      </c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</row>
    <row r="477" spans="1:60" outlineLevel="1">
      <c r="A477" s="168"/>
      <c r="B477" s="169"/>
      <c r="C477" s="179" t="s">
        <v>772</v>
      </c>
      <c r="D477" s="180"/>
      <c r="E477" s="181">
        <v>214.52</v>
      </c>
      <c r="F477" s="166"/>
      <c r="G477" s="166"/>
      <c r="H477" s="166"/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7"/>
      <c r="Z477" s="167"/>
      <c r="AA477" s="167"/>
      <c r="AB477" s="167"/>
      <c r="AC477" s="167"/>
      <c r="AD477" s="167"/>
      <c r="AE477" s="167"/>
      <c r="AF477" s="167"/>
      <c r="AG477" s="167" t="s">
        <v>226</v>
      </c>
      <c r="AH477" s="167">
        <v>0</v>
      </c>
      <c r="AI477" s="167"/>
      <c r="AJ477" s="167"/>
      <c r="AK477" s="167"/>
      <c r="AL477" s="167"/>
      <c r="AM477" s="167"/>
      <c r="AN477" s="167"/>
      <c r="AO477" s="167"/>
      <c r="AP477" s="167"/>
      <c r="AQ477" s="167"/>
      <c r="AR477" s="167"/>
      <c r="AS477" s="167"/>
      <c r="AT477" s="167"/>
      <c r="AU477" s="167"/>
      <c r="AV477" s="167"/>
      <c r="AW477" s="167"/>
      <c r="AX477" s="167"/>
      <c r="AY477" s="167"/>
      <c r="AZ477" s="167"/>
      <c r="BA477" s="167"/>
      <c r="BB477" s="167"/>
      <c r="BC477" s="167"/>
      <c r="BD477" s="167"/>
      <c r="BE477" s="167"/>
      <c r="BF477" s="167"/>
      <c r="BG477" s="167"/>
      <c r="BH477" s="167"/>
    </row>
    <row r="478" spans="1:60" outlineLevel="1">
      <c r="A478" s="168"/>
      <c r="B478" s="169"/>
      <c r="C478" s="179" t="s">
        <v>773</v>
      </c>
      <c r="D478" s="180"/>
      <c r="E478" s="181">
        <v>112.22</v>
      </c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7"/>
      <c r="Z478" s="167"/>
      <c r="AA478" s="167"/>
      <c r="AB478" s="167"/>
      <c r="AC478" s="167"/>
      <c r="AD478" s="167"/>
      <c r="AE478" s="167"/>
      <c r="AF478" s="167"/>
      <c r="AG478" s="167" t="s">
        <v>226</v>
      </c>
      <c r="AH478" s="167">
        <v>0</v>
      </c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</row>
    <row r="479" spans="1:60" outlineLevel="1">
      <c r="A479" s="168"/>
      <c r="B479" s="169"/>
      <c r="C479" s="179" t="s">
        <v>774</v>
      </c>
      <c r="D479" s="180"/>
      <c r="E479" s="181">
        <v>91.14</v>
      </c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7"/>
      <c r="Z479" s="167"/>
      <c r="AA479" s="167"/>
      <c r="AB479" s="167"/>
      <c r="AC479" s="167"/>
      <c r="AD479" s="167"/>
      <c r="AE479" s="167"/>
      <c r="AF479" s="167"/>
      <c r="AG479" s="167" t="s">
        <v>226</v>
      </c>
      <c r="AH479" s="167">
        <v>0</v>
      </c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</row>
    <row r="480" spans="1:60" outlineLevel="1">
      <c r="A480" s="168"/>
      <c r="B480" s="169"/>
      <c r="C480" s="179" t="s">
        <v>775</v>
      </c>
      <c r="D480" s="180"/>
      <c r="E480" s="181">
        <v>21.25</v>
      </c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7"/>
      <c r="Z480" s="167"/>
      <c r="AA480" s="167"/>
      <c r="AB480" s="167"/>
      <c r="AC480" s="167"/>
      <c r="AD480" s="167"/>
      <c r="AE480" s="167"/>
      <c r="AF480" s="167"/>
      <c r="AG480" s="167" t="s">
        <v>226</v>
      </c>
      <c r="AH480" s="167">
        <v>0</v>
      </c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</row>
    <row r="481" spans="1:60" outlineLevel="1">
      <c r="A481" s="168"/>
      <c r="B481" s="169"/>
      <c r="C481" s="179" t="s">
        <v>776</v>
      </c>
      <c r="D481" s="180"/>
      <c r="E481" s="181">
        <v>-82</v>
      </c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7"/>
      <c r="Z481" s="167"/>
      <c r="AA481" s="167"/>
      <c r="AB481" s="167"/>
      <c r="AC481" s="167"/>
      <c r="AD481" s="167"/>
      <c r="AE481" s="167"/>
      <c r="AF481" s="167"/>
      <c r="AG481" s="167" t="s">
        <v>226</v>
      </c>
      <c r="AH481" s="167">
        <v>0</v>
      </c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</row>
    <row r="482" spans="1:60" outlineLevel="1">
      <c r="A482" s="168"/>
      <c r="B482" s="169"/>
      <c r="C482" s="179" t="s">
        <v>777</v>
      </c>
      <c r="D482" s="180"/>
      <c r="E482" s="181">
        <v>-43.56</v>
      </c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7"/>
      <c r="Z482" s="167"/>
      <c r="AA482" s="167"/>
      <c r="AB482" s="167"/>
      <c r="AC482" s="167"/>
      <c r="AD482" s="167"/>
      <c r="AE482" s="167"/>
      <c r="AF482" s="167"/>
      <c r="AG482" s="167" t="s">
        <v>226</v>
      </c>
      <c r="AH482" s="167">
        <v>0</v>
      </c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</row>
    <row r="483" spans="1:60" outlineLevel="1">
      <c r="A483" s="168"/>
      <c r="B483" s="169"/>
      <c r="C483" s="179" t="s">
        <v>778</v>
      </c>
      <c r="D483" s="180"/>
      <c r="E483" s="181">
        <v>13.88</v>
      </c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7"/>
      <c r="Z483" s="167"/>
      <c r="AA483" s="167"/>
      <c r="AB483" s="167"/>
      <c r="AC483" s="167"/>
      <c r="AD483" s="167"/>
      <c r="AE483" s="167"/>
      <c r="AF483" s="167"/>
      <c r="AG483" s="167" t="s">
        <v>226</v>
      </c>
      <c r="AH483" s="167">
        <v>0</v>
      </c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</row>
    <row r="484" spans="1:60" outlineLevel="1">
      <c r="A484" s="168"/>
      <c r="B484" s="169"/>
      <c r="C484" s="179" t="s">
        <v>779</v>
      </c>
      <c r="D484" s="180"/>
      <c r="E484" s="181">
        <v>-51.2</v>
      </c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7"/>
      <c r="Z484" s="167"/>
      <c r="AA484" s="167"/>
      <c r="AB484" s="167"/>
      <c r="AC484" s="167"/>
      <c r="AD484" s="167"/>
      <c r="AE484" s="167"/>
      <c r="AF484" s="167"/>
      <c r="AG484" s="167" t="s">
        <v>226</v>
      </c>
      <c r="AH484" s="167">
        <v>0</v>
      </c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</row>
    <row r="485" spans="1:60" outlineLevel="1">
      <c r="A485" s="168"/>
      <c r="B485" s="169"/>
      <c r="C485" s="179" t="s">
        <v>780</v>
      </c>
      <c r="D485" s="180"/>
      <c r="E485" s="181">
        <v>-24.78</v>
      </c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7"/>
      <c r="Z485" s="167"/>
      <c r="AA485" s="167"/>
      <c r="AB485" s="167"/>
      <c r="AC485" s="167"/>
      <c r="AD485" s="167"/>
      <c r="AE485" s="167"/>
      <c r="AF485" s="167"/>
      <c r="AG485" s="167" t="s">
        <v>226</v>
      </c>
      <c r="AH485" s="167">
        <v>0</v>
      </c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</row>
    <row r="486" spans="1:60" outlineLevel="1">
      <c r="A486" s="168"/>
      <c r="B486" s="169"/>
      <c r="C486" s="179" t="s">
        <v>781</v>
      </c>
      <c r="D486" s="180"/>
      <c r="E486" s="181">
        <v>-17.89</v>
      </c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7"/>
      <c r="Z486" s="167"/>
      <c r="AA486" s="167"/>
      <c r="AB486" s="167"/>
      <c r="AC486" s="167"/>
      <c r="AD486" s="167"/>
      <c r="AE486" s="167"/>
      <c r="AF486" s="167"/>
      <c r="AG486" s="167" t="s">
        <v>226</v>
      </c>
      <c r="AH486" s="167">
        <v>0</v>
      </c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</row>
    <row r="487" spans="1:60" ht="33.75" outlineLevel="1">
      <c r="A487" s="168"/>
      <c r="B487" s="169"/>
      <c r="C487" s="179" t="s">
        <v>782</v>
      </c>
      <c r="D487" s="180"/>
      <c r="E487" s="181">
        <v>44.55</v>
      </c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7"/>
      <c r="Z487" s="167"/>
      <c r="AA487" s="167"/>
      <c r="AB487" s="167"/>
      <c r="AC487" s="167"/>
      <c r="AD487" s="167"/>
      <c r="AE487" s="167"/>
      <c r="AF487" s="167"/>
      <c r="AG487" s="167" t="s">
        <v>226</v>
      </c>
      <c r="AH487" s="167">
        <v>0</v>
      </c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</row>
    <row r="488" spans="1:60" outlineLevel="1">
      <c r="A488" s="168"/>
      <c r="B488" s="169"/>
      <c r="C488" s="190" t="s">
        <v>402</v>
      </c>
      <c r="D488" s="191"/>
      <c r="E488" s="192">
        <v>1143.96</v>
      </c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7"/>
      <c r="Z488" s="167"/>
      <c r="AA488" s="167"/>
      <c r="AB488" s="167"/>
      <c r="AC488" s="167"/>
      <c r="AD488" s="167"/>
      <c r="AE488" s="167"/>
      <c r="AF488" s="167"/>
      <c r="AG488" s="167" t="s">
        <v>226</v>
      </c>
      <c r="AH488" s="167">
        <v>1</v>
      </c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</row>
    <row r="489" spans="1:60" outlineLevel="1">
      <c r="A489" s="168"/>
      <c r="B489" s="169"/>
      <c r="C489" s="190" t="s">
        <v>402</v>
      </c>
      <c r="D489" s="191"/>
      <c r="E489" s="192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7"/>
      <c r="Z489" s="167"/>
      <c r="AA489" s="167"/>
      <c r="AB489" s="167"/>
      <c r="AC489" s="167"/>
      <c r="AD489" s="167"/>
      <c r="AE489" s="167"/>
      <c r="AF489" s="167"/>
      <c r="AG489" s="167" t="s">
        <v>226</v>
      </c>
      <c r="AH489" s="167">
        <v>1</v>
      </c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</row>
    <row r="490" spans="1:60" outlineLevel="1">
      <c r="A490" s="168"/>
      <c r="B490" s="169"/>
      <c r="C490" s="179" t="s">
        <v>783</v>
      </c>
      <c r="D490" s="180"/>
      <c r="E490" s="181">
        <v>233.43</v>
      </c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7"/>
      <c r="Z490" s="167"/>
      <c r="AA490" s="167"/>
      <c r="AB490" s="167"/>
      <c r="AC490" s="167"/>
      <c r="AD490" s="167"/>
      <c r="AE490" s="167"/>
      <c r="AF490" s="167"/>
      <c r="AG490" s="167" t="s">
        <v>226</v>
      </c>
      <c r="AH490" s="167">
        <v>0</v>
      </c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</row>
    <row r="491" spans="1:60" outlineLevel="1">
      <c r="A491" s="168"/>
      <c r="B491" s="169"/>
      <c r="C491" s="179" t="s">
        <v>784</v>
      </c>
      <c r="D491" s="180"/>
      <c r="E491" s="181">
        <v>246.45</v>
      </c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7"/>
      <c r="Z491" s="167"/>
      <c r="AA491" s="167"/>
      <c r="AB491" s="167"/>
      <c r="AC491" s="167"/>
      <c r="AD491" s="167"/>
      <c r="AE491" s="167"/>
      <c r="AF491" s="167"/>
      <c r="AG491" s="167" t="s">
        <v>226</v>
      </c>
      <c r="AH491" s="167">
        <v>0</v>
      </c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</row>
    <row r="492" spans="1:60" outlineLevel="1">
      <c r="A492" s="168"/>
      <c r="B492" s="169"/>
      <c r="C492" s="179" t="s">
        <v>785</v>
      </c>
      <c r="D492" s="180"/>
      <c r="E492" s="181">
        <v>334.49</v>
      </c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7"/>
      <c r="Z492" s="167"/>
      <c r="AA492" s="167"/>
      <c r="AB492" s="167"/>
      <c r="AC492" s="167"/>
      <c r="AD492" s="167"/>
      <c r="AE492" s="167"/>
      <c r="AF492" s="167"/>
      <c r="AG492" s="167" t="s">
        <v>226</v>
      </c>
      <c r="AH492" s="167">
        <v>0</v>
      </c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</row>
    <row r="493" spans="1:60" outlineLevel="1">
      <c r="A493" s="168"/>
      <c r="B493" s="169"/>
      <c r="C493" s="179" t="s">
        <v>786</v>
      </c>
      <c r="D493" s="180"/>
      <c r="E493" s="181">
        <v>-17.2</v>
      </c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7"/>
      <c r="Z493" s="167"/>
      <c r="AA493" s="167"/>
      <c r="AB493" s="167"/>
      <c r="AC493" s="167"/>
      <c r="AD493" s="167"/>
      <c r="AE493" s="167"/>
      <c r="AF493" s="167"/>
      <c r="AG493" s="167" t="s">
        <v>226</v>
      </c>
      <c r="AH493" s="167">
        <v>0</v>
      </c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</row>
    <row r="494" spans="1:60" outlineLevel="1">
      <c r="A494" s="168"/>
      <c r="B494" s="169"/>
      <c r="C494" s="179" t="s">
        <v>787</v>
      </c>
      <c r="D494" s="180"/>
      <c r="E494" s="181">
        <v>-43.56</v>
      </c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7"/>
      <c r="Z494" s="167"/>
      <c r="AA494" s="167"/>
      <c r="AB494" s="167"/>
      <c r="AC494" s="167"/>
      <c r="AD494" s="167"/>
      <c r="AE494" s="167"/>
      <c r="AF494" s="167"/>
      <c r="AG494" s="167" t="s">
        <v>226</v>
      </c>
      <c r="AH494" s="167">
        <v>0</v>
      </c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</row>
    <row r="495" spans="1:60" outlineLevel="1">
      <c r="A495" s="168"/>
      <c r="B495" s="169"/>
      <c r="C495" s="179" t="s">
        <v>788</v>
      </c>
      <c r="D495" s="180"/>
      <c r="E495" s="181">
        <v>13.73</v>
      </c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7"/>
      <c r="Z495" s="167"/>
      <c r="AA495" s="167"/>
      <c r="AB495" s="167"/>
      <c r="AC495" s="167"/>
      <c r="AD495" s="167"/>
      <c r="AE495" s="167"/>
      <c r="AF495" s="167"/>
      <c r="AG495" s="167" t="s">
        <v>226</v>
      </c>
      <c r="AH495" s="167">
        <v>0</v>
      </c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</row>
    <row r="496" spans="1:60" outlineLevel="1">
      <c r="A496" s="168"/>
      <c r="B496" s="169"/>
      <c r="C496" s="179" t="s">
        <v>789</v>
      </c>
      <c r="D496" s="180"/>
      <c r="E496" s="181">
        <v>-49.2</v>
      </c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7"/>
      <c r="Z496" s="167"/>
      <c r="AA496" s="167"/>
      <c r="AB496" s="167"/>
      <c r="AC496" s="167"/>
      <c r="AD496" s="167"/>
      <c r="AE496" s="167"/>
      <c r="AF496" s="167"/>
      <c r="AG496" s="167" t="s">
        <v>226</v>
      </c>
      <c r="AH496" s="167">
        <v>0</v>
      </c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</row>
    <row r="497" spans="1:60" outlineLevel="1">
      <c r="A497" s="168"/>
      <c r="B497" s="169"/>
      <c r="C497" s="179" t="s">
        <v>790</v>
      </c>
      <c r="D497" s="180"/>
      <c r="E497" s="181">
        <v>-9.66</v>
      </c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7"/>
      <c r="Z497" s="167"/>
      <c r="AA497" s="167"/>
      <c r="AB497" s="167"/>
      <c r="AC497" s="167"/>
      <c r="AD497" s="167"/>
      <c r="AE497" s="167"/>
      <c r="AF497" s="167"/>
      <c r="AG497" s="167" t="s">
        <v>226</v>
      </c>
      <c r="AH497" s="167">
        <v>0</v>
      </c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</row>
    <row r="498" spans="1:60" outlineLevel="1">
      <c r="A498" s="168"/>
      <c r="B498" s="169"/>
      <c r="C498" s="179" t="s">
        <v>791</v>
      </c>
      <c r="D498" s="180"/>
      <c r="E498" s="181">
        <v>-14.02</v>
      </c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7"/>
      <c r="Z498" s="167"/>
      <c r="AA498" s="167"/>
      <c r="AB498" s="167"/>
      <c r="AC498" s="167"/>
      <c r="AD498" s="167"/>
      <c r="AE498" s="167"/>
      <c r="AF498" s="167"/>
      <c r="AG498" s="167" t="s">
        <v>226</v>
      </c>
      <c r="AH498" s="167">
        <v>0</v>
      </c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</row>
    <row r="499" spans="1:60" ht="33.75" outlineLevel="1">
      <c r="A499" s="168"/>
      <c r="B499" s="169"/>
      <c r="C499" s="179" t="s">
        <v>792</v>
      </c>
      <c r="D499" s="180"/>
      <c r="E499" s="181">
        <v>40.799999999999997</v>
      </c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7"/>
      <c r="Z499" s="167"/>
      <c r="AA499" s="167"/>
      <c r="AB499" s="167"/>
      <c r="AC499" s="167"/>
      <c r="AD499" s="167"/>
      <c r="AE499" s="167"/>
      <c r="AF499" s="167"/>
      <c r="AG499" s="167" t="s">
        <v>226</v>
      </c>
      <c r="AH499" s="167">
        <v>0</v>
      </c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</row>
    <row r="500" spans="1:60" outlineLevel="1">
      <c r="A500" s="168"/>
      <c r="B500" s="169"/>
      <c r="C500" s="190" t="s">
        <v>402</v>
      </c>
      <c r="D500" s="191"/>
      <c r="E500" s="192">
        <v>735.26</v>
      </c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7"/>
      <c r="Z500" s="167"/>
      <c r="AA500" s="167"/>
      <c r="AB500" s="167"/>
      <c r="AC500" s="167"/>
      <c r="AD500" s="167"/>
      <c r="AE500" s="167"/>
      <c r="AF500" s="167"/>
      <c r="AG500" s="167" t="s">
        <v>226</v>
      </c>
      <c r="AH500" s="167">
        <v>1</v>
      </c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</row>
    <row r="501" spans="1:60" outlineLevel="1">
      <c r="A501" s="168"/>
      <c r="B501" s="169"/>
      <c r="C501" s="179" t="s">
        <v>793</v>
      </c>
      <c r="D501" s="180"/>
      <c r="E501" s="181">
        <v>368.82</v>
      </c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7"/>
      <c r="Z501" s="167"/>
      <c r="AA501" s="167"/>
      <c r="AB501" s="167"/>
      <c r="AC501" s="167"/>
      <c r="AD501" s="167"/>
      <c r="AE501" s="167"/>
      <c r="AF501" s="167"/>
      <c r="AG501" s="167" t="s">
        <v>226</v>
      </c>
      <c r="AH501" s="167">
        <v>0</v>
      </c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</row>
    <row r="502" spans="1:60" outlineLevel="1">
      <c r="A502" s="168"/>
      <c r="B502" s="169"/>
      <c r="C502" s="179" t="s">
        <v>794</v>
      </c>
      <c r="D502" s="180"/>
      <c r="E502" s="181">
        <v>224.64</v>
      </c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7"/>
      <c r="Z502" s="167"/>
      <c r="AA502" s="167"/>
      <c r="AB502" s="167"/>
      <c r="AC502" s="167"/>
      <c r="AD502" s="167"/>
      <c r="AE502" s="167"/>
      <c r="AF502" s="167"/>
      <c r="AG502" s="167" t="s">
        <v>226</v>
      </c>
      <c r="AH502" s="167">
        <v>0</v>
      </c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</row>
    <row r="503" spans="1:60" outlineLevel="1">
      <c r="A503" s="168"/>
      <c r="B503" s="169"/>
      <c r="C503" s="179" t="s">
        <v>795</v>
      </c>
      <c r="D503" s="180"/>
      <c r="E503" s="181">
        <v>133.38</v>
      </c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7"/>
      <c r="Z503" s="167"/>
      <c r="AA503" s="167"/>
      <c r="AB503" s="167"/>
      <c r="AC503" s="167"/>
      <c r="AD503" s="167"/>
      <c r="AE503" s="167"/>
      <c r="AF503" s="167"/>
      <c r="AG503" s="167" t="s">
        <v>226</v>
      </c>
      <c r="AH503" s="167">
        <v>0</v>
      </c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</row>
    <row r="504" spans="1:60" outlineLevel="1">
      <c r="A504" s="168"/>
      <c r="B504" s="169"/>
      <c r="C504" s="179" t="s">
        <v>796</v>
      </c>
      <c r="D504" s="180"/>
      <c r="E504" s="181">
        <v>-26.8</v>
      </c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7"/>
      <c r="Z504" s="167"/>
      <c r="AA504" s="167"/>
      <c r="AB504" s="167"/>
      <c r="AC504" s="167"/>
      <c r="AD504" s="167"/>
      <c r="AE504" s="167"/>
      <c r="AF504" s="167"/>
      <c r="AG504" s="167" t="s">
        <v>226</v>
      </c>
      <c r="AH504" s="167">
        <v>0</v>
      </c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</row>
    <row r="505" spans="1:60" outlineLevel="1">
      <c r="A505" s="168"/>
      <c r="B505" s="169"/>
      <c r="C505" s="179" t="s">
        <v>797</v>
      </c>
      <c r="D505" s="180"/>
      <c r="E505" s="181">
        <v>-5.52</v>
      </c>
      <c r="F505" s="166"/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7"/>
      <c r="Z505" s="167"/>
      <c r="AA505" s="167"/>
      <c r="AB505" s="167"/>
      <c r="AC505" s="167"/>
      <c r="AD505" s="167"/>
      <c r="AE505" s="167"/>
      <c r="AF505" s="167"/>
      <c r="AG505" s="167" t="s">
        <v>226</v>
      </c>
      <c r="AH505" s="167">
        <v>0</v>
      </c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</row>
    <row r="506" spans="1:60" outlineLevel="1">
      <c r="A506" s="168"/>
      <c r="B506" s="169"/>
      <c r="C506" s="179" t="s">
        <v>798</v>
      </c>
      <c r="D506" s="180"/>
      <c r="E506" s="181">
        <v>-72.7</v>
      </c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7"/>
      <c r="Z506" s="167"/>
      <c r="AA506" s="167"/>
      <c r="AB506" s="167"/>
      <c r="AC506" s="167"/>
      <c r="AD506" s="167"/>
      <c r="AE506" s="167"/>
      <c r="AF506" s="167"/>
      <c r="AG506" s="167" t="s">
        <v>226</v>
      </c>
      <c r="AH506" s="167">
        <v>0</v>
      </c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</row>
    <row r="507" spans="1:60" outlineLevel="1">
      <c r="A507" s="168"/>
      <c r="B507" s="169"/>
      <c r="C507" s="190" t="s">
        <v>402</v>
      </c>
      <c r="D507" s="191"/>
      <c r="E507" s="192">
        <v>621.82000000000005</v>
      </c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7"/>
      <c r="Z507" s="167"/>
      <c r="AA507" s="167"/>
      <c r="AB507" s="167"/>
      <c r="AC507" s="167"/>
      <c r="AD507" s="167"/>
      <c r="AE507" s="167"/>
      <c r="AF507" s="167"/>
      <c r="AG507" s="167" t="s">
        <v>226</v>
      </c>
      <c r="AH507" s="167">
        <v>1</v>
      </c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</row>
    <row r="508" spans="1:60" outlineLevel="1">
      <c r="A508" s="168"/>
      <c r="B508" s="169"/>
      <c r="C508" s="190" t="s">
        <v>402</v>
      </c>
      <c r="D508" s="191"/>
      <c r="E508" s="192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7"/>
      <c r="Z508" s="167"/>
      <c r="AA508" s="167"/>
      <c r="AB508" s="167"/>
      <c r="AC508" s="167"/>
      <c r="AD508" s="167"/>
      <c r="AE508" s="167"/>
      <c r="AF508" s="167"/>
      <c r="AG508" s="167" t="s">
        <v>226</v>
      </c>
      <c r="AH508" s="167">
        <v>1</v>
      </c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</row>
    <row r="509" spans="1:60" outlineLevel="1">
      <c r="A509" s="168"/>
      <c r="B509" s="169"/>
      <c r="C509" s="179" t="s">
        <v>799</v>
      </c>
      <c r="D509" s="180"/>
      <c r="E509" s="181">
        <v>40.299999999999997</v>
      </c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7"/>
      <c r="Z509" s="167"/>
      <c r="AA509" s="167"/>
      <c r="AB509" s="167"/>
      <c r="AC509" s="167"/>
      <c r="AD509" s="167"/>
      <c r="AE509" s="167"/>
      <c r="AF509" s="167"/>
      <c r="AG509" s="167" t="s">
        <v>226</v>
      </c>
      <c r="AH509" s="167">
        <v>0</v>
      </c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</row>
    <row r="510" spans="1:60" outlineLevel="1">
      <c r="A510" s="168"/>
      <c r="B510" s="169"/>
      <c r="C510" s="179" t="s">
        <v>797</v>
      </c>
      <c r="D510" s="180"/>
      <c r="E510" s="181">
        <v>-5.52</v>
      </c>
      <c r="F510" s="166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7"/>
      <c r="Z510" s="167"/>
      <c r="AA510" s="167"/>
      <c r="AB510" s="167"/>
      <c r="AC510" s="167"/>
      <c r="AD510" s="167"/>
      <c r="AE510" s="167"/>
      <c r="AF510" s="167"/>
      <c r="AG510" s="167" t="s">
        <v>226</v>
      </c>
      <c r="AH510" s="167">
        <v>0</v>
      </c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</row>
    <row r="511" spans="1:60" outlineLevel="1">
      <c r="A511" s="168"/>
      <c r="B511" s="169"/>
      <c r="C511" s="179" t="s">
        <v>800</v>
      </c>
      <c r="D511" s="180"/>
      <c r="E511" s="181">
        <v>5.8</v>
      </c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7"/>
      <c r="Z511" s="167"/>
      <c r="AA511" s="167"/>
      <c r="AB511" s="167"/>
      <c r="AC511" s="167"/>
      <c r="AD511" s="167"/>
      <c r="AE511" s="167"/>
      <c r="AF511" s="167"/>
      <c r="AG511" s="167" t="s">
        <v>226</v>
      </c>
      <c r="AH511" s="167">
        <v>0</v>
      </c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</row>
    <row r="512" spans="1:60" ht="22.5" outlineLevel="1">
      <c r="A512" s="158">
        <v>144</v>
      </c>
      <c r="B512" s="159" t="s">
        <v>801</v>
      </c>
      <c r="C512" s="160" t="s">
        <v>802</v>
      </c>
      <c r="D512" s="161" t="s">
        <v>260</v>
      </c>
      <c r="E512" s="162">
        <v>3281.26</v>
      </c>
      <c r="F512" s="163"/>
      <c r="G512" s="164">
        <f>ROUND(E512*F512,2)</f>
        <v>0</v>
      </c>
      <c r="H512" s="163"/>
      <c r="I512" s="164">
        <f>ROUND(E512*H512,2)</f>
        <v>0</v>
      </c>
      <c r="J512" s="163"/>
      <c r="K512" s="164">
        <f>ROUND(E512*J512,2)</f>
        <v>0</v>
      </c>
      <c r="L512" s="164">
        <v>21</v>
      </c>
      <c r="M512" s="164">
        <f>G512*(1+L512/100)</f>
        <v>0</v>
      </c>
      <c r="N512" s="164">
        <v>3.6700000000000001E-3</v>
      </c>
      <c r="O512" s="164">
        <f>ROUND(E512*N512,2)</f>
        <v>12.04</v>
      </c>
      <c r="P512" s="164">
        <v>0</v>
      </c>
      <c r="Q512" s="164">
        <f>ROUND(E512*P512,2)</f>
        <v>0</v>
      </c>
      <c r="R512" s="164" t="s">
        <v>356</v>
      </c>
      <c r="S512" s="164" t="s">
        <v>179</v>
      </c>
      <c r="T512" s="165" t="s">
        <v>179</v>
      </c>
      <c r="U512" s="166">
        <v>0.36199999999999999</v>
      </c>
      <c r="V512" s="166">
        <f>ROUND(E512*U512,2)</f>
        <v>1187.82</v>
      </c>
      <c r="W512" s="166"/>
      <c r="X512" s="166" t="s">
        <v>221</v>
      </c>
      <c r="Y512" s="167"/>
      <c r="Z512" s="167"/>
      <c r="AA512" s="167"/>
      <c r="AB512" s="167"/>
      <c r="AC512" s="167"/>
      <c r="AD512" s="167"/>
      <c r="AE512" s="167"/>
      <c r="AF512" s="167"/>
      <c r="AG512" s="167" t="s">
        <v>222</v>
      </c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</row>
    <row r="513" spans="1:60" outlineLevel="1">
      <c r="A513" s="168"/>
      <c r="B513" s="169"/>
      <c r="C513" s="179" t="s">
        <v>803</v>
      </c>
      <c r="D513" s="180"/>
      <c r="E513" s="181">
        <v>3281.26</v>
      </c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7"/>
      <c r="Z513" s="167"/>
      <c r="AA513" s="167"/>
      <c r="AB513" s="167"/>
      <c r="AC513" s="167"/>
      <c r="AD513" s="167"/>
      <c r="AE513" s="167"/>
      <c r="AF513" s="167"/>
      <c r="AG513" s="167" t="s">
        <v>226</v>
      </c>
      <c r="AH513" s="167">
        <v>5</v>
      </c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</row>
    <row r="514" spans="1:60" outlineLevel="1">
      <c r="A514" s="158">
        <v>145</v>
      </c>
      <c r="B514" s="159" t="s">
        <v>804</v>
      </c>
      <c r="C514" s="160" t="s">
        <v>805</v>
      </c>
      <c r="D514" s="161" t="s">
        <v>260</v>
      </c>
      <c r="E514" s="162">
        <v>34.39</v>
      </c>
      <c r="F514" s="163"/>
      <c r="G514" s="164">
        <f>ROUND(E514*F514,2)</f>
        <v>0</v>
      </c>
      <c r="H514" s="163"/>
      <c r="I514" s="164">
        <f>ROUND(E514*H514,2)</f>
        <v>0</v>
      </c>
      <c r="J514" s="163"/>
      <c r="K514" s="164">
        <f>ROUND(E514*J514,2)</f>
        <v>0</v>
      </c>
      <c r="L514" s="164">
        <v>21</v>
      </c>
      <c r="M514" s="164">
        <f>G514*(1+L514/100)</f>
        <v>0</v>
      </c>
      <c r="N514" s="164">
        <v>4.7660000000000001E-2</v>
      </c>
      <c r="O514" s="164">
        <f>ROUND(E514*N514,2)</f>
        <v>1.64</v>
      </c>
      <c r="P514" s="164">
        <v>0</v>
      </c>
      <c r="Q514" s="164">
        <f>ROUND(E514*P514,2)</f>
        <v>0</v>
      </c>
      <c r="R514" s="164" t="s">
        <v>356</v>
      </c>
      <c r="S514" s="164" t="s">
        <v>179</v>
      </c>
      <c r="T514" s="165" t="s">
        <v>179</v>
      </c>
      <c r="U514" s="166">
        <v>0.79800000000000004</v>
      </c>
      <c r="V514" s="166">
        <f>ROUND(E514*U514,2)</f>
        <v>27.44</v>
      </c>
      <c r="W514" s="166"/>
      <c r="X514" s="166" t="s">
        <v>221</v>
      </c>
      <c r="Y514" s="167"/>
      <c r="Z514" s="167"/>
      <c r="AA514" s="167"/>
      <c r="AB514" s="167"/>
      <c r="AC514" s="167"/>
      <c r="AD514" s="167"/>
      <c r="AE514" s="167"/>
      <c r="AF514" s="167"/>
      <c r="AG514" s="167" t="s">
        <v>222</v>
      </c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</row>
    <row r="515" spans="1:60" outlineLevel="1">
      <c r="A515" s="168"/>
      <c r="B515" s="169"/>
      <c r="C515" s="179" t="s">
        <v>806</v>
      </c>
      <c r="D515" s="180"/>
      <c r="E515" s="181">
        <v>34.39</v>
      </c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7"/>
      <c r="Z515" s="167"/>
      <c r="AA515" s="167"/>
      <c r="AB515" s="167"/>
      <c r="AC515" s="167"/>
      <c r="AD515" s="167"/>
      <c r="AE515" s="167"/>
      <c r="AF515" s="167"/>
      <c r="AG515" s="167" t="s">
        <v>226</v>
      </c>
      <c r="AH515" s="167">
        <v>0</v>
      </c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</row>
    <row r="516" spans="1:60" outlineLevel="1">
      <c r="A516" s="158">
        <v>146</v>
      </c>
      <c r="B516" s="159" t="s">
        <v>807</v>
      </c>
      <c r="C516" s="160" t="s">
        <v>808</v>
      </c>
      <c r="D516" s="161" t="s">
        <v>219</v>
      </c>
      <c r="E516" s="162">
        <v>0.09</v>
      </c>
      <c r="F516" s="163"/>
      <c r="G516" s="164">
        <f>ROUND(E516*F516,2)</f>
        <v>0</v>
      </c>
      <c r="H516" s="163"/>
      <c r="I516" s="164">
        <f>ROUND(E516*H516,2)</f>
        <v>0</v>
      </c>
      <c r="J516" s="163"/>
      <c r="K516" s="164">
        <f>ROUND(E516*J516,2)</f>
        <v>0</v>
      </c>
      <c r="L516" s="164">
        <v>21</v>
      </c>
      <c r="M516" s="164">
        <f>G516*(1+L516/100)</f>
        <v>0</v>
      </c>
      <c r="N516" s="164">
        <v>2.5249999999999999</v>
      </c>
      <c r="O516" s="164">
        <f>ROUND(E516*N516,2)</f>
        <v>0.23</v>
      </c>
      <c r="P516" s="164">
        <v>0</v>
      </c>
      <c r="Q516" s="164">
        <f>ROUND(E516*P516,2)</f>
        <v>0</v>
      </c>
      <c r="R516" s="164" t="s">
        <v>356</v>
      </c>
      <c r="S516" s="164" t="s">
        <v>179</v>
      </c>
      <c r="T516" s="165" t="s">
        <v>179</v>
      </c>
      <c r="U516" s="166">
        <v>2.58</v>
      </c>
      <c r="V516" s="166">
        <f>ROUND(E516*U516,2)</f>
        <v>0.23</v>
      </c>
      <c r="W516" s="166"/>
      <c r="X516" s="166" t="s">
        <v>221</v>
      </c>
      <c r="Y516" s="167"/>
      <c r="Z516" s="167"/>
      <c r="AA516" s="167"/>
      <c r="AB516" s="167"/>
      <c r="AC516" s="167"/>
      <c r="AD516" s="167"/>
      <c r="AE516" s="167"/>
      <c r="AF516" s="167"/>
      <c r="AG516" s="167" t="s">
        <v>222</v>
      </c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</row>
    <row r="517" spans="1:60" ht="12.75" customHeight="1" outlineLevel="1">
      <c r="A517" s="168"/>
      <c r="B517" s="169"/>
      <c r="C517" s="244" t="s">
        <v>809</v>
      </c>
      <c r="D517" s="244"/>
      <c r="E517" s="244"/>
      <c r="F517" s="244"/>
      <c r="G517" s="244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7"/>
      <c r="Z517" s="167"/>
      <c r="AA517" s="167"/>
      <c r="AB517" s="167"/>
      <c r="AC517" s="167"/>
      <c r="AD517" s="167"/>
      <c r="AE517" s="167"/>
      <c r="AF517" s="167"/>
      <c r="AG517" s="167" t="s">
        <v>224</v>
      </c>
      <c r="AH517" s="167"/>
      <c r="AI517" s="167"/>
      <c r="AJ517" s="167"/>
      <c r="AK517" s="167"/>
      <c r="AL517" s="167"/>
      <c r="AM517" s="167"/>
      <c r="AN517" s="167"/>
      <c r="AO517" s="167"/>
      <c r="AP517" s="167"/>
      <c r="AQ517" s="167"/>
      <c r="AR517" s="167"/>
      <c r="AS517" s="167"/>
      <c r="AT517" s="167"/>
      <c r="AU517" s="167"/>
      <c r="AV517" s="167"/>
      <c r="AW517" s="167"/>
      <c r="AX517" s="167"/>
      <c r="AY517" s="167"/>
      <c r="AZ517" s="167"/>
      <c r="BA517" s="167"/>
      <c r="BB517" s="167"/>
      <c r="BC517" s="167"/>
      <c r="BD517" s="167"/>
      <c r="BE517" s="167"/>
      <c r="BF517" s="167"/>
      <c r="BG517" s="167"/>
      <c r="BH517" s="167"/>
    </row>
    <row r="518" spans="1:60" ht="12.75" customHeight="1" outlineLevel="1">
      <c r="A518" s="168"/>
      <c r="B518" s="169"/>
      <c r="C518" s="243" t="s">
        <v>810</v>
      </c>
      <c r="D518" s="243"/>
      <c r="E518" s="243"/>
      <c r="F518" s="243"/>
      <c r="G518" s="243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7"/>
      <c r="Z518" s="167"/>
      <c r="AA518" s="167"/>
      <c r="AB518" s="167"/>
      <c r="AC518" s="167"/>
      <c r="AD518" s="167"/>
      <c r="AE518" s="167"/>
      <c r="AF518" s="167"/>
      <c r="AG518" s="167" t="s">
        <v>184</v>
      </c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</row>
    <row r="519" spans="1:60" outlineLevel="1">
      <c r="A519" s="168"/>
      <c r="B519" s="169"/>
      <c r="C519" s="179" t="s">
        <v>811</v>
      </c>
      <c r="D519" s="180"/>
      <c r="E519" s="181">
        <v>0.09</v>
      </c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7"/>
      <c r="Z519" s="167"/>
      <c r="AA519" s="167"/>
      <c r="AB519" s="167"/>
      <c r="AC519" s="167"/>
      <c r="AD519" s="167"/>
      <c r="AE519" s="167"/>
      <c r="AF519" s="167"/>
      <c r="AG519" s="167" t="s">
        <v>226</v>
      </c>
      <c r="AH519" s="167">
        <v>0</v>
      </c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</row>
    <row r="520" spans="1:60" outlineLevel="1">
      <c r="A520" s="158">
        <v>147</v>
      </c>
      <c r="B520" s="159" t="s">
        <v>812</v>
      </c>
      <c r="C520" s="160" t="s">
        <v>813</v>
      </c>
      <c r="D520" s="161" t="s">
        <v>219</v>
      </c>
      <c r="E520" s="162">
        <v>0.45500000000000002</v>
      </c>
      <c r="F520" s="163"/>
      <c r="G520" s="164">
        <f>ROUND(E520*F520,2)</f>
        <v>0</v>
      </c>
      <c r="H520" s="163"/>
      <c r="I520" s="164">
        <f>ROUND(E520*H520,2)</f>
        <v>0</v>
      </c>
      <c r="J520" s="163"/>
      <c r="K520" s="164">
        <f>ROUND(E520*J520,2)</f>
        <v>0</v>
      </c>
      <c r="L520" s="164">
        <v>21</v>
      </c>
      <c r="M520" s="164">
        <f>G520*(1+L520/100)</f>
        <v>0</v>
      </c>
      <c r="N520" s="164">
        <v>2.5249999999999999</v>
      </c>
      <c r="O520" s="164">
        <f>ROUND(E520*N520,2)</f>
        <v>1.1499999999999999</v>
      </c>
      <c r="P520" s="164">
        <v>0</v>
      </c>
      <c r="Q520" s="164">
        <f>ROUND(E520*P520,2)</f>
        <v>0</v>
      </c>
      <c r="R520" s="164" t="s">
        <v>356</v>
      </c>
      <c r="S520" s="164" t="s">
        <v>179</v>
      </c>
      <c r="T520" s="165" t="s">
        <v>179</v>
      </c>
      <c r="U520" s="166">
        <v>2.58</v>
      </c>
      <c r="V520" s="166">
        <f>ROUND(E520*U520,2)</f>
        <v>1.17</v>
      </c>
      <c r="W520" s="166"/>
      <c r="X520" s="166" t="s">
        <v>221</v>
      </c>
      <c r="Y520" s="167"/>
      <c r="Z520" s="167"/>
      <c r="AA520" s="167"/>
      <c r="AB520" s="167"/>
      <c r="AC520" s="167"/>
      <c r="AD520" s="167"/>
      <c r="AE520" s="167"/>
      <c r="AF520" s="167"/>
      <c r="AG520" s="167" t="s">
        <v>222</v>
      </c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</row>
    <row r="521" spans="1:60" ht="12.75" customHeight="1" outlineLevel="1">
      <c r="A521" s="168"/>
      <c r="B521" s="169"/>
      <c r="C521" s="244" t="s">
        <v>809</v>
      </c>
      <c r="D521" s="244"/>
      <c r="E521" s="244"/>
      <c r="F521" s="244"/>
      <c r="G521" s="244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7"/>
      <c r="Z521" s="167"/>
      <c r="AA521" s="167"/>
      <c r="AB521" s="167"/>
      <c r="AC521" s="167"/>
      <c r="AD521" s="167"/>
      <c r="AE521" s="167"/>
      <c r="AF521" s="167"/>
      <c r="AG521" s="167" t="s">
        <v>224</v>
      </c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</row>
    <row r="522" spans="1:60" ht="12.75" customHeight="1" outlineLevel="1">
      <c r="A522" s="168"/>
      <c r="B522" s="169"/>
      <c r="C522" s="243" t="s">
        <v>810</v>
      </c>
      <c r="D522" s="243"/>
      <c r="E522" s="243"/>
      <c r="F522" s="243"/>
      <c r="G522" s="243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7"/>
      <c r="Z522" s="167"/>
      <c r="AA522" s="167"/>
      <c r="AB522" s="167"/>
      <c r="AC522" s="167"/>
      <c r="AD522" s="167"/>
      <c r="AE522" s="167"/>
      <c r="AF522" s="167"/>
      <c r="AG522" s="167" t="s">
        <v>184</v>
      </c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</row>
    <row r="523" spans="1:60" outlineLevel="1">
      <c r="A523" s="168"/>
      <c r="B523" s="169"/>
      <c r="C523" s="179" t="s">
        <v>814</v>
      </c>
      <c r="D523" s="180"/>
      <c r="E523" s="181">
        <v>0.45500000000000002</v>
      </c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7"/>
      <c r="Z523" s="167"/>
      <c r="AA523" s="167"/>
      <c r="AB523" s="167"/>
      <c r="AC523" s="167"/>
      <c r="AD523" s="167"/>
      <c r="AE523" s="167"/>
      <c r="AF523" s="167"/>
      <c r="AG523" s="167" t="s">
        <v>226</v>
      </c>
      <c r="AH523" s="167">
        <v>0</v>
      </c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</row>
    <row r="524" spans="1:60" outlineLevel="1">
      <c r="A524" s="158">
        <v>148</v>
      </c>
      <c r="B524" s="159" t="s">
        <v>815</v>
      </c>
      <c r="C524" s="160" t="s">
        <v>816</v>
      </c>
      <c r="D524" s="161" t="s">
        <v>219</v>
      </c>
      <c r="E524" s="162">
        <v>50.61</v>
      </c>
      <c r="F524" s="163"/>
      <c r="G524" s="164">
        <f>ROUND(E524*F524,2)</f>
        <v>0</v>
      </c>
      <c r="H524" s="163"/>
      <c r="I524" s="164">
        <f>ROUND(E524*H524,2)</f>
        <v>0</v>
      </c>
      <c r="J524" s="163"/>
      <c r="K524" s="164">
        <f>ROUND(E524*J524,2)</f>
        <v>0</v>
      </c>
      <c r="L524" s="164">
        <v>21</v>
      </c>
      <c r="M524" s="164">
        <f>G524*(1+L524/100)</f>
        <v>0</v>
      </c>
      <c r="N524" s="164">
        <v>2.5249999999999999</v>
      </c>
      <c r="O524" s="164">
        <f>ROUND(E524*N524,2)</f>
        <v>127.79</v>
      </c>
      <c r="P524" s="164">
        <v>0</v>
      </c>
      <c r="Q524" s="164">
        <f>ROUND(E524*P524,2)</f>
        <v>0</v>
      </c>
      <c r="R524" s="164" t="s">
        <v>356</v>
      </c>
      <c r="S524" s="164" t="s">
        <v>179</v>
      </c>
      <c r="T524" s="165" t="s">
        <v>179</v>
      </c>
      <c r="U524" s="166">
        <v>2.3170000000000002</v>
      </c>
      <c r="V524" s="166">
        <f>ROUND(E524*U524,2)</f>
        <v>117.26</v>
      </c>
      <c r="W524" s="166"/>
      <c r="X524" s="166" t="s">
        <v>221</v>
      </c>
      <c r="Y524" s="167"/>
      <c r="Z524" s="167"/>
      <c r="AA524" s="167"/>
      <c r="AB524" s="167"/>
      <c r="AC524" s="167"/>
      <c r="AD524" s="167"/>
      <c r="AE524" s="167"/>
      <c r="AF524" s="167"/>
      <c r="AG524" s="167" t="s">
        <v>222</v>
      </c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</row>
    <row r="525" spans="1:60" ht="12.75" customHeight="1" outlineLevel="1">
      <c r="A525" s="168"/>
      <c r="B525" s="169"/>
      <c r="C525" s="244" t="s">
        <v>809</v>
      </c>
      <c r="D525" s="244"/>
      <c r="E525" s="244"/>
      <c r="F525" s="244"/>
      <c r="G525" s="244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7"/>
      <c r="Z525" s="167"/>
      <c r="AA525" s="167"/>
      <c r="AB525" s="167"/>
      <c r="AC525" s="167"/>
      <c r="AD525" s="167"/>
      <c r="AE525" s="167"/>
      <c r="AF525" s="167"/>
      <c r="AG525" s="167" t="s">
        <v>224</v>
      </c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</row>
    <row r="526" spans="1:60" ht="12.75" customHeight="1" outlineLevel="1">
      <c r="A526" s="168"/>
      <c r="B526" s="169"/>
      <c r="C526" s="243" t="s">
        <v>810</v>
      </c>
      <c r="D526" s="243"/>
      <c r="E526" s="243"/>
      <c r="F526" s="243"/>
      <c r="G526" s="243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7"/>
      <c r="Z526" s="167"/>
      <c r="AA526" s="167"/>
      <c r="AB526" s="167"/>
      <c r="AC526" s="167"/>
      <c r="AD526" s="167"/>
      <c r="AE526" s="167"/>
      <c r="AF526" s="167"/>
      <c r="AG526" s="167" t="s">
        <v>184</v>
      </c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</row>
    <row r="527" spans="1:60" outlineLevel="1">
      <c r="A527" s="168"/>
      <c r="B527" s="169"/>
      <c r="C527" s="179" t="s">
        <v>817</v>
      </c>
      <c r="D527" s="180"/>
      <c r="E527" s="181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7"/>
      <c r="Z527" s="167"/>
      <c r="AA527" s="167"/>
      <c r="AB527" s="167"/>
      <c r="AC527" s="167"/>
      <c r="AD527" s="167"/>
      <c r="AE527" s="167"/>
      <c r="AF527" s="167"/>
      <c r="AG527" s="167" t="s">
        <v>226</v>
      </c>
      <c r="AH527" s="167">
        <v>0</v>
      </c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</row>
    <row r="528" spans="1:60" outlineLevel="1">
      <c r="A528" s="168"/>
      <c r="B528" s="169"/>
      <c r="C528" s="179" t="s">
        <v>818</v>
      </c>
      <c r="D528" s="180"/>
      <c r="E528" s="181">
        <v>48.42</v>
      </c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7"/>
      <c r="Z528" s="167"/>
      <c r="AA528" s="167"/>
      <c r="AB528" s="167"/>
      <c r="AC528" s="167"/>
      <c r="AD528" s="167"/>
      <c r="AE528" s="167"/>
      <c r="AF528" s="167"/>
      <c r="AG528" s="167" t="s">
        <v>226</v>
      </c>
      <c r="AH528" s="167">
        <v>0</v>
      </c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</row>
    <row r="529" spans="1:60" outlineLevel="1">
      <c r="A529" s="168"/>
      <c r="B529" s="169"/>
      <c r="C529" s="179" t="s">
        <v>293</v>
      </c>
      <c r="D529" s="180"/>
      <c r="E529" s="181">
        <v>2.19</v>
      </c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7"/>
      <c r="Z529" s="167"/>
      <c r="AA529" s="167"/>
      <c r="AB529" s="167"/>
      <c r="AC529" s="167"/>
      <c r="AD529" s="167"/>
      <c r="AE529" s="167"/>
      <c r="AF529" s="167"/>
      <c r="AG529" s="167" t="s">
        <v>226</v>
      </c>
      <c r="AH529" s="167">
        <v>0</v>
      </c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</row>
    <row r="530" spans="1:60" outlineLevel="1">
      <c r="A530" s="158">
        <v>149</v>
      </c>
      <c r="B530" s="159" t="s">
        <v>819</v>
      </c>
      <c r="C530" s="160" t="s">
        <v>820</v>
      </c>
      <c r="D530" s="161" t="s">
        <v>219</v>
      </c>
      <c r="E530" s="162">
        <v>0.6825</v>
      </c>
      <c r="F530" s="163"/>
      <c r="G530" s="164">
        <f>ROUND(E530*F530,2)</f>
        <v>0</v>
      </c>
      <c r="H530" s="163"/>
      <c r="I530" s="164">
        <f>ROUND(E530*H530,2)</f>
        <v>0</v>
      </c>
      <c r="J530" s="163"/>
      <c r="K530" s="164">
        <f>ROUND(E530*J530,2)</f>
        <v>0</v>
      </c>
      <c r="L530" s="164">
        <v>21</v>
      </c>
      <c r="M530" s="164">
        <f>G530*(1+L530/100)</f>
        <v>0</v>
      </c>
      <c r="N530" s="164">
        <v>2.5249999999999999</v>
      </c>
      <c r="O530" s="164">
        <f>ROUND(E530*N530,2)</f>
        <v>1.72</v>
      </c>
      <c r="P530" s="164">
        <v>0</v>
      </c>
      <c r="Q530" s="164">
        <f>ROUND(E530*P530,2)</f>
        <v>0</v>
      </c>
      <c r="R530" s="164" t="s">
        <v>356</v>
      </c>
      <c r="S530" s="164" t="s">
        <v>179</v>
      </c>
      <c r="T530" s="165" t="s">
        <v>179</v>
      </c>
      <c r="U530" s="166">
        <v>2.3170000000000002</v>
      </c>
      <c r="V530" s="166">
        <f>ROUND(E530*U530,2)</f>
        <v>1.58</v>
      </c>
      <c r="W530" s="166"/>
      <c r="X530" s="166" t="s">
        <v>221</v>
      </c>
      <c r="Y530" s="167"/>
      <c r="Z530" s="167"/>
      <c r="AA530" s="167"/>
      <c r="AB530" s="167"/>
      <c r="AC530" s="167"/>
      <c r="AD530" s="167"/>
      <c r="AE530" s="167"/>
      <c r="AF530" s="167"/>
      <c r="AG530" s="167" t="s">
        <v>222</v>
      </c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</row>
    <row r="531" spans="1:60" ht="12.75" customHeight="1" outlineLevel="1">
      <c r="A531" s="168"/>
      <c r="B531" s="169"/>
      <c r="C531" s="244" t="s">
        <v>809</v>
      </c>
      <c r="D531" s="244"/>
      <c r="E531" s="244"/>
      <c r="F531" s="244"/>
      <c r="G531" s="244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7"/>
      <c r="Z531" s="167"/>
      <c r="AA531" s="167"/>
      <c r="AB531" s="167"/>
      <c r="AC531" s="167"/>
      <c r="AD531" s="167"/>
      <c r="AE531" s="167"/>
      <c r="AF531" s="167"/>
      <c r="AG531" s="167" t="s">
        <v>224</v>
      </c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</row>
    <row r="532" spans="1:60" ht="12.75" customHeight="1" outlineLevel="1">
      <c r="A532" s="168"/>
      <c r="B532" s="169"/>
      <c r="C532" s="243" t="s">
        <v>810</v>
      </c>
      <c r="D532" s="243"/>
      <c r="E532" s="243"/>
      <c r="F532" s="243"/>
      <c r="G532" s="243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7"/>
      <c r="Z532" s="167"/>
      <c r="AA532" s="167"/>
      <c r="AB532" s="167"/>
      <c r="AC532" s="167"/>
      <c r="AD532" s="167"/>
      <c r="AE532" s="167"/>
      <c r="AF532" s="167"/>
      <c r="AG532" s="167" t="s">
        <v>184</v>
      </c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</row>
    <row r="533" spans="1:60" outlineLevel="1">
      <c r="A533" s="168"/>
      <c r="B533" s="169"/>
      <c r="C533" s="179" t="s">
        <v>817</v>
      </c>
      <c r="D533" s="180"/>
      <c r="E533" s="181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7"/>
      <c r="Z533" s="167"/>
      <c r="AA533" s="167"/>
      <c r="AB533" s="167"/>
      <c r="AC533" s="167"/>
      <c r="AD533" s="167"/>
      <c r="AE533" s="167"/>
      <c r="AF533" s="167"/>
      <c r="AG533" s="167" t="s">
        <v>226</v>
      </c>
      <c r="AH533" s="167">
        <v>0</v>
      </c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</row>
    <row r="534" spans="1:60" outlineLevel="1">
      <c r="A534" s="168"/>
      <c r="B534" s="169"/>
      <c r="C534" s="179" t="s">
        <v>821</v>
      </c>
      <c r="D534" s="180"/>
      <c r="E534" s="181">
        <v>0.6825</v>
      </c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7"/>
      <c r="Z534" s="167"/>
      <c r="AA534" s="167"/>
      <c r="AB534" s="167"/>
      <c r="AC534" s="167"/>
      <c r="AD534" s="167"/>
      <c r="AE534" s="167"/>
      <c r="AF534" s="167"/>
      <c r="AG534" s="167" t="s">
        <v>226</v>
      </c>
      <c r="AH534" s="167">
        <v>0</v>
      </c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</row>
    <row r="535" spans="1:60" outlineLevel="1">
      <c r="A535" s="158">
        <v>150</v>
      </c>
      <c r="B535" s="159" t="s">
        <v>822</v>
      </c>
      <c r="C535" s="160" t="s">
        <v>823</v>
      </c>
      <c r="D535" s="161" t="s">
        <v>219</v>
      </c>
      <c r="E535" s="162">
        <v>0.54500000000000004</v>
      </c>
      <c r="F535" s="163"/>
      <c r="G535" s="164">
        <f>ROUND(E535*F535,2)</f>
        <v>0</v>
      </c>
      <c r="H535" s="163"/>
      <c r="I535" s="164">
        <f>ROUND(E535*H535,2)</f>
        <v>0</v>
      </c>
      <c r="J535" s="163"/>
      <c r="K535" s="164">
        <f>ROUND(E535*J535,2)</f>
        <v>0</v>
      </c>
      <c r="L535" s="164">
        <v>21</v>
      </c>
      <c r="M535" s="164">
        <f>G535*(1+L535/100)</f>
        <v>0</v>
      </c>
      <c r="N535" s="164">
        <v>0</v>
      </c>
      <c r="O535" s="164">
        <f>ROUND(E535*N535,2)</f>
        <v>0</v>
      </c>
      <c r="P535" s="164">
        <v>0</v>
      </c>
      <c r="Q535" s="164">
        <f>ROUND(E535*P535,2)</f>
        <v>0</v>
      </c>
      <c r="R535" s="164" t="s">
        <v>356</v>
      </c>
      <c r="S535" s="164" t="s">
        <v>179</v>
      </c>
      <c r="T535" s="165" t="s">
        <v>179</v>
      </c>
      <c r="U535" s="166">
        <v>0.41</v>
      </c>
      <c r="V535" s="166">
        <f>ROUND(E535*U535,2)</f>
        <v>0.22</v>
      </c>
      <c r="W535" s="166"/>
      <c r="X535" s="166" t="s">
        <v>221</v>
      </c>
      <c r="Y535" s="167"/>
      <c r="Z535" s="167"/>
      <c r="AA535" s="167"/>
      <c r="AB535" s="167"/>
      <c r="AC535" s="167"/>
      <c r="AD535" s="167"/>
      <c r="AE535" s="167"/>
      <c r="AF535" s="167"/>
      <c r="AG535" s="167" t="s">
        <v>222</v>
      </c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</row>
    <row r="536" spans="1:60" ht="12.75" customHeight="1" outlineLevel="1">
      <c r="A536" s="168"/>
      <c r="B536" s="169"/>
      <c r="C536" s="244" t="s">
        <v>824</v>
      </c>
      <c r="D536" s="244"/>
      <c r="E536" s="244"/>
      <c r="F536" s="244"/>
      <c r="G536" s="244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7"/>
      <c r="Z536" s="167"/>
      <c r="AA536" s="167"/>
      <c r="AB536" s="167"/>
      <c r="AC536" s="167"/>
      <c r="AD536" s="167"/>
      <c r="AE536" s="167"/>
      <c r="AF536" s="167"/>
      <c r="AG536" s="167" t="s">
        <v>224</v>
      </c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</row>
    <row r="537" spans="1:60" outlineLevel="1">
      <c r="A537" s="168"/>
      <c r="B537" s="169"/>
      <c r="C537" s="179" t="s">
        <v>825</v>
      </c>
      <c r="D537" s="180"/>
      <c r="E537" s="181">
        <v>0.09</v>
      </c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7"/>
      <c r="Z537" s="167"/>
      <c r="AA537" s="167"/>
      <c r="AB537" s="167"/>
      <c r="AC537" s="167"/>
      <c r="AD537" s="167"/>
      <c r="AE537" s="167"/>
      <c r="AF537" s="167"/>
      <c r="AG537" s="167" t="s">
        <v>226</v>
      </c>
      <c r="AH537" s="167">
        <v>5</v>
      </c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</row>
    <row r="538" spans="1:60" outlineLevel="1">
      <c r="A538" s="168"/>
      <c r="B538" s="169"/>
      <c r="C538" s="179" t="s">
        <v>826</v>
      </c>
      <c r="D538" s="180"/>
      <c r="E538" s="181">
        <v>0.45500000000000002</v>
      </c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7"/>
      <c r="Z538" s="167"/>
      <c r="AA538" s="167"/>
      <c r="AB538" s="167"/>
      <c r="AC538" s="167"/>
      <c r="AD538" s="167"/>
      <c r="AE538" s="167"/>
      <c r="AF538" s="167"/>
      <c r="AG538" s="167" t="s">
        <v>226</v>
      </c>
      <c r="AH538" s="167">
        <v>5</v>
      </c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</row>
    <row r="539" spans="1:60" outlineLevel="1">
      <c r="A539" s="158">
        <v>151</v>
      </c>
      <c r="B539" s="159" t="s">
        <v>827</v>
      </c>
      <c r="C539" s="160" t="s">
        <v>828</v>
      </c>
      <c r="D539" s="161" t="s">
        <v>219</v>
      </c>
      <c r="E539" s="162">
        <v>51.292499999999997</v>
      </c>
      <c r="F539" s="163"/>
      <c r="G539" s="164">
        <f>ROUND(E539*F539,2)</f>
        <v>0</v>
      </c>
      <c r="H539" s="163"/>
      <c r="I539" s="164">
        <f>ROUND(E539*H539,2)</f>
        <v>0</v>
      </c>
      <c r="J539" s="163"/>
      <c r="K539" s="164">
        <f>ROUND(E539*J539,2)</f>
        <v>0</v>
      </c>
      <c r="L539" s="164">
        <v>21</v>
      </c>
      <c r="M539" s="164">
        <f>G539*(1+L539/100)</f>
        <v>0</v>
      </c>
      <c r="N539" s="164">
        <v>0</v>
      </c>
      <c r="O539" s="164">
        <f>ROUND(E539*N539,2)</f>
        <v>0</v>
      </c>
      <c r="P539" s="164">
        <v>0</v>
      </c>
      <c r="Q539" s="164">
        <f>ROUND(E539*P539,2)</f>
        <v>0</v>
      </c>
      <c r="R539" s="164" t="s">
        <v>356</v>
      </c>
      <c r="S539" s="164" t="s">
        <v>179</v>
      </c>
      <c r="T539" s="165" t="s">
        <v>179</v>
      </c>
      <c r="U539" s="166">
        <v>0.20499999999999999</v>
      </c>
      <c r="V539" s="166">
        <f>ROUND(E539*U539,2)</f>
        <v>10.51</v>
      </c>
      <c r="W539" s="166"/>
      <c r="X539" s="166" t="s">
        <v>221</v>
      </c>
      <c r="Y539" s="167"/>
      <c r="Z539" s="167"/>
      <c r="AA539" s="167"/>
      <c r="AB539" s="167"/>
      <c r="AC539" s="167"/>
      <c r="AD539" s="167"/>
      <c r="AE539" s="167"/>
      <c r="AF539" s="167"/>
      <c r="AG539" s="167" t="s">
        <v>222</v>
      </c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</row>
    <row r="540" spans="1:60" ht="12.75" customHeight="1" outlineLevel="1">
      <c r="A540" s="168"/>
      <c r="B540" s="169"/>
      <c r="C540" s="244" t="s">
        <v>824</v>
      </c>
      <c r="D540" s="244"/>
      <c r="E540" s="244"/>
      <c r="F540" s="244"/>
      <c r="G540" s="244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7"/>
      <c r="Z540" s="167"/>
      <c r="AA540" s="167"/>
      <c r="AB540" s="167"/>
      <c r="AC540" s="167"/>
      <c r="AD540" s="167"/>
      <c r="AE540" s="167"/>
      <c r="AF540" s="167"/>
      <c r="AG540" s="167" t="s">
        <v>224</v>
      </c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</row>
    <row r="541" spans="1:60" outlineLevel="1">
      <c r="A541" s="168"/>
      <c r="B541" s="169"/>
      <c r="C541" s="179" t="s">
        <v>829</v>
      </c>
      <c r="D541" s="180"/>
      <c r="E541" s="181">
        <v>50.61</v>
      </c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7"/>
      <c r="Z541" s="167"/>
      <c r="AA541" s="167"/>
      <c r="AB541" s="167"/>
      <c r="AC541" s="167"/>
      <c r="AD541" s="167"/>
      <c r="AE541" s="167"/>
      <c r="AF541" s="167"/>
      <c r="AG541" s="167" t="s">
        <v>226</v>
      </c>
      <c r="AH541" s="167">
        <v>5</v>
      </c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</row>
    <row r="542" spans="1:60" outlineLevel="1">
      <c r="A542" s="168"/>
      <c r="B542" s="169"/>
      <c r="C542" s="179" t="s">
        <v>830</v>
      </c>
      <c r="D542" s="180"/>
      <c r="E542" s="181">
        <v>0.6825</v>
      </c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7"/>
      <c r="Z542" s="167"/>
      <c r="AA542" s="167"/>
      <c r="AB542" s="167"/>
      <c r="AC542" s="167"/>
      <c r="AD542" s="167"/>
      <c r="AE542" s="167"/>
      <c r="AF542" s="167"/>
      <c r="AG542" s="167" t="s">
        <v>226</v>
      </c>
      <c r="AH542" s="167">
        <v>5</v>
      </c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</row>
    <row r="543" spans="1:60" outlineLevel="1">
      <c r="A543" s="158">
        <v>152</v>
      </c>
      <c r="B543" s="159" t="s">
        <v>831</v>
      </c>
      <c r="C543" s="160" t="s">
        <v>832</v>
      </c>
      <c r="D543" s="161" t="s">
        <v>219</v>
      </c>
      <c r="E543" s="162">
        <v>0.45500000000000002</v>
      </c>
      <c r="F543" s="163"/>
      <c r="G543" s="164">
        <f>ROUND(E543*F543,2)</f>
        <v>0</v>
      </c>
      <c r="H543" s="163"/>
      <c r="I543" s="164">
        <f>ROUND(E543*H543,2)</f>
        <v>0</v>
      </c>
      <c r="J543" s="163"/>
      <c r="K543" s="164">
        <f>ROUND(E543*J543,2)</f>
        <v>0</v>
      </c>
      <c r="L543" s="164">
        <v>21</v>
      </c>
      <c r="M543" s="164">
        <f>G543*(1+L543/100)</f>
        <v>0</v>
      </c>
      <c r="N543" s="164">
        <v>0</v>
      </c>
      <c r="O543" s="164">
        <f>ROUND(E543*N543,2)</f>
        <v>0</v>
      </c>
      <c r="P543" s="164">
        <v>0</v>
      </c>
      <c r="Q543" s="164">
        <f>ROUND(E543*P543,2)</f>
        <v>0</v>
      </c>
      <c r="R543" s="164" t="s">
        <v>356</v>
      </c>
      <c r="S543" s="164" t="s">
        <v>179</v>
      </c>
      <c r="T543" s="165" t="s">
        <v>179</v>
      </c>
      <c r="U543" s="166">
        <v>0.23300000000000001</v>
      </c>
      <c r="V543" s="166">
        <f>ROUND(E543*U543,2)</f>
        <v>0.11</v>
      </c>
      <c r="W543" s="166"/>
      <c r="X543" s="166" t="s">
        <v>221</v>
      </c>
      <c r="Y543" s="167"/>
      <c r="Z543" s="167"/>
      <c r="AA543" s="167"/>
      <c r="AB543" s="167"/>
      <c r="AC543" s="167"/>
      <c r="AD543" s="167"/>
      <c r="AE543" s="167"/>
      <c r="AF543" s="167"/>
      <c r="AG543" s="167" t="s">
        <v>222</v>
      </c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</row>
    <row r="544" spans="1:60" ht="12.75" customHeight="1" outlineLevel="1">
      <c r="A544" s="168"/>
      <c r="B544" s="169"/>
      <c r="C544" s="244" t="s">
        <v>833</v>
      </c>
      <c r="D544" s="244"/>
      <c r="E544" s="244"/>
      <c r="F544" s="244"/>
      <c r="G544" s="244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7"/>
      <c r="Z544" s="167"/>
      <c r="AA544" s="167"/>
      <c r="AB544" s="167"/>
      <c r="AC544" s="167"/>
      <c r="AD544" s="167"/>
      <c r="AE544" s="167"/>
      <c r="AF544" s="167"/>
      <c r="AG544" s="167" t="s">
        <v>224</v>
      </c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</row>
    <row r="545" spans="1:60" outlineLevel="1">
      <c r="A545" s="168"/>
      <c r="B545" s="169"/>
      <c r="C545" s="179" t="s">
        <v>814</v>
      </c>
      <c r="D545" s="180"/>
      <c r="E545" s="181">
        <v>0.45500000000000002</v>
      </c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7"/>
      <c r="Z545" s="167"/>
      <c r="AA545" s="167"/>
      <c r="AB545" s="167"/>
      <c r="AC545" s="167"/>
      <c r="AD545" s="167"/>
      <c r="AE545" s="167"/>
      <c r="AF545" s="167"/>
      <c r="AG545" s="167" t="s">
        <v>226</v>
      </c>
      <c r="AH545" s="167">
        <v>0</v>
      </c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</row>
    <row r="546" spans="1:60" outlineLevel="1">
      <c r="A546" s="158">
        <v>153</v>
      </c>
      <c r="B546" s="159" t="s">
        <v>834</v>
      </c>
      <c r="C546" s="160" t="s">
        <v>835</v>
      </c>
      <c r="D546" s="161" t="s">
        <v>219</v>
      </c>
      <c r="E546" s="162">
        <v>0.6825</v>
      </c>
      <c r="F546" s="163"/>
      <c r="G546" s="164">
        <f>ROUND(E546*F546,2)</f>
        <v>0</v>
      </c>
      <c r="H546" s="163"/>
      <c r="I546" s="164">
        <f>ROUND(E546*H546,2)</f>
        <v>0</v>
      </c>
      <c r="J546" s="163"/>
      <c r="K546" s="164">
        <f>ROUND(E546*J546,2)</f>
        <v>0</v>
      </c>
      <c r="L546" s="164">
        <v>21</v>
      </c>
      <c r="M546" s="164">
        <f>G546*(1+L546/100)</f>
        <v>0</v>
      </c>
      <c r="N546" s="164">
        <v>0</v>
      </c>
      <c r="O546" s="164">
        <f>ROUND(E546*N546,2)</f>
        <v>0</v>
      </c>
      <c r="P546" s="164">
        <v>0</v>
      </c>
      <c r="Q546" s="164">
        <f>ROUND(E546*P546,2)</f>
        <v>0</v>
      </c>
      <c r="R546" s="164" t="s">
        <v>356</v>
      </c>
      <c r="S546" s="164" t="s">
        <v>179</v>
      </c>
      <c r="T546" s="165" t="s">
        <v>179</v>
      </c>
      <c r="U546" s="166">
        <v>0.188</v>
      </c>
      <c r="V546" s="166">
        <f>ROUND(E546*U546,2)</f>
        <v>0.13</v>
      </c>
      <c r="W546" s="166"/>
      <c r="X546" s="166" t="s">
        <v>221</v>
      </c>
      <c r="Y546" s="167"/>
      <c r="Z546" s="167"/>
      <c r="AA546" s="167"/>
      <c r="AB546" s="167"/>
      <c r="AC546" s="167"/>
      <c r="AD546" s="167"/>
      <c r="AE546" s="167"/>
      <c r="AF546" s="167"/>
      <c r="AG546" s="167" t="s">
        <v>222</v>
      </c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</row>
    <row r="547" spans="1:60" ht="12.75" customHeight="1" outlineLevel="1">
      <c r="A547" s="168"/>
      <c r="B547" s="169"/>
      <c r="C547" s="244" t="s">
        <v>833</v>
      </c>
      <c r="D547" s="244"/>
      <c r="E547" s="244"/>
      <c r="F547" s="244"/>
      <c r="G547" s="244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7"/>
      <c r="Z547" s="167"/>
      <c r="AA547" s="167"/>
      <c r="AB547" s="167"/>
      <c r="AC547" s="167"/>
      <c r="AD547" s="167"/>
      <c r="AE547" s="167"/>
      <c r="AF547" s="167"/>
      <c r="AG547" s="167" t="s">
        <v>224</v>
      </c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</row>
    <row r="548" spans="1:60" outlineLevel="1">
      <c r="A548" s="168"/>
      <c r="B548" s="169"/>
      <c r="C548" s="179" t="s">
        <v>817</v>
      </c>
      <c r="D548" s="180"/>
      <c r="E548" s="181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7"/>
      <c r="Z548" s="167"/>
      <c r="AA548" s="167"/>
      <c r="AB548" s="167"/>
      <c r="AC548" s="167"/>
      <c r="AD548" s="167"/>
      <c r="AE548" s="167"/>
      <c r="AF548" s="167"/>
      <c r="AG548" s="167" t="s">
        <v>226</v>
      </c>
      <c r="AH548" s="167">
        <v>0</v>
      </c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</row>
    <row r="549" spans="1:60" outlineLevel="1">
      <c r="A549" s="168"/>
      <c r="B549" s="169"/>
      <c r="C549" s="179" t="s">
        <v>821</v>
      </c>
      <c r="D549" s="180"/>
      <c r="E549" s="181">
        <v>0.6825</v>
      </c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7"/>
      <c r="Z549" s="167"/>
      <c r="AA549" s="167"/>
      <c r="AB549" s="167"/>
      <c r="AC549" s="167"/>
      <c r="AD549" s="167"/>
      <c r="AE549" s="167"/>
      <c r="AF549" s="167"/>
      <c r="AG549" s="167" t="s">
        <v>226</v>
      </c>
      <c r="AH549" s="167">
        <v>0</v>
      </c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</row>
    <row r="550" spans="1:60" outlineLevel="1">
      <c r="A550" s="158">
        <v>154</v>
      </c>
      <c r="B550" s="159" t="s">
        <v>836</v>
      </c>
      <c r="C550" s="160" t="s">
        <v>837</v>
      </c>
      <c r="D550" s="161" t="s">
        <v>239</v>
      </c>
      <c r="E550" s="162">
        <v>1.3073300000000001</v>
      </c>
      <c r="F550" s="163"/>
      <c r="G550" s="164">
        <f>ROUND(E550*F550,2)</f>
        <v>0</v>
      </c>
      <c r="H550" s="163"/>
      <c r="I550" s="164">
        <f>ROUND(E550*H550,2)</f>
        <v>0</v>
      </c>
      <c r="J550" s="163"/>
      <c r="K550" s="164">
        <f>ROUND(E550*J550,2)</f>
        <v>0</v>
      </c>
      <c r="L550" s="164">
        <v>21</v>
      </c>
      <c r="M550" s="164">
        <f>G550*(1+L550/100)</f>
        <v>0</v>
      </c>
      <c r="N550" s="164">
        <v>1.0662499999999999</v>
      </c>
      <c r="O550" s="164">
        <f>ROUND(E550*N550,2)</f>
        <v>1.39</v>
      </c>
      <c r="P550" s="164">
        <v>0</v>
      </c>
      <c r="Q550" s="164">
        <f>ROUND(E550*P550,2)</f>
        <v>0</v>
      </c>
      <c r="R550" s="164" t="s">
        <v>356</v>
      </c>
      <c r="S550" s="164" t="s">
        <v>179</v>
      </c>
      <c r="T550" s="165" t="s">
        <v>179</v>
      </c>
      <c r="U550" s="166">
        <v>15.231</v>
      </c>
      <c r="V550" s="166">
        <f>ROUND(E550*U550,2)</f>
        <v>19.91</v>
      </c>
      <c r="W550" s="166"/>
      <c r="X550" s="166" t="s">
        <v>221</v>
      </c>
      <c r="Y550" s="167"/>
      <c r="Z550" s="167"/>
      <c r="AA550" s="167"/>
      <c r="AB550" s="167"/>
      <c r="AC550" s="167"/>
      <c r="AD550" s="167"/>
      <c r="AE550" s="167"/>
      <c r="AF550" s="167"/>
      <c r="AG550" s="167" t="s">
        <v>222</v>
      </c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</row>
    <row r="551" spans="1:60" ht="12.75" customHeight="1" outlineLevel="1">
      <c r="A551" s="168"/>
      <c r="B551" s="169"/>
      <c r="C551" s="244" t="s">
        <v>376</v>
      </c>
      <c r="D551" s="244"/>
      <c r="E551" s="244"/>
      <c r="F551" s="244"/>
      <c r="G551" s="244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7"/>
      <c r="Z551" s="167"/>
      <c r="AA551" s="167"/>
      <c r="AB551" s="167"/>
      <c r="AC551" s="167"/>
      <c r="AD551" s="167"/>
      <c r="AE551" s="167"/>
      <c r="AF551" s="167"/>
      <c r="AG551" s="167" t="s">
        <v>224</v>
      </c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</row>
    <row r="552" spans="1:60" outlineLevel="1">
      <c r="A552" s="168"/>
      <c r="B552" s="169"/>
      <c r="C552" s="179" t="s">
        <v>838</v>
      </c>
      <c r="D552" s="180"/>
      <c r="E552" s="181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7"/>
      <c r="Z552" s="167"/>
      <c r="AA552" s="167"/>
      <c r="AB552" s="167"/>
      <c r="AC552" s="167"/>
      <c r="AD552" s="167"/>
      <c r="AE552" s="167"/>
      <c r="AF552" s="167"/>
      <c r="AG552" s="167" t="s">
        <v>226</v>
      </c>
      <c r="AH552" s="167">
        <v>0</v>
      </c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</row>
    <row r="553" spans="1:60" outlineLevel="1">
      <c r="A553" s="168"/>
      <c r="B553" s="169"/>
      <c r="C553" s="179" t="s">
        <v>839</v>
      </c>
      <c r="D553" s="180"/>
      <c r="E553" s="181">
        <v>1.2665999999999999</v>
      </c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7"/>
      <c r="Z553" s="167"/>
      <c r="AA553" s="167"/>
      <c r="AB553" s="167"/>
      <c r="AC553" s="167"/>
      <c r="AD553" s="167"/>
      <c r="AE553" s="167"/>
      <c r="AF553" s="167"/>
      <c r="AG553" s="167" t="s">
        <v>226</v>
      </c>
      <c r="AH553" s="167">
        <v>0</v>
      </c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</row>
    <row r="554" spans="1:60" outlineLevel="1">
      <c r="A554" s="168"/>
      <c r="B554" s="169"/>
      <c r="C554" s="179" t="s">
        <v>840</v>
      </c>
      <c r="D554" s="180"/>
      <c r="E554" s="181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7"/>
      <c r="Z554" s="167"/>
      <c r="AA554" s="167"/>
      <c r="AB554" s="167"/>
      <c r="AC554" s="167"/>
      <c r="AD554" s="167"/>
      <c r="AE554" s="167"/>
      <c r="AF554" s="167"/>
      <c r="AG554" s="167" t="s">
        <v>226</v>
      </c>
      <c r="AH554" s="167">
        <v>0</v>
      </c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</row>
    <row r="555" spans="1:60" outlineLevel="1">
      <c r="A555" s="168"/>
      <c r="B555" s="169"/>
      <c r="C555" s="179" t="s">
        <v>841</v>
      </c>
      <c r="D555" s="180"/>
      <c r="E555" s="181">
        <v>2.4240000000000001E-2</v>
      </c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7"/>
      <c r="Z555" s="167"/>
      <c r="AA555" s="167"/>
      <c r="AB555" s="167"/>
      <c r="AC555" s="167"/>
      <c r="AD555" s="167"/>
      <c r="AE555" s="167"/>
      <c r="AF555" s="167"/>
      <c r="AG555" s="167" t="s">
        <v>226</v>
      </c>
      <c r="AH555" s="167">
        <v>0</v>
      </c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</row>
    <row r="556" spans="1:60" outlineLevel="1">
      <c r="A556" s="168"/>
      <c r="B556" s="169"/>
      <c r="C556" s="179" t="s">
        <v>842</v>
      </c>
      <c r="D556" s="180"/>
      <c r="E556" s="181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7"/>
      <c r="Z556" s="167"/>
      <c r="AA556" s="167"/>
      <c r="AB556" s="167"/>
      <c r="AC556" s="167"/>
      <c r="AD556" s="167"/>
      <c r="AE556" s="167"/>
      <c r="AF556" s="167"/>
      <c r="AG556" s="167" t="s">
        <v>226</v>
      </c>
      <c r="AH556" s="167">
        <v>0</v>
      </c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</row>
    <row r="557" spans="1:60" outlineLevel="1">
      <c r="A557" s="168"/>
      <c r="B557" s="169"/>
      <c r="C557" s="179" t="s">
        <v>843</v>
      </c>
      <c r="D557" s="180"/>
      <c r="E557" s="181">
        <v>1.6490000000000001E-2</v>
      </c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7"/>
      <c r="Z557" s="167"/>
      <c r="AA557" s="167"/>
      <c r="AB557" s="167"/>
      <c r="AC557" s="167"/>
      <c r="AD557" s="167"/>
      <c r="AE557" s="167"/>
      <c r="AF557" s="167"/>
      <c r="AG557" s="167" t="s">
        <v>226</v>
      </c>
      <c r="AH557" s="167">
        <v>0</v>
      </c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</row>
    <row r="558" spans="1:60" outlineLevel="1">
      <c r="A558" s="158">
        <v>155</v>
      </c>
      <c r="B558" s="159" t="s">
        <v>844</v>
      </c>
      <c r="C558" s="160" t="s">
        <v>845</v>
      </c>
      <c r="D558" s="161" t="s">
        <v>219</v>
      </c>
      <c r="E558" s="162">
        <v>73.3</v>
      </c>
      <c r="F558" s="163"/>
      <c r="G558" s="164">
        <f>ROUND(E558*F558,2)</f>
        <v>0</v>
      </c>
      <c r="H558" s="163"/>
      <c r="I558" s="164">
        <f>ROUND(E558*H558,2)</f>
        <v>0</v>
      </c>
      <c r="J558" s="163"/>
      <c r="K558" s="164">
        <f>ROUND(E558*J558,2)</f>
        <v>0</v>
      </c>
      <c r="L558" s="164">
        <v>21</v>
      </c>
      <c r="M558" s="164">
        <f>G558*(1+L558/100)</f>
        <v>0</v>
      </c>
      <c r="N558" s="164">
        <v>0.42</v>
      </c>
      <c r="O558" s="164">
        <f>ROUND(E558*N558,2)</f>
        <v>30.79</v>
      </c>
      <c r="P558" s="164">
        <v>0</v>
      </c>
      <c r="Q558" s="164">
        <f>ROUND(E558*P558,2)</f>
        <v>0</v>
      </c>
      <c r="R558" s="164" t="s">
        <v>356</v>
      </c>
      <c r="S558" s="164" t="s">
        <v>179</v>
      </c>
      <c r="T558" s="165" t="s">
        <v>179</v>
      </c>
      <c r="U558" s="166">
        <v>1.8360000000000001</v>
      </c>
      <c r="V558" s="166">
        <f>ROUND(E558*U558,2)</f>
        <v>134.58000000000001</v>
      </c>
      <c r="W558" s="166"/>
      <c r="X558" s="166" t="s">
        <v>221</v>
      </c>
      <c r="Y558" s="167"/>
      <c r="Z558" s="167"/>
      <c r="AA558" s="167"/>
      <c r="AB558" s="167"/>
      <c r="AC558" s="167"/>
      <c r="AD558" s="167"/>
      <c r="AE558" s="167"/>
      <c r="AF558" s="167"/>
      <c r="AG558" s="167" t="s">
        <v>222</v>
      </c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</row>
    <row r="559" spans="1:60" ht="12.75" customHeight="1" outlineLevel="1">
      <c r="A559" s="168"/>
      <c r="B559" s="169"/>
      <c r="C559" s="244" t="s">
        <v>846</v>
      </c>
      <c r="D559" s="244"/>
      <c r="E559" s="244"/>
      <c r="F559" s="244"/>
      <c r="G559" s="244"/>
      <c r="H559" s="166"/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  <c r="Y559" s="167"/>
      <c r="Z559" s="167"/>
      <c r="AA559" s="167"/>
      <c r="AB559" s="167"/>
      <c r="AC559" s="167"/>
      <c r="AD559" s="167"/>
      <c r="AE559" s="167"/>
      <c r="AF559" s="167"/>
      <c r="AG559" s="167" t="s">
        <v>224</v>
      </c>
      <c r="AH559" s="167"/>
      <c r="AI559" s="167"/>
      <c r="AJ559" s="167"/>
      <c r="AK559" s="167"/>
      <c r="AL559" s="167"/>
      <c r="AM559" s="167"/>
      <c r="AN559" s="167"/>
      <c r="AO559" s="167"/>
      <c r="AP559" s="167"/>
      <c r="AQ559" s="167"/>
      <c r="AR559" s="167"/>
      <c r="AS559" s="167"/>
      <c r="AT559" s="167"/>
      <c r="AU559" s="167"/>
      <c r="AV559" s="167"/>
      <c r="AW559" s="167"/>
      <c r="AX559" s="167"/>
      <c r="AY559" s="167"/>
      <c r="AZ559" s="167"/>
      <c r="BA559" s="170" t="str">
        <f>C559</f>
        <v>pod  mazaniny a dlažby, popř. na plochých střechách vodorovný nebo ve spádu s udusáním a urovnáním povrchu</v>
      </c>
      <c r="BB559" s="167"/>
      <c r="BC559" s="167"/>
      <c r="BD559" s="167"/>
      <c r="BE559" s="167"/>
      <c r="BF559" s="167"/>
      <c r="BG559" s="167"/>
      <c r="BH559" s="167"/>
    </row>
    <row r="560" spans="1:60" outlineLevel="1">
      <c r="A560" s="168"/>
      <c r="B560" s="169"/>
      <c r="C560" s="179"/>
      <c r="D560" s="180"/>
      <c r="E560" s="181"/>
      <c r="F560" s="166"/>
      <c r="G560" s="166"/>
      <c r="H560" s="166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  <c r="Y560" s="167"/>
      <c r="Z560" s="167"/>
      <c r="AA560" s="167"/>
      <c r="AB560" s="167"/>
      <c r="AC560" s="167"/>
      <c r="AD560" s="167"/>
      <c r="AE560" s="167"/>
      <c r="AF560" s="167"/>
      <c r="AG560" s="167" t="s">
        <v>226</v>
      </c>
      <c r="AH560" s="167">
        <v>0</v>
      </c>
      <c r="AI560" s="167"/>
      <c r="AJ560" s="167"/>
      <c r="AK560" s="167"/>
      <c r="AL560" s="167"/>
      <c r="AM560" s="167"/>
      <c r="AN560" s="167"/>
      <c r="AO560" s="167"/>
      <c r="AP560" s="167"/>
      <c r="AQ560" s="167"/>
      <c r="AR560" s="167"/>
      <c r="AS560" s="167"/>
      <c r="AT560" s="167"/>
      <c r="AU560" s="167"/>
      <c r="AV560" s="167"/>
      <c r="AW560" s="167"/>
      <c r="AX560" s="167"/>
      <c r="AY560" s="167"/>
      <c r="AZ560" s="167"/>
      <c r="BA560" s="167"/>
      <c r="BB560" s="167"/>
      <c r="BC560" s="167"/>
      <c r="BD560" s="167"/>
      <c r="BE560" s="167"/>
      <c r="BF560" s="167"/>
      <c r="BG560" s="167"/>
      <c r="BH560" s="167"/>
    </row>
    <row r="561" spans="1:60" outlineLevel="1">
      <c r="A561" s="168"/>
      <c r="B561" s="169"/>
      <c r="C561" s="179" t="s">
        <v>847</v>
      </c>
      <c r="D561" s="180"/>
      <c r="E561" s="181">
        <v>31.49</v>
      </c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7"/>
      <c r="Z561" s="167"/>
      <c r="AA561" s="167"/>
      <c r="AB561" s="167"/>
      <c r="AC561" s="167"/>
      <c r="AD561" s="167"/>
      <c r="AE561" s="167"/>
      <c r="AF561" s="167"/>
      <c r="AG561" s="167" t="s">
        <v>226</v>
      </c>
      <c r="AH561" s="167">
        <v>0</v>
      </c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</row>
    <row r="562" spans="1:60" outlineLevel="1">
      <c r="A562" s="168"/>
      <c r="B562" s="169"/>
      <c r="C562" s="179" t="s">
        <v>848</v>
      </c>
      <c r="D562" s="180"/>
      <c r="E562" s="181">
        <v>31.81</v>
      </c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7"/>
      <c r="Z562" s="167"/>
      <c r="AA562" s="167"/>
      <c r="AB562" s="167"/>
      <c r="AC562" s="167"/>
      <c r="AD562" s="167"/>
      <c r="AE562" s="167"/>
      <c r="AF562" s="167"/>
      <c r="AG562" s="167" t="s">
        <v>226</v>
      </c>
      <c r="AH562" s="167">
        <v>0</v>
      </c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</row>
    <row r="563" spans="1:60" outlineLevel="1">
      <c r="A563" s="168"/>
      <c r="B563" s="169"/>
      <c r="C563" s="179" t="s">
        <v>849</v>
      </c>
      <c r="D563" s="180"/>
      <c r="E563" s="181">
        <v>10</v>
      </c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7"/>
      <c r="Z563" s="167"/>
      <c r="AA563" s="167"/>
      <c r="AB563" s="167"/>
      <c r="AC563" s="167"/>
      <c r="AD563" s="167"/>
      <c r="AE563" s="167"/>
      <c r="AF563" s="167"/>
      <c r="AG563" s="167" t="s">
        <v>226</v>
      </c>
      <c r="AH563" s="167">
        <v>0</v>
      </c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</row>
    <row r="564" spans="1:60" ht="22.5" outlineLevel="1">
      <c r="A564" s="158">
        <v>156</v>
      </c>
      <c r="B564" s="159" t="s">
        <v>850</v>
      </c>
      <c r="C564" s="160" t="s">
        <v>851</v>
      </c>
      <c r="D564" s="161" t="s">
        <v>260</v>
      </c>
      <c r="E564" s="162">
        <v>430.2</v>
      </c>
      <c r="F564" s="163"/>
      <c r="G564" s="164">
        <f>ROUND(E564*F564,2)</f>
        <v>0</v>
      </c>
      <c r="H564" s="163"/>
      <c r="I564" s="164">
        <f>ROUND(E564*H564,2)</f>
        <v>0</v>
      </c>
      <c r="J564" s="163"/>
      <c r="K564" s="164">
        <f>ROUND(E564*J564,2)</f>
        <v>0</v>
      </c>
      <c r="L564" s="164">
        <v>21</v>
      </c>
      <c r="M564" s="164">
        <f>G564*(1+L564/100)</f>
        <v>0</v>
      </c>
      <c r="N564" s="164">
        <v>1.7850000000000001E-2</v>
      </c>
      <c r="O564" s="164">
        <f>ROUND(E564*N564,2)</f>
        <v>7.68</v>
      </c>
      <c r="P564" s="164">
        <v>0</v>
      </c>
      <c r="Q564" s="164">
        <f>ROUND(E564*P564,2)</f>
        <v>0</v>
      </c>
      <c r="R564" s="164" t="s">
        <v>356</v>
      </c>
      <c r="S564" s="164" t="s">
        <v>179</v>
      </c>
      <c r="T564" s="165" t="s">
        <v>179</v>
      </c>
      <c r="U564" s="166">
        <v>0.28199999999999997</v>
      </c>
      <c r="V564" s="166">
        <f>ROUND(E564*U564,2)</f>
        <v>121.32</v>
      </c>
      <c r="W564" s="166"/>
      <c r="X564" s="166" t="s">
        <v>221</v>
      </c>
      <c r="Y564" s="167"/>
      <c r="Z564" s="167"/>
      <c r="AA564" s="167"/>
      <c r="AB564" s="167"/>
      <c r="AC564" s="167"/>
      <c r="AD564" s="167"/>
      <c r="AE564" s="167"/>
      <c r="AF564" s="167"/>
      <c r="AG564" s="167" t="s">
        <v>222</v>
      </c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</row>
    <row r="565" spans="1:60" ht="12.75" customHeight="1" outlineLevel="1">
      <c r="A565" s="168"/>
      <c r="B565" s="169"/>
      <c r="C565" s="244" t="s">
        <v>852</v>
      </c>
      <c r="D565" s="244"/>
      <c r="E565" s="244"/>
      <c r="F565" s="244"/>
      <c r="G565" s="244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7"/>
      <c r="Z565" s="167"/>
      <c r="AA565" s="167"/>
      <c r="AB565" s="167"/>
      <c r="AC565" s="167"/>
      <c r="AD565" s="167"/>
      <c r="AE565" s="167"/>
      <c r="AF565" s="167"/>
      <c r="AG565" s="167" t="s">
        <v>224</v>
      </c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</row>
    <row r="566" spans="1:60" outlineLevel="1">
      <c r="A566" s="168"/>
      <c r="B566" s="169"/>
      <c r="C566" s="179" t="s">
        <v>853</v>
      </c>
      <c r="D566" s="180"/>
      <c r="E566" s="181">
        <v>323.7</v>
      </c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7"/>
      <c r="Z566" s="167"/>
      <c r="AA566" s="167"/>
      <c r="AB566" s="167"/>
      <c r="AC566" s="167"/>
      <c r="AD566" s="167"/>
      <c r="AE566" s="167"/>
      <c r="AF566" s="167"/>
      <c r="AG566" s="167" t="s">
        <v>226</v>
      </c>
      <c r="AH566" s="167">
        <v>0</v>
      </c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</row>
    <row r="567" spans="1:60" outlineLevel="1">
      <c r="A567" s="168"/>
      <c r="B567" s="169"/>
      <c r="C567" s="179" t="s">
        <v>854</v>
      </c>
      <c r="D567" s="180"/>
      <c r="E567" s="181">
        <v>97.9</v>
      </c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7"/>
      <c r="Z567" s="167"/>
      <c r="AA567" s="167"/>
      <c r="AB567" s="167"/>
      <c r="AC567" s="167"/>
      <c r="AD567" s="167"/>
      <c r="AE567" s="167"/>
      <c r="AF567" s="167"/>
      <c r="AG567" s="167" t="s">
        <v>226</v>
      </c>
      <c r="AH567" s="167">
        <v>0</v>
      </c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</row>
    <row r="568" spans="1:60" outlineLevel="1">
      <c r="A568" s="168"/>
      <c r="B568" s="169"/>
      <c r="C568" s="179" t="s">
        <v>855</v>
      </c>
      <c r="D568" s="180"/>
      <c r="E568" s="181">
        <v>8.6</v>
      </c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7"/>
      <c r="Z568" s="167"/>
      <c r="AA568" s="167"/>
      <c r="AB568" s="167"/>
      <c r="AC568" s="167"/>
      <c r="AD568" s="167"/>
      <c r="AE568" s="167"/>
      <c r="AF568" s="167"/>
      <c r="AG568" s="167" t="s">
        <v>226</v>
      </c>
      <c r="AH568" s="167">
        <v>0</v>
      </c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</row>
    <row r="569" spans="1:60" outlineLevel="1">
      <c r="A569" s="158">
        <v>157</v>
      </c>
      <c r="B569" s="159" t="s">
        <v>856</v>
      </c>
      <c r="C569" s="160" t="s">
        <v>857</v>
      </c>
      <c r="D569" s="161" t="s">
        <v>260</v>
      </c>
      <c r="E569" s="162">
        <v>430.2</v>
      </c>
      <c r="F569" s="163"/>
      <c r="G569" s="164">
        <f>ROUND(E569*F569,2)</f>
        <v>0</v>
      </c>
      <c r="H569" s="163"/>
      <c r="I569" s="164">
        <f>ROUND(E569*H569,2)</f>
        <v>0</v>
      </c>
      <c r="J569" s="163"/>
      <c r="K569" s="164">
        <f>ROUND(E569*J569,2)</f>
        <v>0</v>
      </c>
      <c r="L569" s="164">
        <v>21</v>
      </c>
      <c r="M569" s="164">
        <f>G569*(1+L569/100)</f>
        <v>0</v>
      </c>
      <c r="N569" s="164">
        <v>2.5999999999999998E-4</v>
      </c>
      <c r="O569" s="164">
        <f>ROUND(E569*N569,2)</f>
        <v>0.11</v>
      </c>
      <c r="P569" s="164">
        <v>0</v>
      </c>
      <c r="Q569" s="164">
        <f>ROUND(E569*P569,2)</f>
        <v>0</v>
      </c>
      <c r="R569" s="164" t="s">
        <v>356</v>
      </c>
      <c r="S569" s="164" t="s">
        <v>179</v>
      </c>
      <c r="T569" s="165" t="s">
        <v>179</v>
      </c>
      <c r="U569" s="166">
        <v>0.09</v>
      </c>
      <c r="V569" s="166">
        <f>ROUND(E569*U569,2)</f>
        <v>38.72</v>
      </c>
      <c r="W569" s="166"/>
      <c r="X569" s="166" t="s">
        <v>221</v>
      </c>
      <c r="Y569" s="167"/>
      <c r="Z569" s="167"/>
      <c r="AA569" s="167"/>
      <c r="AB569" s="167"/>
      <c r="AC569" s="167"/>
      <c r="AD569" s="167"/>
      <c r="AE569" s="167"/>
      <c r="AF569" s="167"/>
      <c r="AG569" s="167" t="s">
        <v>222</v>
      </c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</row>
    <row r="570" spans="1:60" ht="12.75" customHeight="1" outlineLevel="1">
      <c r="A570" s="168"/>
      <c r="B570" s="169"/>
      <c r="C570" s="244" t="s">
        <v>852</v>
      </c>
      <c r="D570" s="244"/>
      <c r="E570" s="244"/>
      <c r="F570" s="244"/>
      <c r="G570" s="244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7"/>
      <c r="Z570" s="167"/>
      <c r="AA570" s="167"/>
      <c r="AB570" s="167"/>
      <c r="AC570" s="167"/>
      <c r="AD570" s="167"/>
      <c r="AE570" s="167"/>
      <c r="AF570" s="167"/>
      <c r="AG570" s="167" t="s">
        <v>224</v>
      </c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</row>
    <row r="571" spans="1:60" outlineLevel="1">
      <c r="A571" s="168"/>
      <c r="B571" s="169"/>
      <c r="C571" s="179" t="s">
        <v>858</v>
      </c>
      <c r="D571" s="180"/>
      <c r="E571" s="181">
        <v>430.2</v>
      </c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7"/>
      <c r="Z571" s="167"/>
      <c r="AA571" s="167"/>
      <c r="AB571" s="167"/>
      <c r="AC571" s="167"/>
      <c r="AD571" s="167"/>
      <c r="AE571" s="167"/>
      <c r="AF571" s="167"/>
      <c r="AG571" s="167" t="s">
        <v>226</v>
      </c>
      <c r="AH571" s="167">
        <v>5</v>
      </c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</row>
    <row r="572" spans="1:60" ht="22.5" outlineLevel="1">
      <c r="A572" s="158">
        <v>158</v>
      </c>
      <c r="B572" s="159" t="s">
        <v>859</v>
      </c>
      <c r="C572" s="160" t="s">
        <v>860</v>
      </c>
      <c r="D572" s="161" t="s">
        <v>260</v>
      </c>
      <c r="E572" s="162">
        <v>429.3</v>
      </c>
      <c r="F572" s="163"/>
      <c r="G572" s="164">
        <f>ROUND(E572*F572,2)</f>
        <v>0</v>
      </c>
      <c r="H572" s="163"/>
      <c r="I572" s="164">
        <f>ROUND(E572*H572,2)</f>
        <v>0</v>
      </c>
      <c r="J572" s="163"/>
      <c r="K572" s="164">
        <f>ROUND(E572*J572,2)</f>
        <v>0</v>
      </c>
      <c r="L572" s="164">
        <v>21</v>
      </c>
      <c r="M572" s="164">
        <f>G572*(1+L572/100)</f>
        <v>0</v>
      </c>
      <c r="N572" s="164">
        <v>0.1111</v>
      </c>
      <c r="O572" s="164">
        <f>ROUND(E572*N572,2)</f>
        <v>47.7</v>
      </c>
      <c r="P572" s="164">
        <v>0</v>
      </c>
      <c r="Q572" s="164">
        <f>ROUND(E572*P572,2)</f>
        <v>0</v>
      </c>
      <c r="R572" s="164" t="s">
        <v>356</v>
      </c>
      <c r="S572" s="164" t="s">
        <v>179</v>
      </c>
      <c r="T572" s="165" t="s">
        <v>179</v>
      </c>
      <c r="U572" s="166">
        <v>0.15</v>
      </c>
      <c r="V572" s="166">
        <f>ROUND(E572*U572,2)</f>
        <v>64.400000000000006</v>
      </c>
      <c r="W572" s="166"/>
      <c r="X572" s="166" t="s">
        <v>221</v>
      </c>
      <c r="Y572" s="167"/>
      <c r="Z572" s="167"/>
      <c r="AA572" s="167"/>
      <c r="AB572" s="167"/>
      <c r="AC572" s="167"/>
      <c r="AD572" s="167"/>
      <c r="AE572" s="167"/>
      <c r="AF572" s="167"/>
      <c r="AG572" s="167" t="s">
        <v>222</v>
      </c>
      <c r="AH572" s="167"/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</row>
    <row r="573" spans="1:60" ht="12.75" customHeight="1" outlineLevel="1">
      <c r="A573" s="168"/>
      <c r="B573" s="169"/>
      <c r="C573" s="244" t="s">
        <v>861</v>
      </c>
      <c r="D573" s="244"/>
      <c r="E573" s="244"/>
      <c r="F573" s="244"/>
      <c r="G573" s="244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7"/>
      <c r="Z573" s="167"/>
      <c r="AA573" s="167"/>
      <c r="AB573" s="167"/>
      <c r="AC573" s="167"/>
      <c r="AD573" s="167"/>
      <c r="AE573" s="167"/>
      <c r="AF573" s="167"/>
      <c r="AG573" s="167" t="s">
        <v>224</v>
      </c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</row>
    <row r="574" spans="1:60" outlineLevel="1">
      <c r="A574" s="168"/>
      <c r="B574" s="169"/>
      <c r="C574" s="179" t="s">
        <v>862</v>
      </c>
      <c r="D574" s="180"/>
      <c r="E574" s="181">
        <v>322.8</v>
      </c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7"/>
      <c r="Z574" s="167"/>
      <c r="AA574" s="167"/>
      <c r="AB574" s="167"/>
      <c r="AC574" s="167"/>
      <c r="AD574" s="167"/>
      <c r="AE574" s="167"/>
      <c r="AF574" s="167"/>
      <c r="AG574" s="167" t="s">
        <v>226</v>
      </c>
      <c r="AH574" s="167">
        <v>0</v>
      </c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</row>
    <row r="575" spans="1:60" outlineLevel="1">
      <c r="A575" s="168"/>
      <c r="B575" s="169"/>
      <c r="C575" s="179" t="s">
        <v>863</v>
      </c>
      <c r="D575" s="180"/>
      <c r="E575" s="181">
        <v>14.6</v>
      </c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7"/>
      <c r="Z575" s="167"/>
      <c r="AA575" s="167"/>
      <c r="AB575" s="167"/>
      <c r="AC575" s="167"/>
      <c r="AD575" s="167"/>
      <c r="AE575" s="167"/>
      <c r="AF575" s="167"/>
      <c r="AG575" s="167" t="s">
        <v>226</v>
      </c>
      <c r="AH575" s="167">
        <v>0</v>
      </c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</row>
    <row r="576" spans="1:60" outlineLevel="1">
      <c r="A576" s="168"/>
      <c r="B576" s="169"/>
      <c r="C576" s="179" t="s">
        <v>864</v>
      </c>
      <c r="D576" s="180"/>
      <c r="E576" s="181">
        <v>83.3</v>
      </c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7"/>
      <c r="Z576" s="167"/>
      <c r="AA576" s="167"/>
      <c r="AB576" s="167"/>
      <c r="AC576" s="167"/>
      <c r="AD576" s="167"/>
      <c r="AE576" s="167"/>
      <c r="AF576" s="167"/>
      <c r="AG576" s="167" t="s">
        <v>226</v>
      </c>
      <c r="AH576" s="167">
        <v>0</v>
      </c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</row>
    <row r="577" spans="1:60" outlineLevel="1">
      <c r="A577" s="168"/>
      <c r="B577" s="169"/>
      <c r="C577" s="179" t="s">
        <v>865</v>
      </c>
      <c r="D577" s="180"/>
      <c r="E577" s="181">
        <v>8.6</v>
      </c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7"/>
      <c r="Z577" s="167"/>
      <c r="AA577" s="167"/>
      <c r="AB577" s="167"/>
      <c r="AC577" s="167"/>
      <c r="AD577" s="167"/>
      <c r="AE577" s="167"/>
      <c r="AF577" s="167"/>
      <c r="AG577" s="167" t="s">
        <v>226</v>
      </c>
      <c r="AH577" s="167">
        <v>0</v>
      </c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</row>
    <row r="578" spans="1:60" ht="22.5" outlineLevel="1">
      <c r="A578" s="158">
        <v>159</v>
      </c>
      <c r="B578" s="159" t="s">
        <v>866</v>
      </c>
      <c r="C578" s="160" t="s">
        <v>867</v>
      </c>
      <c r="D578" s="161" t="s">
        <v>260</v>
      </c>
      <c r="E578" s="162">
        <v>674.8</v>
      </c>
      <c r="F578" s="163"/>
      <c r="G578" s="164">
        <f>ROUND(E578*F578,2)</f>
        <v>0</v>
      </c>
      <c r="H578" s="163"/>
      <c r="I578" s="164">
        <f>ROUND(E578*H578,2)</f>
        <v>0</v>
      </c>
      <c r="J578" s="163"/>
      <c r="K578" s="164">
        <f>ROUND(E578*J578,2)</f>
        <v>0</v>
      </c>
      <c r="L578" s="164">
        <v>21</v>
      </c>
      <c r="M578" s="164">
        <f>G578*(1+L578/100)</f>
        <v>0</v>
      </c>
      <c r="N578" s="164">
        <v>1.111E-2</v>
      </c>
      <c r="O578" s="164">
        <f>ROUND(E578*N578,2)</f>
        <v>7.5</v>
      </c>
      <c r="P578" s="164">
        <v>0</v>
      </c>
      <c r="Q578" s="164">
        <f>ROUND(E578*P578,2)</f>
        <v>0</v>
      </c>
      <c r="R578" s="164" t="s">
        <v>356</v>
      </c>
      <c r="S578" s="164" t="s">
        <v>179</v>
      </c>
      <c r="T578" s="165" t="s">
        <v>179</v>
      </c>
      <c r="U578" s="166">
        <v>5.0000000000000001E-3</v>
      </c>
      <c r="V578" s="166">
        <f>ROUND(E578*U578,2)</f>
        <v>3.37</v>
      </c>
      <c r="W578" s="166"/>
      <c r="X578" s="166" t="s">
        <v>221</v>
      </c>
      <c r="Y578" s="167"/>
      <c r="Z578" s="167"/>
      <c r="AA578" s="167"/>
      <c r="AB578" s="167"/>
      <c r="AC578" s="167"/>
      <c r="AD578" s="167"/>
      <c r="AE578" s="167"/>
      <c r="AF578" s="167"/>
      <c r="AG578" s="167" t="s">
        <v>222</v>
      </c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</row>
    <row r="579" spans="1:60" ht="12.75" customHeight="1" outlineLevel="1">
      <c r="A579" s="168"/>
      <c r="B579" s="169"/>
      <c r="C579" s="244" t="s">
        <v>861</v>
      </c>
      <c r="D579" s="244"/>
      <c r="E579" s="244"/>
      <c r="F579" s="244"/>
      <c r="G579" s="244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7"/>
      <c r="Z579" s="167"/>
      <c r="AA579" s="167"/>
      <c r="AB579" s="167"/>
      <c r="AC579" s="167"/>
      <c r="AD579" s="167"/>
      <c r="AE579" s="167"/>
      <c r="AF579" s="167"/>
      <c r="AG579" s="167" t="s">
        <v>224</v>
      </c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</row>
    <row r="580" spans="1:60" outlineLevel="1">
      <c r="A580" s="168"/>
      <c r="B580" s="169"/>
      <c r="C580" s="179" t="s">
        <v>868</v>
      </c>
      <c r="D580" s="180"/>
      <c r="E580" s="181">
        <v>645.6</v>
      </c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7"/>
      <c r="Z580" s="167"/>
      <c r="AA580" s="167"/>
      <c r="AB580" s="167"/>
      <c r="AC580" s="167"/>
      <c r="AD580" s="167"/>
      <c r="AE580" s="167"/>
      <c r="AF580" s="167"/>
      <c r="AG580" s="167" t="s">
        <v>226</v>
      </c>
      <c r="AH580" s="167">
        <v>0</v>
      </c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</row>
    <row r="581" spans="1:60" outlineLevel="1">
      <c r="A581" s="168"/>
      <c r="B581" s="169"/>
      <c r="C581" s="179" t="s">
        <v>869</v>
      </c>
      <c r="D581" s="180"/>
      <c r="E581" s="181">
        <v>29.2</v>
      </c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7"/>
      <c r="Z581" s="167"/>
      <c r="AA581" s="167"/>
      <c r="AB581" s="167"/>
      <c r="AC581" s="167"/>
      <c r="AD581" s="167"/>
      <c r="AE581" s="167"/>
      <c r="AF581" s="167"/>
      <c r="AG581" s="167" t="s">
        <v>226</v>
      </c>
      <c r="AH581" s="167">
        <v>0</v>
      </c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</row>
    <row r="582" spans="1:60" ht="22.5" outlineLevel="1">
      <c r="A582" s="158">
        <v>160</v>
      </c>
      <c r="B582" s="159" t="s">
        <v>870</v>
      </c>
      <c r="C582" s="160" t="s">
        <v>871</v>
      </c>
      <c r="D582" s="161" t="s">
        <v>260</v>
      </c>
      <c r="E582" s="162">
        <v>55.075000000000003</v>
      </c>
      <c r="F582" s="163"/>
      <c r="G582" s="164">
        <f>ROUND(E582*F582,2)</f>
        <v>0</v>
      </c>
      <c r="H582" s="163"/>
      <c r="I582" s="164">
        <f>ROUND(E582*H582,2)</f>
        <v>0</v>
      </c>
      <c r="J582" s="163"/>
      <c r="K582" s="164">
        <f>ROUND(E582*J582,2)</f>
        <v>0</v>
      </c>
      <c r="L582" s="164">
        <v>21</v>
      </c>
      <c r="M582" s="164">
        <f>G582*(1+L582/100)</f>
        <v>0</v>
      </c>
      <c r="N582" s="164">
        <v>0.1231</v>
      </c>
      <c r="O582" s="164">
        <f>ROUND(E582*N582,2)</f>
        <v>6.78</v>
      </c>
      <c r="P582" s="164">
        <v>0</v>
      </c>
      <c r="Q582" s="164">
        <f>ROUND(E582*P582,2)</f>
        <v>0</v>
      </c>
      <c r="R582" s="164" t="s">
        <v>356</v>
      </c>
      <c r="S582" s="164" t="s">
        <v>179</v>
      </c>
      <c r="T582" s="165" t="s">
        <v>179</v>
      </c>
      <c r="U582" s="166">
        <v>0.45</v>
      </c>
      <c r="V582" s="166">
        <f>ROUND(E582*U582,2)</f>
        <v>24.78</v>
      </c>
      <c r="W582" s="166"/>
      <c r="X582" s="166" t="s">
        <v>221</v>
      </c>
      <c r="Y582" s="167"/>
      <c r="Z582" s="167"/>
      <c r="AA582" s="167"/>
      <c r="AB582" s="167"/>
      <c r="AC582" s="167"/>
      <c r="AD582" s="167"/>
      <c r="AE582" s="167"/>
      <c r="AF582" s="167"/>
      <c r="AG582" s="167" t="s">
        <v>222</v>
      </c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</row>
    <row r="583" spans="1:60" ht="18.95" customHeight="1" outlineLevel="1">
      <c r="A583" s="168"/>
      <c r="B583" s="169"/>
      <c r="C583" s="244" t="s">
        <v>872</v>
      </c>
      <c r="D583" s="244"/>
      <c r="E583" s="244"/>
      <c r="F583" s="244"/>
      <c r="G583" s="244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7"/>
      <c r="Z583" s="167"/>
      <c r="AA583" s="167"/>
      <c r="AB583" s="167"/>
      <c r="AC583" s="167"/>
      <c r="AD583" s="167"/>
      <c r="AE583" s="167"/>
      <c r="AF583" s="167"/>
      <c r="AG583" s="167" t="s">
        <v>224</v>
      </c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70" t="str">
        <f>C583</f>
        <v>na zdivu jako podklad např. pod izolaci, na parapetech z prefabrikovaných dílců, pod oplechování apod., vodorovný nebo ve spádu do 15°, hlazený dřevěným hladítkem,</v>
      </c>
      <c r="BB583" s="167"/>
      <c r="BC583" s="167"/>
      <c r="BD583" s="167"/>
      <c r="BE583" s="167"/>
      <c r="BF583" s="167"/>
      <c r="BG583" s="167"/>
      <c r="BH583" s="167"/>
    </row>
    <row r="584" spans="1:60" ht="33.75" outlineLevel="1">
      <c r="A584" s="168"/>
      <c r="B584" s="169"/>
      <c r="C584" s="179" t="s">
        <v>873</v>
      </c>
      <c r="D584" s="180"/>
      <c r="E584" s="181">
        <v>55.075000000000003</v>
      </c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7"/>
      <c r="Z584" s="167"/>
      <c r="AA584" s="167"/>
      <c r="AB584" s="167"/>
      <c r="AC584" s="167"/>
      <c r="AD584" s="167"/>
      <c r="AE584" s="167"/>
      <c r="AF584" s="167"/>
      <c r="AG584" s="167" t="s">
        <v>226</v>
      </c>
      <c r="AH584" s="167">
        <v>0</v>
      </c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</row>
    <row r="585" spans="1:60" ht="22.5" outlineLevel="1">
      <c r="A585" s="158">
        <v>161</v>
      </c>
      <c r="B585" s="159" t="s">
        <v>874</v>
      </c>
      <c r="C585" s="160" t="s">
        <v>875</v>
      </c>
      <c r="D585" s="161" t="s">
        <v>260</v>
      </c>
      <c r="E585" s="162">
        <v>377</v>
      </c>
      <c r="F585" s="163"/>
      <c r="G585" s="164">
        <f>ROUND(E585*F585,2)</f>
        <v>0</v>
      </c>
      <c r="H585" s="163"/>
      <c r="I585" s="164">
        <f>ROUND(E585*H585,2)</f>
        <v>0</v>
      </c>
      <c r="J585" s="163"/>
      <c r="K585" s="164">
        <f>ROUND(E585*J585,2)</f>
        <v>0</v>
      </c>
      <c r="L585" s="164">
        <v>21</v>
      </c>
      <c r="M585" s="164">
        <f>G585*(1+L585/100)</f>
        <v>0</v>
      </c>
      <c r="N585" s="164">
        <v>0.09</v>
      </c>
      <c r="O585" s="164">
        <f>ROUND(E585*N585,2)</f>
        <v>33.93</v>
      </c>
      <c r="P585" s="164">
        <v>0</v>
      </c>
      <c r="Q585" s="164">
        <f>ROUND(E585*P585,2)</f>
        <v>0</v>
      </c>
      <c r="R585" s="164"/>
      <c r="S585" s="164" t="s">
        <v>276</v>
      </c>
      <c r="T585" s="165" t="s">
        <v>180</v>
      </c>
      <c r="U585" s="166">
        <v>0</v>
      </c>
      <c r="V585" s="166">
        <f>ROUND(E585*U585,2)</f>
        <v>0</v>
      </c>
      <c r="W585" s="166"/>
      <c r="X585" s="166" t="s">
        <v>221</v>
      </c>
      <c r="Y585" s="167"/>
      <c r="Z585" s="167"/>
      <c r="AA585" s="167"/>
      <c r="AB585" s="167"/>
      <c r="AC585" s="167"/>
      <c r="AD585" s="167"/>
      <c r="AE585" s="167"/>
      <c r="AF585" s="167"/>
      <c r="AG585" s="167" t="s">
        <v>222</v>
      </c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</row>
    <row r="586" spans="1:60" outlineLevel="1">
      <c r="A586" s="168"/>
      <c r="B586" s="169"/>
      <c r="C586" s="179" t="s">
        <v>876</v>
      </c>
      <c r="D586" s="180"/>
      <c r="E586" s="181">
        <v>377</v>
      </c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7"/>
      <c r="Z586" s="167"/>
      <c r="AA586" s="167"/>
      <c r="AB586" s="167"/>
      <c r="AC586" s="167"/>
      <c r="AD586" s="167"/>
      <c r="AE586" s="167"/>
      <c r="AF586" s="167"/>
      <c r="AG586" s="167" t="s">
        <v>226</v>
      </c>
      <c r="AH586" s="167">
        <v>0</v>
      </c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</row>
    <row r="587" spans="1:60" ht="22.5" outlineLevel="1">
      <c r="A587" s="158">
        <v>162</v>
      </c>
      <c r="B587" s="159" t="s">
        <v>877</v>
      </c>
      <c r="C587" s="160" t="s">
        <v>878</v>
      </c>
      <c r="D587" s="161" t="s">
        <v>260</v>
      </c>
      <c r="E587" s="162">
        <v>69.599999999999994</v>
      </c>
      <c r="F587" s="163"/>
      <c r="G587" s="164">
        <f>ROUND(E587*F587,2)</f>
        <v>0</v>
      </c>
      <c r="H587" s="163"/>
      <c r="I587" s="164">
        <f>ROUND(E587*H587,2)</f>
        <v>0</v>
      </c>
      <c r="J587" s="163"/>
      <c r="K587" s="164">
        <f>ROUND(E587*J587,2)</f>
        <v>0</v>
      </c>
      <c r="L587" s="164">
        <v>21</v>
      </c>
      <c r="M587" s="164">
        <f>G587*(1+L587/100)</f>
        <v>0</v>
      </c>
      <c r="N587" s="164">
        <v>0.09</v>
      </c>
      <c r="O587" s="164">
        <f>ROUND(E587*N587,2)</f>
        <v>6.26</v>
      </c>
      <c r="P587" s="164">
        <v>0</v>
      </c>
      <c r="Q587" s="164">
        <f>ROUND(E587*P587,2)</f>
        <v>0</v>
      </c>
      <c r="R587" s="164"/>
      <c r="S587" s="164" t="s">
        <v>276</v>
      </c>
      <c r="T587" s="165" t="s">
        <v>180</v>
      </c>
      <c r="U587" s="166">
        <v>0</v>
      </c>
      <c r="V587" s="166">
        <f>ROUND(E587*U587,2)</f>
        <v>0</v>
      </c>
      <c r="W587" s="166"/>
      <c r="X587" s="166" t="s">
        <v>221</v>
      </c>
      <c r="Y587" s="167"/>
      <c r="Z587" s="167"/>
      <c r="AA587" s="167"/>
      <c r="AB587" s="167"/>
      <c r="AC587" s="167"/>
      <c r="AD587" s="167"/>
      <c r="AE587" s="167"/>
      <c r="AF587" s="167"/>
      <c r="AG587" s="167" t="s">
        <v>222</v>
      </c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</row>
    <row r="588" spans="1:60" outlineLevel="1">
      <c r="A588" s="168"/>
      <c r="B588" s="169"/>
      <c r="C588" s="179" t="s">
        <v>879</v>
      </c>
      <c r="D588" s="180"/>
      <c r="E588" s="181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7"/>
      <c r="Z588" s="167"/>
      <c r="AA588" s="167"/>
      <c r="AB588" s="167"/>
      <c r="AC588" s="167"/>
      <c r="AD588" s="167"/>
      <c r="AE588" s="167"/>
      <c r="AF588" s="167"/>
      <c r="AG588" s="167" t="s">
        <v>226</v>
      </c>
      <c r="AH588" s="167">
        <v>0</v>
      </c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</row>
    <row r="589" spans="1:60" outlineLevel="1">
      <c r="A589" s="168"/>
      <c r="B589" s="169"/>
      <c r="C589" s="179" t="s">
        <v>880</v>
      </c>
      <c r="D589" s="180"/>
      <c r="E589" s="181">
        <v>69.599999999999994</v>
      </c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7"/>
      <c r="Z589" s="167"/>
      <c r="AA589" s="167"/>
      <c r="AB589" s="167"/>
      <c r="AC589" s="167"/>
      <c r="AD589" s="167"/>
      <c r="AE589" s="167"/>
      <c r="AF589" s="167"/>
      <c r="AG589" s="167" t="s">
        <v>226</v>
      </c>
      <c r="AH589" s="167">
        <v>0</v>
      </c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</row>
    <row r="590" spans="1:60">
      <c r="A590" s="150" t="s">
        <v>174</v>
      </c>
      <c r="B590" s="151" t="s">
        <v>85</v>
      </c>
      <c r="C590" s="152" t="s">
        <v>86</v>
      </c>
      <c r="D590" s="153"/>
      <c r="E590" s="154"/>
      <c r="F590" s="155"/>
      <c r="G590" s="155">
        <f>SUMIF(AG591:AG715,"&lt;&gt;NOR",G591:G715)</f>
        <v>0</v>
      </c>
      <c r="H590" s="155"/>
      <c r="I590" s="155">
        <f>SUM(I591:I715)</f>
        <v>0</v>
      </c>
      <c r="J590" s="155"/>
      <c r="K590" s="155">
        <f>SUM(K591:K715)</f>
        <v>0</v>
      </c>
      <c r="L590" s="155"/>
      <c r="M590" s="155">
        <f>SUM(M591:M715)</f>
        <v>0</v>
      </c>
      <c r="N590" s="155"/>
      <c r="O590" s="155">
        <f>SUM(O591:O715)</f>
        <v>72.309999999999988</v>
      </c>
      <c r="P590" s="155"/>
      <c r="Q590" s="155">
        <f>SUM(Q591:Q715)</f>
        <v>0</v>
      </c>
      <c r="R590" s="155"/>
      <c r="S590" s="155"/>
      <c r="T590" s="156"/>
      <c r="U590" s="157"/>
      <c r="V590" s="157">
        <f>SUM(V591:V715)</f>
        <v>1187.08</v>
      </c>
      <c r="W590" s="157"/>
      <c r="X590" s="157"/>
      <c r="AG590" t="s">
        <v>175</v>
      </c>
    </row>
    <row r="591" spans="1:60" ht="22.5" outlineLevel="1">
      <c r="A591" s="158">
        <v>163</v>
      </c>
      <c r="B591" s="159" t="s">
        <v>445</v>
      </c>
      <c r="C591" s="160" t="s">
        <v>446</v>
      </c>
      <c r="D591" s="161" t="s">
        <v>260</v>
      </c>
      <c r="E591" s="162">
        <v>1148.1675</v>
      </c>
      <c r="F591" s="163"/>
      <c r="G591" s="164">
        <f>ROUND(E591*F591,2)</f>
        <v>0</v>
      </c>
      <c r="H591" s="163"/>
      <c r="I591" s="164">
        <f>ROUND(E591*H591,2)</f>
        <v>0</v>
      </c>
      <c r="J591" s="163"/>
      <c r="K591" s="164">
        <f>ROUND(E591*J591,2)</f>
        <v>0</v>
      </c>
      <c r="L591" s="164">
        <v>21</v>
      </c>
      <c r="M591" s="164">
        <f>G591*(1+L591/100)</f>
        <v>0</v>
      </c>
      <c r="N591" s="164">
        <v>3.7670000000000002E-2</v>
      </c>
      <c r="O591" s="164">
        <f>ROUND(E591*N591,2)</f>
        <v>43.25</v>
      </c>
      <c r="P591" s="164">
        <v>0</v>
      </c>
      <c r="Q591" s="164">
        <f>ROUND(E591*P591,2)</f>
        <v>0</v>
      </c>
      <c r="R591" s="164" t="s">
        <v>392</v>
      </c>
      <c r="S591" s="164" t="s">
        <v>179</v>
      </c>
      <c r="T591" s="165" t="s">
        <v>179</v>
      </c>
      <c r="U591" s="166">
        <v>0.41</v>
      </c>
      <c r="V591" s="166">
        <f>ROUND(E591*U591,2)</f>
        <v>470.75</v>
      </c>
      <c r="W591" s="166"/>
      <c r="X591" s="166" t="s">
        <v>221</v>
      </c>
      <c r="Y591" s="167"/>
      <c r="Z591" s="167"/>
      <c r="AA591" s="167"/>
      <c r="AB591" s="167"/>
      <c r="AC591" s="167"/>
      <c r="AD591" s="167"/>
      <c r="AE591" s="167"/>
      <c r="AF591" s="167"/>
      <c r="AG591" s="167" t="s">
        <v>222</v>
      </c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</row>
    <row r="592" spans="1:60" ht="12.75" customHeight="1" outlineLevel="1">
      <c r="A592" s="168"/>
      <c r="B592" s="169"/>
      <c r="C592" s="244" t="s">
        <v>447</v>
      </c>
      <c r="D592" s="244"/>
      <c r="E592" s="244"/>
      <c r="F592" s="244"/>
      <c r="G592" s="244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7"/>
      <c r="Z592" s="167"/>
      <c r="AA592" s="167"/>
      <c r="AB592" s="167"/>
      <c r="AC592" s="167"/>
      <c r="AD592" s="167"/>
      <c r="AE592" s="167"/>
      <c r="AF592" s="167"/>
      <c r="AG592" s="167" t="s">
        <v>224</v>
      </c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</row>
    <row r="593" spans="1:60" outlineLevel="1">
      <c r="A593" s="168"/>
      <c r="B593" s="169"/>
      <c r="C593" s="179" t="s">
        <v>881</v>
      </c>
      <c r="D593" s="180"/>
      <c r="E593" s="181">
        <v>1148.1675</v>
      </c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7"/>
      <c r="Z593" s="167"/>
      <c r="AA593" s="167"/>
      <c r="AB593" s="167"/>
      <c r="AC593" s="167"/>
      <c r="AD593" s="167"/>
      <c r="AE593" s="167"/>
      <c r="AF593" s="167"/>
      <c r="AG593" s="167" t="s">
        <v>226</v>
      </c>
      <c r="AH593" s="167">
        <v>5</v>
      </c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</row>
    <row r="594" spans="1:60" outlineLevel="1">
      <c r="A594" s="158">
        <v>164</v>
      </c>
      <c r="B594" s="159" t="s">
        <v>882</v>
      </c>
      <c r="C594" s="160" t="s">
        <v>883</v>
      </c>
      <c r="D594" s="161" t="s">
        <v>260</v>
      </c>
      <c r="E594" s="162">
        <v>204.49</v>
      </c>
      <c r="F594" s="163"/>
      <c r="G594" s="164">
        <f>ROUND(E594*F594,2)</f>
        <v>0</v>
      </c>
      <c r="H594" s="163"/>
      <c r="I594" s="164">
        <f>ROUND(E594*H594,2)</f>
        <v>0</v>
      </c>
      <c r="J594" s="163"/>
      <c r="K594" s="164">
        <f>ROUND(E594*J594,2)</f>
        <v>0</v>
      </c>
      <c r="L594" s="164">
        <v>21</v>
      </c>
      <c r="M594" s="164">
        <f>G594*(1+L594/100)</f>
        <v>0</v>
      </c>
      <c r="N594" s="164">
        <v>4.0000000000000003E-5</v>
      </c>
      <c r="O594" s="164">
        <f>ROUND(E594*N594,2)</f>
        <v>0.01</v>
      </c>
      <c r="P594" s="164">
        <v>0</v>
      </c>
      <c r="Q594" s="164">
        <f>ROUND(E594*P594,2)</f>
        <v>0</v>
      </c>
      <c r="R594" s="164" t="s">
        <v>356</v>
      </c>
      <c r="S594" s="164" t="s">
        <v>179</v>
      </c>
      <c r="T594" s="165" t="s">
        <v>179</v>
      </c>
      <c r="U594" s="166">
        <v>7.8E-2</v>
      </c>
      <c r="V594" s="166">
        <f>ROUND(E594*U594,2)</f>
        <v>15.95</v>
      </c>
      <c r="W594" s="166"/>
      <c r="X594" s="166" t="s">
        <v>221</v>
      </c>
      <c r="Y594" s="167"/>
      <c r="Z594" s="167"/>
      <c r="AA594" s="167"/>
      <c r="AB594" s="167"/>
      <c r="AC594" s="167"/>
      <c r="AD594" s="167"/>
      <c r="AE594" s="167"/>
      <c r="AF594" s="167"/>
      <c r="AG594" s="167" t="s">
        <v>222</v>
      </c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</row>
    <row r="595" spans="1:60" ht="18.95" customHeight="1" outlineLevel="1">
      <c r="A595" s="168"/>
      <c r="B595" s="169"/>
      <c r="C595" s="244" t="s">
        <v>884</v>
      </c>
      <c r="D595" s="244"/>
      <c r="E595" s="244"/>
      <c r="F595" s="244"/>
      <c r="G595" s="244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7"/>
      <c r="Z595" s="167"/>
      <c r="AA595" s="167"/>
      <c r="AB595" s="167"/>
      <c r="AC595" s="167"/>
      <c r="AD595" s="167"/>
      <c r="AE595" s="167"/>
      <c r="AF595" s="167"/>
      <c r="AG595" s="167" t="s">
        <v>224</v>
      </c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70" t="str">
        <f>C595</f>
        <v>s rámy a zárubněmi, zábradlí, předmětů oplechování apod., které se zřizují ještě před úpravami povrchu, před jejich znečištěním při úpravách povrchu nástřikem plastických (lepivých) maltovin</v>
      </c>
      <c r="BB595" s="167"/>
      <c r="BC595" s="167"/>
      <c r="BD595" s="167"/>
      <c r="BE595" s="167"/>
      <c r="BF595" s="167"/>
      <c r="BG595" s="167"/>
      <c r="BH595" s="167"/>
    </row>
    <row r="596" spans="1:60" outlineLevel="1">
      <c r="A596" s="168"/>
      <c r="B596" s="169"/>
      <c r="C596" s="179" t="s">
        <v>726</v>
      </c>
      <c r="D596" s="180"/>
      <c r="E596" s="181">
        <v>9.4499999999999993</v>
      </c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7"/>
      <c r="Z596" s="167"/>
      <c r="AA596" s="167"/>
      <c r="AB596" s="167"/>
      <c r="AC596" s="167"/>
      <c r="AD596" s="167"/>
      <c r="AE596" s="167"/>
      <c r="AF596" s="167"/>
      <c r="AG596" s="167" t="s">
        <v>226</v>
      </c>
      <c r="AH596" s="167">
        <v>0</v>
      </c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</row>
    <row r="597" spans="1:60" outlineLevel="1">
      <c r="A597" s="168"/>
      <c r="B597" s="169"/>
      <c r="C597" s="179" t="s">
        <v>727</v>
      </c>
      <c r="D597" s="180"/>
      <c r="E597" s="181">
        <v>51.2</v>
      </c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7"/>
      <c r="Z597" s="167"/>
      <c r="AA597" s="167"/>
      <c r="AB597" s="167"/>
      <c r="AC597" s="167"/>
      <c r="AD597" s="167"/>
      <c r="AE597" s="167"/>
      <c r="AF597" s="167"/>
      <c r="AG597" s="167" t="s">
        <v>226</v>
      </c>
      <c r="AH597" s="167">
        <v>0</v>
      </c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</row>
    <row r="598" spans="1:60" outlineLevel="1">
      <c r="A598" s="168"/>
      <c r="B598" s="169"/>
      <c r="C598" s="179" t="s">
        <v>728</v>
      </c>
      <c r="D598" s="180"/>
      <c r="E598" s="181">
        <v>22.38</v>
      </c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7"/>
      <c r="Z598" s="167"/>
      <c r="AA598" s="167"/>
      <c r="AB598" s="167"/>
      <c r="AC598" s="167"/>
      <c r="AD598" s="167"/>
      <c r="AE598" s="167"/>
      <c r="AF598" s="167"/>
      <c r="AG598" s="167" t="s">
        <v>226</v>
      </c>
      <c r="AH598" s="167">
        <v>0</v>
      </c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</row>
    <row r="599" spans="1:60" outlineLevel="1">
      <c r="A599" s="168"/>
      <c r="B599" s="169"/>
      <c r="C599" s="179" t="s">
        <v>729</v>
      </c>
      <c r="D599" s="180"/>
      <c r="E599" s="181">
        <v>17.89</v>
      </c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7"/>
      <c r="Z599" s="167"/>
      <c r="AA599" s="167"/>
      <c r="AB599" s="167"/>
      <c r="AC599" s="167"/>
      <c r="AD599" s="167"/>
      <c r="AE599" s="167"/>
      <c r="AF599" s="167"/>
      <c r="AG599" s="167" t="s">
        <v>226</v>
      </c>
      <c r="AH599" s="167">
        <v>0</v>
      </c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</row>
    <row r="600" spans="1:60" outlineLevel="1">
      <c r="A600" s="168"/>
      <c r="B600" s="169"/>
      <c r="C600" s="179" t="s">
        <v>730</v>
      </c>
      <c r="D600" s="180"/>
      <c r="E600" s="181">
        <v>49.2</v>
      </c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7"/>
      <c r="Z600" s="167"/>
      <c r="AA600" s="167"/>
      <c r="AB600" s="167"/>
      <c r="AC600" s="167"/>
      <c r="AD600" s="167"/>
      <c r="AE600" s="167"/>
      <c r="AF600" s="167"/>
      <c r="AG600" s="167" t="s">
        <v>226</v>
      </c>
      <c r="AH600" s="167">
        <v>0</v>
      </c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</row>
    <row r="601" spans="1:60" outlineLevel="1">
      <c r="A601" s="168"/>
      <c r="B601" s="169"/>
      <c r="C601" s="179" t="s">
        <v>731</v>
      </c>
      <c r="D601" s="180"/>
      <c r="E601" s="181">
        <v>9.66</v>
      </c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7"/>
      <c r="Z601" s="167"/>
      <c r="AA601" s="167"/>
      <c r="AB601" s="167"/>
      <c r="AC601" s="167"/>
      <c r="AD601" s="167"/>
      <c r="AE601" s="167"/>
      <c r="AF601" s="167"/>
      <c r="AG601" s="167" t="s">
        <v>226</v>
      </c>
      <c r="AH601" s="167">
        <v>0</v>
      </c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</row>
    <row r="602" spans="1:60" outlineLevel="1">
      <c r="A602" s="168"/>
      <c r="B602" s="169"/>
      <c r="C602" s="179" t="s">
        <v>732</v>
      </c>
      <c r="D602" s="180"/>
      <c r="E602" s="181">
        <v>14.02</v>
      </c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7"/>
      <c r="Z602" s="167"/>
      <c r="AA602" s="167"/>
      <c r="AB602" s="167"/>
      <c r="AC602" s="167"/>
      <c r="AD602" s="167"/>
      <c r="AE602" s="167"/>
      <c r="AF602" s="167"/>
      <c r="AG602" s="167" t="s">
        <v>226</v>
      </c>
      <c r="AH602" s="167">
        <v>0</v>
      </c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</row>
    <row r="603" spans="1:60" outlineLevel="1">
      <c r="A603" s="168"/>
      <c r="B603" s="169"/>
      <c r="C603" s="179" t="s">
        <v>733</v>
      </c>
      <c r="D603" s="180"/>
      <c r="E603" s="181">
        <v>30.69</v>
      </c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7"/>
      <c r="Z603" s="167"/>
      <c r="AA603" s="167"/>
      <c r="AB603" s="167"/>
      <c r="AC603" s="167"/>
      <c r="AD603" s="167"/>
      <c r="AE603" s="167"/>
      <c r="AF603" s="167"/>
      <c r="AG603" s="167" t="s">
        <v>226</v>
      </c>
      <c r="AH603" s="167">
        <v>0</v>
      </c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</row>
    <row r="604" spans="1:60" outlineLevel="1">
      <c r="A604" s="158">
        <v>165</v>
      </c>
      <c r="B604" s="159" t="s">
        <v>885</v>
      </c>
      <c r="C604" s="160" t="s">
        <v>886</v>
      </c>
      <c r="D604" s="161" t="s">
        <v>260</v>
      </c>
      <c r="E604" s="162">
        <v>1148.1675</v>
      </c>
      <c r="F604" s="163"/>
      <c r="G604" s="164">
        <f>ROUND(E604*F604,2)</f>
        <v>0</v>
      </c>
      <c r="H604" s="163"/>
      <c r="I604" s="164">
        <f>ROUND(E604*H604,2)</f>
        <v>0</v>
      </c>
      <c r="J604" s="163"/>
      <c r="K604" s="164">
        <f>ROUND(E604*J604,2)</f>
        <v>0</v>
      </c>
      <c r="L604" s="164">
        <v>21</v>
      </c>
      <c r="M604" s="164">
        <f>G604*(1+L604/100)</f>
        <v>0</v>
      </c>
      <c r="N604" s="164">
        <v>2.0000000000000002E-5</v>
      </c>
      <c r="O604" s="164">
        <f>ROUND(E604*N604,2)</f>
        <v>0.02</v>
      </c>
      <c r="P604" s="164">
        <v>0</v>
      </c>
      <c r="Q604" s="164">
        <f>ROUND(E604*P604,2)</f>
        <v>0</v>
      </c>
      <c r="R604" s="164" t="s">
        <v>356</v>
      </c>
      <c r="S604" s="164" t="s">
        <v>179</v>
      </c>
      <c r="T604" s="165" t="s">
        <v>179</v>
      </c>
      <c r="U604" s="166">
        <v>0.18</v>
      </c>
      <c r="V604" s="166">
        <f>ROUND(E604*U604,2)</f>
        <v>206.67</v>
      </c>
      <c r="W604" s="166"/>
      <c r="X604" s="166" t="s">
        <v>221</v>
      </c>
      <c r="Y604" s="167"/>
      <c r="Z604" s="167"/>
      <c r="AA604" s="167"/>
      <c r="AB604" s="167"/>
      <c r="AC604" s="167"/>
      <c r="AD604" s="167"/>
      <c r="AE604" s="167"/>
      <c r="AF604" s="167"/>
      <c r="AG604" s="167" t="s">
        <v>222</v>
      </c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</row>
    <row r="605" spans="1:60" outlineLevel="1">
      <c r="A605" s="168"/>
      <c r="B605" s="169"/>
      <c r="C605" s="179" t="s">
        <v>887</v>
      </c>
      <c r="D605" s="180"/>
      <c r="E605" s="181">
        <v>363.01</v>
      </c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7"/>
      <c r="Z605" s="167"/>
      <c r="AA605" s="167"/>
      <c r="AB605" s="167"/>
      <c r="AC605" s="167"/>
      <c r="AD605" s="167"/>
      <c r="AE605" s="167"/>
      <c r="AF605" s="167"/>
      <c r="AG605" s="167" t="s">
        <v>226</v>
      </c>
      <c r="AH605" s="167">
        <v>0</v>
      </c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</row>
    <row r="606" spans="1:60" outlineLevel="1">
      <c r="A606" s="168"/>
      <c r="B606" s="169"/>
      <c r="C606" s="179" t="s">
        <v>888</v>
      </c>
      <c r="D606" s="180"/>
      <c r="E606" s="181">
        <v>466.4</v>
      </c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7"/>
      <c r="Z606" s="167"/>
      <c r="AA606" s="167"/>
      <c r="AB606" s="167"/>
      <c r="AC606" s="167"/>
      <c r="AD606" s="167"/>
      <c r="AE606" s="167"/>
      <c r="AF606" s="167"/>
      <c r="AG606" s="167" t="s">
        <v>226</v>
      </c>
      <c r="AH606" s="167">
        <v>0</v>
      </c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</row>
    <row r="607" spans="1:60" outlineLevel="1">
      <c r="A607" s="168"/>
      <c r="B607" s="169"/>
      <c r="C607" s="179" t="s">
        <v>889</v>
      </c>
      <c r="D607" s="180"/>
      <c r="E607" s="181">
        <v>19.100000000000001</v>
      </c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7"/>
      <c r="Z607" s="167"/>
      <c r="AA607" s="167"/>
      <c r="AB607" s="167"/>
      <c r="AC607" s="167"/>
      <c r="AD607" s="167"/>
      <c r="AE607" s="167"/>
      <c r="AF607" s="167"/>
      <c r="AG607" s="167" t="s">
        <v>226</v>
      </c>
      <c r="AH607" s="167">
        <v>0</v>
      </c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</row>
    <row r="608" spans="1:60" outlineLevel="1">
      <c r="A608" s="168"/>
      <c r="B608" s="169"/>
      <c r="C608" s="179" t="s">
        <v>890</v>
      </c>
      <c r="D608" s="180"/>
      <c r="E608" s="181">
        <v>49.12</v>
      </c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7"/>
      <c r="Z608" s="167"/>
      <c r="AA608" s="167"/>
      <c r="AB608" s="167"/>
      <c r="AC608" s="167"/>
      <c r="AD608" s="167"/>
      <c r="AE608" s="167"/>
      <c r="AF608" s="167"/>
      <c r="AG608" s="167" t="s">
        <v>226</v>
      </c>
      <c r="AH608" s="167">
        <v>0</v>
      </c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</row>
    <row r="609" spans="1:60" outlineLevel="1">
      <c r="A609" s="168"/>
      <c r="B609" s="169"/>
      <c r="C609" s="179" t="s">
        <v>891</v>
      </c>
      <c r="D609" s="180"/>
      <c r="E609" s="181">
        <v>54.18</v>
      </c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7"/>
      <c r="Z609" s="167"/>
      <c r="AA609" s="167"/>
      <c r="AB609" s="167"/>
      <c r="AC609" s="167"/>
      <c r="AD609" s="167"/>
      <c r="AE609" s="167"/>
      <c r="AF609" s="167"/>
      <c r="AG609" s="167" t="s">
        <v>226</v>
      </c>
      <c r="AH609" s="167">
        <v>0</v>
      </c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</row>
    <row r="610" spans="1:60" ht="22.5" outlineLevel="1">
      <c r="A610" s="168"/>
      <c r="B610" s="169"/>
      <c r="C610" s="179" t="s">
        <v>892</v>
      </c>
      <c r="D610" s="180"/>
      <c r="E610" s="181">
        <v>181.17</v>
      </c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7"/>
      <c r="Z610" s="167"/>
      <c r="AA610" s="167"/>
      <c r="AB610" s="167"/>
      <c r="AC610" s="167"/>
      <c r="AD610" s="167"/>
      <c r="AE610" s="167"/>
      <c r="AF610" s="167"/>
      <c r="AG610" s="167" t="s">
        <v>226</v>
      </c>
      <c r="AH610" s="167">
        <v>0</v>
      </c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</row>
    <row r="611" spans="1:60" outlineLevel="1">
      <c r="A611" s="168"/>
      <c r="B611" s="169"/>
      <c r="C611" s="179" t="s">
        <v>893</v>
      </c>
      <c r="D611" s="180"/>
      <c r="E611" s="181">
        <v>28.397500000000001</v>
      </c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7"/>
      <c r="Z611" s="167"/>
      <c r="AA611" s="167"/>
      <c r="AB611" s="167"/>
      <c r="AC611" s="167"/>
      <c r="AD611" s="167"/>
      <c r="AE611" s="167"/>
      <c r="AF611" s="167"/>
      <c r="AG611" s="167" t="s">
        <v>226</v>
      </c>
      <c r="AH611" s="167">
        <v>0</v>
      </c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</row>
    <row r="612" spans="1:60" outlineLevel="1">
      <c r="A612" s="168"/>
      <c r="B612" s="169"/>
      <c r="C612" s="179" t="s">
        <v>894</v>
      </c>
      <c r="D612" s="180"/>
      <c r="E612" s="181">
        <v>80.48</v>
      </c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7"/>
      <c r="Z612" s="167"/>
      <c r="AA612" s="167"/>
      <c r="AB612" s="167"/>
      <c r="AC612" s="167"/>
      <c r="AD612" s="167"/>
      <c r="AE612" s="167"/>
      <c r="AF612" s="167"/>
      <c r="AG612" s="167" t="s">
        <v>226</v>
      </c>
      <c r="AH612" s="167">
        <v>0</v>
      </c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</row>
    <row r="613" spans="1:60" outlineLevel="1">
      <c r="A613" s="168"/>
      <c r="B613" s="169"/>
      <c r="C613" s="179" t="s">
        <v>895</v>
      </c>
      <c r="D613" s="180"/>
      <c r="E613" s="181">
        <v>5.95</v>
      </c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7"/>
      <c r="Z613" s="167"/>
      <c r="AA613" s="167"/>
      <c r="AB613" s="167"/>
      <c r="AC613" s="167"/>
      <c r="AD613" s="167"/>
      <c r="AE613" s="167"/>
      <c r="AF613" s="167"/>
      <c r="AG613" s="167" t="s">
        <v>226</v>
      </c>
      <c r="AH613" s="167">
        <v>0</v>
      </c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</row>
    <row r="614" spans="1:60" outlineLevel="1">
      <c r="A614" s="168"/>
      <c r="B614" s="169"/>
      <c r="C614" s="179" t="s">
        <v>896</v>
      </c>
      <c r="D614" s="180"/>
      <c r="E614" s="181">
        <v>2.2200000000000002</v>
      </c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7"/>
      <c r="Z614" s="167"/>
      <c r="AA614" s="167"/>
      <c r="AB614" s="167"/>
      <c r="AC614" s="167"/>
      <c r="AD614" s="167"/>
      <c r="AE614" s="167"/>
      <c r="AF614" s="167"/>
      <c r="AG614" s="167" t="s">
        <v>226</v>
      </c>
      <c r="AH614" s="167">
        <v>0</v>
      </c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</row>
    <row r="615" spans="1:60" outlineLevel="1">
      <c r="A615" s="168"/>
      <c r="B615" s="169"/>
      <c r="C615" s="179" t="s">
        <v>897</v>
      </c>
      <c r="D615" s="180"/>
      <c r="E615" s="181">
        <v>2.68</v>
      </c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7"/>
      <c r="Z615" s="167"/>
      <c r="AA615" s="167"/>
      <c r="AB615" s="167"/>
      <c r="AC615" s="167"/>
      <c r="AD615" s="167"/>
      <c r="AE615" s="167"/>
      <c r="AF615" s="167"/>
      <c r="AG615" s="167" t="s">
        <v>226</v>
      </c>
      <c r="AH615" s="167">
        <v>0</v>
      </c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</row>
    <row r="616" spans="1:60" outlineLevel="1">
      <c r="A616" s="168"/>
      <c r="B616" s="169"/>
      <c r="C616" s="179" t="s">
        <v>898</v>
      </c>
      <c r="D616" s="180"/>
      <c r="E616" s="181">
        <v>20.97</v>
      </c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7"/>
      <c r="Z616" s="167"/>
      <c r="AA616" s="167"/>
      <c r="AB616" s="167"/>
      <c r="AC616" s="167"/>
      <c r="AD616" s="167"/>
      <c r="AE616" s="167"/>
      <c r="AF616" s="167"/>
      <c r="AG616" s="167" t="s">
        <v>226</v>
      </c>
      <c r="AH616" s="167">
        <v>0</v>
      </c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</row>
    <row r="617" spans="1:60" outlineLevel="1">
      <c r="A617" s="168"/>
      <c r="B617" s="169"/>
      <c r="C617" s="179" t="s">
        <v>899</v>
      </c>
      <c r="D617" s="180"/>
      <c r="E617" s="181">
        <v>18.45</v>
      </c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7"/>
      <c r="Z617" s="167"/>
      <c r="AA617" s="167"/>
      <c r="AB617" s="167"/>
      <c r="AC617" s="167"/>
      <c r="AD617" s="167"/>
      <c r="AE617" s="167"/>
      <c r="AF617" s="167"/>
      <c r="AG617" s="167" t="s">
        <v>226</v>
      </c>
      <c r="AH617" s="167">
        <v>0</v>
      </c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</row>
    <row r="618" spans="1:60" outlineLevel="1">
      <c r="A618" s="168"/>
      <c r="B618" s="169"/>
      <c r="C618" s="179" t="s">
        <v>900</v>
      </c>
      <c r="D618" s="180"/>
      <c r="E618" s="181">
        <v>-85.44</v>
      </c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7"/>
      <c r="Z618" s="167"/>
      <c r="AA618" s="167"/>
      <c r="AB618" s="167"/>
      <c r="AC618" s="167"/>
      <c r="AD618" s="167"/>
      <c r="AE618" s="167"/>
      <c r="AF618" s="167"/>
      <c r="AG618" s="167" t="s">
        <v>226</v>
      </c>
      <c r="AH618" s="167">
        <v>0</v>
      </c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</row>
    <row r="619" spans="1:60" outlineLevel="1">
      <c r="A619" s="168"/>
      <c r="B619" s="169"/>
      <c r="C619" s="179" t="s">
        <v>901</v>
      </c>
      <c r="D619" s="180"/>
      <c r="E619" s="181">
        <v>-24.48</v>
      </c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7"/>
      <c r="Z619" s="167"/>
      <c r="AA619" s="167"/>
      <c r="AB619" s="167"/>
      <c r="AC619" s="167"/>
      <c r="AD619" s="167"/>
      <c r="AE619" s="167"/>
      <c r="AF619" s="167"/>
      <c r="AG619" s="167" t="s">
        <v>226</v>
      </c>
      <c r="AH619" s="167">
        <v>0</v>
      </c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</row>
    <row r="620" spans="1:60" outlineLevel="1">
      <c r="A620" s="168"/>
      <c r="B620" s="169"/>
      <c r="C620" s="179" t="s">
        <v>902</v>
      </c>
      <c r="D620" s="180"/>
      <c r="E620" s="181">
        <v>-30.69</v>
      </c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7"/>
      <c r="Z620" s="167"/>
      <c r="AA620" s="167"/>
      <c r="AB620" s="167"/>
      <c r="AC620" s="167"/>
      <c r="AD620" s="167"/>
      <c r="AE620" s="167"/>
      <c r="AF620" s="167"/>
      <c r="AG620" s="167" t="s">
        <v>226</v>
      </c>
      <c r="AH620" s="167">
        <v>0</v>
      </c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</row>
    <row r="621" spans="1:60" outlineLevel="1">
      <c r="A621" s="168"/>
      <c r="B621" s="169"/>
      <c r="C621" s="179" t="s">
        <v>903</v>
      </c>
      <c r="D621" s="180"/>
      <c r="E621" s="181">
        <v>-40.53</v>
      </c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7"/>
      <c r="Z621" s="167"/>
      <c r="AA621" s="167"/>
      <c r="AB621" s="167"/>
      <c r="AC621" s="167"/>
      <c r="AD621" s="167"/>
      <c r="AE621" s="167"/>
      <c r="AF621" s="167"/>
      <c r="AG621" s="167" t="s">
        <v>226</v>
      </c>
      <c r="AH621" s="167">
        <v>0</v>
      </c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</row>
    <row r="622" spans="1:60" outlineLevel="1">
      <c r="A622" s="168"/>
      <c r="B622" s="169"/>
      <c r="C622" s="179" t="s">
        <v>904</v>
      </c>
      <c r="D622" s="180"/>
      <c r="E622" s="181">
        <v>-42.56</v>
      </c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7"/>
      <c r="Z622" s="167"/>
      <c r="AA622" s="167"/>
      <c r="AB622" s="167"/>
      <c r="AC622" s="167"/>
      <c r="AD622" s="167"/>
      <c r="AE622" s="167"/>
      <c r="AF622" s="167"/>
      <c r="AG622" s="167" t="s">
        <v>226</v>
      </c>
      <c r="AH622" s="167">
        <v>0</v>
      </c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</row>
    <row r="623" spans="1:60" outlineLevel="1">
      <c r="A623" s="168"/>
      <c r="B623" s="169"/>
      <c r="C623" s="179" t="s">
        <v>905</v>
      </c>
      <c r="D623" s="180"/>
      <c r="E623" s="181">
        <v>-34.74</v>
      </c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7"/>
      <c r="Z623" s="167"/>
      <c r="AA623" s="167"/>
      <c r="AB623" s="167"/>
      <c r="AC623" s="167"/>
      <c r="AD623" s="167"/>
      <c r="AE623" s="167"/>
      <c r="AF623" s="167"/>
      <c r="AG623" s="167" t="s">
        <v>226</v>
      </c>
      <c r="AH623" s="167">
        <v>0</v>
      </c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</row>
    <row r="624" spans="1:60" ht="33.75" outlineLevel="1">
      <c r="A624" s="168"/>
      <c r="B624" s="169"/>
      <c r="C624" s="179" t="s">
        <v>906</v>
      </c>
      <c r="D624" s="180"/>
      <c r="E624" s="181">
        <v>72.989999999999995</v>
      </c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7"/>
      <c r="Z624" s="167"/>
      <c r="AA624" s="167"/>
      <c r="AB624" s="167"/>
      <c r="AC624" s="167"/>
      <c r="AD624" s="167"/>
      <c r="AE624" s="167"/>
      <c r="AF624" s="167"/>
      <c r="AG624" s="167" t="s">
        <v>226</v>
      </c>
      <c r="AH624" s="167">
        <v>0</v>
      </c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</row>
    <row r="625" spans="1:60" ht="22.5" outlineLevel="1">
      <c r="A625" s="168"/>
      <c r="B625" s="169"/>
      <c r="C625" s="179" t="s">
        <v>907</v>
      </c>
      <c r="D625" s="180"/>
      <c r="E625" s="181">
        <v>41.49</v>
      </c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7"/>
      <c r="Z625" s="167"/>
      <c r="AA625" s="167"/>
      <c r="AB625" s="167"/>
      <c r="AC625" s="167"/>
      <c r="AD625" s="167"/>
      <c r="AE625" s="167"/>
      <c r="AF625" s="167"/>
      <c r="AG625" s="167" t="s">
        <v>226</v>
      </c>
      <c r="AH625" s="167">
        <v>0</v>
      </c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</row>
    <row r="626" spans="1:60" outlineLevel="1">
      <c r="A626" s="158">
        <v>166</v>
      </c>
      <c r="B626" s="159" t="s">
        <v>908</v>
      </c>
      <c r="C626" s="160" t="s">
        <v>909</v>
      </c>
      <c r="D626" s="161" t="s">
        <v>260</v>
      </c>
      <c r="E626" s="162">
        <v>1148.1675</v>
      </c>
      <c r="F626" s="163"/>
      <c r="G626" s="164">
        <f>ROUND(E626*F626,2)</f>
        <v>0</v>
      </c>
      <c r="H626" s="163"/>
      <c r="I626" s="164">
        <f>ROUND(E626*H626,2)</f>
        <v>0</v>
      </c>
      <c r="J626" s="163"/>
      <c r="K626" s="164">
        <f>ROUND(E626*J626,2)</f>
        <v>0</v>
      </c>
      <c r="L626" s="164">
        <v>21</v>
      </c>
      <c r="M626" s="164">
        <f>G626*(1+L626/100)</f>
        <v>0</v>
      </c>
      <c r="N626" s="164">
        <v>0</v>
      </c>
      <c r="O626" s="164">
        <f>ROUND(E626*N626,2)</f>
        <v>0</v>
      </c>
      <c r="P626" s="164">
        <v>0</v>
      </c>
      <c r="Q626" s="164">
        <f>ROUND(E626*P626,2)</f>
        <v>0</v>
      </c>
      <c r="R626" s="164" t="s">
        <v>356</v>
      </c>
      <c r="S626" s="164" t="s">
        <v>179</v>
      </c>
      <c r="T626" s="165" t="s">
        <v>179</v>
      </c>
      <c r="U626" s="166">
        <v>0.43</v>
      </c>
      <c r="V626" s="166">
        <f>ROUND(E626*U626,2)</f>
        <v>493.71</v>
      </c>
      <c r="W626" s="166"/>
      <c r="X626" s="166" t="s">
        <v>221</v>
      </c>
      <c r="Y626" s="167"/>
      <c r="Z626" s="167"/>
      <c r="AA626" s="167"/>
      <c r="AB626" s="167"/>
      <c r="AC626" s="167"/>
      <c r="AD626" s="167"/>
      <c r="AE626" s="167"/>
      <c r="AF626" s="167"/>
      <c r="AG626" s="167" t="s">
        <v>222</v>
      </c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</row>
    <row r="627" spans="1:60" outlineLevel="1">
      <c r="A627" s="168"/>
      <c r="B627" s="169"/>
      <c r="C627" s="179" t="s">
        <v>881</v>
      </c>
      <c r="D627" s="180"/>
      <c r="E627" s="181">
        <v>1148.1675</v>
      </c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7"/>
      <c r="Z627" s="167"/>
      <c r="AA627" s="167"/>
      <c r="AB627" s="167"/>
      <c r="AC627" s="167"/>
      <c r="AD627" s="167"/>
      <c r="AE627" s="167"/>
      <c r="AF627" s="167"/>
      <c r="AG627" s="167" t="s">
        <v>226</v>
      </c>
      <c r="AH627" s="167">
        <v>5</v>
      </c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</row>
    <row r="628" spans="1:60" outlineLevel="1">
      <c r="A628" s="158">
        <v>167</v>
      </c>
      <c r="B628" s="159" t="s">
        <v>910</v>
      </c>
      <c r="C628" s="160" t="s">
        <v>911</v>
      </c>
      <c r="D628" s="161" t="s">
        <v>260</v>
      </c>
      <c r="E628" s="162">
        <v>132.09</v>
      </c>
      <c r="F628" s="163"/>
      <c r="G628" s="164">
        <f>ROUND(E628*F628,2)</f>
        <v>0</v>
      </c>
      <c r="H628" s="163"/>
      <c r="I628" s="164">
        <f>ROUND(E628*H628,2)</f>
        <v>0</v>
      </c>
      <c r="J628" s="163"/>
      <c r="K628" s="164">
        <f>ROUND(E628*J628,2)</f>
        <v>0</v>
      </c>
      <c r="L628" s="164">
        <v>21</v>
      </c>
      <c r="M628" s="164">
        <f>G628*(1+L628/100)</f>
        <v>0</v>
      </c>
      <c r="N628" s="164">
        <v>0.08</v>
      </c>
      <c r="O628" s="164">
        <f>ROUND(E628*N628,2)</f>
        <v>10.57</v>
      </c>
      <c r="P628" s="164">
        <v>0</v>
      </c>
      <c r="Q628" s="164">
        <f>ROUND(E628*P628,2)</f>
        <v>0</v>
      </c>
      <c r="R628" s="164"/>
      <c r="S628" s="164" t="s">
        <v>276</v>
      </c>
      <c r="T628" s="165" t="s">
        <v>180</v>
      </c>
      <c r="U628" s="166">
        <v>0</v>
      </c>
      <c r="V628" s="166">
        <f>ROUND(E628*U628,2)</f>
        <v>0</v>
      </c>
      <c r="W628" s="166"/>
      <c r="X628" s="166" t="s">
        <v>221</v>
      </c>
      <c r="Y628" s="167"/>
      <c r="Z628" s="167"/>
      <c r="AA628" s="167"/>
      <c r="AB628" s="167"/>
      <c r="AC628" s="167"/>
      <c r="AD628" s="167"/>
      <c r="AE628" s="167"/>
      <c r="AF628" s="167"/>
      <c r="AG628" s="167" t="s">
        <v>222</v>
      </c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</row>
    <row r="629" spans="1:60" ht="12.75" customHeight="1" outlineLevel="1">
      <c r="A629" s="168"/>
      <c r="B629" s="169"/>
      <c r="C629" s="242" t="s">
        <v>912</v>
      </c>
      <c r="D629" s="242"/>
      <c r="E629" s="242"/>
      <c r="F629" s="242"/>
      <c r="G629" s="242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7"/>
      <c r="Z629" s="167"/>
      <c r="AA629" s="167"/>
      <c r="AB629" s="167"/>
      <c r="AC629" s="167"/>
      <c r="AD629" s="167"/>
      <c r="AE629" s="167"/>
      <c r="AF629" s="167"/>
      <c r="AG629" s="167" t="s">
        <v>184</v>
      </c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</row>
    <row r="630" spans="1:60" ht="12.75" customHeight="1" outlineLevel="1">
      <c r="A630" s="168"/>
      <c r="B630" s="169"/>
      <c r="C630" s="243" t="s">
        <v>913</v>
      </c>
      <c r="D630" s="243"/>
      <c r="E630" s="243"/>
      <c r="F630" s="243"/>
      <c r="G630" s="243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7"/>
      <c r="Z630" s="167"/>
      <c r="AA630" s="167"/>
      <c r="AB630" s="167"/>
      <c r="AC630" s="167"/>
      <c r="AD630" s="167"/>
      <c r="AE630" s="167"/>
      <c r="AF630" s="167"/>
      <c r="AG630" s="167" t="s">
        <v>184</v>
      </c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</row>
    <row r="631" spans="1:60" ht="12.75" customHeight="1" outlineLevel="1">
      <c r="A631" s="168"/>
      <c r="B631" s="169"/>
      <c r="C631" s="243" t="s">
        <v>914</v>
      </c>
      <c r="D631" s="243"/>
      <c r="E631" s="243"/>
      <c r="F631" s="243"/>
      <c r="G631" s="243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7"/>
      <c r="Z631" s="167"/>
      <c r="AA631" s="167"/>
      <c r="AB631" s="167"/>
      <c r="AC631" s="167"/>
      <c r="AD631" s="167"/>
      <c r="AE631" s="167"/>
      <c r="AF631" s="167"/>
      <c r="AG631" s="167" t="s">
        <v>184</v>
      </c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</row>
    <row r="632" spans="1:60" ht="12.75" customHeight="1" outlineLevel="1">
      <c r="A632" s="168"/>
      <c r="B632" s="169"/>
      <c r="C632" s="243" t="s">
        <v>915</v>
      </c>
      <c r="D632" s="243"/>
      <c r="E632" s="243"/>
      <c r="F632" s="243"/>
      <c r="G632" s="243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7"/>
      <c r="Z632" s="167"/>
      <c r="AA632" s="167"/>
      <c r="AB632" s="167"/>
      <c r="AC632" s="167"/>
      <c r="AD632" s="167"/>
      <c r="AE632" s="167"/>
      <c r="AF632" s="167"/>
      <c r="AG632" s="167" t="s">
        <v>184</v>
      </c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</row>
    <row r="633" spans="1:60" ht="12.75" customHeight="1" outlineLevel="1">
      <c r="A633" s="168"/>
      <c r="B633" s="169"/>
      <c r="C633" s="243" t="s">
        <v>916</v>
      </c>
      <c r="D633" s="243"/>
      <c r="E633" s="243"/>
      <c r="F633" s="243"/>
      <c r="G633" s="243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7"/>
      <c r="Z633" s="167"/>
      <c r="AA633" s="167"/>
      <c r="AB633" s="167"/>
      <c r="AC633" s="167"/>
      <c r="AD633" s="167"/>
      <c r="AE633" s="167"/>
      <c r="AF633" s="167"/>
      <c r="AG633" s="167" t="s">
        <v>184</v>
      </c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</row>
    <row r="634" spans="1:60" ht="12.75" customHeight="1" outlineLevel="1">
      <c r="A634" s="168"/>
      <c r="B634" s="169"/>
      <c r="C634" s="243" t="s">
        <v>917</v>
      </c>
      <c r="D634" s="243"/>
      <c r="E634" s="243"/>
      <c r="F634" s="243"/>
      <c r="G634" s="243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7"/>
      <c r="Z634" s="167"/>
      <c r="AA634" s="167"/>
      <c r="AB634" s="167"/>
      <c r="AC634" s="167"/>
      <c r="AD634" s="167"/>
      <c r="AE634" s="167"/>
      <c r="AF634" s="167"/>
      <c r="AG634" s="167" t="s">
        <v>184</v>
      </c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70" t="str">
        <f>C634</f>
        <v>- OBKLAD Z VLÁKNOCEMENTOVÝCH HYDROFOBIZOVANÝCH DESEK TL. 18mm P+D-shora a zespod průběžná štěrbina na proudění vzduchu</v>
      </c>
      <c r="BB634" s="167"/>
      <c r="BC634" s="167"/>
      <c r="BD634" s="167"/>
      <c r="BE634" s="167"/>
      <c r="BF634" s="167"/>
      <c r="BG634" s="167"/>
      <c r="BH634" s="167"/>
    </row>
    <row r="635" spans="1:60" ht="12.75" customHeight="1" outlineLevel="1">
      <c r="A635" s="168"/>
      <c r="B635" s="169"/>
      <c r="C635" s="243" t="s">
        <v>918</v>
      </c>
      <c r="D635" s="243"/>
      <c r="E635" s="243"/>
      <c r="F635" s="243"/>
      <c r="G635" s="243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7"/>
      <c r="Z635" s="167"/>
      <c r="AA635" s="167"/>
      <c r="AB635" s="167"/>
      <c r="AC635" s="167"/>
      <c r="AD635" s="167"/>
      <c r="AE635" s="167"/>
      <c r="AF635" s="167"/>
      <c r="AG635" s="167" t="s">
        <v>184</v>
      </c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</row>
    <row r="636" spans="1:60" ht="12.75" customHeight="1" outlineLevel="1">
      <c r="A636" s="168"/>
      <c r="B636" s="169"/>
      <c r="C636" s="243" t="s">
        <v>919</v>
      </c>
      <c r="D636" s="243"/>
      <c r="E636" s="243"/>
      <c r="F636" s="243"/>
      <c r="G636" s="243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7"/>
      <c r="Z636" s="167"/>
      <c r="AA636" s="167"/>
      <c r="AB636" s="167"/>
      <c r="AC636" s="167"/>
      <c r="AD636" s="167"/>
      <c r="AE636" s="167"/>
      <c r="AF636" s="167"/>
      <c r="AG636" s="167" t="s">
        <v>184</v>
      </c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</row>
    <row r="637" spans="1:60" ht="12.75" customHeight="1" outlineLevel="1">
      <c r="A637" s="168"/>
      <c r="B637" s="169"/>
      <c r="C637" s="243" t="s">
        <v>920</v>
      </c>
      <c r="D637" s="243"/>
      <c r="E637" s="243"/>
      <c r="F637" s="243"/>
      <c r="G637" s="243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7"/>
      <c r="Z637" s="167"/>
      <c r="AA637" s="167"/>
      <c r="AB637" s="167"/>
      <c r="AC637" s="167"/>
      <c r="AD637" s="167"/>
      <c r="AE637" s="167"/>
      <c r="AF637" s="167"/>
      <c r="AG637" s="167" t="s">
        <v>184</v>
      </c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</row>
    <row r="638" spans="1:60" ht="12.75" customHeight="1" outlineLevel="1">
      <c r="A638" s="168"/>
      <c r="B638" s="169"/>
      <c r="C638" s="243" t="s">
        <v>921</v>
      </c>
      <c r="D638" s="243"/>
      <c r="E638" s="243"/>
      <c r="F638" s="243"/>
      <c r="G638" s="243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7"/>
      <c r="Z638" s="167"/>
      <c r="AA638" s="167"/>
      <c r="AB638" s="167"/>
      <c r="AC638" s="167"/>
      <c r="AD638" s="167"/>
      <c r="AE638" s="167"/>
      <c r="AF638" s="167"/>
      <c r="AG638" s="167" t="s">
        <v>184</v>
      </c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</row>
    <row r="639" spans="1:60" ht="12.75" customHeight="1" outlineLevel="1">
      <c r="A639" s="168"/>
      <c r="B639" s="169"/>
      <c r="C639" s="243" t="s">
        <v>922</v>
      </c>
      <c r="D639" s="243"/>
      <c r="E639" s="243"/>
      <c r="F639" s="243"/>
      <c r="G639" s="243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7"/>
      <c r="Z639" s="167"/>
      <c r="AA639" s="167"/>
      <c r="AB639" s="167"/>
      <c r="AC639" s="167"/>
      <c r="AD639" s="167"/>
      <c r="AE639" s="167"/>
      <c r="AF639" s="167"/>
      <c r="AG639" s="167" t="s">
        <v>184</v>
      </c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</row>
    <row r="640" spans="1:60" outlineLevel="1">
      <c r="A640" s="168"/>
      <c r="B640" s="169"/>
      <c r="C640" s="179" t="s">
        <v>923</v>
      </c>
      <c r="D640" s="180"/>
      <c r="E640" s="181">
        <v>146</v>
      </c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7"/>
      <c r="Z640" s="167"/>
      <c r="AA640" s="167"/>
      <c r="AB640" s="167"/>
      <c r="AC640" s="167"/>
      <c r="AD640" s="167"/>
      <c r="AE640" s="167"/>
      <c r="AF640" s="167"/>
      <c r="AG640" s="167" t="s">
        <v>226</v>
      </c>
      <c r="AH640" s="167">
        <v>0</v>
      </c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</row>
    <row r="641" spans="1:60" outlineLevel="1">
      <c r="A641" s="168"/>
      <c r="B641" s="169"/>
      <c r="C641" s="179" t="s">
        <v>924</v>
      </c>
      <c r="D641" s="180"/>
      <c r="E641" s="181">
        <v>-20.2</v>
      </c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7"/>
      <c r="Z641" s="167"/>
      <c r="AA641" s="167"/>
      <c r="AB641" s="167"/>
      <c r="AC641" s="167"/>
      <c r="AD641" s="167"/>
      <c r="AE641" s="167"/>
      <c r="AF641" s="167"/>
      <c r="AG641" s="167" t="s">
        <v>226</v>
      </c>
      <c r="AH641" s="167">
        <v>0</v>
      </c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</row>
    <row r="642" spans="1:60" outlineLevel="1">
      <c r="A642" s="168"/>
      <c r="B642" s="169"/>
      <c r="C642" s="190" t="s">
        <v>402</v>
      </c>
      <c r="D642" s="191"/>
      <c r="E642" s="192">
        <v>125.8</v>
      </c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7"/>
      <c r="Z642" s="167"/>
      <c r="AA642" s="167"/>
      <c r="AB642" s="167"/>
      <c r="AC642" s="167"/>
      <c r="AD642" s="167"/>
      <c r="AE642" s="167"/>
      <c r="AF642" s="167"/>
      <c r="AG642" s="167" t="s">
        <v>226</v>
      </c>
      <c r="AH642" s="167">
        <v>1</v>
      </c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</row>
    <row r="643" spans="1:60" outlineLevel="1">
      <c r="A643" s="168"/>
      <c r="B643" s="169"/>
      <c r="C643" s="179" t="s">
        <v>925</v>
      </c>
      <c r="D643" s="180"/>
      <c r="E643" s="181">
        <v>6.29</v>
      </c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7"/>
      <c r="Z643" s="167"/>
      <c r="AA643" s="167"/>
      <c r="AB643" s="167"/>
      <c r="AC643" s="167"/>
      <c r="AD643" s="167"/>
      <c r="AE643" s="167"/>
      <c r="AF643" s="167"/>
      <c r="AG643" s="167" t="s">
        <v>226</v>
      </c>
      <c r="AH643" s="167">
        <v>0</v>
      </c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</row>
    <row r="644" spans="1:60" ht="22.5" outlineLevel="1">
      <c r="A644" s="158">
        <v>168</v>
      </c>
      <c r="B644" s="159" t="s">
        <v>926</v>
      </c>
      <c r="C644" s="160" t="s">
        <v>927</v>
      </c>
      <c r="D644" s="161" t="s">
        <v>260</v>
      </c>
      <c r="E644" s="162">
        <v>75.416250000000005</v>
      </c>
      <c r="F644" s="163"/>
      <c r="G644" s="164">
        <f>ROUND(E644*F644,2)</f>
        <v>0</v>
      </c>
      <c r="H644" s="163"/>
      <c r="I644" s="164">
        <f>ROUND(E644*H644,2)</f>
        <v>0</v>
      </c>
      <c r="J644" s="163"/>
      <c r="K644" s="164">
        <f>ROUND(E644*J644,2)</f>
        <v>0</v>
      </c>
      <c r="L644" s="164">
        <v>21</v>
      </c>
      <c r="M644" s="164">
        <f>G644*(1+L644/100)</f>
        <v>0</v>
      </c>
      <c r="N644" s="164">
        <v>0.01</v>
      </c>
      <c r="O644" s="164">
        <f>ROUND(E644*N644,2)</f>
        <v>0.75</v>
      </c>
      <c r="P644" s="164">
        <v>0</v>
      </c>
      <c r="Q644" s="164">
        <f>ROUND(E644*P644,2)</f>
        <v>0</v>
      </c>
      <c r="R644" s="164"/>
      <c r="S644" s="164" t="s">
        <v>276</v>
      </c>
      <c r="T644" s="165" t="s">
        <v>180</v>
      </c>
      <c r="U644" s="166">
        <v>0</v>
      </c>
      <c r="V644" s="166">
        <f>ROUND(E644*U644,2)</f>
        <v>0</v>
      </c>
      <c r="W644" s="166"/>
      <c r="X644" s="166" t="s">
        <v>221</v>
      </c>
      <c r="Y644" s="167"/>
      <c r="Z644" s="167"/>
      <c r="AA644" s="167"/>
      <c r="AB644" s="167"/>
      <c r="AC644" s="167"/>
      <c r="AD644" s="167"/>
      <c r="AE644" s="167"/>
      <c r="AF644" s="167"/>
      <c r="AG644" s="167" t="s">
        <v>222</v>
      </c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</row>
    <row r="645" spans="1:60" outlineLevel="1">
      <c r="A645" s="168"/>
      <c r="B645" s="169"/>
      <c r="C645" s="179" t="s">
        <v>928</v>
      </c>
      <c r="D645" s="180"/>
      <c r="E645" s="181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7"/>
      <c r="Z645" s="167"/>
      <c r="AA645" s="167"/>
      <c r="AB645" s="167"/>
      <c r="AC645" s="167"/>
      <c r="AD645" s="167"/>
      <c r="AE645" s="167"/>
      <c r="AF645" s="167"/>
      <c r="AG645" s="167" t="s">
        <v>226</v>
      </c>
      <c r="AH645" s="167">
        <v>0</v>
      </c>
      <c r="AI645" s="167"/>
      <c r="AJ645" s="167"/>
      <c r="AK645" s="167"/>
      <c r="AL645" s="167"/>
      <c r="AM645" s="167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B645" s="167"/>
      <c r="BC645" s="167"/>
      <c r="BD645" s="167"/>
      <c r="BE645" s="167"/>
      <c r="BF645" s="167"/>
      <c r="BG645" s="167"/>
      <c r="BH645" s="167"/>
    </row>
    <row r="646" spans="1:60" outlineLevel="1">
      <c r="A646" s="168"/>
      <c r="B646" s="169"/>
      <c r="C646" s="179" t="s">
        <v>929</v>
      </c>
      <c r="D646" s="180"/>
      <c r="E646" s="181">
        <v>4.9050000000000002</v>
      </c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7"/>
      <c r="Z646" s="167"/>
      <c r="AA646" s="167"/>
      <c r="AB646" s="167"/>
      <c r="AC646" s="167"/>
      <c r="AD646" s="167"/>
      <c r="AE646" s="167"/>
      <c r="AF646" s="167"/>
      <c r="AG646" s="167" t="s">
        <v>226</v>
      </c>
      <c r="AH646" s="167">
        <v>0</v>
      </c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</row>
    <row r="647" spans="1:60" outlineLevel="1">
      <c r="A647" s="168"/>
      <c r="B647" s="169"/>
      <c r="C647" s="179" t="s">
        <v>930</v>
      </c>
      <c r="D647" s="180"/>
      <c r="E647" s="181">
        <v>9.1199999999999992</v>
      </c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7"/>
      <c r="Z647" s="167"/>
      <c r="AA647" s="167"/>
      <c r="AB647" s="167"/>
      <c r="AC647" s="167"/>
      <c r="AD647" s="167"/>
      <c r="AE647" s="167"/>
      <c r="AF647" s="167"/>
      <c r="AG647" s="167" t="s">
        <v>226</v>
      </c>
      <c r="AH647" s="167">
        <v>0</v>
      </c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</row>
    <row r="648" spans="1:60" outlineLevel="1">
      <c r="A648" s="168"/>
      <c r="B648" s="169"/>
      <c r="C648" s="179" t="s">
        <v>931</v>
      </c>
      <c r="D648" s="180"/>
      <c r="E648" s="181">
        <v>33</v>
      </c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7"/>
      <c r="Z648" s="167"/>
      <c r="AA648" s="167"/>
      <c r="AB648" s="167"/>
      <c r="AC648" s="167"/>
      <c r="AD648" s="167"/>
      <c r="AE648" s="167"/>
      <c r="AF648" s="167"/>
      <c r="AG648" s="167" t="s">
        <v>226</v>
      </c>
      <c r="AH648" s="167">
        <v>0</v>
      </c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</row>
    <row r="649" spans="1:60" outlineLevel="1">
      <c r="A649" s="168"/>
      <c r="B649" s="169"/>
      <c r="C649" s="179" t="s">
        <v>932</v>
      </c>
      <c r="D649" s="180"/>
      <c r="E649" s="181">
        <v>9.1199999999999992</v>
      </c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7"/>
      <c r="Z649" s="167"/>
      <c r="AA649" s="167"/>
      <c r="AB649" s="167"/>
      <c r="AC649" s="167"/>
      <c r="AD649" s="167"/>
      <c r="AE649" s="167"/>
      <c r="AF649" s="167"/>
      <c r="AG649" s="167" t="s">
        <v>226</v>
      </c>
      <c r="AH649" s="167">
        <v>0</v>
      </c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</row>
    <row r="650" spans="1:60" outlineLevel="1">
      <c r="A650" s="168"/>
      <c r="B650" s="169"/>
      <c r="C650" s="179" t="s">
        <v>933</v>
      </c>
      <c r="D650" s="180"/>
      <c r="E650" s="181">
        <v>3.84</v>
      </c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7"/>
      <c r="Z650" s="167"/>
      <c r="AA650" s="167"/>
      <c r="AB650" s="167"/>
      <c r="AC650" s="167"/>
      <c r="AD650" s="167"/>
      <c r="AE650" s="167"/>
      <c r="AF650" s="167"/>
      <c r="AG650" s="167" t="s">
        <v>226</v>
      </c>
      <c r="AH650" s="167">
        <v>0</v>
      </c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</row>
    <row r="651" spans="1:60" outlineLevel="1">
      <c r="A651" s="168"/>
      <c r="B651" s="169"/>
      <c r="C651" s="179" t="s">
        <v>934</v>
      </c>
      <c r="D651" s="180"/>
      <c r="E651" s="181">
        <v>11.84</v>
      </c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7"/>
      <c r="Z651" s="167"/>
      <c r="AA651" s="167"/>
      <c r="AB651" s="167"/>
      <c r="AC651" s="167"/>
      <c r="AD651" s="167"/>
      <c r="AE651" s="167"/>
      <c r="AF651" s="167"/>
      <c r="AG651" s="167" t="s">
        <v>226</v>
      </c>
      <c r="AH651" s="167">
        <v>0</v>
      </c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</row>
    <row r="652" spans="1:60" outlineLevel="1">
      <c r="A652" s="168"/>
      <c r="B652" s="169"/>
      <c r="C652" s="190" t="s">
        <v>402</v>
      </c>
      <c r="D652" s="191"/>
      <c r="E652" s="192">
        <v>71.825000000000003</v>
      </c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7"/>
      <c r="Z652" s="167"/>
      <c r="AA652" s="167"/>
      <c r="AB652" s="167"/>
      <c r="AC652" s="167"/>
      <c r="AD652" s="167"/>
      <c r="AE652" s="167"/>
      <c r="AF652" s="167"/>
      <c r="AG652" s="167" t="s">
        <v>226</v>
      </c>
      <c r="AH652" s="167">
        <v>1</v>
      </c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</row>
    <row r="653" spans="1:60" outlineLevel="1">
      <c r="A653" s="168"/>
      <c r="B653" s="169"/>
      <c r="C653" s="179" t="s">
        <v>935</v>
      </c>
      <c r="D653" s="180"/>
      <c r="E653" s="181">
        <v>3.5912500000000001</v>
      </c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7"/>
      <c r="Z653" s="167"/>
      <c r="AA653" s="167"/>
      <c r="AB653" s="167"/>
      <c r="AC653" s="167"/>
      <c r="AD653" s="167"/>
      <c r="AE653" s="167"/>
      <c r="AF653" s="167"/>
      <c r="AG653" s="167" t="s">
        <v>226</v>
      </c>
      <c r="AH653" s="167">
        <v>0</v>
      </c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</row>
    <row r="654" spans="1:60" ht="22.5" outlineLevel="1">
      <c r="A654" s="158">
        <v>169</v>
      </c>
      <c r="B654" s="159" t="s">
        <v>936</v>
      </c>
      <c r="C654" s="160" t="s">
        <v>937</v>
      </c>
      <c r="D654" s="161" t="s">
        <v>260</v>
      </c>
      <c r="E654" s="162">
        <v>209.41200000000001</v>
      </c>
      <c r="F654" s="163"/>
      <c r="G654" s="164">
        <f>ROUND(E654*F654,2)</f>
        <v>0</v>
      </c>
      <c r="H654" s="163"/>
      <c r="I654" s="164">
        <f>ROUND(E654*H654,2)</f>
        <v>0</v>
      </c>
      <c r="J654" s="163"/>
      <c r="K654" s="164">
        <f>ROUND(E654*J654,2)</f>
        <v>0</v>
      </c>
      <c r="L654" s="164">
        <v>21</v>
      </c>
      <c r="M654" s="164">
        <f>G654*(1+L654/100)</f>
        <v>0</v>
      </c>
      <c r="N654" s="164">
        <v>0.01</v>
      </c>
      <c r="O654" s="164">
        <f>ROUND(E654*N654,2)</f>
        <v>2.09</v>
      </c>
      <c r="P654" s="164">
        <v>0</v>
      </c>
      <c r="Q654" s="164">
        <f>ROUND(E654*P654,2)</f>
        <v>0</v>
      </c>
      <c r="R654" s="164"/>
      <c r="S654" s="164" t="s">
        <v>276</v>
      </c>
      <c r="T654" s="165" t="s">
        <v>180</v>
      </c>
      <c r="U654" s="166">
        <v>0</v>
      </c>
      <c r="V654" s="166">
        <f>ROUND(E654*U654,2)</f>
        <v>0</v>
      </c>
      <c r="W654" s="166"/>
      <c r="X654" s="166" t="s">
        <v>221</v>
      </c>
      <c r="Y654" s="167"/>
      <c r="Z654" s="167"/>
      <c r="AA654" s="167"/>
      <c r="AB654" s="167"/>
      <c r="AC654" s="167"/>
      <c r="AD654" s="167"/>
      <c r="AE654" s="167"/>
      <c r="AF654" s="167"/>
      <c r="AG654" s="167" t="s">
        <v>222</v>
      </c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</row>
    <row r="655" spans="1:60" outlineLevel="1">
      <c r="A655" s="168"/>
      <c r="B655" s="169"/>
      <c r="C655" s="179" t="s">
        <v>938</v>
      </c>
      <c r="D655" s="180"/>
      <c r="E655" s="181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7"/>
      <c r="Z655" s="167"/>
      <c r="AA655" s="167"/>
      <c r="AB655" s="167"/>
      <c r="AC655" s="167"/>
      <c r="AD655" s="167"/>
      <c r="AE655" s="167"/>
      <c r="AF655" s="167"/>
      <c r="AG655" s="167" t="s">
        <v>226</v>
      </c>
      <c r="AH655" s="167">
        <v>0</v>
      </c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</row>
    <row r="656" spans="1:60" outlineLevel="1">
      <c r="A656" s="168"/>
      <c r="B656" s="169"/>
      <c r="C656" s="179" t="s">
        <v>939</v>
      </c>
      <c r="D656" s="180"/>
      <c r="E656" s="181">
        <v>152.80000000000001</v>
      </c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7"/>
      <c r="Z656" s="167"/>
      <c r="AA656" s="167"/>
      <c r="AB656" s="167"/>
      <c r="AC656" s="167"/>
      <c r="AD656" s="167"/>
      <c r="AE656" s="167"/>
      <c r="AF656" s="167"/>
      <c r="AG656" s="167" t="s">
        <v>226</v>
      </c>
      <c r="AH656" s="167">
        <v>0</v>
      </c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</row>
    <row r="657" spans="1:60" outlineLevel="1">
      <c r="A657" s="168"/>
      <c r="B657" s="169"/>
      <c r="C657" s="179" t="s">
        <v>940</v>
      </c>
      <c r="D657" s="180"/>
      <c r="E657" s="181">
        <v>14.52</v>
      </c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7"/>
      <c r="Z657" s="167"/>
      <c r="AA657" s="167"/>
      <c r="AB657" s="167"/>
      <c r="AC657" s="167"/>
      <c r="AD657" s="167"/>
      <c r="AE657" s="167"/>
      <c r="AF657" s="167"/>
      <c r="AG657" s="167" t="s">
        <v>226</v>
      </c>
      <c r="AH657" s="167">
        <v>0</v>
      </c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</row>
    <row r="658" spans="1:60" outlineLevel="1">
      <c r="A658" s="168"/>
      <c r="B658" s="169"/>
      <c r="C658" s="179" t="s">
        <v>941</v>
      </c>
      <c r="D658" s="180"/>
      <c r="E658" s="181">
        <v>2.96</v>
      </c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7"/>
      <c r="Z658" s="167"/>
      <c r="AA658" s="167"/>
      <c r="AB658" s="167"/>
      <c r="AC658" s="167"/>
      <c r="AD658" s="167"/>
      <c r="AE658" s="167"/>
      <c r="AF658" s="167"/>
      <c r="AG658" s="167" t="s">
        <v>226</v>
      </c>
      <c r="AH658" s="167">
        <v>0</v>
      </c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</row>
    <row r="659" spans="1:60" outlineLevel="1">
      <c r="A659" s="168"/>
      <c r="B659" s="169"/>
      <c r="C659" s="179" t="s">
        <v>942</v>
      </c>
      <c r="D659" s="180"/>
      <c r="E659" s="181">
        <v>2.31</v>
      </c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7"/>
      <c r="Z659" s="167"/>
      <c r="AA659" s="167"/>
      <c r="AB659" s="167"/>
      <c r="AC659" s="167"/>
      <c r="AD659" s="167"/>
      <c r="AE659" s="167"/>
      <c r="AF659" s="167"/>
      <c r="AG659" s="167" t="s">
        <v>226</v>
      </c>
      <c r="AH659" s="167">
        <v>0</v>
      </c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</row>
    <row r="660" spans="1:60" outlineLevel="1">
      <c r="A660" s="168"/>
      <c r="B660" s="169"/>
      <c r="C660" s="179" t="s">
        <v>943</v>
      </c>
      <c r="D660" s="180"/>
      <c r="E660" s="181">
        <v>22.05</v>
      </c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7"/>
      <c r="Z660" s="167"/>
      <c r="AA660" s="167"/>
      <c r="AB660" s="167"/>
      <c r="AC660" s="167"/>
      <c r="AD660" s="167"/>
      <c r="AE660" s="167"/>
      <c r="AF660" s="167"/>
      <c r="AG660" s="167" t="s">
        <v>226</v>
      </c>
      <c r="AH660" s="167">
        <v>0</v>
      </c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</row>
    <row r="661" spans="1:60" outlineLevel="1">
      <c r="A661" s="168"/>
      <c r="B661" s="169"/>
      <c r="C661" s="179" t="s">
        <v>944</v>
      </c>
      <c r="D661" s="180"/>
      <c r="E661" s="181">
        <v>4.8</v>
      </c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7"/>
      <c r="Z661" s="167"/>
      <c r="AA661" s="167"/>
      <c r="AB661" s="167"/>
      <c r="AC661" s="167"/>
      <c r="AD661" s="167"/>
      <c r="AE661" s="167"/>
      <c r="AF661" s="167"/>
      <c r="AG661" s="167" t="s">
        <v>226</v>
      </c>
      <c r="AH661" s="167">
        <v>0</v>
      </c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</row>
    <row r="662" spans="1:60" outlineLevel="1">
      <c r="A662" s="168"/>
      <c r="B662" s="169"/>
      <c r="C662" s="190" t="s">
        <v>402</v>
      </c>
      <c r="D662" s="191"/>
      <c r="E662" s="192">
        <v>199.44</v>
      </c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7"/>
      <c r="Z662" s="167"/>
      <c r="AA662" s="167"/>
      <c r="AB662" s="167"/>
      <c r="AC662" s="167"/>
      <c r="AD662" s="167"/>
      <c r="AE662" s="167"/>
      <c r="AF662" s="167"/>
      <c r="AG662" s="167" t="s">
        <v>226</v>
      </c>
      <c r="AH662" s="167">
        <v>1</v>
      </c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</row>
    <row r="663" spans="1:60" outlineLevel="1">
      <c r="A663" s="168"/>
      <c r="B663" s="169"/>
      <c r="C663" s="179" t="s">
        <v>945</v>
      </c>
      <c r="D663" s="180"/>
      <c r="E663" s="181">
        <v>9.9719999999999995</v>
      </c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7"/>
      <c r="Z663" s="167"/>
      <c r="AA663" s="167"/>
      <c r="AB663" s="167"/>
      <c r="AC663" s="167"/>
      <c r="AD663" s="167"/>
      <c r="AE663" s="167"/>
      <c r="AF663" s="167"/>
      <c r="AG663" s="167" t="s">
        <v>226</v>
      </c>
      <c r="AH663" s="167">
        <v>0</v>
      </c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</row>
    <row r="664" spans="1:60" ht="22.5" outlineLevel="1">
      <c r="A664" s="158">
        <v>170</v>
      </c>
      <c r="B664" s="159" t="s">
        <v>946</v>
      </c>
      <c r="C664" s="160" t="s">
        <v>947</v>
      </c>
      <c r="D664" s="161" t="s">
        <v>260</v>
      </c>
      <c r="E664" s="162">
        <v>202.06200000000001</v>
      </c>
      <c r="F664" s="163"/>
      <c r="G664" s="164">
        <f>ROUND(E664*F664,2)</f>
        <v>0</v>
      </c>
      <c r="H664" s="163"/>
      <c r="I664" s="164">
        <f>ROUND(E664*H664,2)</f>
        <v>0</v>
      </c>
      <c r="J664" s="163"/>
      <c r="K664" s="164">
        <f>ROUND(E664*J664,2)</f>
        <v>0</v>
      </c>
      <c r="L664" s="164">
        <v>21</v>
      </c>
      <c r="M664" s="164">
        <f>G664*(1+L664/100)</f>
        <v>0</v>
      </c>
      <c r="N664" s="164">
        <v>0.02</v>
      </c>
      <c r="O664" s="164">
        <f>ROUND(E664*N664,2)</f>
        <v>4.04</v>
      </c>
      <c r="P664" s="164">
        <v>0</v>
      </c>
      <c r="Q664" s="164">
        <f>ROUND(E664*P664,2)</f>
        <v>0</v>
      </c>
      <c r="R664" s="164"/>
      <c r="S664" s="164" t="s">
        <v>276</v>
      </c>
      <c r="T664" s="165" t="s">
        <v>180</v>
      </c>
      <c r="U664" s="166">
        <v>0</v>
      </c>
      <c r="V664" s="166">
        <f>ROUND(E664*U664,2)</f>
        <v>0</v>
      </c>
      <c r="W664" s="166"/>
      <c r="X664" s="166" t="s">
        <v>221</v>
      </c>
      <c r="Y664" s="167"/>
      <c r="Z664" s="167"/>
      <c r="AA664" s="167"/>
      <c r="AB664" s="167"/>
      <c r="AC664" s="167"/>
      <c r="AD664" s="167"/>
      <c r="AE664" s="167"/>
      <c r="AF664" s="167"/>
      <c r="AG664" s="167" t="s">
        <v>222</v>
      </c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</row>
    <row r="665" spans="1:60" outlineLevel="1">
      <c r="A665" s="168"/>
      <c r="B665" s="169"/>
      <c r="C665" s="179" t="s">
        <v>948</v>
      </c>
      <c r="D665" s="180"/>
      <c r="E665" s="181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7"/>
      <c r="Z665" s="167"/>
      <c r="AA665" s="167"/>
      <c r="AB665" s="167"/>
      <c r="AC665" s="167"/>
      <c r="AD665" s="167"/>
      <c r="AE665" s="167"/>
      <c r="AF665" s="167"/>
      <c r="AG665" s="167" t="s">
        <v>226</v>
      </c>
      <c r="AH665" s="167">
        <v>0</v>
      </c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</row>
    <row r="666" spans="1:60" outlineLevel="1">
      <c r="A666" s="168"/>
      <c r="B666" s="169"/>
      <c r="C666" s="179" t="s">
        <v>949</v>
      </c>
      <c r="D666" s="180"/>
      <c r="E666" s="181">
        <v>98.37</v>
      </c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7"/>
      <c r="Z666" s="167"/>
      <c r="AA666" s="167"/>
      <c r="AB666" s="167"/>
      <c r="AC666" s="167"/>
      <c r="AD666" s="167"/>
      <c r="AE666" s="167"/>
      <c r="AF666" s="167"/>
      <c r="AG666" s="167" t="s">
        <v>226</v>
      </c>
      <c r="AH666" s="167">
        <v>0</v>
      </c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</row>
    <row r="667" spans="1:60" outlineLevel="1">
      <c r="A667" s="168"/>
      <c r="B667" s="169"/>
      <c r="C667" s="179" t="s">
        <v>950</v>
      </c>
      <c r="D667" s="180"/>
      <c r="E667" s="181">
        <v>36.409999999999997</v>
      </c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7"/>
      <c r="Z667" s="167"/>
      <c r="AA667" s="167"/>
      <c r="AB667" s="167"/>
      <c r="AC667" s="167"/>
      <c r="AD667" s="167"/>
      <c r="AE667" s="167"/>
      <c r="AF667" s="167"/>
      <c r="AG667" s="167" t="s">
        <v>226</v>
      </c>
      <c r="AH667" s="167">
        <v>0</v>
      </c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</row>
    <row r="668" spans="1:60" outlineLevel="1">
      <c r="A668" s="168"/>
      <c r="B668" s="169"/>
      <c r="C668" s="179" t="s">
        <v>951</v>
      </c>
      <c r="D668" s="180"/>
      <c r="E668" s="181">
        <v>88.32</v>
      </c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7"/>
      <c r="Z668" s="167"/>
      <c r="AA668" s="167"/>
      <c r="AB668" s="167"/>
      <c r="AC668" s="167"/>
      <c r="AD668" s="167"/>
      <c r="AE668" s="167"/>
      <c r="AF668" s="167"/>
      <c r="AG668" s="167" t="s">
        <v>226</v>
      </c>
      <c r="AH668" s="167">
        <v>0</v>
      </c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</row>
    <row r="669" spans="1:60" outlineLevel="1">
      <c r="A669" s="168"/>
      <c r="B669" s="169"/>
      <c r="C669" s="179" t="s">
        <v>952</v>
      </c>
      <c r="D669" s="180"/>
      <c r="E669" s="181">
        <v>12</v>
      </c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7"/>
      <c r="Z669" s="167"/>
      <c r="AA669" s="167"/>
      <c r="AB669" s="167"/>
      <c r="AC669" s="167"/>
      <c r="AD669" s="167"/>
      <c r="AE669" s="167"/>
      <c r="AF669" s="167"/>
      <c r="AG669" s="167" t="s">
        <v>226</v>
      </c>
      <c r="AH669" s="167">
        <v>0</v>
      </c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</row>
    <row r="670" spans="1:60" outlineLevel="1">
      <c r="A670" s="168"/>
      <c r="B670" s="169"/>
      <c r="C670" s="179" t="s">
        <v>953</v>
      </c>
      <c r="D670" s="180"/>
      <c r="E670" s="181">
        <v>-20.94</v>
      </c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7"/>
      <c r="Z670" s="167"/>
      <c r="AA670" s="167"/>
      <c r="AB670" s="167"/>
      <c r="AC670" s="167"/>
      <c r="AD670" s="167"/>
      <c r="AE670" s="167"/>
      <c r="AF670" s="167"/>
      <c r="AG670" s="167" t="s">
        <v>226</v>
      </c>
      <c r="AH670" s="167">
        <v>0</v>
      </c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</row>
    <row r="671" spans="1:60" outlineLevel="1">
      <c r="A671" s="168"/>
      <c r="B671" s="169"/>
      <c r="C671" s="179" t="s">
        <v>954</v>
      </c>
      <c r="D671" s="180"/>
      <c r="E671" s="181">
        <v>-17.32</v>
      </c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7"/>
      <c r="Z671" s="167"/>
      <c r="AA671" s="167"/>
      <c r="AB671" s="167"/>
      <c r="AC671" s="167"/>
      <c r="AD671" s="167"/>
      <c r="AE671" s="167"/>
      <c r="AF671" s="167"/>
      <c r="AG671" s="167" t="s">
        <v>226</v>
      </c>
      <c r="AH671" s="167">
        <v>0</v>
      </c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</row>
    <row r="672" spans="1:60" outlineLevel="1">
      <c r="A672" s="168"/>
      <c r="B672" s="169"/>
      <c r="C672" s="179" t="s">
        <v>955</v>
      </c>
      <c r="D672" s="180"/>
      <c r="E672" s="181">
        <v>-4.4000000000000004</v>
      </c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7"/>
      <c r="Z672" s="167"/>
      <c r="AA672" s="167"/>
      <c r="AB672" s="167"/>
      <c r="AC672" s="167"/>
      <c r="AD672" s="167"/>
      <c r="AE672" s="167"/>
      <c r="AF672" s="167"/>
      <c r="AG672" s="167" t="s">
        <v>226</v>
      </c>
      <c r="AH672" s="167">
        <v>0</v>
      </c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</row>
    <row r="673" spans="1:60" outlineLevel="1">
      <c r="A673" s="168"/>
      <c r="B673" s="169"/>
      <c r="C673" s="190" t="s">
        <v>402</v>
      </c>
      <c r="D673" s="191"/>
      <c r="E673" s="192">
        <v>192.44</v>
      </c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7"/>
      <c r="Z673" s="167"/>
      <c r="AA673" s="167"/>
      <c r="AB673" s="167"/>
      <c r="AC673" s="167"/>
      <c r="AD673" s="167"/>
      <c r="AE673" s="167"/>
      <c r="AF673" s="167"/>
      <c r="AG673" s="167" t="s">
        <v>226</v>
      </c>
      <c r="AH673" s="167">
        <v>1</v>
      </c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</row>
    <row r="674" spans="1:60" outlineLevel="1">
      <c r="A674" s="168"/>
      <c r="B674" s="169"/>
      <c r="C674" s="179" t="s">
        <v>956</v>
      </c>
      <c r="D674" s="180"/>
      <c r="E674" s="181">
        <v>9.6219999999999999</v>
      </c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7"/>
      <c r="Z674" s="167"/>
      <c r="AA674" s="167"/>
      <c r="AB674" s="167"/>
      <c r="AC674" s="167"/>
      <c r="AD674" s="167"/>
      <c r="AE674" s="167"/>
      <c r="AF674" s="167"/>
      <c r="AG674" s="167" t="s">
        <v>226</v>
      </c>
      <c r="AH674" s="167">
        <v>0</v>
      </c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</row>
    <row r="675" spans="1:60" ht="22.5" outlineLevel="1">
      <c r="A675" s="158">
        <v>171</v>
      </c>
      <c r="B675" s="159" t="s">
        <v>957</v>
      </c>
      <c r="C675" s="160" t="s">
        <v>958</v>
      </c>
      <c r="D675" s="161" t="s">
        <v>260</v>
      </c>
      <c r="E675" s="162">
        <v>29.583749999999998</v>
      </c>
      <c r="F675" s="163"/>
      <c r="G675" s="164">
        <f>ROUND(E675*F675,2)</f>
        <v>0</v>
      </c>
      <c r="H675" s="163"/>
      <c r="I675" s="164">
        <f>ROUND(E675*H675,2)</f>
        <v>0</v>
      </c>
      <c r="J675" s="163"/>
      <c r="K675" s="164">
        <f>ROUND(E675*J675,2)</f>
        <v>0</v>
      </c>
      <c r="L675" s="164">
        <v>21</v>
      </c>
      <c r="M675" s="164">
        <f>G675*(1+L675/100)</f>
        <v>0</v>
      </c>
      <c r="N675" s="164">
        <v>0.01</v>
      </c>
      <c r="O675" s="164">
        <f>ROUND(E675*N675,2)</f>
        <v>0.3</v>
      </c>
      <c r="P675" s="164">
        <v>0</v>
      </c>
      <c r="Q675" s="164">
        <f>ROUND(E675*P675,2)</f>
        <v>0</v>
      </c>
      <c r="R675" s="164"/>
      <c r="S675" s="164" t="s">
        <v>276</v>
      </c>
      <c r="T675" s="165" t="s">
        <v>180</v>
      </c>
      <c r="U675" s="166">
        <v>0</v>
      </c>
      <c r="V675" s="166">
        <f>ROUND(E675*U675,2)</f>
        <v>0</v>
      </c>
      <c r="W675" s="166"/>
      <c r="X675" s="166" t="s">
        <v>221</v>
      </c>
      <c r="Y675" s="167"/>
      <c r="Z675" s="167"/>
      <c r="AA675" s="167"/>
      <c r="AB675" s="167"/>
      <c r="AC675" s="167"/>
      <c r="AD675" s="167"/>
      <c r="AE675" s="167"/>
      <c r="AF675" s="167"/>
      <c r="AG675" s="167" t="s">
        <v>222</v>
      </c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</row>
    <row r="676" spans="1:60" outlineLevel="1">
      <c r="A676" s="168"/>
      <c r="B676" s="169"/>
      <c r="C676" s="179" t="s">
        <v>959</v>
      </c>
      <c r="D676" s="180"/>
      <c r="E676" s="181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7"/>
      <c r="Z676" s="167"/>
      <c r="AA676" s="167"/>
      <c r="AB676" s="167"/>
      <c r="AC676" s="167"/>
      <c r="AD676" s="167"/>
      <c r="AE676" s="167"/>
      <c r="AF676" s="167"/>
      <c r="AG676" s="167" t="s">
        <v>226</v>
      </c>
      <c r="AH676" s="167">
        <v>0</v>
      </c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</row>
    <row r="677" spans="1:60" ht="22.5" outlineLevel="1">
      <c r="A677" s="168"/>
      <c r="B677" s="169"/>
      <c r="C677" s="179" t="s">
        <v>960</v>
      </c>
      <c r="D677" s="180"/>
      <c r="E677" s="181">
        <v>28.175000000000001</v>
      </c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7"/>
      <c r="Z677" s="167"/>
      <c r="AA677" s="167"/>
      <c r="AB677" s="167"/>
      <c r="AC677" s="167"/>
      <c r="AD677" s="167"/>
      <c r="AE677" s="167"/>
      <c r="AF677" s="167"/>
      <c r="AG677" s="167" t="s">
        <v>226</v>
      </c>
      <c r="AH677" s="167">
        <v>0</v>
      </c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</row>
    <row r="678" spans="1:60" outlineLevel="1">
      <c r="A678" s="168"/>
      <c r="B678" s="169"/>
      <c r="C678" s="190" t="s">
        <v>402</v>
      </c>
      <c r="D678" s="191"/>
      <c r="E678" s="192">
        <v>28.175000000000001</v>
      </c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7"/>
      <c r="Z678" s="167"/>
      <c r="AA678" s="167"/>
      <c r="AB678" s="167"/>
      <c r="AC678" s="167"/>
      <c r="AD678" s="167"/>
      <c r="AE678" s="167"/>
      <c r="AF678" s="167"/>
      <c r="AG678" s="167" t="s">
        <v>226</v>
      </c>
      <c r="AH678" s="167">
        <v>1</v>
      </c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</row>
    <row r="679" spans="1:60" outlineLevel="1">
      <c r="A679" s="168"/>
      <c r="B679" s="169"/>
      <c r="C679" s="179" t="s">
        <v>961</v>
      </c>
      <c r="D679" s="180"/>
      <c r="E679" s="181">
        <v>1.4087499999999999</v>
      </c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7"/>
      <c r="Z679" s="167"/>
      <c r="AA679" s="167"/>
      <c r="AB679" s="167"/>
      <c r="AC679" s="167"/>
      <c r="AD679" s="167"/>
      <c r="AE679" s="167"/>
      <c r="AF679" s="167"/>
      <c r="AG679" s="167" t="s">
        <v>226</v>
      </c>
      <c r="AH679" s="167">
        <v>0</v>
      </c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</row>
    <row r="680" spans="1:60" ht="22.5" outlineLevel="1">
      <c r="A680" s="158">
        <v>172</v>
      </c>
      <c r="B680" s="159" t="s">
        <v>962</v>
      </c>
      <c r="C680" s="160" t="s">
        <v>963</v>
      </c>
      <c r="D680" s="161" t="s">
        <v>260</v>
      </c>
      <c r="E680" s="162">
        <v>637.83299999999997</v>
      </c>
      <c r="F680" s="163"/>
      <c r="G680" s="164">
        <f>ROUND(E680*F680,2)</f>
        <v>0</v>
      </c>
      <c r="H680" s="163"/>
      <c r="I680" s="164">
        <f>ROUND(E680*H680,2)</f>
        <v>0</v>
      </c>
      <c r="J680" s="163"/>
      <c r="K680" s="164">
        <f>ROUND(E680*J680,2)</f>
        <v>0</v>
      </c>
      <c r="L680" s="164">
        <v>21</v>
      </c>
      <c r="M680" s="164">
        <f>G680*(1+L680/100)</f>
        <v>0</v>
      </c>
      <c r="N680" s="164">
        <v>1.4999999999999999E-2</v>
      </c>
      <c r="O680" s="164">
        <f>ROUND(E680*N680,2)</f>
        <v>9.57</v>
      </c>
      <c r="P680" s="164">
        <v>0</v>
      </c>
      <c r="Q680" s="164">
        <f>ROUND(E680*P680,2)</f>
        <v>0</v>
      </c>
      <c r="R680" s="164"/>
      <c r="S680" s="164" t="s">
        <v>276</v>
      </c>
      <c r="T680" s="165" t="s">
        <v>180</v>
      </c>
      <c r="U680" s="166">
        <v>0</v>
      </c>
      <c r="V680" s="166">
        <f>ROUND(E680*U680,2)</f>
        <v>0</v>
      </c>
      <c r="W680" s="166"/>
      <c r="X680" s="166" t="s">
        <v>221</v>
      </c>
      <c r="Y680" s="167"/>
      <c r="Z680" s="167"/>
      <c r="AA680" s="167"/>
      <c r="AB680" s="167"/>
      <c r="AC680" s="167"/>
      <c r="AD680" s="167"/>
      <c r="AE680" s="167"/>
      <c r="AF680" s="167"/>
      <c r="AG680" s="167" t="s">
        <v>222</v>
      </c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</row>
    <row r="681" spans="1:60" outlineLevel="1">
      <c r="A681" s="168"/>
      <c r="B681" s="169"/>
      <c r="C681" s="179" t="s">
        <v>964</v>
      </c>
      <c r="D681" s="180"/>
      <c r="E681" s="181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7"/>
      <c r="Z681" s="167"/>
      <c r="AA681" s="167"/>
      <c r="AB681" s="167"/>
      <c r="AC681" s="167"/>
      <c r="AD681" s="167"/>
      <c r="AE681" s="167"/>
      <c r="AF681" s="167"/>
      <c r="AG681" s="167" t="s">
        <v>226</v>
      </c>
      <c r="AH681" s="167">
        <v>0</v>
      </c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</row>
    <row r="682" spans="1:60" outlineLevel="1">
      <c r="A682" s="168"/>
      <c r="B682" s="169"/>
      <c r="C682" s="179" t="s">
        <v>965</v>
      </c>
      <c r="D682" s="180"/>
      <c r="E682" s="181">
        <v>197.89</v>
      </c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7"/>
      <c r="Z682" s="167"/>
      <c r="AA682" s="167"/>
      <c r="AB682" s="167"/>
      <c r="AC682" s="167"/>
      <c r="AD682" s="167"/>
      <c r="AE682" s="167"/>
      <c r="AF682" s="167"/>
      <c r="AG682" s="167" t="s">
        <v>226</v>
      </c>
      <c r="AH682" s="167">
        <v>0</v>
      </c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</row>
    <row r="683" spans="1:60" outlineLevel="1">
      <c r="A683" s="168"/>
      <c r="B683" s="169"/>
      <c r="C683" s="179" t="s">
        <v>966</v>
      </c>
      <c r="D683" s="180"/>
      <c r="E683" s="181">
        <v>48.93</v>
      </c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7"/>
      <c r="Z683" s="167"/>
      <c r="AA683" s="167"/>
      <c r="AB683" s="167"/>
      <c r="AC683" s="167"/>
      <c r="AD683" s="167"/>
      <c r="AE683" s="167"/>
      <c r="AF683" s="167"/>
      <c r="AG683" s="167" t="s">
        <v>226</v>
      </c>
      <c r="AH683" s="167">
        <v>0</v>
      </c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</row>
    <row r="684" spans="1:60" outlineLevel="1">
      <c r="A684" s="168"/>
      <c r="B684" s="169"/>
      <c r="C684" s="179" t="s">
        <v>967</v>
      </c>
      <c r="D684" s="180"/>
      <c r="E684" s="181">
        <v>399.6</v>
      </c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7"/>
      <c r="Z684" s="167"/>
      <c r="AA684" s="167"/>
      <c r="AB684" s="167"/>
      <c r="AC684" s="167"/>
      <c r="AD684" s="167"/>
      <c r="AE684" s="167"/>
      <c r="AF684" s="167"/>
      <c r="AG684" s="167" t="s">
        <v>226</v>
      </c>
      <c r="AH684" s="167">
        <v>0</v>
      </c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</row>
    <row r="685" spans="1:60" outlineLevel="1">
      <c r="A685" s="168"/>
      <c r="B685" s="169"/>
      <c r="C685" s="179" t="s">
        <v>968</v>
      </c>
      <c r="D685" s="180"/>
      <c r="E685" s="181">
        <v>20.3</v>
      </c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7"/>
      <c r="Z685" s="167"/>
      <c r="AA685" s="167"/>
      <c r="AB685" s="167"/>
      <c r="AC685" s="167"/>
      <c r="AD685" s="167"/>
      <c r="AE685" s="167"/>
      <c r="AF685" s="167"/>
      <c r="AG685" s="167" t="s">
        <v>226</v>
      </c>
      <c r="AH685" s="167">
        <v>0</v>
      </c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</row>
    <row r="686" spans="1:60" outlineLevel="1">
      <c r="A686" s="168"/>
      <c r="B686" s="169"/>
      <c r="C686" s="179" t="s">
        <v>969</v>
      </c>
      <c r="D686" s="180"/>
      <c r="E686" s="181">
        <v>37.200000000000003</v>
      </c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7"/>
      <c r="Z686" s="167"/>
      <c r="AA686" s="167"/>
      <c r="AB686" s="167"/>
      <c r="AC686" s="167"/>
      <c r="AD686" s="167"/>
      <c r="AE686" s="167"/>
      <c r="AF686" s="167"/>
      <c r="AG686" s="167" t="s">
        <v>226</v>
      </c>
      <c r="AH686" s="167">
        <v>0</v>
      </c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</row>
    <row r="687" spans="1:60" outlineLevel="1">
      <c r="A687" s="168"/>
      <c r="B687" s="169"/>
      <c r="C687" s="179" t="s">
        <v>970</v>
      </c>
      <c r="D687" s="180"/>
      <c r="E687" s="181">
        <v>16.32</v>
      </c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7"/>
      <c r="Z687" s="167"/>
      <c r="AA687" s="167"/>
      <c r="AB687" s="167"/>
      <c r="AC687" s="167"/>
      <c r="AD687" s="167"/>
      <c r="AE687" s="167"/>
      <c r="AF687" s="167"/>
      <c r="AG687" s="167" t="s">
        <v>226</v>
      </c>
      <c r="AH687" s="167">
        <v>0</v>
      </c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</row>
    <row r="688" spans="1:60" outlineLevel="1">
      <c r="A688" s="168"/>
      <c r="B688" s="169"/>
      <c r="C688" s="179" t="s">
        <v>971</v>
      </c>
      <c r="D688" s="180"/>
      <c r="E688" s="181">
        <v>48.48</v>
      </c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7"/>
      <c r="Z688" s="167"/>
      <c r="AA688" s="167"/>
      <c r="AB688" s="167"/>
      <c r="AC688" s="167"/>
      <c r="AD688" s="167"/>
      <c r="AE688" s="167"/>
      <c r="AF688" s="167"/>
      <c r="AG688" s="167" t="s">
        <v>226</v>
      </c>
      <c r="AH688" s="167">
        <v>0</v>
      </c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</row>
    <row r="689" spans="1:60" outlineLevel="1">
      <c r="A689" s="168"/>
      <c r="B689" s="169"/>
      <c r="C689" s="179" t="s">
        <v>972</v>
      </c>
      <c r="D689" s="180"/>
      <c r="E689" s="181">
        <v>-82.4</v>
      </c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7"/>
      <c r="Z689" s="167"/>
      <c r="AA689" s="167"/>
      <c r="AB689" s="167"/>
      <c r="AC689" s="167"/>
      <c r="AD689" s="167"/>
      <c r="AE689" s="167"/>
      <c r="AF689" s="167"/>
      <c r="AG689" s="167" t="s">
        <v>226</v>
      </c>
      <c r="AH689" s="167">
        <v>0</v>
      </c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</row>
    <row r="690" spans="1:60" outlineLevel="1">
      <c r="A690" s="168"/>
      <c r="B690" s="169"/>
      <c r="C690" s="179" t="s">
        <v>973</v>
      </c>
      <c r="D690" s="180"/>
      <c r="E690" s="181">
        <v>-13.6</v>
      </c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7"/>
      <c r="Z690" s="167"/>
      <c r="AA690" s="167"/>
      <c r="AB690" s="167"/>
      <c r="AC690" s="167"/>
      <c r="AD690" s="167"/>
      <c r="AE690" s="167"/>
      <c r="AF690" s="167"/>
      <c r="AG690" s="167" t="s">
        <v>226</v>
      </c>
      <c r="AH690" s="167">
        <v>0</v>
      </c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</row>
    <row r="691" spans="1:60" outlineLevel="1">
      <c r="A691" s="168"/>
      <c r="B691" s="169"/>
      <c r="C691" s="179" t="s">
        <v>974</v>
      </c>
      <c r="D691" s="180"/>
      <c r="E691" s="181">
        <v>-29.2</v>
      </c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7"/>
      <c r="Z691" s="167"/>
      <c r="AA691" s="167"/>
      <c r="AB691" s="167"/>
      <c r="AC691" s="167"/>
      <c r="AD691" s="167"/>
      <c r="AE691" s="167"/>
      <c r="AF691" s="167"/>
      <c r="AG691" s="167" t="s">
        <v>226</v>
      </c>
      <c r="AH691" s="167">
        <v>0</v>
      </c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</row>
    <row r="692" spans="1:60" outlineLevel="1">
      <c r="A692" s="168"/>
      <c r="B692" s="169"/>
      <c r="C692" s="179" t="s">
        <v>975</v>
      </c>
      <c r="D692" s="180"/>
      <c r="E692" s="181">
        <v>-7.84</v>
      </c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7"/>
      <c r="Z692" s="167"/>
      <c r="AA692" s="167"/>
      <c r="AB692" s="167"/>
      <c r="AC692" s="167"/>
      <c r="AD692" s="167"/>
      <c r="AE692" s="167"/>
      <c r="AF692" s="167"/>
      <c r="AG692" s="167" t="s">
        <v>226</v>
      </c>
      <c r="AH692" s="167">
        <v>0</v>
      </c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</row>
    <row r="693" spans="1:60" outlineLevel="1">
      <c r="A693" s="168"/>
      <c r="B693" s="169"/>
      <c r="C693" s="179" t="s">
        <v>976</v>
      </c>
      <c r="D693" s="180"/>
      <c r="E693" s="181">
        <v>-3.79</v>
      </c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7"/>
      <c r="Z693" s="167"/>
      <c r="AA693" s="167"/>
      <c r="AB693" s="167"/>
      <c r="AC693" s="167"/>
      <c r="AD693" s="167"/>
      <c r="AE693" s="167"/>
      <c r="AF693" s="167"/>
      <c r="AG693" s="167" t="s">
        <v>226</v>
      </c>
      <c r="AH693" s="167">
        <v>0</v>
      </c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</row>
    <row r="694" spans="1:60" outlineLevel="1">
      <c r="A694" s="168"/>
      <c r="B694" s="169"/>
      <c r="C694" s="179" t="s">
        <v>977</v>
      </c>
      <c r="D694" s="180"/>
      <c r="E694" s="181">
        <v>-24.43</v>
      </c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7"/>
      <c r="Z694" s="167"/>
      <c r="AA694" s="167"/>
      <c r="AB694" s="167"/>
      <c r="AC694" s="167"/>
      <c r="AD694" s="167"/>
      <c r="AE694" s="167"/>
      <c r="AF694" s="167"/>
      <c r="AG694" s="167" t="s">
        <v>226</v>
      </c>
      <c r="AH694" s="167">
        <v>0</v>
      </c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</row>
    <row r="695" spans="1:60" outlineLevel="1">
      <c r="A695" s="168"/>
      <c r="B695" s="169"/>
      <c r="C695" s="190" t="s">
        <v>402</v>
      </c>
      <c r="D695" s="191"/>
      <c r="E695" s="192">
        <v>607.46</v>
      </c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7"/>
      <c r="Z695" s="167"/>
      <c r="AA695" s="167"/>
      <c r="AB695" s="167"/>
      <c r="AC695" s="167"/>
      <c r="AD695" s="167"/>
      <c r="AE695" s="167"/>
      <c r="AF695" s="167"/>
      <c r="AG695" s="167" t="s">
        <v>226</v>
      </c>
      <c r="AH695" s="167">
        <v>1</v>
      </c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</row>
    <row r="696" spans="1:60" outlineLevel="1">
      <c r="A696" s="168"/>
      <c r="B696" s="169"/>
      <c r="C696" s="179" t="s">
        <v>978</v>
      </c>
      <c r="D696" s="180"/>
      <c r="E696" s="181">
        <v>30.373000000000001</v>
      </c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7"/>
      <c r="Z696" s="167"/>
      <c r="AA696" s="167"/>
      <c r="AB696" s="167"/>
      <c r="AC696" s="167"/>
      <c r="AD696" s="167"/>
      <c r="AE696" s="167"/>
      <c r="AF696" s="167"/>
      <c r="AG696" s="167" t="s">
        <v>226</v>
      </c>
      <c r="AH696" s="167">
        <v>0</v>
      </c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</row>
    <row r="697" spans="1:60" ht="22.5" outlineLevel="1">
      <c r="A697" s="158">
        <v>173</v>
      </c>
      <c r="B697" s="159" t="s">
        <v>979</v>
      </c>
      <c r="C697" s="160" t="s">
        <v>980</v>
      </c>
      <c r="D697" s="161" t="s">
        <v>260</v>
      </c>
      <c r="E697" s="162">
        <v>143.60063</v>
      </c>
      <c r="F697" s="163"/>
      <c r="G697" s="164">
        <f>ROUND(E697*F697,2)</f>
        <v>0</v>
      </c>
      <c r="H697" s="163"/>
      <c r="I697" s="164">
        <f>ROUND(E697*H697,2)</f>
        <v>0</v>
      </c>
      <c r="J697" s="163"/>
      <c r="K697" s="164">
        <f>ROUND(E697*J697,2)</f>
        <v>0</v>
      </c>
      <c r="L697" s="164">
        <v>21</v>
      </c>
      <c r="M697" s="164">
        <f>G697*(1+L697/100)</f>
        <v>0</v>
      </c>
      <c r="N697" s="164">
        <v>0.01</v>
      </c>
      <c r="O697" s="164">
        <f>ROUND(E697*N697,2)</f>
        <v>1.44</v>
      </c>
      <c r="P697" s="164">
        <v>0</v>
      </c>
      <c r="Q697" s="164">
        <f>ROUND(E697*P697,2)</f>
        <v>0</v>
      </c>
      <c r="R697" s="164"/>
      <c r="S697" s="164" t="s">
        <v>276</v>
      </c>
      <c r="T697" s="165" t="s">
        <v>180</v>
      </c>
      <c r="U697" s="166">
        <v>0</v>
      </c>
      <c r="V697" s="166">
        <f>ROUND(E697*U697,2)</f>
        <v>0</v>
      </c>
      <c r="W697" s="166"/>
      <c r="X697" s="166" t="s">
        <v>221</v>
      </c>
      <c r="Y697" s="167"/>
      <c r="Z697" s="167"/>
      <c r="AA697" s="167"/>
      <c r="AB697" s="167"/>
      <c r="AC697" s="167"/>
      <c r="AD697" s="167"/>
      <c r="AE697" s="167"/>
      <c r="AF697" s="167"/>
      <c r="AG697" s="167" t="s">
        <v>222</v>
      </c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</row>
    <row r="698" spans="1:60" outlineLevel="1">
      <c r="A698" s="168"/>
      <c r="B698" s="169"/>
      <c r="C698" s="179" t="s">
        <v>959</v>
      </c>
      <c r="D698" s="180"/>
      <c r="E698" s="181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7"/>
      <c r="Z698" s="167"/>
      <c r="AA698" s="167"/>
      <c r="AB698" s="167"/>
      <c r="AC698" s="167"/>
      <c r="AD698" s="167"/>
      <c r="AE698" s="167"/>
      <c r="AF698" s="167"/>
      <c r="AG698" s="167" t="s">
        <v>226</v>
      </c>
      <c r="AH698" s="167">
        <v>0</v>
      </c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</row>
    <row r="699" spans="1:60" ht="33.75" outlineLevel="1">
      <c r="A699" s="168"/>
      <c r="B699" s="169"/>
      <c r="C699" s="179" t="s">
        <v>981</v>
      </c>
      <c r="D699" s="180"/>
      <c r="E699" s="181">
        <v>136.76249999999999</v>
      </c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7"/>
      <c r="Z699" s="167"/>
      <c r="AA699" s="167"/>
      <c r="AB699" s="167"/>
      <c r="AC699" s="167"/>
      <c r="AD699" s="167"/>
      <c r="AE699" s="167"/>
      <c r="AF699" s="167"/>
      <c r="AG699" s="167" t="s">
        <v>226</v>
      </c>
      <c r="AH699" s="167">
        <v>0</v>
      </c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</row>
    <row r="700" spans="1:60" outlineLevel="1">
      <c r="A700" s="168"/>
      <c r="B700" s="169"/>
      <c r="C700" s="190" t="s">
        <v>402</v>
      </c>
      <c r="D700" s="191"/>
      <c r="E700" s="192">
        <v>136.76249999999999</v>
      </c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7"/>
      <c r="Z700" s="167"/>
      <c r="AA700" s="167"/>
      <c r="AB700" s="167"/>
      <c r="AC700" s="167"/>
      <c r="AD700" s="167"/>
      <c r="AE700" s="167"/>
      <c r="AF700" s="167"/>
      <c r="AG700" s="167" t="s">
        <v>226</v>
      </c>
      <c r="AH700" s="167">
        <v>1</v>
      </c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</row>
    <row r="701" spans="1:60" outlineLevel="1">
      <c r="A701" s="168"/>
      <c r="B701" s="169"/>
      <c r="C701" s="179" t="s">
        <v>982</v>
      </c>
      <c r="D701" s="180"/>
      <c r="E701" s="181">
        <v>6.8381299999999996</v>
      </c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7"/>
      <c r="Z701" s="167"/>
      <c r="AA701" s="167"/>
      <c r="AB701" s="167"/>
      <c r="AC701" s="167"/>
      <c r="AD701" s="167"/>
      <c r="AE701" s="167"/>
      <c r="AF701" s="167"/>
      <c r="AG701" s="167" t="s">
        <v>226</v>
      </c>
      <c r="AH701" s="167">
        <v>0</v>
      </c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</row>
    <row r="702" spans="1:60" outlineLevel="1">
      <c r="A702" s="158">
        <v>174</v>
      </c>
      <c r="B702" s="159" t="s">
        <v>983</v>
      </c>
      <c r="C702" s="160" t="s">
        <v>984</v>
      </c>
      <c r="D702" s="161" t="s">
        <v>260</v>
      </c>
      <c r="E702" s="162">
        <v>53.112749999999998</v>
      </c>
      <c r="F702" s="163"/>
      <c r="G702" s="164">
        <f>ROUND(E702*F702,2)</f>
        <v>0</v>
      </c>
      <c r="H702" s="163"/>
      <c r="I702" s="164">
        <f>ROUND(E702*H702,2)</f>
        <v>0</v>
      </c>
      <c r="J702" s="163"/>
      <c r="K702" s="164">
        <f>ROUND(E702*J702,2)</f>
        <v>0</v>
      </c>
      <c r="L702" s="164">
        <v>21</v>
      </c>
      <c r="M702" s="164">
        <f>G702*(1+L702/100)</f>
        <v>0</v>
      </c>
      <c r="N702" s="164">
        <v>5.0000000000000001E-3</v>
      </c>
      <c r="O702" s="164">
        <f>ROUND(E702*N702,2)</f>
        <v>0.27</v>
      </c>
      <c r="P702" s="164">
        <v>0</v>
      </c>
      <c r="Q702" s="164">
        <f>ROUND(E702*P702,2)</f>
        <v>0</v>
      </c>
      <c r="R702" s="164"/>
      <c r="S702" s="164" t="s">
        <v>276</v>
      </c>
      <c r="T702" s="165" t="s">
        <v>180</v>
      </c>
      <c r="U702" s="166">
        <v>0</v>
      </c>
      <c r="V702" s="166">
        <f>ROUND(E702*U702,2)</f>
        <v>0</v>
      </c>
      <c r="W702" s="166"/>
      <c r="X702" s="166" t="s">
        <v>221</v>
      </c>
      <c r="Y702" s="167"/>
      <c r="Z702" s="167"/>
      <c r="AA702" s="167"/>
      <c r="AB702" s="167"/>
      <c r="AC702" s="167"/>
      <c r="AD702" s="167"/>
      <c r="AE702" s="167"/>
      <c r="AF702" s="167"/>
      <c r="AG702" s="167" t="s">
        <v>222</v>
      </c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</row>
    <row r="703" spans="1:60" outlineLevel="1">
      <c r="A703" s="168"/>
      <c r="B703" s="169"/>
      <c r="C703" s="179" t="s">
        <v>985</v>
      </c>
      <c r="D703" s="180"/>
      <c r="E703" s="181">
        <v>4.8</v>
      </c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7"/>
      <c r="Z703" s="167"/>
      <c r="AA703" s="167"/>
      <c r="AB703" s="167"/>
      <c r="AC703" s="167"/>
      <c r="AD703" s="167"/>
      <c r="AE703" s="167"/>
      <c r="AF703" s="167"/>
      <c r="AG703" s="167" t="s">
        <v>226</v>
      </c>
      <c r="AH703" s="167">
        <v>0</v>
      </c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</row>
    <row r="704" spans="1:60" outlineLevel="1">
      <c r="A704" s="168"/>
      <c r="B704" s="169"/>
      <c r="C704" s="179" t="s">
        <v>986</v>
      </c>
      <c r="D704" s="180"/>
      <c r="E704" s="181">
        <v>4.5</v>
      </c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7"/>
      <c r="Z704" s="167"/>
      <c r="AA704" s="167"/>
      <c r="AB704" s="167"/>
      <c r="AC704" s="167"/>
      <c r="AD704" s="167"/>
      <c r="AE704" s="167"/>
      <c r="AF704" s="167"/>
      <c r="AG704" s="167" t="s">
        <v>226</v>
      </c>
      <c r="AH704" s="167">
        <v>0</v>
      </c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</row>
    <row r="705" spans="1:60" outlineLevel="1">
      <c r="A705" s="168"/>
      <c r="B705" s="169"/>
      <c r="C705" s="179" t="s">
        <v>987</v>
      </c>
      <c r="D705" s="180"/>
      <c r="E705" s="181">
        <v>4.5750000000000002</v>
      </c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7"/>
      <c r="Z705" s="167"/>
      <c r="AA705" s="167"/>
      <c r="AB705" s="167"/>
      <c r="AC705" s="167"/>
      <c r="AD705" s="167"/>
      <c r="AE705" s="167"/>
      <c r="AF705" s="167"/>
      <c r="AG705" s="167" t="s">
        <v>226</v>
      </c>
      <c r="AH705" s="167">
        <v>0</v>
      </c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</row>
    <row r="706" spans="1:60" outlineLevel="1">
      <c r="A706" s="168"/>
      <c r="B706" s="169"/>
      <c r="C706" s="179" t="s">
        <v>988</v>
      </c>
      <c r="D706" s="180"/>
      <c r="E706" s="181">
        <v>4.83</v>
      </c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7"/>
      <c r="Z706" s="167"/>
      <c r="AA706" s="167"/>
      <c r="AB706" s="167"/>
      <c r="AC706" s="167"/>
      <c r="AD706" s="167"/>
      <c r="AE706" s="167"/>
      <c r="AF706" s="167"/>
      <c r="AG706" s="167" t="s">
        <v>226</v>
      </c>
      <c r="AH706" s="167">
        <v>0</v>
      </c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</row>
    <row r="707" spans="1:60" outlineLevel="1">
      <c r="A707" s="168"/>
      <c r="B707" s="169"/>
      <c r="C707" s="179" t="s">
        <v>989</v>
      </c>
      <c r="D707" s="180"/>
      <c r="E707" s="181">
        <v>27.48</v>
      </c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7"/>
      <c r="Z707" s="167"/>
      <c r="AA707" s="167"/>
      <c r="AB707" s="167"/>
      <c r="AC707" s="167"/>
      <c r="AD707" s="167"/>
      <c r="AE707" s="167"/>
      <c r="AF707" s="167"/>
      <c r="AG707" s="167" t="s">
        <v>226</v>
      </c>
      <c r="AH707" s="167">
        <v>0</v>
      </c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</row>
    <row r="708" spans="1:60" outlineLevel="1">
      <c r="A708" s="168"/>
      <c r="B708" s="169"/>
      <c r="C708" s="190" t="s">
        <v>402</v>
      </c>
      <c r="D708" s="191"/>
      <c r="E708" s="192">
        <v>46.185000000000002</v>
      </c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  <c r="Y708" s="167"/>
      <c r="Z708" s="167"/>
      <c r="AA708" s="167"/>
      <c r="AB708" s="167"/>
      <c r="AC708" s="167"/>
      <c r="AD708" s="167"/>
      <c r="AE708" s="167"/>
      <c r="AF708" s="167"/>
      <c r="AG708" s="167" t="s">
        <v>226</v>
      </c>
      <c r="AH708" s="167">
        <v>1</v>
      </c>
      <c r="AI708" s="167"/>
      <c r="AJ708" s="167"/>
      <c r="AK708" s="167"/>
      <c r="AL708" s="167"/>
      <c r="AM708" s="167"/>
      <c r="AN708" s="167"/>
      <c r="AO708" s="167"/>
      <c r="AP708" s="167"/>
      <c r="AQ708" s="167"/>
      <c r="AR708" s="167"/>
      <c r="AS708" s="167"/>
      <c r="AT708" s="167"/>
      <c r="AU708" s="167"/>
      <c r="AV708" s="167"/>
      <c r="AW708" s="167"/>
      <c r="AX708" s="167"/>
      <c r="AY708" s="167"/>
      <c r="AZ708" s="167"/>
      <c r="BA708" s="167"/>
      <c r="BB708" s="167"/>
      <c r="BC708" s="167"/>
      <c r="BD708" s="167"/>
      <c r="BE708" s="167"/>
      <c r="BF708" s="167"/>
      <c r="BG708" s="167"/>
      <c r="BH708" s="167"/>
    </row>
    <row r="709" spans="1:60" outlineLevel="1">
      <c r="A709" s="168"/>
      <c r="B709" s="169"/>
      <c r="C709" s="179" t="s">
        <v>990</v>
      </c>
      <c r="D709" s="180"/>
      <c r="E709" s="181">
        <v>6.9277499999999996</v>
      </c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7"/>
      <c r="Z709" s="167"/>
      <c r="AA709" s="167"/>
      <c r="AB709" s="167"/>
      <c r="AC709" s="167"/>
      <c r="AD709" s="167"/>
      <c r="AE709" s="167"/>
      <c r="AF709" s="167"/>
      <c r="AG709" s="167" t="s">
        <v>226</v>
      </c>
      <c r="AH709" s="167">
        <v>0</v>
      </c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</row>
    <row r="710" spans="1:60" outlineLevel="1">
      <c r="A710" s="158">
        <v>175</v>
      </c>
      <c r="B710" s="159" t="s">
        <v>991</v>
      </c>
      <c r="C710" s="160" t="s">
        <v>992</v>
      </c>
      <c r="D710" s="161" t="s">
        <v>260</v>
      </c>
      <c r="E710" s="162">
        <v>1124.72325</v>
      </c>
      <c r="F710" s="163"/>
      <c r="G710" s="164">
        <f>ROUND(E710*F710,2)</f>
        <v>0</v>
      </c>
      <c r="H710" s="163"/>
      <c r="I710" s="164">
        <f>ROUND(E710*H710,2)</f>
        <v>0</v>
      </c>
      <c r="J710" s="163"/>
      <c r="K710" s="164">
        <f>ROUND(E710*J710,2)</f>
        <v>0</v>
      </c>
      <c r="L710" s="164">
        <v>21</v>
      </c>
      <c r="M710" s="164">
        <f>G710*(1+L710/100)</f>
        <v>0</v>
      </c>
      <c r="N710" s="164">
        <v>0</v>
      </c>
      <c r="O710" s="164">
        <f>ROUND(E710*N710,2)</f>
        <v>0</v>
      </c>
      <c r="P710" s="164">
        <v>0</v>
      </c>
      <c r="Q710" s="164">
        <f>ROUND(E710*P710,2)</f>
        <v>0</v>
      </c>
      <c r="R710" s="164"/>
      <c r="S710" s="164" t="s">
        <v>276</v>
      </c>
      <c r="T710" s="165" t="s">
        <v>180</v>
      </c>
      <c r="U710" s="166">
        <v>0</v>
      </c>
      <c r="V710" s="166">
        <f>ROUND(E710*U710,2)</f>
        <v>0</v>
      </c>
      <c r="W710" s="166"/>
      <c r="X710" s="166" t="s">
        <v>221</v>
      </c>
      <c r="Y710" s="167"/>
      <c r="Z710" s="167"/>
      <c r="AA710" s="167"/>
      <c r="AB710" s="167"/>
      <c r="AC710" s="167"/>
      <c r="AD710" s="167"/>
      <c r="AE710" s="167"/>
      <c r="AF710" s="167"/>
      <c r="AG710" s="167" t="s">
        <v>222</v>
      </c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</row>
    <row r="711" spans="1:60" outlineLevel="1">
      <c r="A711" s="168"/>
      <c r="B711" s="169"/>
      <c r="C711" s="179" t="s">
        <v>993</v>
      </c>
      <c r="D711" s="180"/>
      <c r="E711" s="181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7"/>
      <c r="Z711" s="167"/>
      <c r="AA711" s="167"/>
      <c r="AB711" s="167"/>
      <c r="AC711" s="167"/>
      <c r="AD711" s="167"/>
      <c r="AE711" s="167"/>
      <c r="AF711" s="167"/>
      <c r="AG711" s="167" t="s">
        <v>226</v>
      </c>
      <c r="AH711" s="167">
        <v>0</v>
      </c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</row>
    <row r="712" spans="1:60" outlineLevel="1">
      <c r="A712" s="168"/>
      <c r="B712" s="169"/>
      <c r="C712" s="179" t="s">
        <v>994</v>
      </c>
      <c r="D712" s="180"/>
      <c r="E712" s="181">
        <v>75.416250000000005</v>
      </c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7"/>
      <c r="Z712" s="167"/>
      <c r="AA712" s="167"/>
      <c r="AB712" s="167"/>
      <c r="AC712" s="167"/>
      <c r="AD712" s="167"/>
      <c r="AE712" s="167"/>
      <c r="AF712" s="167"/>
      <c r="AG712" s="167" t="s">
        <v>226</v>
      </c>
      <c r="AH712" s="167">
        <v>5</v>
      </c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</row>
    <row r="713" spans="1:60" outlineLevel="1">
      <c r="A713" s="168"/>
      <c r="B713" s="169"/>
      <c r="C713" s="179" t="s">
        <v>995</v>
      </c>
      <c r="D713" s="180"/>
      <c r="E713" s="181">
        <v>209.41200000000001</v>
      </c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7"/>
      <c r="Z713" s="167"/>
      <c r="AA713" s="167"/>
      <c r="AB713" s="167"/>
      <c r="AC713" s="167"/>
      <c r="AD713" s="167"/>
      <c r="AE713" s="167"/>
      <c r="AF713" s="167"/>
      <c r="AG713" s="167" t="s">
        <v>226</v>
      </c>
      <c r="AH713" s="167">
        <v>5</v>
      </c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</row>
    <row r="714" spans="1:60" outlineLevel="1">
      <c r="A714" s="168"/>
      <c r="B714" s="169"/>
      <c r="C714" s="179" t="s">
        <v>996</v>
      </c>
      <c r="D714" s="180"/>
      <c r="E714" s="181">
        <v>202.06200000000001</v>
      </c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7"/>
      <c r="Z714" s="167"/>
      <c r="AA714" s="167"/>
      <c r="AB714" s="167"/>
      <c r="AC714" s="167"/>
      <c r="AD714" s="167"/>
      <c r="AE714" s="167"/>
      <c r="AF714" s="167"/>
      <c r="AG714" s="167" t="s">
        <v>226</v>
      </c>
      <c r="AH714" s="167">
        <v>5</v>
      </c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</row>
    <row r="715" spans="1:60" outlineLevel="1">
      <c r="A715" s="168"/>
      <c r="B715" s="169"/>
      <c r="C715" s="179" t="s">
        <v>997</v>
      </c>
      <c r="D715" s="180"/>
      <c r="E715" s="181">
        <v>637.83299999999997</v>
      </c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7"/>
      <c r="Z715" s="167"/>
      <c r="AA715" s="167"/>
      <c r="AB715" s="167"/>
      <c r="AC715" s="167"/>
      <c r="AD715" s="167"/>
      <c r="AE715" s="167"/>
      <c r="AF715" s="167"/>
      <c r="AG715" s="167" t="s">
        <v>226</v>
      </c>
      <c r="AH715" s="167">
        <v>5</v>
      </c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</row>
    <row r="716" spans="1:60">
      <c r="A716" s="150" t="s">
        <v>174</v>
      </c>
      <c r="B716" s="151" t="s">
        <v>87</v>
      </c>
      <c r="C716" s="152" t="s">
        <v>88</v>
      </c>
      <c r="D716" s="153"/>
      <c r="E716" s="154"/>
      <c r="F716" s="155"/>
      <c r="G716" s="155">
        <f>SUMIF(AG717:AG778,"&lt;&gt;NOR",G717:G778)</f>
        <v>0</v>
      </c>
      <c r="H716" s="155"/>
      <c r="I716" s="155">
        <f>SUM(I717:I778)</f>
        <v>0</v>
      </c>
      <c r="J716" s="155"/>
      <c r="K716" s="155">
        <f>SUM(K717:K778)</f>
        <v>0</v>
      </c>
      <c r="L716" s="155"/>
      <c r="M716" s="155">
        <f>SUM(M717:M778)</f>
        <v>0</v>
      </c>
      <c r="N716" s="155"/>
      <c r="O716" s="155">
        <f>SUM(O717:O778)</f>
        <v>426.86</v>
      </c>
      <c r="P716" s="155"/>
      <c r="Q716" s="155">
        <f>SUM(Q717:Q778)</f>
        <v>0</v>
      </c>
      <c r="R716" s="155"/>
      <c r="S716" s="155"/>
      <c r="T716" s="156"/>
      <c r="U716" s="157"/>
      <c r="V716" s="157">
        <f>SUM(V717:V778)</f>
        <v>653.19000000000017</v>
      </c>
      <c r="W716" s="157"/>
      <c r="X716" s="157"/>
      <c r="AG716" t="s">
        <v>175</v>
      </c>
    </row>
    <row r="717" spans="1:60" outlineLevel="1">
      <c r="A717" s="158">
        <v>176</v>
      </c>
      <c r="B717" s="159" t="s">
        <v>278</v>
      </c>
      <c r="C717" s="160" t="s">
        <v>279</v>
      </c>
      <c r="D717" s="161" t="s">
        <v>219</v>
      </c>
      <c r="E717" s="162">
        <v>68.2</v>
      </c>
      <c r="F717" s="163"/>
      <c r="G717" s="164">
        <f>ROUND(E717*F717,2)</f>
        <v>0</v>
      </c>
      <c r="H717" s="163"/>
      <c r="I717" s="164">
        <f>ROUND(E717*H717,2)</f>
        <v>0</v>
      </c>
      <c r="J717" s="163"/>
      <c r="K717" s="164">
        <f>ROUND(E717*J717,2)</f>
        <v>0</v>
      </c>
      <c r="L717" s="164">
        <v>21</v>
      </c>
      <c r="M717" s="164">
        <f>G717*(1+L717/100)</f>
        <v>0</v>
      </c>
      <c r="N717" s="164">
        <v>0</v>
      </c>
      <c r="O717" s="164">
        <f>ROUND(E717*N717,2)</f>
        <v>0</v>
      </c>
      <c r="P717" s="164">
        <v>0</v>
      </c>
      <c r="Q717" s="164">
        <f>ROUND(E717*P717,2)</f>
        <v>0</v>
      </c>
      <c r="R717" s="164" t="s">
        <v>220</v>
      </c>
      <c r="S717" s="164" t="s">
        <v>179</v>
      </c>
      <c r="T717" s="165" t="s">
        <v>179</v>
      </c>
      <c r="U717" s="166">
        <v>1.7629999999999999</v>
      </c>
      <c r="V717" s="166">
        <f>ROUND(E717*U717,2)</f>
        <v>120.24</v>
      </c>
      <c r="W717" s="166"/>
      <c r="X717" s="166" t="s">
        <v>221</v>
      </c>
      <c r="Y717" s="167"/>
      <c r="Z717" s="167"/>
      <c r="AA717" s="167"/>
      <c r="AB717" s="167"/>
      <c r="AC717" s="167"/>
      <c r="AD717" s="167"/>
      <c r="AE717" s="167"/>
      <c r="AF717" s="167"/>
      <c r="AG717" s="167" t="s">
        <v>222</v>
      </c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</row>
    <row r="718" spans="1:60" ht="12.75" customHeight="1" outlineLevel="1">
      <c r="A718" s="168"/>
      <c r="B718" s="169"/>
      <c r="C718" s="244" t="s">
        <v>280</v>
      </c>
      <c r="D718" s="244"/>
      <c r="E718" s="244"/>
      <c r="F718" s="244"/>
      <c r="G718" s="244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7"/>
      <c r="Z718" s="167"/>
      <c r="AA718" s="167"/>
      <c r="AB718" s="167"/>
      <c r="AC718" s="167"/>
      <c r="AD718" s="167"/>
      <c r="AE718" s="167"/>
      <c r="AF718" s="167"/>
      <c r="AG718" s="167" t="s">
        <v>224</v>
      </c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70" t="str">
        <f>C718</f>
        <v>Příplatek k cenám hloubených vykopávek za ztížení vykopávky v blízkosti podzemního vedení nebo výbušnin pro jakoukoliv třídu horniny.</v>
      </c>
      <c r="BB718" s="167"/>
      <c r="BC718" s="167"/>
      <c r="BD718" s="167"/>
      <c r="BE718" s="167"/>
      <c r="BF718" s="167"/>
      <c r="BG718" s="167"/>
      <c r="BH718" s="167"/>
    </row>
    <row r="719" spans="1:60" outlineLevel="1">
      <c r="A719" s="168"/>
      <c r="B719" s="169"/>
      <c r="C719" s="179" t="s">
        <v>998</v>
      </c>
      <c r="D719" s="180"/>
      <c r="E719" s="181">
        <v>68.2</v>
      </c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7"/>
      <c r="Z719" s="167"/>
      <c r="AA719" s="167"/>
      <c r="AB719" s="167"/>
      <c r="AC719" s="167"/>
      <c r="AD719" s="167"/>
      <c r="AE719" s="167"/>
      <c r="AF719" s="167"/>
      <c r="AG719" s="167" t="s">
        <v>226</v>
      </c>
      <c r="AH719" s="167">
        <v>5</v>
      </c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</row>
    <row r="720" spans="1:60" outlineLevel="1">
      <c r="A720" s="158">
        <v>177</v>
      </c>
      <c r="B720" s="159" t="s">
        <v>999</v>
      </c>
      <c r="C720" s="160" t="s">
        <v>1000</v>
      </c>
      <c r="D720" s="161" t="s">
        <v>219</v>
      </c>
      <c r="E720" s="162">
        <v>272.8</v>
      </c>
      <c r="F720" s="163"/>
      <c r="G720" s="164">
        <f>ROUND(E720*F720,2)</f>
        <v>0</v>
      </c>
      <c r="H720" s="163"/>
      <c r="I720" s="164">
        <f>ROUND(E720*H720,2)</f>
        <v>0</v>
      </c>
      <c r="J720" s="163"/>
      <c r="K720" s="164">
        <f>ROUND(E720*J720,2)</f>
        <v>0</v>
      </c>
      <c r="L720" s="164">
        <v>21</v>
      </c>
      <c r="M720" s="164">
        <f>G720*(1+L720/100)</f>
        <v>0</v>
      </c>
      <c r="N720" s="164">
        <v>0</v>
      </c>
      <c r="O720" s="164">
        <f>ROUND(E720*N720,2)</f>
        <v>0</v>
      </c>
      <c r="P720" s="164">
        <v>0</v>
      </c>
      <c r="Q720" s="164">
        <f>ROUND(E720*P720,2)</f>
        <v>0</v>
      </c>
      <c r="R720" s="164" t="s">
        <v>220</v>
      </c>
      <c r="S720" s="164" t="s">
        <v>179</v>
      </c>
      <c r="T720" s="165" t="s">
        <v>179</v>
      </c>
      <c r="U720" s="166">
        <v>0.3</v>
      </c>
      <c r="V720" s="166">
        <f>ROUND(E720*U720,2)</f>
        <v>81.84</v>
      </c>
      <c r="W720" s="166"/>
      <c r="X720" s="166" t="s">
        <v>221</v>
      </c>
      <c r="Y720" s="167"/>
      <c r="Z720" s="167"/>
      <c r="AA720" s="167"/>
      <c r="AB720" s="167"/>
      <c r="AC720" s="167"/>
      <c r="AD720" s="167"/>
      <c r="AE720" s="167"/>
      <c r="AF720" s="167"/>
      <c r="AG720" s="167" t="s">
        <v>222</v>
      </c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</row>
    <row r="721" spans="1:60" ht="18.95" customHeight="1" outlineLevel="1">
      <c r="A721" s="168"/>
      <c r="B721" s="169"/>
      <c r="C721" s="244" t="s">
        <v>284</v>
      </c>
      <c r="D721" s="244"/>
      <c r="E721" s="244"/>
      <c r="F721" s="244"/>
      <c r="G721" s="244"/>
      <c r="H721" s="166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  <c r="Y721" s="167"/>
      <c r="Z721" s="167"/>
      <c r="AA721" s="167"/>
      <c r="AB721" s="167"/>
      <c r="AC721" s="167"/>
      <c r="AD721" s="167"/>
      <c r="AE721" s="167"/>
      <c r="AF721" s="167"/>
      <c r="AG721" s="167" t="s">
        <v>224</v>
      </c>
      <c r="AH721" s="167"/>
      <c r="AI721" s="167"/>
      <c r="AJ721" s="167"/>
      <c r="AK721" s="167"/>
      <c r="AL721" s="167"/>
      <c r="AM721" s="167"/>
      <c r="AN721" s="167"/>
      <c r="AO721" s="167"/>
      <c r="AP721" s="167"/>
      <c r="AQ721" s="167"/>
      <c r="AR721" s="167"/>
      <c r="AS721" s="167"/>
      <c r="AT721" s="167"/>
      <c r="AU721" s="167"/>
      <c r="AV721" s="167"/>
      <c r="AW721" s="167"/>
      <c r="AX721" s="167"/>
      <c r="AY721" s="167"/>
      <c r="AZ721" s="167"/>
      <c r="BA721" s="170" t="str">
        <f>C721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21" s="167"/>
      <c r="BC721" s="167"/>
      <c r="BD721" s="167"/>
      <c r="BE721" s="167"/>
      <c r="BF721" s="167"/>
      <c r="BG721" s="167"/>
      <c r="BH721" s="167"/>
    </row>
    <row r="722" spans="1:60" outlineLevel="1">
      <c r="A722" s="168"/>
      <c r="B722" s="169"/>
      <c r="C722" s="179" t="s">
        <v>1001</v>
      </c>
      <c r="D722" s="180"/>
      <c r="E722" s="181">
        <v>272.8</v>
      </c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7"/>
      <c r="Z722" s="167"/>
      <c r="AA722" s="167"/>
      <c r="AB722" s="167"/>
      <c r="AC722" s="167"/>
      <c r="AD722" s="167"/>
      <c r="AE722" s="167"/>
      <c r="AF722" s="167"/>
      <c r="AG722" s="167" t="s">
        <v>226</v>
      </c>
      <c r="AH722" s="167">
        <v>0</v>
      </c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</row>
    <row r="723" spans="1:60" outlineLevel="1">
      <c r="A723" s="158">
        <v>178</v>
      </c>
      <c r="B723" s="159" t="s">
        <v>1002</v>
      </c>
      <c r="C723" s="160" t="s">
        <v>1003</v>
      </c>
      <c r="D723" s="161" t="s">
        <v>219</v>
      </c>
      <c r="E723" s="162">
        <v>136.4</v>
      </c>
      <c r="F723" s="163"/>
      <c r="G723" s="164">
        <f>ROUND(E723*F723,2)</f>
        <v>0</v>
      </c>
      <c r="H723" s="163"/>
      <c r="I723" s="164">
        <f>ROUND(E723*H723,2)</f>
        <v>0</v>
      </c>
      <c r="J723" s="163"/>
      <c r="K723" s="164">
        <f>ROUND(E723*J723,2)</f>
        <v>0</v>
      </c>
      <c r="L723" s="164">
        <v>21</v>
      </c>
      <c r="M723" s="164">
        <f>G723*(1+L723/100)</f>
        <v>0</v>
      </c>
      <c r="N723" s="164">
        <v>0</v>
      </c>
      <c r="O723" s="164">
        <f>ROUND(E723*N723,2)</f>
        <v>0</v>
      </c>
      <c r="P723" s="164">
        <v>0</v>
      </c>
      <c r="Q723" s="164">
        <f>ROUND(E723*P723,2)</f>
        <v>0</v>
      </c>
      <c r="R723" s="164" t="s">
        <v>220</v>
      </c>
      <c r="S723" s="164" t="s">
        <v>179</v>
      </c>
      <c r="T723" s="165" t="s">
        <v>179</v>
      </c>
      <c r="U723" s="166">
        <v>0.14829999999999999</v>
      </c>
      <c r="V723" s="166">
        <f>ROUND(E723*U723,2)</f>
        <v>20.23</v>
      </c>
      <c r="W723" s="166"/>
      <c r="X723" s="166" t="s">
        <v>221</v>
      </c>
      <c r="Y723" s="167"/>
      <c r="Z723" s="167"/>
      <c r="AA723" s="167"/>
      <c r="AB723" s="167"/>
      <c r="AC723" s="167"/>
      <c r="AD723" s="167"/>
      <c r="AE723" s="167"/>
      <c r="AF723" s="167"/>
      <c r="AG723" s="167" t="s">
        <v>222</v>
      </c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</row>
    <row r="724" spans="1:60" ht="18.95" customHeight="1" outlineLevel="1">
      <c r="A724" s="168"/>
      <c r="B724" s="169"/>
      <c r="C724" s="244" t="s">
        <v>284</v>
      </c>
      <c r="D724" s="244"/>
      <c r="E724" s="244"/>
      <c r="F724" s="244"/>
      <c r="G724" s="244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7"/>
      <c r="Z724" s="167"/>
      <c r="AA724" s="167"/>
      <c r="AB724" s="167"/>
      <c r="AC724" s="167"/>
      <c r="AD724" s="167"/>
      <c r="AE724" s="167"/>
      <c r="AF724" s="167"/>
      <c r="AG724" s="167" t="s">
        <v>224</v>
      </c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70" t="str">
        <f>C724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724" s="167"/>
      <c r="BC724" s="167"/>
      <c r="BD724" s="167"/>
      <c r="BE724" s="167"/>
      <c r="BF724" s="167"/>
      <c r="BG724" s="167"/>
      <c r="BH724" s="167"/>
    </row>
    <row r="725" spans="1:60" outlineLevel="1">
      <c r="A725" s="168"/>
      <c r="B725" s="169"/>
      <c r="C725" s="179" t="s">
        <v>1004</v>
      </c>
      <c r="D725" s="180"/>
      <c r="E725" s="181">
        <v>136.4</v>
      </c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7"/>
      <c r="Z725" s="167"/>
      <c r="AA725" s="167"/>
      <c r="AB725" s="167"/>
      <c r="AC725" s="167"/>
      <c r="AD725" s="167"/>
      <c r="AE725" s="167"/>
      <c r="AF725" s="167"/>
      <c r="AG725" s="167" t="s">
        <v>226</v>
      </c>
      <c r="AH725" s="167">
        <v>5</v>
      </c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</row>
    <row r="726" spans="1:60" ht="22.5" outlineLevel="1">
      <c r="A726" s="158">
        <v>179</v>
      </c>
      <c r="B726" s="159" t="s">
        <v>1005</v>
      </c>
      <c r="C726" s="160" t="s">
        <v>1006</v>
      </c>
      <c r="D726" s="161" t="s">
        <v>260</v>
      </c>
      <c r="E726" s="162">
        <v>496</v>
      </c>
      <c r="F726" s="163"/>
      <c r="G726" s="164">
        <f>ROUND(E726*F726,2)</f>
        <v>0</v>
      </c>
      <c r="H726" s="163"/>
      <c r="I726" s="164">
        <f>ROUND(E726*H726,2)</f>
        <v>0</v>
      </c>
      <c r="J726" s="163"/>
      <c r="K726" s="164">
        <f>ROUND(E726*J726,2)</f>
        <v>0</v>
      </c>
      <c r="L726" s="164">
        <v>21</v>
      </c>
      <c r="M726" s="164">
        <f>G726*(1+L726/100)</f>
        <v>0</v>
      </c>
      <c r="N726" s="164">
        <v>9.8999999999999999E-4</v>
      </c>
      <c r="O726" s="164">
        <f>ROUND(E726*N726,2)</f>
        <v>0.49</v>
      </c>
      <c r="P726" s="164">
        <v>0</v>
      </c>
      <c r="Q726" s="164">
        <f>ROUND(E726*P726,2)</f>
        <v>0</v>
      </c>
      <c r="R726" s="164" t="s">
        <v>220</v>
      </c>
      <c r="S726" s="164" t="s">
        <v>179</v>
      </c>
      <c r="T726" s="165" t="s">
        <v>179</v>
      </c>
      <c r="U726" s="166">
        <v>0.23599999999999999</v>
      </c>
      <c r="V726" s="166">
        <f>ROUND(E726*U726,2)</f>
        <v>117.06</v>
      </c>
      <c r="W726" s="166"/>
      <c r="X726" s="166" t="s">
        <v>221</v>
      </c>
      <c r="Y726" s="167"/>
      <c r="Z726" s="167"/>
      <c r="AA726" s="167"/>
      <c r="AB726" s="167"/>
      <c r="AC726" s="167"/>
      <c r="AD726" s="167"/>
      <c r="AE726" s="167"/>
      <c r="AF726" s="167"/>
      <c r="AG726" s="167" t="s">
        <v>222</v>
      </c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</row>
    <row r="727" spans="1:60" ht="12.75" customHeight="1" outlineLevel="1">
      <c r="A727" s="168"/>
      <c r="B727" s="169"/>
      <c r="C727" s="244" t="s">
        <v>297</v>
      </c>
      <c r="D727" s="244"/>
      <c r="E727" s="244"/>
      <c r="F727" s="244"/>
      <c r="G727" s="244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7"/>
      <c r="Z727" s="167"/>
      <c r="AA727" s="167"/>
      <c r="AB727" s="167"/>
      <c r="AC727" s="167"/>
      <c r="AD727" s="167"/>
      <c r="AE727" s="167"/>
      <c r="AF727" s="167"/>
      <c r="AG727" s="167" t="s">
        <v>224</v>
      </c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</row>
    <row r="728" spans="1:60" outlineLevel="1">
      <c r="A728" s="168"/>
      <c r="B728" s="169"/>
      <c r="C728" s="179" t="s">
        <v>1007</v>
      </c>
      <c r="D728" s="180"/>
      <c r="E728" s="181">
        <v>496</v>
      </c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7"/>
      <c r="Z728" s="167"/>
      <c r="AA728" s="167"/>
      <c r="AB728" s="167"/>
      <c r="AC728" s="167"/>
      <c r="AD728" s="167"/>
      <c r="AE728" s="167"/>
      <c r="AF728" s="167"/>
      <c r="AG728" s="167" t="s">
        <v>226</v>
      </c>
      <c r="AH728" s="167">
        <v>0</v>
      </c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</row>
    <row r="729" spans="1:60" outlineLevel="1">
      <c r="A729" s="158">
        <v>180</v>
      </c>
      <c r="B729" s="159" t="s">
        <v>1008</v>
      </c>
      <c r="C729" s="160" t="s">
        <v>1009</v>
      </c>
      <c r="D729" s="161" t="s">
        <v>260</v>
      </c>
      <c r="E729" s="162">
        <v>496</v>
      </c>
      <c r="F729" s="163"/>
      <c r="G729" s="164">
        <f>ROUND(E729*F729,2)</f>
        <v>0</v>
      </c>
      <c r="H729" s="163"/>
      <c r="I729" s="164">
        <f>ROUND(E729*H729,2)</f>
        <v>0</v>
      </c>
      <c r="J729" s="163"/>
      <c r="K729" s="164">
        <f>ROUND(E729*J729,2)</f>
        <v>0</v>
      </c>
      <c r="L729" s="164">
        <v>21</v>
      </c>
      <c r="M729" s="164">
        <f>G729*(1+L729/100)</f>
        <v>0</v>
      </c>
      <c r="N729" s="164">
        <v>0</v>
      </c>
      <c r="O729" s="164">
        <f>ROUND(E729*N729,2)</f>
        <v>0</v>
      </c>
      <c r="P729" s="164">
        <v>0</v>
      </c>
      <c r="Q729" s="164">
        <f>ROUND(E729*P729,2)</f>
        <v>0</v>
      </c>
      <c r="R729" s="164" t="s">
        <v>220</v>
      </c>
      <c r="S729" s="164" t="s">
        <v>179</v>
      </c>
      <c r="T729" s="165" t="s">
        <v>179</v>
      </c>
      <c r="U729" s="166">
        <v>7.0000000000000007E-2</v>
      </c>
      <c r="V729" s="166">
        <f>ROUND(E729*U729,2)</f>
        <v>34.72</v>
      </c>
      <c r="W729" s="166"/>
      <c r="X729" s="166" t="s">
        <v>221</v>
      </c>
      <c r="Y729" s="167"/>
      <c r="Z729" s="167"/>
      <c r="AA729" s="167"/>
      <c r="AB729" s="167"/>
      <c r="AC729" s="167"/>
      <c r="AD729" s="167"/>
      <c r="AE729" s="167"/>
      <c r="AF729" s="167"/>
      <c r="AG729" s="167" t="s">
        <v>222</v>
      </c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</row>
    <row r="730" spans="1:60" ht="12.75" customHeight="1" outlineLevel="1">
      <c r="A730" s="168"/>
      <c r="B730" s="169"/>
      <c r="C730" s="244" t="s">
        <v>301</v>
      </c>
      <c r="D730" s="244"/>
      <c r="E730" s="244"/>
      <c r="F730" s="244"/>
      <c r="G730" s="244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7"/>
      <c r="Z730" s="167"/>
      <c r="AA730" s="167"/>
      <c r="AB730" s="167"/>
      <c r="AC730" s="167"/>
      <c r="AD730" s="167"/>
      <c r="AE730" s="167"/>
      <c r="AF730" s="167"/>
      <c r="AG730" s="167" t="s">
        <v>224</v>
      </c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</row>
    <row r="731" spans="1:60" outlineLevel="1">
      <c r="A731" s="168"/>
      <c r="B731" s="169"/>
      <c r="C731" s="179" t="s">
        <v>1010</v>
      </c>
      <c r="D731" s="180"/>
      <c r="E731" s="181">
        <v>496</v>
      </c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7"/>
      <c r="Z731" s="167"/>
      <c r="AA731" s="167"/>
      <c r="AB731" s="167"/>
      <c r="AC731" s="167"/>
      <c r="AD731" s="167"/>
      <c r="AE731" s="167"/>
      <c r="AF731" s="167"/>
      <c r="AG731" s="167" t="s">
        <v>226</v>
      </c>
      <c r="AH731" s="167">
        <v>5</v>
      </c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</row>
    <row r="732" spans="1:60" outlineLevel="1">
      <c r="A732" s="158">
        <v>181</v>
      </c>
      <c r="B732" s="159" t="s">
        <v>230</v>
      </c>
      <c r="C732" s="160" t="s">
        <v>231</v>
      </c>
      <c r="D732" s="161" t="s">
        <v>219</v>
      </c>
      <c r="E732" s="162">
        <v>136.4</v>
      </c>
      <c r="F732" s="163"/>
      <c r="G732" s="164">
        <f>ROUND(E732*F732,2)</f>
        <v>0</v>
      </c>
      <c r="H732" s="163"/>
      <c r="I732" s="164">
        <f>ROUND(E732*H732,2)</f>
        <v>0</v>
      </c>
      <c r="J732" s="163"/>
      <c r="K732" s="164">
        <f>ROUND(E732*J732,2)</f>
        <v>0</v>
      </c>
      <c r="L732" s="164">
        <v>21</v>
      </c>
      <c r="M732" s="164">
        <f>G732*(1+L732/100)</f>
        <v>0</v>
      </c>
      <c r="N732" s="164">
        <v>0</v>
      </c>
      <c r="O732" s="164">
        <f>ROUND(E732*N732,2)</f>
        <v>0</v>
      </c>
      <c r="P732" s="164">
        <v>0</v>
      </c>
      <c r="Q732" s="164">
        <f>ROUND(E732*P732,2)</f>
        <v>0</v>
      </c>
      <c r="R732" s="164" t="s">
        <v>220</v>
      </c>
      <c r="S732" s="164" t="s">
        <v>179</v>
      </c>
      <c r="T732" s="165" t="s">
        <v>179</v>
      </c>
      <c r="U732" s="166">
        <v>0.34499999999999997</v>
      </c>
      <c r="V732" s="166">
        <f>ROUND(E732*U732,2)</f>
        <v>47.06</v>
      </c>
      <c r="W732" s="166"/>
      <c r="X732" s="166" t="s">
        <v>221</v>
      </c>
      <c r="Y732" s="167"/>
      <c r="Z732" s="167"/>
      <c r="AA732" s="167"/>
      <c r="AB732" s="167"/>
      <c r="AC732" s="167"/>
      <c r="AD732" s="167"/>
      <c r="AE732" s="167"/>
      <c r="AF732" s="167"/>
      <c r="AG732" s="167" t="s">
        <v>222</v>
      </c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</row>
    <row r="733" spans="1:60" ht="12.75" customHeight="1" outlineLevel="1">
      <c r="A733" s="168"/>
      <c r="B733" s="169"/>
      <c r="C733" s="244" t="s">
        <v>232</v>
      </c>
      <c r="D733" s="244"/>
      <c r="E733" s="244"/>
      <c r="F733" s="244"/>
      <c r="G733" s="244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7"/>
      <c r="Z733" s="167"/>
      <c r="AA733" s="167"/>
      <c r="AB733" s="167"/>
      <c r="AC733" s="167"/>
      <c r="AD733" s="167"/>
      <c r="AE733" s="167"/>
      <c r="AF733" s="167"/>
      <c r="AG733" s="167" t="s">
        <v>224</v>
      </c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70" t="str">
        <f>C733</f>
        <v>bez naložení do dopravní nádoby, ale s vyprázdněním dopravní nádoby na hromadu nebo na dopravní prostředek,</v>
      </c>
      <c r="BB733" s="167"/>
      <c r="BC733" s="167"/>
      <c r="BD733" s="167"/>
      <c r="BE733" s="167"/>
      <c r="BF733" s="167"/>
      <c r="BG733" s="167"/>
      <c r="BH733" s="167"/>
    </row>
    <row r="734" spans="1:60" outlineLevel="1">
      <c r="A734" s="168"/>
      <c r="B734" s="169"/>
      <c r="C734" s="179" t="s">
        <v>1004</v>
      </c>
      <c r="D734" s="180"/>
      <c r="E734" s="181">
        <v>136.4</v>
      </c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7"/>
      <c r="Z734" s="167"/>
      <c r="AA734" s="167"/>
      <c r="AB734" s="167"/>
      <c r="AC734" s="167"/>
      <c r="AD734" s="167"/>
      <c r="AE734" s="167"/>
      <c r="AF734" s="167"/>
      <c r="AG734" s="167" t="s">
        <v>226</v>
      </c>
      <c r="AH734" s="167">
        <v>5</v>
      </c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</row>
    <row r="735" spans="1:60" ht="22.5" outlineLevel="1">
      <c r="A735" s="158">
        <v>182</v>
      </c>
      <c r="B735" s="159" t="s">
        <v>234</v>
      </c>
      <c r="C735" s="160" t="s">
        <v>235</v>
      </c>
      <c r="D735" s="161" t="s">
        <v>219</v>
      </c>
      <c r="E735" s="162">
        <v>272.8</v>
      </c>
      <c r="F735" s="163"/>
      <c r="G735" s="164">
        <f>ROUND(E735*F735,2)</f>
        <v>0</v>
      </c>
      <c r="H735" s="163"/>
      <c r="I735" s="164">
        <f>ROUND(E735*H735,2)</f>
        <v>0</v>
      </c>
      <c r="J735" s="163"/>
      <c r="K735" s="164">
        <f>ROUND(E735*J735,2)</f>
        <v>0</v>
      </c>
      <c r="L735" s="164">
        <v>21</v>
      </c>
      <c r="M735" s="164">
        <f>G735*(1+L735/100)</f>
        <v>0</v>
      </c>
      <c r="N735" s="164">
        <v>0</v>
      </c>
      <c r="O735" s="164">
        <f>ROUND(E735*N735,2)</f>
        <v>0</v>
      </c>
      <c r="P735" s="164">
        <v>0</v>
      </c>
      <c r="Q735" s="164">
        <f>ROUND(E735*P735,2)</f>
        <v>0</v>
      </c>
      <c r="R735" s="164" t="s">
        <v>220</v>
      </c>
      <c r="S735" s="164" t="s">
        <v>179</v>
      </c>
      <c r="T735" s="165" t="s">
        <v>179</v>
      </c>
      <c r="U735" s="166">
        <v>1.0999999999999999E-2</v>
      </c>
      <c r="V735" s="166">
        <f>ROUND(E735*U735,2)</f>
        <v>3</v>
      </c>
      <c r="W735" s="166"/>
      <c r="X735" s="166" t="s">
        <v>221</v>
      </c>
      <c r="Y735" s="167"/>
      <c r="Z735" s="167"/>
      <c r="AA735" s="167"/>
      <c r="AB735" s="167"/>
      <c r="AC735" s="167"/>
      <c r="AD735" s="167"/>
      <c r="AE735" s="167"/>
      <c r="AF735" s="167"/>
      <c r="AG735" s="167" t="s">
        <v>222</v>
      </c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</row>
    <row r="736" spans="1:60" ht="12.75" customHeight="1" outlineLevel="1">
      <c r="A736" s="168"/>
      <c r="B736" s="169"/>
      <c r="C736" s="244" t="s">
        <v>236</v>
      </c>
      <c r="D736" s="244"/>
      <c r="E736" s="244"/>
      <c r="F736" s="244"/>
      <c r="G736" s="244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7"/>
      <c r="Z736" s="167"/>
      <c r="AA736" s="167"/>
      <c r="AB736" s="167"/>
      <c r="AC736" s="167"/>
      <c r="AD736" s="167"/>
      <c r="AE736" s="167"/>
      <c r="AF736" s="167"/>
      <c r="AG736" s="167" t="s">
        <v>224</v>
      </c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</row>
    <row r="737" spans="1:60" outlineLevel="1">
      <c r="A737" s="168"/>
      <c r="B737" s="169"/>
      <c r="C737" s="179" t="s">
        <v>1011</v>
      </c>
      <c r="D737" s="180"/>
      <c r="E737" s="181">
        <v>272.8</v>
      </c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7"/>
      <c r="Z737" s="167"/>
      <c r="AA737" s="167"/>
      <c r="AB737" s="167"/>
      <c r="AC737" s="167"/>
      <c r="AD737" s="167"/>
      <c r="AE737" s="167"/>
      <c r="AF737" s="167"/>
      <c r="AG737" s="167" t="s">
        <v>226</v>
      </c>
      <c r="AH737" s="167">
        <v>5</v>
      </c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</row>
    <row r="738" spans="1:60" ht="22.5" outlineLevel="1">
      <c r="A738" s="158">
        <v>183</v>
      </c>
      <c r="B738" s="159" t="s">
        <v>313</v>
      </c>
      <c r="C738" s="160" t="s">
        <v>314</v>
      </c>
      <c r="D738" s="161" t="s">
        <v>219</v>
      </c>
      <c r="E738" s="162">
        <v>190.96</v>
      </c>
      <c r="F738" s="163"/>
      <c r="G738" s="164">
        <f>ROUND(E738*F738,2)</f>
        <v>0</v>
      </c>
      <c r="H738" s="163"/>
      <c r="I738" s="164">
        <f>ROUND(E738*H738,2)</f>
        <v>0</v>
      </c>
      <c r="J738" s="163"/>
      <c r="K738" s="164">
        <f>ROUND(E738*J738,2)</f>
        <v>0</v>
      </c>
      <c r="L738" s="164">
        <v>21</v>
      </c>
      <c r="M738" s="164">
        <f>G738*(1+L738/100)</f>
        <v>0</v>
      </c>
      <c r="N738" s="164">
        <v>0</v>
      </c>
      <c r="O738" s="164">
        <f>ROUND(E738*N738,2)</f>
        <v>0</v>
      </c>
      <c r="P738" s="164">
        <v>0</v>
      </c>
      <c r="Q738" s="164">
        <f>ROUND(E738*P738,2)</f>
        <v>0</v>
      </c>
      <c r="R738" s="164" t="s">
        <v>220</v>
      </c>
      <c r="S738" s="164" t="s">
        <v>179</v>
      </c>
      <c r="T738" s="165" t="s">
        <v>179</v>
      </c>
      <c r="U738" s="166">
        <v>0.20200000000000001</v>
      </c>
      <c r="V738" s="166">
        <f>ROUND(E738*U738,2)</f>
        <v>38.57</v>
      </c>
      <c r="W738" s="166"/>
      <c r="X738" s="166" t="s">
        <v>221</v>
      </c>
      <c r="Y738" s="167"/>
      <c r="Z738" s="167"/>
      <c r="AA738" s="167"/>
      <c r="AB738" s="167"/>
      <c r="AC738" s="167"/>
      <c r="AD738" s="167"/>
      <c r="AE738" s="167"/>
      <c r="AF738" s="167"/>
      <c r="AG738" s="167" t="s">
        <v>222</v>
      </c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</row>
    <row r="739" spans="1:60" ht="12.75" customHeight="1" outlineLevel="1">
      <c r="A739" s="168"/>
      <c r="B739" s="169"/>
      <c r="C739" s="244" t="s">
        <v>315</v>
      </c>
      <c r="D739" s="244"/>
      <c r="E739" s="244"/>
      <c r="F739" s="244"/>
      <c r="G739" s="244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7"/>
      <c r="Z739" s="167"/>
      <c r="AA739" s="167"/>
      <c r="AB739" s="167"/>
      <c r="AC739" s="167"/>
      <c r="AD739" s="167"/>
      <c r="AE739" s="167"/>
      <c r="AF739" s="167"/>
      <c r="AG739" s="167" t="s">
        <v>224</v>
      </c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</row>
    <row r="740" spans="1:60" ht="12.75" customHeight="1" outlineLevel="1">
      <c r="A740" s="168"/>
      <c r="B740" s="169"/>
      <c r="C740" s="243" t="s">
        <v>316</v>
      </c>
      <c r="D740" s="243"/>
      <c r="E740" s="243"/>
      <c r="F740" s="243"/>
      <c r="G740" s="243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7"/>
      <c r="Z740" s="167"/>
      <c r="AA740" s="167"/>
      <c r="AB740" s="167"/>
      <c r="AC740" s="167"/>
      <c r="AD740" s="167"/>
      <c r="AE740" s="167"/>
      <c r="AF740" s="167"/>
      <c r="AG740" s="167" t="s">
        <v>184</v>
      </c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</row>
    <row r="741" spans="1:60" outlineLevel="1">
      <c r="A741" s="168"/>
      <c r="B741" s="169"/>
      <c r="C741" s="179" t="s">
        <v>1001</v>
      </c>
      <c r="D741" s="180"/>
      <c r="E741" s="181">
        <v>272.8</v>
      </c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7"/>
      <c r="Z741" s="167"/>
      <c r="AA741" s="167"/>
      <c r="AB741" s="167"/>
      <c r="AC741" s="167"/>
      <c r="AD741" s="167"/>
      <c r="AE741" s="167"/>
      <c r="AF741" s="167"/>
      <c r="AG741" s="167" t="s">
        <v>226</v>
      </c>
      <c r="AH741" s="167">
        <v>0</v>
      </c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</row>
    <row r="742" spans="1:60" outlineLevel="1">
      <c r="A742" s="168"/>
      <c r="B742" s="169"/>
      <c r="C742" s="179" t="s">
        <v>1012</v>
      </c>
      <c r="D742" s="180"/>
      <c r="E742" s="181">
        <v>-13.64</v>
      </c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7"/>
      <c r="Z742" s="167"/>
      <c r="AA742" s="167"/>
      <c r="AB742" s="167"/>
      <c r="AC742" s="167"/>
      <c r="AD742" s="167"/>
      <c r="AE742" s="167"/>
      <c r="AF742" s="167"/>
      <c r="AG742" s="167" t="s">
        <v>226</v>
      </c>
      <c r="AH742" s="167">
        <v>0</v>
      </c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</row>
    <row r="743" spans="1:60" outlineLevel="1">
      <c r="A743" s="168"/>
      <c r="B743" s="169"/>
      <c r="C743" s="179" t="s">
        <v>1013</v>
      </c>
      <c r="D743" s="180"/>
      <c r="E743" s="181">
        <v>-68.2</v>
      </c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7"/>
      <c r="Z743" s="167"/>
      <c r="AA743" s="167"/>
      <c r="AB743" s="167"/>
      <c r="AC743" s="167"/>
      <c r="AD743" s="167"/>
      <c r="AE743" s="167"/>
      <c r="AF743" s="167"/>
      <c r="AG743" s="167" t="s">
        <v>226</v>
      </c>
      <c r="AH743" s="167">
        <v>0</v>
      </c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</row>
    <row r="744" spans="1:60" outlineLevel="1">
      <c r="A744" s="158">
        <v>184</v>
      </c>
      <c r="B744" s="159" t="s">
        <v>1014</v>
      </c>
      <c r="C744" s="160" t="s">
        <v>1015</v>
      </c>
      <c r="D744" s="161" t="s">
        <v>219</v>
      </c>
      <c r="E744" s="162">
        <v>68.2</v>
      </c>
      <c r="F744" s="163"/>
      <c r="G744" s="164">
        <f>ROUND(E744*F744,2)</f>
        <v>0</v>
      </c>
      <c r="H744" s="163"/>
      <c r="I744" s="164">
        <f>ROUND(E744*H744,2)</f>
        <v>0</v>
      </c>
      <c r="J744" s="163"/>
      <c r="K744" s="164">
        <f>ROUND(E744*J744,2)</f>
        <v>0</v>
      </c>
      <c r="L744" s="164">
        <v>21</v>
      </c>
      <c r="M744" s="164">
        <f>G744*(1+L744/100)</f>
        <v>0</v>
      </c>
      <c r="N744" s="164">
        <v>0</v>
      </c>
      <c r="O744" s="164">
        <f>ROUND(E744*N744,2)</f>
        <v>0</v>
      </c>
      <c r="P744" s="164">
        <v>0</v>
      </c>
      <c r="Q744" s="164">
        <f>ROUND(E744*P744,2)</f>
        <v>0</v>
      </c>
      <c r="R744" s="164" t="s">
        <v>220</v>
      </c>
      <c r="S744" s="164" t="s">
        <v>179</v>
      </c>
      <c r="T744" s="165" t="s">
        <v>179</v>
      </c>
      <c r="U744" s="166">
        <v>1.587</v>
      </c>
      <c r="V744" s="166">
        <f>ROUND(E744*U744,2)</f>
        <v>108.23</v>
      </c>
      <c r="W744" s="166"/>
      <c r="X744" s="166" t="s">
        <v>221</v>
      </c>
      <c r="Y744" s="167"/>
      <c r="Z744" s="167"/>
      <c r="AA744" s="167"/>
      <c r="AB744" s="167"/>
      <c r="AC744" s="167"/>
      <c r="AD744" s="167"/>
      <c r="AE744" s="167"/>
      <c r="AF744" s="167"/>
      <c r="AG744" s="167" t="s">
        <v>222</v>
      </c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</row>
    <row r="745" spans="1:60" ht="18.95" customHeight="1" outlineLevel="1">
      <c r="A745" s="168"/>
      <c r="B745" s="169"/>
      <c r="C745" s="244" t="s">
        <v>1016</v>
      </c>
      <c r="D745" s="244"/>
      <c r="E745" s="244"/>
      <c r="F745" s="244"/>
      <c r="G745" s="244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7"/>
      <c r="Z745" s="167"/>
      <c r="AA745" s="167"/>
      <c r="AB745" s="167"/>
      <c r="AC745" s="167"/>
      <c r="AD745" s="167"/>
      <c r="AE745" s="167"/>
      <c r="AF745" s="167"/>
      <c r="AG745" s="167" t="s">
        <v>224</v>
      </c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70" t="str">
        <f>C745</f>
        <v>sypaninou z vhodných hornin tř. 1 - 4 nebo materiálem připraveným podél výkopu ve vzdálenosti do 3 m od jeho kraje, pro jakoukoliv hloubku výkopu a jakoukoliv míru zhutnění,</v>
      </c>
      <c r="BB745" s="167"/>
      <c r="BC745" s="167"/>
      <c r="BD745" s="167"/>
      <c r="BE745" s="167"/>
      <c r="BF745" s="167"/>
      <c r="BG745" s="167"/>
      <c r="BH745" s="167"/>
    </row>
    <row r="746" spans="1:60" outlineLevel="1">
      <c r="A746" s="168"/>
      <c r="B746" s="169"/>
      <c r="C746" s="179" t="s">
        <v>1017</v>
      </c>
      <c r="D746" s="180"/>
      <c r="E746" s="181">
        <v>68.2</v>
      </c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7"/>
      <c r="Z746" s="167"/>
      <c r="AA746" s="167"/>
      <c r="AB746" s="167"/>
      <c r="AC746" s="167"/>
      <c r="AD746" s="167"/>
      <c r="AE746" s="167"/>
      <c r="AF746" s="167"/>
      <c r="AG746" s="167" t="s">
        <v>226</v>
      </c>
      <c r="AH746" s="167">
        <v>0</v>
      </c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</row>
    <row r="747" spans="1:60" outlineLevel="1">
      <c r="A747" s="158">
        <v>185</v>
      </c>
      <c r="B747" s="159" t="s">
        <v>237</v>
      </c>
      <c r="C747" s="160" t="s">
        <v>238</v>
      </c>
      <c r="D747" s="161" t="s">
        <v>239</v>
      </c>
      <c r="E747" s="162">
        <v>504.68</v>
      </c>
      <c r="F747" s="163"/>
      <c r="G747" s="164">
        <f>ROUND(E747*F747,2)</f>
        <v>0</v>
      </c>
      <c r="H747" s="163"/>
      <c r="I747" s="164">
        <f>ROUND(E747*H747,2)</f>
        <v>0</v>
      </c>
      <c r="J747" s="163"/>
      <c r="K747" s="164">
        <f>ROUND(E747*J747,2)</f>
        <v>0</v>
      </c>
      <c r="L747" s="164">
        <v>21</v>
      </c>
      <c r="M747" s="164">
        <f>G747*(1+L747/100)</f>
        <v>0</v>
      </c>
      <c r="N747" s="164">
        <v>0</v>
      </c>
      <c r="O747" s="164">
        <f>ROUND(E747*N747,2)</f>
        <v>0</v>
      </c>
      <c r="P747" s="164">
        <v>0</v>
      </c>
      <c r="Q747" s="164">
        <f>ROUND(E747*P747,2)</f>
        <v>0</v>
      </c>
      <c r="R747" s="164" t="s">
        <v>220</v>
      </c>
      <c r="S747" s="164" t="s">
        <v>179</v>
      </c>
      <c r="T747" s="165" t="s">
        <v>179</v>
      </c>
      <c r="U747" s="166">
        <v>0</v>
      </c>
      <c r="V747" s="166">
        <f>ROUND(E747*U747,2)</f>
        <v>0</v>
      </c>
      <c r="W747" s="166"/>
      <c r="X747" s="166" t="s">
        <v>221</v>
      </c>
      <c r="Y747" s="167"/>
      <c r="Z747" s="167"/>
      <c r="AA747" s="167"/>
      <c r="AB747" s="167"/>
      <c r="AC747" s="167"/>
      <c r="AD747" s="167"/>
      <c r="AE747" s="167"/>
      <c r="AF747" s="167"/>
      <c r="AG747" s="167" t="s">
        <v>222</v>
      </c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</row>
    <row r="748" spans="1:60" outlineLevel="1">
      <c r="A748" s="168"/>
      <c r="B748" s="169"/>
      <c r="C748" s="179" t="s">
        <v>1018</v>
      </c>
      <c r="D748" s="180"/>
      <c r="E748" s="181">
        <v>504.68</v>
      </c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7"/>
      <c r="Z748" s="167"/>
      <c r="AA748" s="167"/>
      <c r="AB748" s="167"/>
      <c r="AC748" s="167"/>
      <c r="AD748" s="167"/>
      <c r="AE748" s="167"/>
      <c r="AF748" s="167"/>
      <c r="AG748" s="167" t="s">
        <v>226</v>
      </c>
      <c r="AH748" s="167">
        <v>5</v>
      </c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</row>
    <row r="749" spans="1:60" outlineLevel="1">
      <c r="A749" s="158">
        <v>186</v>
      </c>
      <c r="B749" s="159" t="s">
        <v>1019</v>
      </c>
      <c r="C749" s="160" t="s">
        <v>1020</v>
      </c>
      <c r="D749" s="161" t="s">
        <v>219</v>
      </c>
      <c r="E749" s="162">
        <v>13.64</v>
      </c>
      <c r="F749" s="163"/>
      <c r="G749" s="164">
        <f>ROUND(E749*F749,2)</f>
        <v>0</v>
      </c>
      <c r="H749" s="163"/>
      <c r="I749" s="164">
        <f>ROUND(E749*H749,2)</f>
        <v>0</v>
      </c>
      <c r="J749" s="163"/>
      <c r="K749" s="164">
        <f>ROUND(E749*J749,2)</f>
        <v>0</v>
      </c>
      <c r="L749" s="164">
        <v>21</v>
      </c>
      <c r="M749" s="164">
        <f>G749*(1+L749/100)</f>
        <v>0</v>
      </c>
      <c r="N749" s="164">
        <v>1.8907700000000001</v>
      </c>
      <c r="O749" s="164">
        <f>ROUND(E749*N749,2)</f>
        <v>25.79</v>
      </c>
      <c r="P749" s="164">
        <v>0</v>
      </c>
      <c r="Q749" s="164">
        <f>ROUND(E749*P749,2)</f>
        <v>0</v>
      </c>
      <c r="R749" s="164" t="s">
        <v>328</v>
      </c>
      <c r="S749" s="164" t="s">
        <v>179</v>
      </c>
      <c r="T749" s="165" t="s">
        <v>179</v>
      </c>
      <c r="U749" s="166">
        <v>1.6950000000000001</v>
      </c>
      <c r="V749" s="166">
        <f>ROUND(E749*U749,2)</f>
        <v>23.12</v>
      </c>
      <c r="W749" s="166"/>
      <c r="X749" s="166" t="s">
        <v>221</v>
      </c>
      <c r="Y749" s="167"/>
      <c r="Z749" s="167"/>
      <c r="AA749" s="167"/>
      <c r="AB749" s="167"/>
      <c r="AC749" s="167"/>
      <c r="AD749" s="167"/>
      <c r="AE749" s="167"/>
      <c r="AF749" s="167"/>
      <c r="AG749" s="167" t="s">
        <v>222</v>
      </c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</row>
    <row r="750" spans="1:60" ht="12.75" customHeight="1" outlineLevel="1">
      <c r="A750" s="168"/>
      <c r="B750" s="169"/>
      <c r="C750" s="244" t="s">
        <v>1021</v>
      </c>
      <c r="D750" s="244"/>
      <c r="E750" s="244"/>
      <c r="F750" s="244"/>
      <c r="G750" s="244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7"/>
      <c r="Z750" s="167"/>
      <c r="AA750" s="167"/>
      <c r="AB750" s="167"/>
      <c r="AC750" s="167"/>
      <c r="AD750" s="167"/>
      <c r="AE750" s="167"/>
      <c r="AF750" s="167"/>
      <c r="AG750" s="167" t="s">
        <v>224</v>
      </c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</row>
    <row r="751" spans="1:60" outlineLevel="1">
      <c r="A751" s="168"/>
      <c r="B751" s="169"/>
      <c r="C751" s="179" t="s">
        <v>1022</v>
      </c>
      <c r="D751" s="180"/>
      <c r="E751" s="181">
        <v>13.64</v>
      </c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7"/>
      <c r="Z751" s="167"/>
      <c r="AA751" s="167"/>
      <c r="AB751" s="167"/>
      <c r="AC751" s="167"/>
      <c r="AD751" s="167"/>
      <c r="AE751" s="167"/>
      <c r="AF751" s="167"/>
      <c r="AG751" s="167" t="s">
        <v>226</v>
      </c>
      <c r="AH751" s="167">
        <v>0</v>
      </c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</row>
    <row r="752" spans="1:60" ht="22.5" outlineLevel="1">
      <c r="A752" s="158">
        <v>187</v>
      </c>
      <c r="B752" s="159" t="s">
        <v>1023</v>
      </c>
      <c r="C752" s="160" t="s">
        <v>1024</v>
      </c>
      <c r="D752" s="161" t="s">
        <v>511</v>
      </c>
      <c r="E752" s="162">
        <v>1</v>
      </c>
      <c r="F752" s="163"/>
      <c r="G752" s="164">
        <f>ROUND(E752*F752,2)</f>
        <v>0</v>
      </c>
      <c r="H752" s="163"/>
      <c r="I752" s="164">
        <f>ROUND(E752*H752,2)</f>
        <v>0</v>
      </c>
      <c r="J752" s="163"/>
      <c r="K752" s="164">
        <f>ROUND(E752*J752,2)</f>
        <v>0</v>
      </c>
      <c r="L752" s="164">
        <v>21</v>
      </c>
      <c r="M752" s="164">
        <f>G752*(1+L752/100)</f>
        <v>0</v>
      </c>
      <c r="N752" s="164">
        <v>7.3349999999999999E-2</v>
      </c>
      <c r="O752" s="164">
        <f>ROUND(E752*N752,2)</f>
        <v>7.0000000000000007E-2</v>
      </c>
      <c r="P752" s="164">
        <v>0</v>
      </c>
      <c r="Q752" s="164">
        <f>ROUND(E752*P752,2)</f>
        <v>0</v>
      </c>
      <c r="R752" s="164" t="s">
        <v>328</v>
      </c>
      <c r="S752" s="164" t="s">
        <v>179</v>
      </c>
      <c r="T752" s="165" t="s">
        <v>179</v>
      </c>
      <c r="U752" s="166">
        <v>1.56</v>
      </c>
      <c r="V752" s="166">
        <f>ROUND(E752*U752,2)</f>
        <v>1.56</v>
      </c>
      <c r="W752" s="166"/>
      <c r="X752" s="166" t="s">
        <v>221</v>
      </c>
      <c r="Y752" s="167"/>
      <c r="Z752" s="167"/>
      <c r="AA752" s="167"/>
      <c r="AB752" s="167"/>
      <c r="AC752" s="167"/>
      <c r="AD752" s="167"/>
      <c r="AE752" s="167"/>
      <c r="AF752" s="167"/>
      <c r="AG752" s="167" t="s">
        <v>222</v>
      </c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</row>
    <row r="753" spans="1:60" ht="12.75" customHeight="1" outlineLevel="1">
      <c r="A753" s="168"/>
      <c r="B753" s="169"/>
      <c r="C753" s="244" t="s">
        <v>1025</v>
      </c>
      <c r="D753" s="244"/>
      <c r="E753" s="244"/>
      <c r="F753" s="244"/>
      <c r="G753" s="244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7"/>
      <c r="Z753" s="167"/>
      <c r="AA753" s="167"/>
      <c r="AB753" s="167"/>
      <c r="AC753" s="167"/>
      <c r="AD753" s="167"/>
      <c r="AE753" s="167"/>
      <c r="AF753" s="167"/>
      <c r="AG753" s="167" t="s">
        <v>224</v>
      </c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</row>
    <row r="754" spans="1:60" ht="22.5" outlineLevel="1">
      <c r="A754" s="158">
        <v>188</v>
      </c>
      <c r="B754" s="159" t="s">
        <v>1026</v>
      </c>
      <c r="C754" s="160" t="s">
        <v>1027</v>
      </c>
      <c r="D754" s="161" t="s">
        <v>327</v>
      </c>
      <c r="E754" s="162">
        <v>124</v>
      </c>
      <c r="F754" s="163"/>
      <c r="G754" s="164">
        <f>ROUND(E754*F754,2)</f>
        <v>0</v>
      </c>
      <c r="H754" s="163"/>
      <c r="I754" s="164">
        <f>ROUND(E754*H754,2)</f>
        <v>0</v>
      </c>
      <c r="J754" s="163"/>
      <c r="K754" s="164">
        <f>ROUND(E754*J754,2)</f>
        <v>0</v>
      </c>
      <c r="L754" s="164">
        <v>21</v>
      </c>
      <c r="M754" s="164">
        <f>G754*(1+L754/100)</f>
        <v>0</v>
      </c>
      <c r="N754" s="164">
        <v>0</v>
      </c>
      <c r="O754" s="164">
        <f>ROUND(E754*N754,2)</f>
        <v>0</v>
      </c>
      <c r="P754" s="164">
        <v>0</v>
      </c>
      <c r="Q754" s="164">
        <f>ROUND(E754*P754,2)</f>
        <v>0</v>
      </c>
      <c r="R754" s="164" t="s">
        <v>328</v>
      </c>
      <c r="S754" s="164" t="s">
        <v>179</v>
      </c>
      <c r="T754" s="165" t="s">
        <v>179</v>
      </c>
      <c r="U754" s="166">
        <v>5.8999999999999997E-2</v>
      </c>
      <c r="V754" s="166">
        <f>ROUND(E754*U754,2)</f>
        <v>7.32</v>
      </c>
      <c r="W754" s="166"/>
      <c r="X754" s="166" t="s">
        <v>221</v>
      </c>
      <c r="Y754" s="167"/>
      <c r="Z754" s="167"/>
      <c r="AA754" s="167"/>
      <c r="AB754" s="167"/>
      <c r="AC754" s="167"/>
      <c r="AD754" s="167"/>
      <c r="AE754" s="167"/>
      <c r="AF754" s="167"/>
      <c r="AG754" s="167" t="s">
        <v>222</v>
      </c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</row>
    <row r="755" spans="1:60" ht="12.75" customHeight="1" outlineLevel="1">
      <c r="A755" s="168"/>
      <c r="B755" s="169"/>
      <c r="C755" s="244" t="s">
        <v>1028</v>
      </c>
      <c r="D755" s="244"/>
      <c r="E755" s="244"/>
      <c r="F755" s="244"/>
      <c r="G755" s="244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7"/>
      <c r="Z755" s="167"/>
      <c r="AA755" s="167"/>
      <c r="AB755" s="167"/>
      <c r="AC755" s="167"/>
      <c r="AD755" s="167"/>
      <c r="AE755" s="167"/>
      <c r="AF755" s="167"/>
      <c r="AG755" s="167" t="s">
        <v>224</v>
      </c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</row>
    <row r="756" spans="1:60" outlineLevel="1">
      <c r="A756" s="168"/>
      <c r="B756" s="169"/>
      <c r="C756" s="179" t="s">
        <v>1029</v>
      </c>
      <c r="D756" s="180"/>
      <c r="E756" s="181">
        <v>124</v>
      </c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7"/>
      <c r="Z756" s="167"/>
      <c r="AA756" s="167"/>
      <c r="AB756" s="167"/>
      <c r="AC756" s="167"/>
      <c r="AD756" s="167"/>
      <c r="AE756" s="167"/>
      <c r="AF756" s="167"/>
      <c r="AG756" s="167" t="s">
        <v>226</v>
      </c>
      <c r="AH756" s="167">
        <v>0</v>
      </c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</row>
    <row r="757" spans="1:60" ht="33.75" outlineLevel="1">
      <c r="A757" s="158">
        <v>189</v>
      </c>
      <c r="B757" s="159" t="s">
        <v>1030</v>
      </c>
      <c r="C757" s="160" t="s">
        <v>1031</v>
      </c>
      <c r="D757" s="161" t="s">
        <v>1032</v>
      </c>
      <c r="E757" s="162">
        <v>6</v>
      </c>
      <c r="F757" s="163"/>
      <c r="G757" s="164">
        <f>ROUND(E757*F757,2)</f>
        <v>0</v>
      </c>
      <c r="H757" s="163"/>
      <c r="I757" s="164">
        <f>ROUND(E757*H757,2)</f>
        <v>0</v>
      </c>
      <c r="J757" s="163"/>
      <c r="K757" s="164">
        <f>ROUND(E757*J757,2)</f>
        <v>0</v>
      </c>
      <c r="L757" s="164">
        <v>21</v>
      </c>
      <c r="M757" s="164">
        <f>G757*(1+L757/100)</f>
        <v>0</v>
      </c>
      <c r="N757" s="164">
        <v>1.2999999999999999E-4</v>
      </c>
      <c r="O757" s="164">
        <f>ROUND(E757*N757,2)</f>
        <v>0</v>
      </c>
      <c r="P757" s="164">
        <v>0</v>
      </c>
      <c r="Q757" s="164">
        <f>ROUND(E757*P757,2)</f>
        <v>0</v>
      </c>
      <c r="R757" s="164" t="s">
        <v>328</v>
      </c>
      <c r="S757" s="164" t="s">
        <v>179</v>
      </c>
      <c r="T757" s="165" t="s">
        <v>179</v>
      </c>
      <c r="U757" s="166">
        <v>6.2</v>
      </c>
      <c r="V757" s="166">
        <f>ROUND(E757*U757,2)</f>
        <v>37.200000000000003</v>
      </c>
      <c r="W757" s="166"/>
      <c r="X757" s="166" t="s">
        <v>221</v>
      </c>
      <c r="Y757" s="167"/>
      <c r="Z757" s="167"/>
      <c r="AA757" s="167"/>
      <c r="AB757" s="167"/>
      <c r="AC757" s="167"/>
      <c r="AD757" s="167"/>
      <c r="AE757" s="167"/>
      <c r="AF757" s="167"/>
      <c r="AG757" s="167" t="s">
        <v>222</v>
      </c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</row>
    <row r="758" spans="1:60" ht="12.75" customHeight="1" outlineLevel="1">
      <c r="A758" s="168"/>
      <c r="B758" s="169"/>
      <c r="C758" s="244" t="s">
        <v>1028</v>
      </c>
      <c r="D758" s="244"/>
      <c r="E758" s="244"/>
      <c r="F758" s="244"/>
      <c r="G758" s="244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7"/>
      <c r="Z758" s="167"/>
      <c r="AA758" s="167"/>
      <c r="AB758" s="167"/>
      <c r="AC758" s="167"/>
      <c r="AD758" s="167"/>
      <c r="AE758" s="167"/>
      <c r="AF758" s="167"/>
      <c r="AG758" s="167" t="s">
        <v>224</v>
      </c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</row>
    <row r="759" spans="1:60" outlineLevel="1">
      <c r="A759" s="158">
        <v>190</v>
      </c>
      <c r="B759" s="159" t="s">
        <v>1033</v>
      </c>
      <c r="C759" s="160" t="s">
        <v>1034</v>
      </c>
      <c r="D759" s="161" t="s">
        <v>327</v>
      </c>
      <c r="E759" s="162">
        <v>124</v>
      </c>
      <c r="F759" s="163"/>
      <c r="G759" s="164">
        <f>ROUND(E759*F759,2)</f>
        <v>0</v>
      </c>
      <c r="H759" s="163"/>
      <c r="I759" s="164">
        <f>ROUND(E759*H759,2)</f>
        <v>0</v>
      </c>
      <c r="J759" s="163"/>
      <c r="K759" s="164">
        <f>ROUND(E759*J759,2)</f>
        <v>0</v>
      </c>
      <c r="L759" s="164">
        <v>21</v>
      </c>
      <c r="M759" s="164">
        <f>G759*(1+L759/100)</f>
        <v>0</v>
      </c>
      <c r="N759" s="164">
        <v>0</v>
      </c>
      <c r="O759" s="164">
        <f>ROUND(E759*N759,2)</f>
        <v>0</v>
      </c>
      <c r="P759" s="164">
        <v>0</v>
      </c>
      <c r="Q759" s="164">
        <f>ROUND(E759*P759,2)</f>
        <v>0</v>
      </c>
      <c r="R759" s="164" t="s">
        <v>328</v>
      </c>
      <c r="S759" s="164" t="s">
        <v>179</v>
      </c>
      <c r="T759" s="165" t="s">
        <v>179</v>
      </c>
      <c r="U759" s="166">
        <v>5.0999999999999997E-2</v>
      </c>
      <c r="V759" s="166">
        <f>ROUND(E759*U759,2)</f>
        <v>6.32</v>
      </c>
      <c r="W759" s="166"/>
      <c r="X759" s="166" t="s">
        <v>221</v>
      </c>
      <c r="Y759" s="167"/>
      <c r="Z759" s="167"/>
      <c r="AA759" s="167"/>
      <c r="AB759" s="167"/>
      <c r="AC759" s="167"/>
      <c r="AD759" s="167"/>
      <c r="AE759" s="167"/>
      <c r="AF759" s="167"/>
      <c r="AG759" s="167" t="s">
        <v>222</v>
      </c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</row>
    <row r="760" spans="1:60" outlineLevel="1">
      <c r="A760" s="168"/>
      <c r="B760" s="169"/>
      <c r="C760" s="179" t="s">
        <v>1029</v>
      </c>
      <c r="D760" s="180"/>
      <c r="E760" s="181">
        <v>124</v>
      </c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7"/>
      <c r="Z760" s="167"/>
      <c r="AA760" s="167"/>
      <c r="AB760" s="167"/>
      <c r="AC760" s="167"/>
      <c r="AD760" s="167"/>
      <c r="AE760" s="167"/>
      <c r="AF760" s="167"/>
      <c r="AG760" s="167" t="s">
        <v>226</v>
      </c>
      <c r="AH760" s="167">
        <v>0</v>
      </c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</row>
    <row r="761" spans="1:60" outlineLevel="1">
      <c r="A761" s="158">
        <v>191</v>
      </c>
      <c r="B761" s="159" t="s">
        <v>1035</v>
      </c>
      <c r="C761" s="160" t="s">
        <v>1036</v>
      </c>
      <c r="D761" s="161" t="s">
        <v>327</v>
      </c>
      <c r="E761" s="162">
        <v>124</v>
      </c>
      <c r="F761" s="163"/>
      <c r="G761" s="164">
        <f>ROUND(E761*F761,2)</f>
        <v>0</v>
      </c>
      <c r="H761" s="163"/>
      <c r="I761" s="164">
        <f>ROUND(E761*H761,2)</f>
        <v>0</v>
      </c>
      <c r="J761" s="163"/>
      <c r="K761" s="164">
        <f>ROUND(E761*J761,2)</f>
        <v>0</v>
      </c>
      <c r="L761" s="164">
        <v>21</v>
      </c>
      <c r="M761" s="164">
        <f>G761*(1+L761/100)</f>
        <v>0</v>
      </c>
      <c r="N761" s="164">
        <v>0</v>
      </c>
      <c r="O761" s="164">
        <f>ROUND(E761*N761,2)</f>
        <v>0</v>
      </c>
      <c r="P761" s="164">
        <v>0</v>
      </c>
      <c r="Q761" s="164">
        <f>ROUND(E761*P761,2)</f>
        <v>0</v>
      </c>
      <c r="R761" s="164" t="s">
        <v>328</v>
      </c>
      <c r="S761" s="164" t="s">
        <v>179</v>
      </c>
      <c r="T761" s="165" t="s">
        <v>179</v>
      </c>
      <c r="U761" s="166">
        <v>0.03</v>
      </c>
      <c r="V761" s="166">
        <f>ROUND(E761*U761,2)</f>
        <v>3.72</v>
      </c>
      <c r="W761" s="166"/>
      <c r="X761" s="166" t="s">
        <v>221</v>
      </c>
      <c r="Y761" s="167"/>
      <c r="Z761" s="167"/>
      <c r="AA761" s="167"/>
      <c r="AB761" s="167"/>
      <c r="AC761" s="167"/>
      <c r="AD761" s="167"/>
      <c r="AE761" s="167"/>
      <c r="AF761" s="167"/>
      <c r="AG761" s="167" t="s">
        <v>222</v>
      </c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</row>
    <row r="762" spans="1:60" outlineLevel="1">
      <c r="A762" s="168"/>
      <c r="B762" s="169"/>
      <c r="C762" s="179" t="s">
        <v>1029</v>
      </c>
      <c r="D762" s="180"/>
      <c r="E762" s="181">
        <v>124</v>
      </c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7"/>
      <c r="Z762" s="167"/>
      <c r="AA762" s="167"/>
      <c r="AB762" s="167"/>
      <c r="AC762" s="167"/>
      <c r="AD762" s="167"/>
      <c r="AE762" s="167"/>
      <c r="AF762" s="167"/>
      <c r="AG762" s="167" t="s">
        <v>226</v>
      </c>
      <c r="AH762" s="167">
        <v>0</v>
      </c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</row>
    <row r="763" spans="1:60" ht="33.75" outlineLevel="1">
      <c r="A763" s="182">
        <v>192</v>
      </c>
      <c r="B763" s="183" t="s">
        <v>1037</v>
      </c>
      <c r="C763" s="184" t="s">
        <v>1038</v>
      </c>
      <c r="D763" s="185" t="s">
        <v>511</v>
      </c>
      <c r="E763" s="186">
        <v>6</v>
      </c>
      <c r="F763" s="187"/>
      <c r="G763" s="188">
        <f>ROUND(E763*F763,2)</f>
        <v>0</v>
      </c>
      <c r="H763" s="187"/>
      <c r="I763" s="188">
        <f>ROUND(E763*H763,2)</f>
        <v>0</v>
      </c>
      <c r="J763" s="187"/>
      <c r="K763" s="188">
        <f>ROUND(E763*J763,2)</f>
        <v>0</v>
      </c>
      <c r="L763" s="188">
        <v>21</v>
      </c>
      <c r="M763" s="188">
        <f>G763*(1+L763/100)</f>
        <v>0</v>
      </c>
      <c r="N763" s="188">
        <v>7.6630000000000004E-2</v>
      </c>
      <c r="O763" s="188">
        <f>ROUND(E763*N763,2)</f>
        <v>0.46</v>
      </c>
      <c r="P763" s="188">
        <v>0</v>
      </c>
      <c r="Q763" s="188">
        <f>ROUND(E763*P763,2)</f>
        <v>0</v>
      </c>
      <c r="R763" s="188" t="s">
        <v>1039</v>
      </c>
      <c r="S763" s="188" t="s">
        <v>179</v>
      </c>
      <c r="T763" s="189" t="s">
        <v>179</v>
      </c>
      <c r="U763" s="166">
        <v>0.5</v>
      </c>
      <c r="V763" s="166">
        <f>ROUND(E763*U763,2)</f>
        <v>3</v>
      </c>
      <c r="W763" s="166"/>
      <c r="X763" s="166" t="s">
        <v>221</v>
      </c>
      <c r="Y763" s="167"/>
      <c r="Z763" s="167"/>
      <c r="AA763" s="167"/>
      <c r="AB763" s="167"/>
      <c r="AC763" s="167"/>
      <c r="AD763" s="167"/>
      <c r="AE763" s="167"/>
      <c r="AF763" s="167"/>
      <c r="AG763" s="167" t="s">
        <v>222</v>
      </c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</row>
    <row r="764" spans="1:60" outlineLevel="1">
      <c r="A764" s="158">
        <v>193</v>
      </c>
      <c r="B764" s="159" t="s">
        <v>1040</v>
      </c>
      <c r="C764" s="160" t="s">
        <v>1041</v>
      </c>
      <c r="D764" s="161" t="s">
        <v>239</v>
      </c>
      <c r="E764" s="162">
        <v>381.92</v>
      </c>
      <c r="F764" s="163"/>
      <c r="G764" s="164">
        <f>ROUND(E764*F764,2)</f>
        <v>0</v>
      </c>
      <c r="H764" s="163"/>
      <c r="I764" s="164">
        <f>ROUND(E764*H764,2)</f>
        <v>0</v>
      </c>
      <c r="J764" s="163"/>
      <c r="K764" s="164">
        <f>ROUND(E764*J764,2)</f>
        <v>0</v>
      </c>
      <c r="L764" s="164">
        <v>21</v>
      </c>
      <c r="M764" s="164">
        <f>G764*(1+L764/100)</f>
        <v>0</v>
      </c>
      <c r="N764" s="164">
        <v>1</v>
      </c>
      <c r="O764" s="164">
        <f>ROUND(E764*N764,2)</f>
        <v>381.92</v>
      </c>
      <c r="P764" s="164">
        <v>0</v>
      </c>
      <c r="Q764" s="164">
        <f>ROUND(E764*P764,2)</f>
        <v>0</v>
      </c>
      <c r="R764" s="164"/>
      <c r="S764" s="164" t="s">
        <v>276</v>
      </c>
      <c r="T764" s="165" t="s">
        <v>180</v>
      </c>
      <c r="U764" s="166">
        <v>0</v>
      </c>
      <c r="V764" s="166">
        <f>ROUND(E764*U764,2)</f>
        <v>0</v>
      </c>
      <c r="W764" s="166"/>
      <c r="X764" s="166" t="s">
        <v>221</v>
      </c>
      <c r="Y764" s="167"/>
      <c r="Z764" s="167"/>
      <c r="AA764" s="167"/>
      <c r="AB764" s="167"/>
      <c r="AC764" s="167"/>
      <c r="AD764" s="167"/>
      <c r="AE764" s="167"/>
      <c r="AF764" s="167"/>
      <c r="AG764" s="167" t="s">
        <v>222</v>
      </c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</row>
    <row r="765" spans="1:60" outlineLevel="1">
      <c r="A765" s="168"/>
      <c r="B765" s="169"/>
      <c r="C765" s="179" t="s">
        <v>1042</v>
      </c>
      <c r="D765" s="180"/>
      <c r="E765" s="181">
        <v>381.92</v>
      </c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7"/>
      <c r="Z765" s="167"/>
      <c r="AA765" s="167"/>
      <c r="AB765" s="167"/>
      <c r="AC765" s="167"/>
      <c r="AD765" s="167"/>
      <c r="AE765" s="167"/>
      <c r="AF765" s="167"/>
      <c r="AG765" s="167" t="s">
        <v>226</v>
      </c>
      <c r="AH765" s="167">
        <v>5</v>
      </c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</row>
    <row r="766" spans="1:60" outlineLevel="1">
      <c r="A766" s="158">
        <v>194</v>
      </c>
      <c r="B766" s="159" t="s">
        <v>1043</v>
      </c>
      <c r="C766" s="160" t="s">
        <v>1044</v>
      </c>
      <c r="D766" s="161" t="s">
        <v>239</v>
      </c>
      <c r="E766" s="162">
        <v>136.4</v>
      </c>
      <c r="F766" s="163"/>
      <c r="G766" s="164">
        <f>ROUND(E766*F766,2)</f>
        <v>0</v>
      </c>
      <c r="H766" s="163"/>
      <c r="I766" s="164">
        <f>ROUND(E766*H766,2)</f>
        <v>0</v>
      </c>
      <c r="J766" s="163"/>
      <c r="K766" s="164">
        <f>ROUND(E766*J766,2)</f>
        <v>0</v>
      </c>
      <c r="L766" s="164">
        <v>21</v>
      </c>
      <c r="M766" s="164">
        <f>G766*(1+L766/100)</f>
        <v>0</v>
      </c>
      <c r="N766" s="164">
        <v>0</v>
      </c>
      <c r="O766" s="164">
        <f>ROUND(E766*N766,2)</f>
        <v>0</v>
      </c>
      <c r="P766" s="164">
        <v>0</v>
      </c>
      <c r="Q766" s="164">
        <f>ROUND(E766*P766,2)</f>
        <v>0</v>
      </c>
      <c r="R766" s="164"/>
      <c r="S766" s="164" t="s">
        <v>276</v>
      </c>
      <c r="T766" s="165" t="s">
        <v>180</v>
      </c>
      <c r="U766" s="166">
        <v>0</v>
      </c>
      <c r="V766" s="166">
        <f>ROUND(E766*U766,2)</f>
        <v>0</v>
      </c>
      <c r="W766" s="166"/>
      <c r="X766" s="166" t="s">
        <v>221</v>
      </c>
      <c r="Y766" s="167"/>
      <c r="Z766" s="167"/>
      <c r="AA766" s="167"/>
      <c r="AB766" s="167"/>
      <c r="AC766" s="167"/>
      <c r="AD766" s="167"/>
      <c r="AE766" s="167"/>
      <c r="AF766" s="167"/>
      <c r="AG766" s="167" t="s">
        <v>222</v>
      </c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</row>
    <row r="767" spans="1:60" outlineLevel="1">
      <c r="A767" s="168"/>
      <c r="B767" s="169"/>
      <c r="C767" s="179" t="s">
        <v>1045</v>
      </c>
      <c r="D767" s="180"/>
      <c r="E767" s="181">
        <v>136.4</v>
      </c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7"/>
      <c r="Z767" s="167"/>
      <c r="AA767" s="167"/>
      <c r="AB767" s="167"/>
      <c r="AC767" s="167"/>
      <c r="AD767" s="167"/>
      <c r="AE767" s="167"/>
      <c r="AF767" s="167"/>
      <c r="AG767" s="167" t="s">
        <v>226</v>
      </c>
      <c r="AH767" s="167">
        <v>5</v>
      </c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</row>
    <row r="768" spans="1:60" outlineLevel="1">
      <c r="A768" s="182">
        <v>195</v>
      </c>
      <c r="B768" s="183" t="s">
        <v>1046</v>
      </c>
      <c r="C768" s="184" t="s">
        <v>1047</v>
      </c>
      <c r="D768" s="185" t="s">
        <v>275</v>
      </c>
      <c r="E768" s="186">
        <v>1</v>
      </c>
      <c r="F768" s="187"/>
      <c r="G768" s="188">
        <f>ROUND(E768*F768,2)</f>
        <v>0</v>
      </c>
      <c r="H768" s="187"/>
      <c r="I768" s="188">
        <f>ROUND(E768*H768,2)</f>
        <v>0</v>
      </c>
      <c r="J768" s="187"/>
      <c r="K768" s="188">
        <f>ROUND(E768*J768,2)</f>
        <v>0</v>
      </c>
      <c r="L768" s="188">
        <v>21</v>
      </c>
      <c r="M768" s="188">
        <f>G768*(1+L768/100)</f>
        <v>0</v>
      </c>
      <c r="N768" s="188">
        <v>3</v>
      </c>
      <c r="O768" s="188">
        <f>ROUND(E768*N768,2)</f>
        <v>3</v>
      </c>
      <c r="P768" s="188">
        <v>0</v>
      </c>
      <c r="Q768" s="188">
        <f>ROUND(E768*P768,2)</f>
        <v>0</v>
      </c>
      <c r="R768" s="188"/>
      <c r="S768" s="188" t="s">
        <v>276</v>
      </c>
      <c r="T768" s="189" t="s">
        <v>180</v>
      </c>
      <c r="U768" s="166">
        <v>0</v>
      </c>
      <c r="V768" s="166">
        <f>ROUND(E768*U768,2)</f>
        <v>0</v>
      </c>
      <c r="W768" s="166"/>
      <c r="X768" s="166" t="s">
        <v>221</v>
      </c>
      <c r="Y768" s="167"/>
      <c r="Z768" s="167"/>
      <c r="AA768" s="167"/>
      <c r="AB768" s="167"/>
      <c r="AC768" s="167"/>
      <c r="AD768" s="167"/>
      <c r="AE768" s="167"/>
      <c r="AF768" s="167"/>
      <c r="AG768" s="167" t="s">
        <v>222</v>
      </c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</row>
    <row r="769" spans="1:60" outlineLevel="1">
      <c r="A769" s="182">
        <v>196</v>
      </c>
      <c r="B769" s="183" t="s">
        <v>1048</v>
      </c>
      <c r="C769" s="184" t="s">
        <v>1049</v>
      </c>
      <c r="D769" s="185" t="s">
        <v>275</v>
      </c>
      <c r="E769" s="186">
        <v>5</v>
      </c>
      <c r="F769" s="187"/>
      <c r="G769" s="188">
        <f>ROUND(E769*F769,2)</f>
        <v>0</v>
      </c>
      <c r="H769" s="187"/>
      <c r="I769" s="188">
        <f>ROUND(E769*H769,2)</f>
        <v>0</v>
      </c>
      <c r="J769" s="187"/>
      <c r="K769" s="188">
        <f>ROUND(E769*J769,2)</f>
        <v>0</v>
      </c>
      <c r="L769" s="188">
        <v>21</v>
      </c>
      <c r="M769" s="188">
        <f>G769*(1+L769/100)</f>
        <v>0</v>
      </c>
      <c r="N769" s="188">
        <v>3</v>
      </c>
      <c r="O769" s="188">
        <f>ROUND(E769*N769,2)</f>
        <v>15</v>
      </c>
      <c r="P769" s="188">
        <v>0</v>
      </c>
      <c r="Q769" s="188">
        <f>ROUND(E769*P769,2)</f>
        <v>0</v>
      </c>
      <c r="R769" s="188"/>
      <c r="S769" s="188" t="s">
        <v>276</v>
      </c>
      <c r="T769" s="189" t="s">
        <v>180</v>
      </c>
      <c r="U769" s="166">
        <v>0</v>
      </c>
      <c r="V769" s="166">
        <f>ROUND(E769*U769,2)</f>
        <v>0</v>
      </c>
      <c r="W769" s="166"/>
      <c r="X769" s="166" t="s">
        <v>221</v>
      </c>
      <c r="Y769" s="167"/>
      <c r="Z769" s="167"/>
      <c r="AA769" s="167"/>
      <c r="AB769" s="167"/>
      <c r="AC769" s="167"/>
      <c r="AD769" s="167"/>
      <c r="AE769" s="167"/>
      <c r="AF769" s="167"/>
      <c r="AG769" s="167" t="s">
        <v>222</v>
      </c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</row>
    <row r="770" spans="1:60" outlineLevel="1">
      <c r="A770" s="182">
        <v>197</v>
      </c>
      <c r="B770" s="183" t="s">
        <v>1050</v>
      </c>
      <c r="C770" s="184" t="s">
        <v>1051</v>
      </c>
      <c r="D770" s="185" t="s">
        <v>275</v>
      </c>
      <c r="E770" s="186">
        <v>1</v>
      </c>
      <c r="F770" s="187"/>
      <c r="G770" s="188">
        <f>ROUND(E770*F770,2)</f>
        <v>0</v>
      </c>
      <c r="H770" s="187"/>
      <c r="I770" s="188">
        <f>ROUND(E770*H770,2)</f>
        <v>0</v>
      </c>
      <c r="J770" s="187"/>
      <c r="K770" s="188">
        <f>ROUND(E770*J770,2)</f>
        <v>0</v>
      </c>
      <c r="L770" s="188">
        <v>21</v>
      </c>
      <c r="M770" s="188">
        <f>G770*(1+L770/100)</f>
        <v>0</v>
      </c>
      <c r="N770" s="188">
        <v>0</v>
      </c>
      <c r="O770" s="188">
        <f>ROUND(E770*N770,2)</f>
        <v>0</v>
      </c>
      <c r="P770" s="188">
        <v>0</v>
      </c>
      <c r="Q770" s="188">
        <f>ROUND(E770*P770,2)</f>
        <v>0</v>
      </c>
      <c r="R770" s="188"/>
      <c r="S770" s="188" t="s">
        <v>276</v>
      </c>
      <c r="T770" s="189" t="s">
        <v>180</v>
      </c>
      <c r="U770" s="166">
        <v>0</v>
      </c>
      <c r="V770" s="166">
        <f>ROUND(E770*U770,2)</f>
        <v>0</v>
      </c>
      <c r="W770" s="166"/>
      <c r="X770" s="166" t="s">
        <v>221</v>
      </c>
      <c r="Y770" s="167"/>
      <c r="Z770" s="167"/>
      <c r="AA770" s="167"/>
      <c r="AB770" s="167"/>
      <c r="AC770" s="167"/>
      <c r="AD770" s="167"/>
      <c r="AE770" s="167"/>
      <c r="AF770" s="167"/>
      <c r="AG770" s="167" t="s">
        <v>222</v>
      </c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</row>
    <row r="771" spans="1:60" outlineLevel="1">
      <c r="A771" s="158">
        <v>198</v>
      </c>
      <c r="B771" s="159" t="s">
        <v>1052</v>
      </c>
      <c r="C771" s="160" t="s">
        <v>1053</v>
      </c>
      <c r="D771" s="161" t="s">
        <v>327</v>
      </c>
      <c r="E771" s="162">
        <v>89</v>
      </c>
      <c r="F771" s="163"/>
      <c r="G771" s="164">
        <f>ROUND(E771*F771,2)</f>
        <v>0</v>
      </c>
      <c r="H771" s="163"/>
      <c r="I771" s="164">
        <f>ROUND(E771*H771,2)</f>
        <v>0</v>
      </c>
      <c r="J771" s="163"/>
      <c r="K771" s="164">
        <f>ROUND(E771*J771,2)</f>
        <v>0</v>
      </c>
      <c r="L771" s="164">
        <v>21</v>
      </c>
      <c r="M771" s="164">
        <f>G771*(1+L771/100)</f>
        <v>0</v>
      </c>
      <c r="N771" s="164">
        <v>1E-3</v>
      </c>
      <c r="O771" s="164">
        <f>ROUND(E771*N771,2)</f>
        <v>0.09</v>
      </c>
      <c r="P771" s="164">
        <v>0</v>
      </c>
      <c r="Q771" s="164">
        <f>ROUND(E771*P771,2)</f>
        <v>0</v>
      </c>
      <c r="R771" s="164"/>
      <c r="S771" s="164" t="s">
        <v>276</v>
      </c>
      <c r="T771" s="165" t="s">
        <v>180</v>
      </c>
      <c r="U771" s="166">
        <v>0</v>
      </c>
      <c r="V771" s="166">
        <f>ROUND(E771*U771,2)</f>
        <v>0</v>
      </c>
      <c r="W771" s="166"/>
      <c r="X771" s="166" t="s">
        <v>221</v>
      </c>
      <c r="Y771" s="167"/>
      <c r="Z771" s="167"/>
      <c r="AA771" s="167"/>
      <c r="AB771" s="167"/>
      <c r="AC771" s="167"/>
      <c r="AD771" s="167"/>
      <c r="AE771" s="167"/>
      <c r="AF771" s="167"/>
      <c r="AG771" s="167" t="s">
        <v>222</v>
      </c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</row>
    <row r="772" spans="1:60" outlineLevel="1">
      <c r="A772" s="168"/>
      <c r="B772" s="169"/>
      <c r="C772" s="179" t="s">
        <v>1054</v>
      </c>
      <c r="D772" s="180"/>
      <c r="E772" s="181">
        <v>89</v>
      </c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7"/>
      <c r="Z772" s="167"/>
      <c r="AA772" s="167"/>
      <c r="AB772" s="167"/>
      <c r="AC772" s="167"/>
      <c r="AD772" s="167"/>
      <c r="AE772" s="167"/>
      <c r="AF772" s="167"/>
      <c r="AG772" s="167" t="s">
        <v>226</v>
      </c>
      <c r="AH772" s="167">
        <v>0</v>
      </c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</row>
    <row r="773" spans="1:60" outlineLevel="1">
      <c r="A773" s="158">
        <v>199</v>
      </c>
      <c r="B773" s="159" t="s">
        <v>1055</v>
      </c>
      <c r="C773" s="160" t="s">
        <v>1056</v>
      </c>
      <c r="D773" s="161" t="s">
        <v>327</v>
      </c>
      <c r="E773" s="162">
        <v>35</v>
      </c>
      <c r="F773" s="163"/>
      <c r="G773" s="164">
        <f>ROUND(E773*F773,2)</f>
        <v>0</v>
      </c>
      <c r="H773" s="163"/>
      <c r="I773" s="164">
        <f>ROUND(E773*H773,2)</f>
        <v>0</v>
      </c>
      <c r="J773" s="163"/>
      <c r="K773" s="164">
        <f>ROUND(E773*J773,2)</f>
        <v>0</v>
      </c>
      <c r="L773" s="164">
        <v>21</v>
      </c>
      <c r="M773" s="164">
        <f>G773*(1+L773/100)</f>
        <v>0</v>
      </c>
      <c r="N773" s="164">
        <v>1E-3</v>
      </c>
      <c r="O773" s="164">
        <f>ROUND(E773*N773,2)</f>
        <v>0.04</v>
      </c>
      <c r="P773" s="164">
        <v>0</v>
      </c>
      <c r="Q773" s="164">
        <f>ROUND(E773*P773,2)</f>
        <v>0</v>
      </c>
      <c r="R773" s="164"/>
      <c r="S773" s="164" t="s">
        <v>276</v>
      </c>
      <c r="T773" s="165" t="s">
        <v>180</v>
      </c>
      <c r="U773" s="166">
        <v>0</v>
      </c>
      <c r="V773" s="166">
        <f>ROUND(E773*U773,2)</f>
        <v>0</v>
      </c>
      <c r="W773" s="166"/>
      <c r="X773" s="166" t="s">
        <v>221</v>
      </c>
      <c r="Y773" s="167"/>
      <c r="Z773" s="167"/>
      <c r="AA773" s="167"/>
      <c r="AB773" s="167"/>
      <c r="AC773" s="167"/>
      <c r="AD773" s="167"/>
      <c r="AE773" s="167"/>
      <c r="AF773" s="167"/>
      <c r="AG773" s="167" t="s">
        <v>222</v>
      </c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</row>
    <row r="774" spans="1:60" outlineLevel="1">
      <c r="A774" s="168"/>
      <c r="B774" s="169"/>
      <c r="C774" s="179" t="s">
        <v>1057</v>
      </c>
      <c r="D774" s="180"/>
      <c r="E774" s="181">
        <v>35</v>
      </c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7"/>
      <c r="Z774" s="167"/>
      <c r="AA774" s="167"/>
      <c r="AB774" s="167"/>
      <c r="AC774" s="167"/>
      <c r="AD774" s="167"/>
      <c r="AE774" s="167"/>
      <c r="AF774" s="167"/>
      <c r="AG774" s="167" t="s">
        <v>226</v>
      </c>
      <c r="AH774" s="167">
        <v>0</v>
      </c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</row>
    <row r="775" spans="1:60" outlineLevel="1">
      <c r="A775" s="182">
        <v>200</v>
      </c>
      <c r="B775" s="183" t="s">
        <v>1058</v>
      </c>
      <c r="C775" s="184" t="s">
        <v>1059</v>
      </c>
      <c r="D775" s="185" t="s">
        <v>275</v>
      </c>
      <c r="E775" s="186">
        <v>6</v>
      </c>
      <c r="F775" s="187"/>
      <c r="G775" s="188">
        <f>ROUND(E775*F775,2)</f>
        <v>0</v>
      </c>
      <c r="H775" s="187"/>
      <c r="I775" s="188">
        <f>ROUND(E775*H775,2)</f>
        <v>0</v>
      </c>
      <c r="J775" s="187"/>
      <c r="K775" s="188">
        <f>ROUND(E775*J775,2)</f>
        <v>0</v>
      </c>
      <c r="L775" s="188">
        <v>21</v>
      </c>
      <c r="M775" s="188">
        <f>G775*(1+L775/100)</f>
        <v>0</v>
      </c>
      <c r="N775" s="188">
        <v>0</v>
      </c>
      <c r="O775" s="188">
        <f>ROUND(E775*N775,2)</f>
        <v>0</v>
      </c>
      <c r="P775" s="188">
        <v>0</v>
      </c>
      <c r="Q775" s="188">
        <f>ROUND(E775*P775,2)</f>
        <v>0</v>
      </c>
      <c r="R775" s="188"/>
      <c r="S775" s="188" t="s">
        <v>276</v>
      </c>
      <c r="T775" s="189" t="s">
        <v>180</v>
      </c>
      <c r="U775" s="166">
        <v>0</v>
      </c>
      <c r="V775" s="166">
        <f>ROUND(E775*U775,2)</f>
        <v>0</v>
      </c>
      <c r="W775" s="166"/>
      <c r="X775" s="166" t="s">
        <v>221</v>
      </c>
      <c r="Y775" s="167"/>
      <c r="Z775" s="167"/>
      <c r="AA775" s="167"/>
      <c r="AB775" s="167"/>
      <c r="AC775" s="167"/>
      <c r="AD775" s="167"/>
      <c r="AE775" s="167"/>
      <c r="AF775" s="167"/>
      <c r="AG775" s="167" t="s">
        <v>222</v>
      </c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</row>
    <row r="776" spans="1:60" outlineLevel="1">
      <c r="A776" s="182">
        <v>201</v>
      </c>
      <c r="B776" s="183" t="s">
        <v>1060</v>
      </c>
      <c r="C776" s="184" t="s">
        <v>1061</v>
      </c>
      <c r="D776" s="185" t="s">
        <v>1062</v>
      </c>
      <c r="E776" s="186">
        <v>100</v>
      </c>
      <c r="F776" s="187"/>
      <c r="G776" s="188">
        <f>ROUND(E776*F776,2)</f>
        <v>0</v>
      </c>
      <c r="H776" s="187"/>
      <c r="I776" s="188">
        <f>ROUND(E776*H776,2)</f>
        <v>0</v>
      </c>
      <c r="J776" s="187"/>
      <c r="K776" s="188">
        <f>ROUND(E776*J776,2)</f>
        <v>0</v>
      </c>
      <c r="L776" s="188">
        <v>21</v>
      </c>
      <c r="M776" s="188">
        <f>G776*(1+L776/100)</f>
        <v>0</v>
      </c>
      <c r="N776" s="188">
        <v>0</v>
      </c>
      <c r="O776" s="188">
        <f>ROUND(E776*N776,2)</f>
        <v>0</v>
      </c>
      <c r="P776" s="188">
        <v>0</v>
      </c>
      <c r="Q776" s="188">
        <f>ROUND(E776*P776,2)</f>
        <v>0</v>
      </c>
      <c r="R776" s="188"/>
      <c r="S776" s="188" t="s">
        <v>276</v>
      </c>
      <c r="T776" s="189" t="s">
        <v>180</v>
      </c>
      <c r="U776" s="166">
        <v>0</v>
      </c>
      <c r="V776" s="166">
        <f>ROUND(E776*U776,2)</f>
        <v>0</v>
      </c>
      <c r="W776" s="166"/>
      <c r="X776" s="166" t="s">
        <v>221</v>
      </c>
      <c r="Y776" s="167"/>
      <c r="Z776" s="167"/>
      <c r="AA776" s="167"/>
      <c r="AB776" s="167"/>
      <c r="AC776" s="167"/>
      <c r="AD776" s="167"/>
      <c r="AE776" s="167"/>
      <c r="AF776" s="167"/>
      <c r="AG776" s="167" t="s">
        <v>222</v>
      </c>
      <c r="AH776" s="167"/>
      <c r="AI776" s="167"/>
      <c r="AJ776" s="167"/>
      <c r="AK776" s="167"/>
      <c r="AL776" s="167"/>
      <c r="AM776" s="167"/>
      <c r="AN776" s="167"/>
      <c r="AO776" s="167"/>
      <c r="AP776" s="167"/>
      <c r="AQ776" s="167"/>
      <c r="AR776" s="167"/>
      <c r="AS776" s="167"/>
      <c r="AT776" s="167"/>
      <c r="AU776" s="167"/>
      <c r="AV776" s="167"/>
      <c r="AW776" s="167"/>
      <c r="AX776" s="167"/>
      <c r="AY776" s="167"/>
      <c r="AZ776" s="167"/>
      <c r="BA776" s="167"/>
      <c r="BB776" s="167"/>
      <c r="BC776" s="167"/>
      <c r="BD776" s="167"/>
      <c r="BE776" s="167"/>
      <c r="BF776" s="167"/>
      <c r="BG776" s="167"/>
      <c r="BH776" s="167"/>
    </row>
    <row r="777" spans="1:60" ht="22.5" outlineLevel="1">
      <c r="A777" s="182">
        <v>202</v>
      </c>
      <c r="B777" s="183" t="s">
        <v>1063</v>
      </c>
      <c r="C777" s="184" t="s">
        <v>1064</v>
      </c>
      <c r="D777" s="185" t="s">
        <v>275</v>
      </c>
      <c r="E777" s="186">
        <v>1</v>
      </c>
      <c r="F777" s="187"/>
      <c r="G777" s="188">
        <f>ROUND(E777*F777,2)</f>
        <v>0</v>
      </c>
      <c r="H777" s="187"/>
      <c r="I777" s="188">
        <f>ROUND(E777*H777,2)</f>
        <v>0</v>
      </c>
      <c r="J777" s="187"/>
      <c r="K777" s="188">
        <f>ROUND(E777*J777,2)</f>
        <v>0</v>
      </c>
      <c r="L777" s="188">
        <v>21</v>
      </c>
      <c r="M777" s="188">
        <f>G777*(1+L777/100)</f>
        <v>0</v>
      </c>
      <c r="N777" s="188">
        <v>0</v>
      </c>
      <c r="O777" s="188">
        <f>ROUND(E777*N777,2)</f>
        <v>0</v>
      </c>
      <c r="P777" s="188">
        <v>0</v>
      </c>
      <c r="Q777" s="188">
        <f>ROUND(E777*P777,2)</f>
        <v>0</v>
      </c>
      <c r="R777" s="188"/>
      <c r="S777" s="188" t="s">
        <v>276</v>
      </c>
      <c r="T777" s="189" t="s">
        <v>180</v>
      </c>
      <c r="U777" s="166">
        <v>0</v>
      </c>
      <c r="V777" s="166">
        <f>ROUND(E777*U777,2)</f>
        <v>0</v>
      </c>
      <c r="W777" s="166"/>
      <c r="X777" s="166" t="s">
        <v>221</v>
      </c>
      <c r="Y777" s="167"/>
      <c r="Z777" s="167"/>
      <c r="AA777" s="167"/>
      <c r="AB777" s="167"/>
      <c r="AC777" s="167"/>
      <c r="AD777" s="167"/>
      <c r="AE777" s="167"/>
      <c r="AF777" s="167"/>
      <c r="AG777" s="167" t="s">
        <v>222</v>
      </c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</row>
    <row r="778" spans="1:60" outlineLevel="1">
      <c r="A778" s="182">
        <v>203</v>
      </c>
      <c r="B778" s="183" t="s">
        <v>1065</v>
      </c>
      <c r="C778" s="184" t="s">
        <v>1066</v>
      </c>
      <c r="D778" s="185" t="s">
        <v>275</v>
      </c>
      <c r="E778" s="186">
        <v>1</v>
      </c>
      <c r="F778" s="187"/>
      <c r="G778" s="188">
        <f>ROUND(E778*F778,2)</f>
        <v>0</v>
      </c>
      <c r="H778" s="187"/>
      <c r="I778" s="188">
        <f>ROUND(E778*H778,2)</f>
        <v>0</v>
      </c>
      <c r="J778" s="187"/>
      <c r="K778" s="188">
        <f>ROUND(E778*J778,2)</f>
        <v>0</v>
      </c>
      <c r="L778" s="188">
        <v>21</v>
      </c>
      <c r="M778" s="188">
        <f>G778*(1+L778/100)</f>
        <v>0</v>
      </c>
      <c r="N778" s="188">
        <v>0</v>
      </c>
      <c r="O778" s="188">
        <f>ROUND(E778*N778,2)</f>
        <v>0</v>
      </c>
      <c r="P778" s="188">
        <v>0</v>
      </c>
      <c r="Q778" s="188">
        <f>ROUND(E778*P778,2)</f>
        <v>0</v>
      </c>
      <c r="R778" s="188"/>
      <c r="S778" s="188" t="s">
        <v>276</v>
      </c>
      <c r="T778" s="189" t="s">
        <v>180</v>
      </c>
      <c r="U778" s="166">
        <v>0</v>
      </c>
      <c r="V778" s="166">
        <f>ROUND(E778*U778,2)</f>
        <v>0</v>
      </c>
      <c r="W778" s="166"/>
      <c r="X778" s="166" t="s">
        <v>221</v>
      </c>
      <c r="Y778" s="167"/>
      <c r="Z778" s="167"/>
      <c r="AA778" s="167"/>
      <c r="AB778" s="167"/>
      <c r="AC778" s="167"/>
      <c r="AD778" s="167"/>
      <c r="AE778" s="167"/>
      <c r="AF778" s="167"/>
      <c r="AG778" s="167" t="s">
        <v>222</v>
      </c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</row>
    <row r="779" spans="1:60">
      <c r="A779" s="150" t="s">
        <v>174</v>
      </c>
      <c r="B779" s="151" t="s">
        <v>89</v>
      </c>
      <c r="C779" s="152" t="s">
        <v>90</v>
      </c>
      <c r="D779" s="153"/>
      <c r="E779" s="154"/>
      <c r="F779" s="155"/>
      <c r="G779" s="155">
        <f>SUMIF(AG780:AG818,"&lt;&gt;NOR",G780:G818)</f>
        <v>0</v>
      </c>
      <c r="H779" s="155"/>
      <c r="I779" s="155">
        <f>SUM(I780:I818)</f>
        <v>0</v>
      </c>
      <c r="J779" s="155"/>
      <c r="K779" s="155">
        <f>SUM(K780:K818)</f>
        <v>0</v>
      </c>
      <c r="L779" s="155"/>
      <c r="M779" s="155">
        <f>SUM(M780:M818)</f>
        <v>0</v>
      </c>
      <c r="N779" s="155"/>
      <c r="O779" s="155">
        <f>SUM(O780:O818)</f>
        <v>44.12</v>
      </c>
      <c r="P779" s="155"/>
      <c r="Q779" s="155">
        <f>SUM(Q780:Q818)</f>
        <v>0</v>
      </c>
      <c r="R779" s="155"/>
      <c r="S779" s="155"/>
      <c r="T779" s="156"/>
      <c r="U779" s="157"/>
      <c r="V779" s="157">
        <f>SUM(V780:V818)</f>
        <v>1441.03</v>
      </c>
      <c r="W779" s="157"/>
      <c r="X779" s="157"/>
      <c r="AG779" t="s">
        <v>175</v>
      </c>
    </row>
    <row r="780" spans="1:60" ht="22.5" outlineLevel="1">
      <c r="A780" s="158">
        <v>204</v>
      </c>
      <c r="B780" s="159" t="s">
        <v>1067</v>
      </c>
      <c r="C780" s="160" t="s">
        <v>1068</v>
      </c>
      <c r="D780" s="161" t="s">
        <v>260</v>
      </c>
      <c r="E780" s="162">
        <v>1410.2180000000001</v>
      </c>
      <c r="F780" s="163"/>
      <c r="G780" s="164">
        <f>ROUND(E780*F780,2)</f>
        <v>0</v>
      </c>
      <c r="H780" s="163"/>
      <c r="I780" s="164">
        <f>ROUND(E780*H780,2)</f>
        <v>0</v>
      </c>
      <c r="J780" s="163"/>
      <c r="K780" s="164">
        <f>ROUND(E780*J780,2)</f>
        <v>0</v>
      </c>
      <c r="L780" s="164">
        <v>21</v>
      </c>
      <c r="M780" s="164">
        <f>G780*(1+L780/100)</f>
        <v>0</v>
      </c>
      <c r="N780" s="164">
        <v>2.426E-2</v>
      </c>
      <c r="O780" s="164">
        <f>ROUND(E780*N780,2)</f>
        <v>34.21</v>
      </c>
      <c r="P780" s="164">
        <v>0</v>
      </c>
      <c r="Q780" s="164">
        <f>ROUND(E780*P780,2)</f>
        <v>0</v>
      </c>
      <c r="R780" s="164" t="s">
        <v>1069</v>
      </c>
      <c r="S780" s="164" t="s">
        <v>179</v>
      </c>
      <c r="T780" s="165" t="s">
        <v>179</v>
      </c>
      <c r="U780" s="166">
        <v>0.14199999999999999</v>
      </c>
      <c r="V780" s="166">
        <f>ROUND(E780*U780,2)</f>
        <v>200.25</v>
      </c>
      <c r="W780" s="166"/>
      <c r="X780" s="166" t="s">
        <v>221</v>
      </c>
      <c r="Y780" s="167"/>
      <c r="Z780" s="167"/>
      <c r="AA780" s="167"/>
      <c r="AB780" s="167"/>
      <c r="AC780" s="167"/>
      <c r="AD780" s="167"/>
      <c r="AE780" s="167"/>
      <c r="AF780" s="167"/>
      <c r="AG780" s="167" t="s">
        <v>222</v>
      </c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</row>
    <row r="781" spans="1:60" ht="12.75" customHeight="1" outlineLevel="1">
      <c r="A781" s="168"/>
      <c r="B781" s="169"/>
      <c r="C781" s="244" t="s">
        <v>1070</v>
      </c>
      <c r="D781" s="244"/>
      <c r="E781" s="244"/>
      <c r="F781" s="244"/>
      <c r="G781" s="244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7"/>
      <c r="Z781" s="167"/>
      <c r="AA781" s="167"/>
      <c r="AB781" s="167"/>
      <c r="AC781" s="167"/>
      <c r="AD781" s="167"/>
      <c r="AE781" s="167"/>
      <c r="AF781" s="167"/>
      <c r="AG781" s="167" t="s">
        <v>224</v>
      </c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</row>
    <row r="782" spans="1:60" ht="12.75" customHeight="1" outlineLevel="1">
      <c r="A782" s="168"/>
      <c r="B782" s="169"/>
      <c r="C782" s="243" t="s">
        <v>1071</v>
      </c>
      <c r="D782" s="243"/>
      <c r="E782" s="243"/>
      <c r="F782" s="243"/>
      <c r="G782" s="243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7"/>
      <c r="Z782" s="167"/>
      <c r="AA782" s="167"/>
      <c r="AB782" s="167"/>
      <c r="AC782" s="167"/>
      <c r="AD782" s="167"/>
      <c r="AE782" s="167"/>
      <c r="AF782" s="167"/>
      <c r="AG782" s="167" t="s">
        <v>184</v>
      </c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</row>
    <row r="783" spans="1:60" outlineLevel="1">
      <c r="A783" s="168"/>
      <c r="B783" s="169"/>
      <c r="C783" s="179" t="s">
        <v>1072</v>
      </c>
      <c r="D783" s="180"/>
      <c r="E783" s="181">
        <v>1043.4780000000001</v>
      </c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7"/>
      <c r="Z783" s="167"/>
      <c r="AA783" s="167"/>
      <c r="AB783" s="167"/>
      <c r="AC783" s="167"/>
      <c r="AD783" s="167"/>
      <c r="AE783" s="167"/>
      <c r="AF783" s="167"/>
      <c r="AG783" s="167" t="s">
        <v>226</v>
      </c>
      <c r="AH783" s="167">
        <v>0</v>
      </c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</row>
    <row r="784" spans="1:60" outlineLevel="1">
      <c r="A784" s="168"/>
      <c r="B784" s="169"/>
      <c r="C784" s="179" t="s">
        <v>1073</v>
      </c>
      <c r="D784" s="180"/>
      <c r="E784" s="181">
        <v>57.62</v>
      </c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7"/>
      <c r="Z784" s="167"/>
      <c r="AA784" s="167"/>
      <c r="AB784" s="167"/>
      <c r="AC784" s="167"/>
      <c r="AD784" s="167"/>
      <c r="AE784" s="167"/>
      <c r="AF784" s="167"/>
      <c r="AG784" s="167" t="s">
        <v>226</v>
      </c>
      <c r="AH784" s="167">
        <v>0</v>
      </c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</row>
    <row r="785" spans="1:60" outlineLevel="1">
      <c r="A785" s="168"/>
      <c r="B785" s="169"/>
      <c r="C785" s="179" t="s">
        <v>1074</v>
      </c>
      <c r="D785" s="180"/>
      <c r="E785" s="181">
        <v>293.25</v>
      </c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7"/>
      <c r="Z785" s="167"/>
      <c r="AA785" s="167"/>
      <c r="AB785" s="167"/>
      <c r="AC785" s="167"/>
      <c r="AD785" s="167"/>
      <c r="AE785" s="167"/>
      <c r="AF785" s="167"/>
      <c r="AG785" s="167" t="s">
        <v>226</v>
      </c>
      <c r="AH785" s="167">
        <v>0</v>
      </c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</row>
    <row r="786" spans="1:60" outlineLevel="1">
      <c r="A786" s="168"/>
      <c r="B786" s="169"/>
      <c r="C786" s="179" t="s">
        <v>1075</v>
      </c>
      <c r="D786" s="180"/>
      <c r="E786" s="181">
        <v>15.87</v>
      </c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7"/>
      <c r="Z786" s="167"/>
      <c r="AA786" s="167"/>
      <c r="AB786" s="167"/>
      <c r="AC786" s="167"/>
      <c r="AD786" s="167"/>
      <c r="AE786" s="167"/>
      <c r="AF786" s="167"/>
      <c r="AG786" s="167" t="s">
        <v>226</v>
      </c>
      <c r="AH786" s="167">
        <v>0</v>
      </c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</row>
    <row r="787" spans="1:60" ht="33.75" outlineLevel="1">
      <c r="A787" s="158">
        <v>205</v>
      </c>
      <c r="B787" s="159" t="s">
        <v>1076</v>
      </c>
      <c r="C787" s="160" t="s">
        <v>1077</v>
      </c>
      <c r="D787" s="161" t="s">
        <v>260</v>
      </c>
      <c r="E787" s="162">
        <v>4230.6540000000005</v>
      </c>
      <c r="F787" s="163"/>
      <c r="G787" s="164">
        <f>ROUND(E787*F787,2)</f>
        <v>0</v>
      </c>
      <c r="H787" s="163"/>
      <c r="I787" s="164">
        <f>ROUND(E787*H787,2)</f>
        <v>0</v>
      </c>
      <c r="J787" s="163"/>
      <c r="K787" s="164">
        <f>ROUND(E787*J787,2)</f>
        <v>0</v>
      </c>
      <c r="L787" s="164">
        <v>21</v>
      </c>
      <c r="M787" s="164">
        <f>G787*(1+L787/100)</f>
        <v>0</v>
      </c>
      <c r="N787" s="164">
        <v>1.0200000000000001E-3</v>
      </c>
      <c r="O787" s="164">
        <f>ROUND(E787*N787,2)</f>
        <v>4.32</v>
      </c>
      <c r="P787" s="164">
        <v>0</v>
      </c>
      <c r="Q787" s="164">
        <f>ROUND(E787*P787,2)</f>
        <v>0</v>
      </c>
      <c r="R787" s="164" t="s">
        <v>1069</v>
      </c>
      <c r="S787" s="164" t="s">
        <v>179</v>
      </c>
      <c r="T787" s="165" t="s">
        <v>179</v>
      </c>
      <c r="U787" s="166">
        <v>7.0000000000000001E-3</v>
      </c>
      <c r="V787" s="166">
        <f>ROUND(E787*U787,2)</f>
        <v>29.61</v>
      </c>
      <c r="W787" s="166"/>
      <c r="X787" s="166" t="s">
        <v>221</v>
      </c>
      <c r="Y787" s="167"/>
      <c r="Z787" s="167"/>
      <c r="AA787" s="167"/>
      <c r="AB787" s="167"/>
      <c r="AC787" s="167"/>
      <c r="AD787" s="167"/>
      <c r="AE787" s="167"/>
      <c r="AF787" s="167"/>
      <c r="AG787" s="167" t="s">
        <v>222</v>
      </c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</row>
    <row r="788" spans="1:60" ht="12.75" customHeight="1" outlineLevel="1">
      <c r="A788" s="168"/>
      <c r="B788" s="169"/>
      <c r="C788" s="244" t="s">
        <v>1070</v>
      </c>
      <c r="D788" s="244"/>
      <c r="E788" s="244"/>
      <c r="F788" s="244"/>
      <c r="G788" s="244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7"/>
      <c r="Z788" s="167"/>
      <c r="AA788" s="167"/>
      <c r="AB788" s="167"/>
      <c r="AC788" s="167"/>
      <c r="AD788" s="167"/>
      <c r="AE788" s="167"/>
      <c r="AF788" s="167"/>
      <c r="AG788" s="167" t="s">
        <v>224</v>
      </c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</row>
    <row r="789" spans="1:60" outlineLevel="1">
      <c r="A789" s="168"/>
      <c r="B789" s="169"/>
      <c r="C789" s="179" t="s">
        <v>1078</v>
      </c>
      <c r="D789" s="180"/>
      <c r="E789" s="181">
        <v>4230.6540000000005</v>
      </c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7"/>
      <c r="Z789" s="167"/>
      <c r="AA789" s="167"/>
      <c r="AB789" s="167"/>
      <c r="AC789" s="167"/>
      <c r="AD789" s="167"/>
      <c r="AE789" s="167"/>
      <c r="AF789" s="167"/>
      <c r="AG789" s="167" t="s">
        <v>226</v>
      </c>
      <c r="AH789" s="167">
        <v>5</v>
      </c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</row>
    <row r="790" spans="1:60" ht="22.5" outlineLevel="1">
      <c r="A790" s="158">
        <v>206</v>
      </c>
      <c r="B790" s="159" t="s">
        <v>1079</v>
      </c>
      <c r="C790" s="160" t="s">
        <v>1080</v>
      </c>
      <c r="D790" s="161" t="s">
        <v>260</v>
      </c>
      <c r="E790" s="162">
        <v>1410.2180000000001</v>
      </c>
      <c r="F790" s="163"/>
      <c r="G790" s="164">
        <f>ROUND(E790*F790,2)</f>
        <v>0</v>
      </c>
      <c r="H790" s="163"/>
      <c r="I790" s="164">
        <f>ROUND(E790*H790,2)</f>
        <v>0</v>
      </c>
      <c r="J790" s="163"/>
      <c r="K790" s="164">
        <f>ROUND(E790*J790,2)</f>
        <v>0</v>
      </c>
      <c r="L790" s="164">
        <v>21</v>
      </c>
      <c r="M790" s="164">
        <f>G790*(1+L790/100)</f>
        <v>0</v>
      </c>
      <c r="N790" s="164">
        <v>0</v>
      </c>
      <c r="O790" s="164">
        <f>ROUND(E790*N790,2)</f>
        <v>0</v>
      </c>
      <c r="P790" s="164">
        <v>0</v>
      </c>
      <c r="Q790" s="164">
        <f>ROUND(E790*P790,2)</f>
        <v>0</v>
      </c>
      <c r="R790" s="164" t="s">
        <v>1069</v>
      </c>
      <c r="S790" s="164" t="s">
        <v>179</v>
      </c>
      <c r="T790" s="165" t="s">
        <v>179</v>
      </c>
      <c r="U790" s="166">
        <v>0.12</v>
      </c>
      <c r="V790" s="166">
        <f>ROUND(E790*U790,2)</f>
        <v>169.23</v>
      </c>
      <c r="W790" s="166"/>
      <c r="X790" s="166" t="s">
        <v>221</v>
      </c>
      <c r="Y790" s="167"/>
      <c r="Z790" s="167"/>
      <c r="AA790" s="167"/>
      <c r="AB790" s="167"/>
      <c r="AC790" s="167"/>
      <c r="AD790" s="167"/>
      <c r="AE790" s="167"/>
      <c r="AF790" s="167"/>
      <c r="AG790" s="167" t="s">
        <v>222</v>
      </c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</row>
    <row r="791" spans="1:60" outlineLevel="1">
      <c r="A791" s="168"/>
      <c r="B791" s="169"/>
      <c r="C791" s="179" t="s">
        <v>1081</v>
      </c>
      <c r="D791" s="180"/>
      <c r="E791" s="181">
        <v>1410.2180000000001</v>
      </c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7"/>
      <c r="Z791" s="167"/>
      <c r="AA791" s="167"/>
      <c r="AB791" s="167"/>
      <c r="AC791" s="167"/>
      <c r="AD791" s="167"/>
      <c r="AE791" s="167"/>
      <c r="AF791" s="167"/>
      <c r="AG791" s="167" t="s">
        <v>226</v>
      </c>
      <c r="AH791" s="167">
        <v>5</v>
      </c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</row>
    <row r="792" spans="1:60" outlineLevel="1">
      <c r="A792" s="182">
        <v>207</v>
      </c>
      <c r="B792" s="183" t="s">
        <v>1082</v>
      </c>
      <c r="C792" s="184" t="s">
        <v>1083</v>
      </c>
      <c r="D792" s="185" t="s">
        <v>260</v>
      </c>
      <c r="E792" s="186">
        <v>300</v>
      </c>
      <c r="F792" s="187"/>
      <c r="G792" s="188">
        <f>ROUND(E792*F792,2)</f>
        <v>0</v>
      </c>
      <c r="H792" s="187"/>
      <c r="I792" s="188">
        <f>ROUND(E792*H792,2)</f>
        <v>0</v>
      </c>
      <c r="J792" s="187"/>
      <c r="K792" s="188">
        <f>ROUND(E792*J792,2)</f>
        <v>0</v>
      </c>
      <c r="L792" s="188">
        <v>21</v>
      </c>
      <c r="M792" s="188">
        <f>G792*(1+L792/100)</f>
        <v>0</v>
      </c>
      <c r="N792" s="188">
        <v>1.2099999999999999E-3</v>
      </c>
      <c r="O792" s="188">
        <f>ROUND(E792*N792,2)</f>
        <v>0.36</v>
      </c>
      <c r="P792" s="188">
        <v>0</v>
      </c>
      <c r="Q792" s="188">
        <f>ROUND(E792*P792,2)</f>
        <v>0</v>
      </c>
      <c r="R792" s="188" t="s">
        <v>1069</v>
      </c>
      <c r="S792" s="188" t="s">
        <v>179</v>
      </c>
      <c r="T792" s="189" t="s">
        <v>179</v>
      </c>
      <c r="U792" s="166">
        <v>0.17699999999999999</v>
      </c>
      <c r="V792" s="166">
        <f>ROUND(E792*U792,2)</f>
        <v>53.1</v>
      </c>
      <c r="W792" s="166"/>
      <c r="X792" s="166" t="s">
        <v>221</v>
      </c>
      <c r="Y792" s="167"/>
      <c r="Z792" s="167"/>
      <c r="AA792" s="167"/>
      <c r="AB792" s="167"/>
      <c r="AC792" s="167"/>
      <c r="AD792" s="167"/>
      <c r="AE792" s="167"/>
      <c r="AF792" s="167"/>
      <c r="AG792" s="167" t="s">
        <v>222</v>
      </c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</row>
    <row r="793" spans="1:60" outlineLevel="1">
      <c r="A793" s="182">
        <v>208</v>
      </c>
      <c r="B793" s="183" t="s">
        <v>1084</v>
      </c>
      <c r="C793" s="184" t="s">
        <v>1085</v>
      </c>
      <c r="D793" s="185" t="s">
        <v>260</v>
      </c>
      <c r="E793" s="186">
        <v>1200</v>
      </c>
      <c r="F793" s="187"/>
      <c r="G793" s="188">
        <f>ROUND(E793*F793,2)</f>
        <v>0</v>
      </c>
      <c r="H793" s="187"/>
      <c r="I793" s="188">
        <f>ROUND(E793*H793,2)</f>
        <v>0</v>
      </c>
      <c r="J793" s="187"/>
      <c r="K793" s="188">
        <f>ROUND(E793*J793,2)</f>
        <v>0</v>
      </c>
      <c r="L793" s="188">
        <v>21</v>
      </c>
      <c r="M793" s="188">
        <f>G793*(1+L793/100)</f>
        <v>0</v>
      </c>
      <c r="N793" s="188">
        <v>1.58E-3</v>
      </c>
      <c r="O793" s="188">
        <f>ROUND(E793*N793,2)</f>
        <v>1.9</v>
      </c>
      <c r="P793" s="188">
        <v>0</v>
      </c>
      <c r="Q793" s="188">
        <f>ROUND(E793*P793,2)</f>
        <v>0</v>
      </c>
      <c r="R793" s="188" t="s">
        <v>1069</v>
      </c>
      <c r="S793" s="188" t="s">
        <v>179</v>
      </c>
      <c r="T793" s="189" t="s">
        <v>179</v>
      </c>
      <c r="U793" s="166">
        <v>0.214</v>
      </c>
      <c r="V793" s="166">
        <f>ROUND(E793*U793,2)</f>
        <v>256.8</v>
      </c>
      <c r="W793" s="166"/>
      <c r="X793" s="166" t="s">
        <v>221</v>
      </c>
      <c r="Y793" s="167"/>
      <c r="Z793" s="167"/>
      <c r="AA793" s="167"/>
      <c r="AB793" s="167"/>
      <c r="AC793" s="167"/>
      <c r="AD793" s="167"/>
      <c r="AE793" s="167"/>
      <c r="AF793" s="167"/>
      <c r="AG793" s="167" t="s">
        <v>222</v>
      </c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</row>
    <row r="794" spans="1:60" outlineLevel="1">
      <c r="A794" s="182">
        <v>209</v>
      </c>
      <c r="B794" s="183" t="s">
        <v>1086</v>
      </c>
      <c r="C794" s="184" t="s">
        <v>1087</v>
      </c>
      <c r="D794" s="185" t="s">
        <v>260</v>
      </c>
      <c r="E794" s="186">
        <v>350</v>
      </c>
      <c r="F794" s="187"/>
      <c r="G794" s="188">
        <f>ROUND(E794*F794,2)</f>
        <v>0</v>
      </c>
      <c r="H794" s="187"/>
      <c r="I794" s="188">
        <f>ROUND(E794*H794,2)</f>
        <v>0</v>
      </c>
      <c r="J794" s="187"/>
      <c r="K794" s="188">
        <f>ROUND(E794*J794,2)</f>
        <v>0</v>
      </c>
      <c r="L794" s="188">
        <v>21</v>
      </c>
      <c r="M794" s="188">
        <f>G794*(1+L794/100)</f>
        <v>0</v>
      </c>
      <c r="N794" s="188">
        <v>5.9199999999999999E-3</v>
      </c>
      <c r="O794" s="188">
        <f>ROUND(E794*N794,2)</f>
        <v>2.0699999999999998</v>
      </c>
      <c r="P794" s="188">
        <v>0</v>
      </c>
      <c r="Q794" s="188">
        <f>ROUND(E794*P794,2)</f>
        <v>0</v>
      </c>
      <c r="R794" s="188" t="s">
        <v>1069</v>
      </c>
      <c r="S794" s="188" t="s">
        <v>179</v>
      </c>
      <c r="T794" s="189" t="s">
        <v>179</v>
      </c>
      <c r="U794" s="166">
        <v>0.26</v>
      </c>
      <c r="V794" s="166">
        <f>ROUND(E794*U794,2)</f>
        <v>91</v>
      </c>
      <c r="W794" s="166"/>
      <c r="X794" s="166" t="s">
        <v>221</v>
      </c>
      <c r="Y794" s="167"/>
      <c r="Z794" s="167"/>
      <c r="AA794" s="167"/>
      <c r="AB794" s="167"/>
      <c r="AC794" s="167"/>
      <c r="AD794" s="167"/>
      <c r="AE794" s="167"/>
      <c r="AF794" s="167"/>
      <c r="AG794" s="167" t="s">
        <v>222</v>
      </c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</row>
    <row r="795" spans="1:60" outlineLevel="1">
      <c r="A795" s="158">
        <v>210</v>
      </c>
      <c r="B795" s="159" t="s">
        <v>1088</v>
      </c>
      <c r="C795" s="160" t="s">
        <v>1089</v>
      </c>
      <c r="D795" s="161" t="s">
        <v>260</v>
      </c>
      <c r="E795" s="162">
        <v>1410.2180000000001</v>
      </c>
      <c r="F795" s="163"/>
      <c r="G795" s="164">
        <f>ROUND(E795*F795,2)</f>
        <v>0</v>
      </c>
      <c r="H795" s="163"/>
      <c r="I795" s="164">
        <f>ROUND(E795*H795,2)</f>
        <v>0</v>
      </c>
      <c r="J795" s="163"/>
      <c r="K795" s="164">
        <f>ROUND(E795*J795,2)</f>
        <v>0</v>
      </c>
      <c r="L795" s="164">
        <v>21</v>
      </c>
      <c r="M795" s="164">
        <f>G795*(1+L795/100)</f>
        <v>0</v>
      </c>
      <c r="N795" s="164">
        <v>0</v>
      </c>
      <c r="O795" s="164">
        <f>ROUND(E795*N795,2)</f>
        <v>0</v>
      </c>
      <c r="P795" s="164">
        <v>0</v>
      </c>
      <c r="Q795" s="164">
        <f>ROUND(E795*P795,2)</f>
        <v>0</v>
      </c>
      <c r="R795" s="164" t="s">
        <v>1069</v>
      </c>
      <c r="S795" s="164" t="s">
        <v>179</v>
      </c>
      <c r="T795" s="165" t="s">
        <v>179</v>
      </c>
      <c r="U795" s="166">
        <v>3.0300000000000001E-2</v>
      </c>
      <c r="V795" s="166">
        <f>ROUND(E795*U795,2)</f>
        <v>42.73</v>
      </c>
      <c r="W795" s="166"/>
      <c r="X795" s="166" t="s">
        <v>221</v>
      </c>
      <c r="Y795" s="167"/>
      <c r="Z795" s="167"/>
      <c r="AA795" s="167"/>
      <c r="AB795" s="167"/>
      <c r="AC795" s="167"/>
      <c r="AD795" s="167"/>
      <c r="AE795" s="167"/>
      <c r="AF795" s="167"/>
      <c r="AG795" s="167" t="s">
        <v>222</v>
      </c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</row>
    <row r="796" spans="1:60" outlineLevel="1">
      <c r="A796" s="168"/>
      <c r="B796" s="169"/>
      <c r="C796" s="179" t="s">
        <v>1081</v>
      </c>
      <c r="D796" s="180"/>
      <c r="E796" s="181">
        <v>1410.2180000000001</v>
      </c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7"/>
      <c r="Z796" s="167"/>
      <c r="AA796" s="167"/>
      <c r="AB796" s="167"/>
      <c r="AC796" s="167"/>
      <c r="AD796" s="167"/>
      <c r="AE796" s="167"/>
      <c r="AF796" s="167"/>
      <c r="AG796" s="167" t="s">
        <v>226</v>
      </c>
      <c r="AH796" s="167">
        <v>5</v>
      </c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</row>
    <row r="797" spans="1:60" ht="33.75" outlineLevel="1">
      <c r="A797" s="158">
        <v>211</v>
      </c>
      <c r="B797" s="159" t="s">
        <v>1090</v>
      </c>
      <c r="C797" s="160" t="s">
        <v>1091</v>
      </c>
      <c r="D797" s="161" t="s">
        <v>260</v>
      </c>
      <c r="E797" s="162">
        <v>4230.6540000000005</v>
      </c>
      <c r="F797" s="163"/>
      <c r="G797" s="164">
        <f>ROUND(E797*F797,2)</f>
        <v>0</v>
      </c>
      <c r="H797" s="163"/>
      <c r="I797" s="164">
        <f>ROUND(E797*H797,2)</f>
        <v>0</v>
      </c>
      <c r="J797" s="163"/>
      <c r="K797" s="164">
        <f>ROUND(E797*J797,2)</f>
        <v>0</v>
      </c>
      <c r="L797" s="164">
        <v>21</v>
      </c>
      <c r="M797" s="164">
        <f>G797*(1+L797/100)</f>
        <v>0</v>
      </c>
      <c r="N797" s="164">
        <v>5.0000000000000002E-5</v>
      </c>
      <c r="O797" s="164">
        <f>ROUND(E797*N797,2)</f>
        <v>0.21</v>
      </c>
      <c r="P797" s="164">
        <v>0</v>
      </c>
      <c r="Q797" s="164">
        <f>ROUND(E797*P797,2)</f>
        <v>0</v>
      </c>
      <c r="R797" s="164" t="s">
        <v>1069</v>
      </c>
      <c r="S797" s="164" t="s">
        <v>179</v>
      </c>
      <c r="T797" s="165" t="s">
        <v>179</v>
      </c>
      <c r="U797" s="166">
        <v>0</v>
      </c>
      <c r="V797" s="166">
        <f>ROUND(E797*U797,2)</f>
        <v>0</v>
      </c>
      <c r="W797" s="166"/>
      <c r="X797" s="166" t="s">
        <v>221</v>
      </c>
      <c r="Y797" s="167"/>
      <c r="Z797" s="167"/>
      <c r="AA797" s="167"/>
      <c r="AB797" s="167"/>
      <c r="AC797" s="167"/>
      <c r="AD797" s="167"/>
      <c r="AE797" s="167"/>
      <c r="AF797" s="167"/>
      <c r="AG797" s="167" t="s">
        <v>222</v>
      </c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</row>
    <row r="798" spans="1:60" outlineLevel="1">
      <c r="A798" s="168"/>
      <c r="B798" s="169"/>
      <c r="C798" s="179" t="s">
        <v>1092</v>
      </c>
      <c r="D798" s="180"/>
      <c r="E798" s="181">
        <v>4230.6540000000005</v>
      </c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7"/>
      <c r="Z798" s="167"/>
      <c r="AA798" s="167"/>
      <c r="AB798" s="167"/>
      <c r="AC798" s="167"/>
      <c r="AD798" s="167"/>
      <c r="AE798" s="167"/>
      <c r="AF798" s="167"/>
      <c r="AG798" s="167" t="s">
        <v>226</v>
      </c>
      <c r="AH798" s="167">
        <v>5</v>
      </c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</row>
    <row r="799" spans="1:60" outlineLevel="1">
      <c r="A799" s="158">
        <v>212</v>
      </c>
      <c r="B799" s="159" t="s">
        <v>1093</v>
      </c>
      <c r="C799" s="160" t="s">
        <v>1094</v>
      </c>
      <c r="D799" s="161" t="s">
        <v>260</v>
      </c>
      <c r="E799" s="162">
        <v>1410.2180000000001</v>
      </c>
      <c r="F799" s="163"/>
      <c r="G799" s="164">
        <f>ROUND(E799*F799,2)</f>
        <v>0</v>
      </c>
      <c r="H799" s="163"/>
      <c r="I799" s="164">
        <f>ROUND(E799*H799,2)</f>
        <v>0</v>
      </c>
      <c r="J799" s="163"/>
      <c r="K799" s="164">
        <f>ROUND(E799*J799,2)</f>
        <v>0</v>
      </c>
      <c r="L799" s="164">
        <v>21</v>
      </c>
      <c r="M799" s="164">
        <f>G799*(1+L799/100)</f>
        <v>0</v>
      </c>
      <c r="N799" s="164">
        <v>0</v>
      </c>
      <c r="O799" s="164">
        <f>ROUND(E799*N799,2)</f>
        <v>0</v>
      </c>
      <c r="P799" s="164">
        <v>0</v>
      </c>
      <c r="Q799" s="164">
        <f>ROUND(E799*P799,2)</f>
        <v>0</v>
      </c>
      <c r="R799" s="164" t="s">
        <v>1069</v>
      </c>
      <c r="S799" s="164" t="s">
        <v>179</v>
      </c>
      <c r="T799" s="165" t="s">
        <v>179</v>
      </c>
      <c r="U799" s="166">
        <v>1.7999999999999999E-2</v>
      </c>
      <c r="V799" s="166">
        <f>ROUND(E799*U799,2)</f>
        <v>25.38</v>
      </c>
      <c r="W799" s="166"/>
      <c r="X799" s="166" t="s">
        <v>221</v>
      </c>
      <c r="Y799" s="167"/>
      <c r="Z799" s="167"/>
      <c r="AA799" s="167"/>
      <c r="AB799" s="167"/>
      <c r="AC799" s="167"/>
      <c r="AD799" s="167"/>
      <c r="AE799" s="167"/>
      <c r="AF799" s="167"/>
      <c r="AG799" s="167" t="s">
        <v>222</v>
      </c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</row>
    <row r="800" spans="1:60" outlineLevel="1">
      <c r="A800" s="168"/>
      <c r="B800" s="169"/>
      <c r="C800" s="179" t="s">
        <v>1095</v>
      </c>
      <c r="D800" s="180"/>
      <c r="E800" s="181">
        <v>1410.2180000000001</v>
      </c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7"/>
      <c r="Z800" s="167"/>
      <c r="AA800" s="167"/>
      <c r="AB800" s="167"/>
      <c r="AC800" s="167"/>
      <c r="AD800" s="167"/>
      <c r="AE800" s="167"/>
      <c r="AF800" s="167"/>
      <c r="AG800" s="167" t="s">
        <v>226</v>
      </c>
      <c r="AH800" s="167">
        <v>5</v>
      </c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</row>
    <row r="801" spans="1:60" outlineLevel="1">
      <c r="A801" s="158">
        <v>213</v>
      </c>
      <c r="B801" s="159" t="s">
        <v>1096</v>
      </c>
      <c r="C801" s="160" t="s">
        <v>1097</v>
      </c>
      <c r="D801" s="161" t="s">
        <v>260</v>
      </c>
      <c r="E801" s="162">
        <v>1860.173</v>
      </c>
      <c r="F801" s="163"/>
      <c r="G801" s="164">
        <f>ROUND(E801*F801,2)</f>
        <v>0</v>
      </c>
      <c r="H801" s="163"/>
      <c r="I801" s="164">
        <f>ROUND(E801*H801,2)</f>
        <v>0</v>
      </c>
      <c r="J801" s="163"/>
      <c r="K801" s="164">
        <f>ROUND(E801*J801,2)</f>
        <v>0</v>
      </c>
      <c r="L801" s="164">
        <v>21</v>
      </c>
      <c r="M801" s="164">
        <f>G801*(1+L801/100)</f>
        <v>0</v>
      </c>
      <c r="N801" s="164">
        <v>4.0000000000000003E-5</v>
      </c>
      <c r="O801" s="164">
        <f>ROUND(E801*N801,2)</f>
        <v>7.0000000000000007E-2</v>
      </c>
      <c r="P801" s="164">
        <v>0</v>
      </c>
      <c r="Q801" s="164">
        <f>ROUND(E801*P801,2)</f>
        <v>0</v>
      </c>
      <c r="R801" s="164" t="s">
        <v>356</v>
      </c>
      <c r="S801" s="164" t="s">
        <v>179</v>
      </c>
      <c r="T801" s="165" t="s">
        <v>179</v>
      </c>
      <c r="U801" s="166">
        <v>0.308</v>
      </c>
      <c r="V801" s="166">
        <f>ROUND(E801*U801,2)</f>
        <v>572.92999999999995</v>
      </c>
      <c r="W801" s="166"/>
      <c r="X801" s="166" t="s">
        <v>221</v>
      </c>
      <c r="Y801" s="167"/>
      <c r="Z801" s="167"/>
      <c r="AA801" s="167"/>
      <c r="AB801" s="167"/>
      <c r="AC801" s="167"/>
      <c r="AD801" s="167"/>
      <c r="AE801" s="167"/>
      <c r="AF801" s="167"/>
      <c r="AG801" s="167" t="s">
        <v>222</v>
      </c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</row>
    <row r="802" spans="1:60" outlineLevel="1">
      <c r="A802" s="168"/>
      <c r="B802" s="169"/>
      <c r="C802" s="179" t="s">
        <v>1098</v>
      </c>
      <c r="D802" s="180"/>
      <c r="E802" s="181">
        <v>454.27249999999998</v>
      </c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7"/>
      <c r="Z802" s="167"/>
      <c r="AA802" s="167"/>
      <c r="AB802" s="167"/>
      <c r="AC802" s="167"/>
      <c r="AD802" s="167"/>
      <c r="AE802" s="167"/>
      <c r="AF802" s="167"/>
      <c r="AG802" s="167" t="s">
        <v>226</v>
      </c>
      <c r="AH802" s="167">
        <v>0</v>
      </c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</row>
    <row r="803" spans="1:60" outlineLevel="1">
      <c r="A803" s="168"/>
      <c r="B803" s="169"/>
      <c r="C803" s="179" t="s">
        <v>1099</v>
      </c>
      <c r="D803" s="180"/>
      <c r="E803" s="181">
        <v>478.40199999999999</v>
      </c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7"/>
      <c r="Z803" s="167"/>
      <c r="AA803" s="167"/>
      <c r="AB803" s="167"/>
      <c r="AC803" s="167"/>
      <c r="AD803" s="167"/>
      <c r="AE803" s="167"/>
      <c r="AF803" s="167"/>
      <c r="AG803" s="167" t="s">
        <v>226</v>
      </c>
      <c r="AH803" s="167">
        <v>0</v>
      </c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</row>
    <row r="804" spans="1:60" outlineLevel="1">
      <c r="A804" s="168"/>
      <c r="B804" s="169"/>
      <c r="C804" s="179" t="s">
        <v>1100</v>
      </c>
      <c r="D804" s="180"/>
      <c r="E804" s="181">
        <v>460.58600000000001</v>
      </c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7"/>
      <c r="Z804" s="167"/>
      <c r="AA804" s="167"/>
      <c r="AB804" s="167"/>
      <c r="AC804" s="167"/>
      <c r="AD804" s="167"/>
      <c r="AE804" s="167"/>
      <c r="AF804" s="167"/>
      <c r="AG804" s="167" t="s">
        <v>226</v>
      </c>
      <c r="AH804" s="167">
        <v>0</v>
      </c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</row>
    <row r="805" spans="1:60" outlineLevel="1">
      <c r="A805" s="168"/>
      <c r="B805" s="169"/>
      <c r="C805" s="179" t="s">
        <v>1101</v>
      </c>
      <c r="D805" s="180"/>
      <c r="E805" s="181">
        <v>466.91250000000002</v>
      </c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7"/>
      <c r="Z805" s="167"/>
      <c r="AA805" s="167"/>
      <c r="AB805" s="167"/>
      <c r="AC805" s="167"/>
      <c r="AD805" s="167"/>
      <c r="AE805" s="167"/>
      <c r="AF805" s="167"/>
      <c r="AG805" s="167" t="s">
        <v>226</v>
      </c>
      <c r="AH805" s="167">
        <v>0</v>
      </c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</row>
    <row r="806" spans="1:60" outlineLevel="1">
      <c r="A806" s="158">
        <v>214</v>
      </c>
      <c r="B806" s="159" t="s">
        <v>1102</v>
      </c>
      <c r="C806" s="160" t="s">
        <v>1103</v>
      </c>
      <c r="D806" s="161" t="s">
        <v>275</v>
      </c>
      <c r="E806" s="162">
        <v>13</v>
      </c>
      <c r="F806" s="163"/>
      <c r="G806" s="164">
        <f>ROUND(E806*F806,2)</f>
        <v>0</v>
      </c>
      <c r="H806" s="163"/>
      <c r="I806" s="164">
        <f>ROUND(E806*H806,2)</f>
        <v>0</v>
      </c>
      <c r="J806" s="163"/>
      <c r="K806" s="164">
        <f>ROUND(E806*J806,2)</f>
        <v>0</v>
      </c>
      <c r="L806" s="164">
        <v>21</v>
      </c>
      <c r="M806" s="164">
        <f>G806*(1+L806/100)</f>
        <v>0</v>
      </c>
      <c r="N806" s="164">
        <v>0</v>
      </c>
      <c r="O806" s="164">
        <f>ROUND(E806*N806,2)</f>
        <v>0</v>
      </c>
      <c r="P806" s="164">
        <v>0</v>
      </c>
      <c r="Q806" s="164">
        <f>ROUND(E806*P806,2)</f>
        <v>0</v>
      </c>
      <c r="R806" s="164"/>
      <c r="S806" s="164" t="s">
        <v>276</v>
      </c>
      <c r="T806" s="165" t="s">
        <v>180</v>
      </c>
      <c r="U806" s="166">
        <v>0</v>
      </c>
      <c r="V806" s="166">
        <f>ROUND(E806*U806,2)</f>
        <v>0</v>
      </c>
      <c r="W806" s="166"/>
      <c r="X806" s="166" t="s">
        <v>221</v>
      </c>
      <c r="Y806" s="167"/>
      <c r="Z806" s="167"/>
      <c r="AA806" s="167"/>
      <c r="AB806" s="167"/>
      <c r="AC806" s="167"/>
      <c r="AD806" s="167"/>
      <c r="AE806" s="167"/>
      <c r="AF806" s="167"/>
      <c r="AG806" s="167" t="s">
        <v>222</v>
      </c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</row>
    <row r="807" spans="1:60" outlineLevel="1">
      <c r="A807" s="168"/>
      <c r="B807" s="169"/>
      <c r="C807" s="179" t="s">
        <v>1104</v>
      </c>
      <c r="D807" s="180"/>
      <c r="E807" s="181">
        <v>13</v>
      </c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7"/>
      <c r="Z807" s="167"/>
      <c r="AA807" s="167"/>
      <c r="AB807" s="167"/>
      <c r="AC807" s="167"/>
      <c r="AD807" s="167"/>
      <c r="AE807" s="167"/>
      <c r="AF807" s="167"/>
      <c r="AG807" s="167" t="s">
        <v>226</v>
      </c>
      <c r="AH807" s="167">
        <v>0</v>
      </c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</row>
    <row r="808" spans="1:60" outlineLevel="1">
      <c r="A808" s="182">
        <v>215</v>
      </c>
      <c r="B808" s="183" t="s">
        <v>1105</v>
      </c>
      <c r="C808" s="205" t="s">
        <v>1106</v>
      </c>
      <c r="D808" s="185" t="s">
        <v>275</v>
      </c>
      <c r="E808" s="202">
        <v>30</v>
      </c>
      <c r="F808" s="187"/>
      <c r="G808" s="188">
        <f>ROUND(E808*F808,2)</f>
        <v>0</v>
      </c>
      <c r="H808" s="187"/>
      <c r="I808" s="188">
        <f>ROUND(E808*H808,2)</f>
        <v>0</v>
      </c>
      <c r="J808" s="187"/>
      <c r="K808" s="188">
        <f>ROUND(E808*J808,2)</f>
        <v>0</v>
      </c>
      <c r="L808" s="188">
        <v>21</v>
      </c>
      <c r="M808" s="188">
        <f>G808*(1+L808/100)</f>
        <v>0</v>
      </c>
      <c r="N808" s="188">
        <v>0</v>
      </c>
      <c r="O808" s="188">
        <f>ROUND(E808*N808,2)</f>
        <v>0</v>
      </c>
      <c r="P808" s="188">
        <v>0</v>
      </c>
      <c r="Q808" s="188">
        <f>ROUND(E808*P808,2)</f>
        <v>0</v>
      </c>
      <c r="R808" s="188"/>
      <c r="S808" s="188" t="s">
        <v>276</v>
      </c>
      <c r="T808" s="189" t="s">
        <v>180</v>
      </c>
      <c r="U808" s="166">
        <v>0</v>
      </c>
      <c r="V808" s="166">
        <f>ROUND(E808*U808,2)</f>
        <v>0</v>
      </c>
      <c r="W808" s="166"/>
      <c r="X808" s="166" t="s">
        <v>221</v>
      </c>
      <c r="Y808" s="167"/>
      <c r="Z808" s="167"/>
      <c r="AA808" s="167"/>
      <c r="AB808" s="167"/>
      <c r="AC808" s="167"/>
      <c r="AD808" s="167"/>
      <c r="AE808" s="167"/>
      <c r="AF808" s="167"/>
      <c r="AG808" s="167" t="s">
        <v>222</v>
      </c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</row>
    <row r="809" spans="1:60" outlineLevel="1">
      <c r="A809" s="182">
        <v>216</v>
      </c>
      <c r="B809" s="183" t="s">
        <v>1107</v>
      </c>
      <c r="C809" s="184" t="s">
        <v>1108</v>
      </c>
      <c r="D809" s="185" t="s">
        <v>1109</v>
      </c>
      <c r="E809" s="186">
        <v>1</v>
      </c>
      <c r="F809" s="187"/>
      <c r="G809" s="188">
        <f>ROUND(E809*F809,2)</f>
        <v>0</v>
      </c>
      <c r="H809" s="187"/>
      <c r="I809" s="188">
        <f>ROUND(E809*H809,2)</f>
        <v>0</v>
      </c>
      <c r="J809" s="187"/>
      <c r="K809" s="188">
        <f>ROUND(E809*J809,2)</f>
        <v>0</v>
      </c>
      <c r="L809" s="188">
        <v>21</v>
      </c>
      <c r="M809" s="188">
        <f>G809*(1+L809/100)</f>
        <v>0</v>
      </c>
      <c r="N809" s="188">
        <v>0</v>
      </c>
      <c r="O809" s="188">
        <f>ROUND(E809*N809,2)</f>
        <v>0</v>
      </c>
      <c r="P809" s="188">
        <v>0</v>
      </c>
      <c r="Q809" s="188">
        <f>ROUND(E809*P809,2)</f>
        <v>0</v>
      </c>
      <c r="R809" s="188"/>
      <c r="S809" s="188" t="s">
        <v>276</v>
      </c>
      <c r="T809" s="189" t="s">
        <v>180</v>
      </c>
      <c r="U809" s="166">
        <v>0</v>
      </c>
      <c r="V809" s="166">
        <f>ROUND(E809*U809,2)</f>
        <v>0</v>
      </c>
      <c r="W809" s="166"/>
      <c r="X809" s="166" t="s">
        <v>221</v>
      </c>
      <c r="Y809" s="167"/>
      <c r="Z809" s="167"/>
      <c r="AA809" s="167"/>
      <c r="AB809" s="167"/>
      <c r="AC809" s="167"/>
      <c r="AD809" s="167"/>
      <c r="AE809" s="167"/>
      <c r="AF809" s="167"/>
      <c r="AG809" s="167" t="s">
        <v>222</v>
      </c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</row>
    <row r="810" spans="1:60" outlineLevel="1">
      <c r="A810" s="158">
        <v>217</v>
      </c>
      <c r="B810" s="159" t="s">
        <v>1110</v>
      </c>
      <c r="C810" s="160" t="s">
        <v>1111</v>
      </c>
      <c r="D810" s="161" t="s">
        <v>1112</v>
      </c>
      <c r="E810" s="162">
        <v>300</v>
      </c>
      <c r="F810" s="163"/>
      <c r="G810" s="164">
        <f>ROUND(E810*F810,2)</f>
        <v>0</v>
      </c>
      <c r="H810" s="163"/>
      <c r="I810" s="164">
        <f>ROUND(E810*H810,2)</f>
        <v>0</v>
      </c>
      <c r="J810" s="163"/>
      <c r="K810" s="164">
        <f>ROUND(E810*J810,2)</f>
        <v>0</v>
      </c>
      <c r="L810" s="164">
        <v>21</v>
      </c>
      <c r="M810" s="164">
        <f>G810*(1+L810/100)</f>
        <v>0</v>
      </c>
      <c r="N810" s="164">
        <v>0</v>
      </c>
      <c r="O810" s="164">
        <f>ROUND(E810*N810,2)</f>
        <v>0</v>
      </c>
      <c r="P810" s="164">
        <v>0</v>
      </c>
      <c r="Q810" s="164">
        <f>ROUND(E810*P810,2)</f>
        <v>0</v>
      </c>
      <c r="R810" s="164"/>
      <c r="S810" s="164" t="s">
        <v>276</v>
      </c>
      <c r="T810" s="165" t="s">
        <v>180</v>
      </c>
      <c r="U810" s="166">
        <v>0</v>
      </c>
      <c r="V810" s="166">
        <f>ROUND(E810*U810,2)</f>
        <v>0</v>
      </c>
      <c r="W810" s="166"/>
      <c r="X810" s="166" t="s">
        <v>221</v>
      </c>
      <c r="Y810" s="167"/>
      <c r="Z810" s="167"/>
      <c r="AA810" s="167"/>
      <c r="AB810" s="167"/>
      <c r="AC810" s="167"/>
      <c r="AD810" s="167"/>
      <c r="AE810" s="167"/>
      <c r="AF810" s="167"/>
      <c r="AG810" s="167" t="s">
        <v>222</v>
      </c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</row>
    <row r="811" spans="1:60" outlineLevel="1">
      <c r="A811" s="168"/>
      <c r="B811" s="169"/>
      <c r="C811" s="179" t="s">
        <v>1113</v>
      </c>
      <c r="D811" s="180"/>
      <c r="E811" s="181">
        <v>300</v>
      </c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7"/>
      <c r="Z811" s="167"/>
      <c r="AA811" s="167"/>
      <c r="AB811" s="167"/>
      <c r="AC811" s="167"/>
      <c r="AD811" s="167"/>
      <c r="AE811" s="167"/>
      <c r="AF811" s="167"/>
      <c r="AG811" s="167" t="s">
        <v>226</v>
      </c>
      <c r="AH811" s="167">
        <v>0</v>
      </c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</row>
    <row r="812" spans="1:60" ht="22.5" outlineLevel="1">
      <c r="A812" s="158">
        <v>218</v>
      </c>
      <c r="B812" s="159" t="s">
        <v>1114</v>
      </c>
      <c r="C812" s="160" t="s">
        <v>1115</v>
      </c>
      <c r="D812" s="161" t="s">
        <v>260</v>
      </c>
      <c r="E812" s="162">
        <v>9.82</v>
      </c>
      <c r="F812" s="163"/>
      <c r="G812" s="164">
        <f>ROUND(E812*F812,2)</f>
        <v>0</v>
      </c>
      <c r="H812" s="163"/>
      <c r="I812" s="164">
        <f>ROUND(E812*H812,2)</f>
        <v>0</v>
      </c>
      <c r="J812" s="163"/>
      <c r="K812" s="164">
        <f>ROUND(E812*J812,2)</f>
        <v>0</v>
      </c>
      <c r="L812" s="164">
        <v>21</v>
      </c>
      <c r="M812" s="164">
        <f>G812*(1+L812/100)</f>
        <v>0</v>
      </c>
      <c r="N812" s="164">
        <v>0.1</v>
      </c>
      <c r="O812" s="164">
        <f>ROUND(E812*N812,2)</f>
        <v>0.98</v>
      </c>
      <c r="P812" s="164">
        <v>0</v>
      </c>
      <c r="Q812" s="164">
        <f>ROUND(E812*P812,2)</f>
        <v>0</v>
      </c>
      <c r="R812" s="164"/>
      <c r="S812" s="164" t="s">
        <v>276</v>
      </c>
      <c r="T812" s="165" t="s">
        <v>180</v>
      </c>
      <c r="U812" s="166">
        <v>0</v>
      </c>
      <c r="V812" s="166">
        <f>ROUND(E812*U812,2)</f>
        <v>0</v>
      </c>
      <c r="W812" s="166"/>
      <c r="X812" s="166" t="s">
        <v>221</v>
      </c>
      <c r="Y812" s="167"/>
      <c r="Z812" s="167"/>
      <c r="AA812" s="167"/>
      <c r="AB812" s="167"/>
      <c r="AC812" s="167"/>
      <c r="AD812" s="167"/>
      <c r="AE812" s="167"/>
      <c r="AF812" s="167"/>
      <c r="AG812" s="167" t="s">
        <v>222</v>
      </c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</row>
    <row r="813" spans="1:60" outlineLevel="1">
      <c r="A813" s="168"/>
      <c r="B813" s="169"/>
      <c r="C813" s="179" t="s">
        <v>1116</v>
      </c>
      <c r="D813" s="180"/>
      <c r="E813" s="181">
        <v>9.82</v>
      </c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7"/>
      <c r="Z813" s="167"/>
      <c r="AA813" s="167"/>
      <c r="AB813" s="167"/>
      <c r="AC813" s="167"/>
      <c r="AD813" s="167"/>
      <c r="AE813" s="167"/>
      <c r="AF813" s="167"/>
      <c r="AG813" s="167" t="s">
        <v>226</v>
      </c>
      <c r="AH813" s="167">
        <v>0</v>
      </c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</row>
    <row r="814" spans="1:60" outlineLevel="1">
      <c r="A814" s="158">
        <v>219</v>
      </c>
      <c r="B814" s="159" t="s">
        <v>1117</v>
      </c>
      <c r="C814" s="160" t="s">
        <v>1118</v>
      </c>
      <c r="D814" s="161" t="s">
        <v>260</v>
      </c>
      <c r="E814" s="162">
        <v>6.3075000000000001</v>
      </c>
      <c r="F814" s="163"/>
      <c r="G814" s="164">
        <f>ROUND(E814*F814,2)</f>
        <v>0</v>
      </c>
      <c r="H814" s="163"/>
      <c r="I814" s="164">
        <f>ROUND(E814*H814,2)</f>
        <v>0</v>
      </c>
      <c r="J814" s="163"/>
      <c r="K814" s="164">
        <f>ROUND(E814*J814,2)</f>
        <v>0</v>
      </c>
      <c r="L814" s="164">
        <v>21</v>
      </c>
      <c r="M814" s="164">
        <f>G814*(1+L814/100)</f>
        <v>0</v>
      </c>
      <c r="N814" s="164">
        <v>0</v>
      </c>
      <c r="O814" s="164">
        <f>ROUND(E814*N814,2)</f>
        <v>0</v>
      </c>
      <c r="P814" s="164">
        <v>0</v>
      </c>
      <c r="Q814" s="164">
        <f>ROUND(E814*P814,2)</f>
        <v>0</v>
      </c>
      <c r="R814" s="164"/>
      <c r="S814" s="164" t="s">
        <v>276</v>
      </c>
      <c r="T814" s="165" t="s">
        <v>180</v>
      </c>
      <c r="U814" s="166">
        <v>0</v>
      </c>
      <c r="V814" s="166">
        <f>ROUND(E814*U814,2)</f>
        <v>0</v>
      </c>
      <c r="W814" s="166"/>
      <c r="X814" s="166" t="s">
        <v>221</v>
      </c>
      <c r="Y814" s="167"/>
      <c r="Z814" s="167"/>
      <c r="AA814" s="167"/>
      <c r="AB814" s="167"/>
      <c r="AC814" s="167"/>
      <c r="AD814" s="167"/>
      <c r="AE814" s="167"/>
      <c r="AF814" s="167"/>
      <c r="AG814" s="167" t="s">
        <v>222</v>
      </c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</row>
    <row r="815" spans="1:60" outlineLevel="1">
      <c r="A815" s="168"/>
      <c r="B815" s="169"/>
      <c r="C815" s="179" t="s">
        <v>1119</v>
      </c>
      <c r="D815" s="180"/>
      <c r="E815" s="181">
        <v>6.3075000000000001</v>
      </c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7"/>
      <c r="Z815" s="167"/>
      <c r="AA815" s="167"/>
      <c r="AB815" s="167"/>
      <c r="AC815" s="167"/>
      <c r="AD815" s="167"/>
      <c r="AE815" s="167"/>
      <c r="AF815" s="167"/>
      <c r="AG815" s="167" t="s">
        <v>226</v>
      </c>
      <c r="AH815" s="167">
        <v>0</v>
      </c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</row>
    <row r="816" spans="1:60" outlineLevel="1">
      <c r="A816" s="158">
        <v>220</v>
      </c>
      <c r="B816" s="159" t="s">
        <v>1120</v>
      </c>
      <c r="C816" s="160" t="s">
        <v>1121</v>
      </c>
      <c r="D816" s="161" t="s">
        <v>260</v>
      </c>
      <c r="E816" s="162">
        <v>6.22</v>
      </c>
      <c r="F816" s="163"/>
      <c r="G816" s="164">
        <f>ROUND(E816*F816,2)</f>
        <v>0</v>
      </c>
      <c r="H816" s="163"/>
      <c r="I816" s="164">
        <f>ROUND(E816*H816,2)</f>
        <v>0</v>
      </c>
      <c r="J816" s="163"/>
      <c r="K816" s="164">
        <f>ROUND(E816*J816,2)</f>
        <v>0</v>
      </c>
      <c r="L816" s="164">
        <v>21</v>
      </c>
      <c r="M816" s="164">
        <f>G816*(1+L816/100)</f>
        <v>0</v>
      </c>
      <c r="N816" s="164">
        <v>0</v>
      </c>
      <c r="O816" s="164">
        <f>ROUND(E816*N816,2)</f>
        <v>0</v>
      </c>
      <c r="P816" s="164">
        <v>0</v>
      </c>
      <c r="Q816" s="164">
        <f>ROUND(E816*P816,2)</f>
        <v>0</v>
      </c>
      <c r="R816" s="164"/>
      <c r="S816" s="164" t="s">
        <v>276</v>
      </c>
      <c r="T816" s="165" t="s">
        <v>180</v>
      </c>
      <c r="U816" s="166">
        <v>0</v>
      </c>
      <c r="V816" s="166">
        <f>ROUND(E816*U816,2)</f>
        <v>0</v>
      </c>
      <c r="W816" s="166"/>
      <c r="X816" s="166" t="s">
        <v>221</v>
      </c>
      <c r="Y816" s="167"/>
      <c r="Z816" s="167"/>
      <c r="AA816" s="167"/>
      <c r="AB816" s="167"/>
      <c r="AC816" s="167"/>
      <c r="AD816" s="167"/>
      <c r="AE816" s="167"/>
      <c r="AF816" s="167"/>
      <c r="AG816" s="167" t="s">
        <v>222</v>
      </c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</row>
    <row r="817" spans="1:60" outlineLevel="1">
      <c r="A817" s="168"/>
      <c r="B817" s="169"/>
      <c r="C817" s="179" t="s">
        <v>1122</v>
      </c>
      <c r="D817" s="180"/>
      <c r="E817" s="181">
        <v>6.22</v>
      </c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7"/>
      <c r="Z817" s="167"/>
      <c r="AA817" s="167"/>
      <c r="AB817" s="167"/>
      <c r="AC817" s="167"/>
      <c r="AD817" s="167"/>
      <c r="AE817" s="167"/>
      <c r="AF817" s="167"/>
      <c r="AG817" s="167" t="s">
        <v>226</v>
      </c>
      <c r="AH817" s="167">
        <v>0</v>
      </c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</row>
    <row r="818" spans="1:60" outlineLevel="1">
      <c r="A818" s="182">
        <v>221</v>
      </c>
      <c r="B818" s="183" t="s">
        <v>1123</v>
      </c>
      <c r="C818" s="184" t="s">
        <v>1124</v>
      </c>
      <c r="D818" s="185" t="s">
        <v>1109</v>
      </c>
      <c r="E818" s="186">
        <v>1</v>
      </c>
      <c r="F818" s="187"/>
      <c r="G818" s="188">
        <f>ROUND(E818*F818,2)</f>
        <v>0</v>
      </c>
      <c r="H818" s="187"/>
      <c r="I818" s="188">
        <f>ROUND(E818*H818,2)</f>
        <v>0</v>
      </c>
      <c r="J818" s="187"/>
      <c r="K818" s="188">
        <f>ROUND(E818*J818,2)</f>
        <v>0</v>
      </c>
      <c r="L818" s="188">
        <v>21</v>
      </c>
      <c r="M818" s="188">
        <f>G818*(1+L818/100)</f>
        <v>0</v>
      </c>
      <c r="N818" s="188">
        <v>0</v>
      </c>
      <c r="O818" s="188">
        <f>ROUND(E818*N818,2)</f>
        <v>0</v>
      </c>
      <c r="P818" s="188">
        <v>0</v>
      </c>
      <c r="Q818" s="188">
        <f>ROUND(E818*P818,2)</f>
        <v>0</v>
      </c>
      <c r="R818" s="188"/>
      <c r="S818" s="188" t="s">
        <v>276</v>
      </c>
      <c r="T818" s="189" t="s">
        <v>180</v>
      </c>
      <c r="U818" s="166">
        <v>0</v>
      </c>
      <c r="V818" s="166">
        <f>ROUND(E818*U818,2)</f>
        <v>0</v>
      </c>
      <c r="W818" s="166"/>
      <c r="X818" s="166" t="s">
        <v>221</v>
      </c>
      <c r="Y818" s="167"/>
      <c r="Z818" s="167"/>
      <c r="AA818" s="167"/>
      <c r="AB818" s="167"/>
      <c r="AC818" s="167"/>
      <c r="AD818" s="167"/>
      <c r="AE818" s="167"/>
      <c r="AF818" s="167"/>
      <c r="AG818" s="167" t="s">
        <v>222</v>
      </c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</row>
    <row r="819" spans="1:60">
      <c r="A819" s="150" t="s">
        <v>174</v>
      </c>
      <c r="B819" s="151" t="s">
        <v>91</v>
      </c>
      <c r="C819" s="152" t="s">
        <v>92</v>
      </c>
      <c r="D819" s="153"/>
      <c r="E819" s="154"/>
      <c r="F819" s="155"/>
      <c r="G819" s="155">
        <f>SUMIF(AG820:AG821,"&lt;&gt;NOR",G820:G821)</f>
        <v>0</v>
      </c>
      <c r="H819" s="155"/>
      <c r="I819" s="155">
        <f>SUM(I820:I821)</f>
        <v>0</v>
      </c>
      <c r="J819" s="155"/>
      <c r="K819" s="155">
        <f>SUM(K820:K821)</f>
        <v>0</v>
      </c>
      <c r="L819" s="155"/>
      <c r="M819" s="155">
        <f>SUM(M820:M821)</f>
        <v>0</v>
      </c>
      <c r="N819" s="155"/>
      <c r="O819" s="155">
        <f>SUM(O820:O821)</f>
        <v>22</v>
      </c>
      <c r="P819" s="155"/>
      <c r="Q819" s="155">
        <f>SUM(Q820:Q821)</f>
        <v>0</v>
      </c>
      <c r="R819" s="155"/>
      <c r="S819" s="155"/>
      <c r="T819" s="156"/>
      <c r="U819" s="157"/>
      <c r="V819" s="157">
        <f>SUM(V820:V821)</f>
        <v>0</v>
      </c>
      <c r="W819" s="157"/>
      <c r="X819" s="157"/>
      <c r="AG819" t="s">
        <v>175</v>
      </c>
    </row>
    <row r="820" spans="1:60" ht="33.75" outlineLevel="1">
      <c r="A820" s="158">
        <v>222</v>
      </c>
      <c r="B820" s="159" t="s">
        <v>1125</v>
      </c>
      <c r="C820" s="201" t="s">
        <v>2088</v>
      </c>
      <c r="D820" s="161" t="s">
        <v>1126</v>
      </c>
      <c r="E820" s="162">
        <v>220</v>
      </c>
      <c r="F820" s="163"/>
      <c r="G820" s="164">
        <f>ROUND(E820*F820,2)</f>
        <v>0</v>
      </c>
      <c r="H820" s="163"/>
      <c r="I820" s="164">
        <f>ROUND(E820*H820,2)</f>
        <v>0</v>
      </c>
      <c r="J820" s="163"/>
      <c r="K820" s="164">
        <f>ROUND(E820*J820,2)</f>
        <v>0</v>
      </c>
      <c r="L820" s="164">
        <v>21</v>
      </c>
      <c r="M820" s="164">
        <f>G820*(1+L820/100)</f>
        <v>0</v>
      </c>
      <c r="N820" s="164">
        <v>0.1</v>
      </c>
      <c r="O820" s="164">
        <f>ROUND(E820*N820,2)</f>
        <v>22</v>
      </c>
      <c r="P820" s="164">
        <v>0</v>
      </c>
      <c r="Q820" s="164">
        <f>ROUND(E820*P820,2)</f>
        <v>0</v>
      </c>
      <c r="R820" s="164"/>
      <c r="S820" s="164" t="s">
        <v>276</v>
      </c>
      <c r="T820" s="165" t="s">
        <v>180</v>
      </c>
      <c r="U820" s="166">
        <v>0</v>
      </c>
      <c r="V820" s="166">
        <f>ROUND(E820*U820,2)</f>
        <v>0</v>
      </c>
      <c r="W820" s="166"/>
      <c r="X820" s="166" t="s">
        <v>221</v>
      </c>
      <c r="Y820" s="167"/>
      <c r="Z820" s="167"/>
      <c r="AA820" s="167"/>
      <c r="AB820" s="167"/>
      <c r="AC820" s="167"/>
      <c r="AD820" s="167"/>
      <c r="AE820" s="167"/>
      <c r="AF820" s="167"/>
      <c r="AG820" s="167" t="s">
        <v>222</v>
      </c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</row>
    <row r="821" spans="1:60" outlineLevel="1">
      <c r="A821" s="168"/>
      <c r="B821" s="169"/>
      <c r="C821" s="179" t="s">
        <v>1127</v>
      </c>
      <c r="D821" s="180"/>
      <c r="E821" s="181">
        <v>220</v>
      </c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7"/>
      <c r="Z821" s="167"/>
      <c r="AA821" s="167"/>
      <c r="AB821" s="167"/>
      <c r="AC821" s="167"/>
      <c r="AD821" s="167"/>
      <c r="AE821" s="167"/>
      <c r="AF821" s="167"/>
      <c r="AG821" s="167" t="s">
        <v>226</v>
      </c>
      <c r="AH821" s="167">
        <v>0</v>
      </c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</row>
    <row r="822" spans="1:60">
      <c r="A822" s="150" t="s">
        <v>174</v>
      </c>
      <c r="B822" s="151" t="s">
        <v>93</v>
      </c>
      <c r="C822" s="152" t="s">
        <v>94</v>
      </c>
      <c r="D822" s="153"/>
      <c r="E822" s="154"/>
      <c r="F822" s="155"/>
      <c r="G822" s="155">
        <f>SUMIF(AG823:AG1208,"&lt;&gt;NOR",G823:G1208)</f>
        <v>0</v>
      </c>
      <c r="H822" s="155"/>
      <c r="I822" s="155">
        <f>SUM(I823:I1208)</f>
        <v>0</v>
      </c>
      <c r="J822" s="155"/>
      <c r="K822" s="155">
        <f>SUM(K823:K1208)</f>
        <v>0</v>
      </c>
      <c r="L822" s="155"/>
      <c r="M822" s="155">
        <f>SUM(M823:M1208)</f>
        <v>0</v>
      </c>
      <c r="N822" s="155"/>
      <c r="O822" s="155">
        <f>SUM(O823:O1208)</f>
        <v>4.0200000000000005</v>
      </c>
      <c r="P822" s="155"/>
      <c r="Q822" s="155">
        <f>SUM(Q823:Q1208)</f>
        <v>1099.0200000000002</v>
      </c>
      <c r="R822" s="155"/>
      <c r="S822" s="155"/>
      <c r="T822" s="156"/>
      <c r="U822" s="157"/>
      <c r="V822" s="157">
        <f>SUM(V823:V1208)</f>
        <v>4210.8100000000013</v>
      </c>
      <c r="W822" s="157"/>
      <c r="X822" s="157"/>
      <c r="AG822" t="s">
        <v>175</v>
      </c>
    </row>
    <row r="823" spans="1:60" outlineLevel="1">
      <c r="A823" s="158">
        <v>223</v>
      </c>
      <c r="B823" s="159" t="s">
        <v>1128</v>
      </c>
      <c r="C823" s="160" t="s">
        <v>1129</v>
      </c>
      <c r="D823" s="161" t="s">
        <v>260</v>
      </c>
      <c r="E823" s="162">
        <v>281.72500000000002</v>
      </c>
      <c r="F823" s="163"/>
      <c r="G823" s="164">
        <f>ROUND(E823*F823,2)</f>
        <v>0</v>
      </c>
      <c r="H823" s="163"/>
      <c r="I823" s="164">
        <f>ROUND(E823*H823,2)</f>
        <v>0</v>
      </c>
      <c r="J823" s="163"/>
      <c r="K823" s="164">
        <f>ROUND(E823*J823,2)</f>
        <v>0</v>
      </c>
      <c r="L823" s="164">
        <v>21</v>
      </c>
      <c r="M823" s="164">
        <f>G823*(1+L823/100)</f>
        <v>0</v>
      </c>
      <c r="N823" s="164">
        <v>6.7000000000000002E-4</v>
      </c>
      <c r="O823" s="164">
        <f>ROUND(E823*N823,2)</f>
        <v>0.19</v>
      </c>
      <c r="P823" s="164">
        <v>0.184</v>
      </c>
      <c r="Q823" s="164">
        <f>ROUND(E823*P823,2)</f>
        <v>51.84</v>
      </c>
      <c r="R823" s="164" t="s">
        <v>709</v>
      </c>
      <c r="S823" s="164" t="s">
        <v>179</v>
      </c>
      <c r="T823" s="165" t="s">
        <v>179</v>
      </c>
      <c r="U823" s="166">
        <v>0.22700000000000001</v>
      </c>
      <c r="V823" s="166">
        <f>ROUND(E823*U823,2)</f>
        <v>63.95</v>
      </c>
      <c r="W823" s="166"/>
      <c r="X823" s="166" t="s">
        <v>221</v>
      </c>
      <c r="Y823" s="167"/>
      <c r="Z823" s="167"/>
      <c r="AA823" s="167"/>
      <c r="AB823" s="167"/>
      <c r="AC823" s="167"/>
      <c r="AD823" s="167"/>
      <c r="AE823" s="167"/>
      <c r="AF823" s="167"/>
      <c r="AG823" s="167" t="s">
        <v>222</v>
      </c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</row>
    <row r="824" spans="1:60" ht="18.95" customHeight="1" outlineLevel="1">
      <c r="A824" s="168"/>
      <c r="B824" s="169"/>
      <c r="C824" s="244" t="s">
        <v>1130</v>
      </c>
      <c r="D824" s="244"/>
      <c r="E824" s="244"/>
      <c r="F824" s="244"/>
      <c r="G824" s="244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7"/>
      <c r="Z824" s="167"/>
      <c r="AA824" s="167"/>
      <c r="AB824" s="167"/>
      <c r="AC824" s="167"/>
      <c r="AD824" s="167"/>
      <c r="AE824" s="167"/>
      <c r="AF824" s="167"/>
      <c r="AG824" s="167" t="s">
        <v>224</v>
      </c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70" t="str">
        <f>C824</f>
        <v>nebo vybourání otvorů průřezové plochy přes 4 m2 v příčkách, včetně pomocného lešení o výšce podlahy do 1900 mm a pro zatížení do 1,5 kPa  (150 kg/m2),</v>
      </c>
      <c r="BB824" s="167"/>
      <c r="BC824" s="167"/>
      <c r="BD824" s="167"/>
      <c r="BE824" s="167"/>
      <c r="BF824" s="167"/>
      <c r="BG824" s="167"/>
      <c r="BH824" s="167"/>
    </row>
    <row r="825" spans="1:60" outlineLevel="1">
      <c r="A825" s="168"/>
      <c r="B825" s="169"/>
      <c r="C825" s="179" t="s">
        <v>1131</v>
      </c>
      <c r="D825" s="180"/>
      <c r="E825" s="181">
        <v>82.56</v>
      </c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7"/>
      <c r="Z825" s="167"/>
      <c r="AA825" s="167"/>
      <c r="AB825" s="167"/>
      <c r="AC825" s="167"/>
      <c r="AD825" s="167"/>
      <c r="AE825" s="167"/>
      <c r="AF825" s="167"/>
      <c r="AG825" s="167" t="s">
        <v>226</v>
      </c>
      <c r="AH825" s="167">
        <v>0</v>
      </c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</row>
    <row r="826" spans="1:60" outlineLevel="1">
      <c r="A826" s="168"/>
      <c r="B826" s="169"/>
      <c r="C826" s="179" t="s">
        <v>1132</v>
      </c>
      <c r="D826" s="180"/>
      <c r="E826" s="181">
        <v>-9.2650000000000006</v>
      </c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7"/>
      <c r="Z826" s="167"/>
      <c r="AA826" s="167"/>
      <c r="AB826" s="167"/>
      <c r="AC826" s="167"/>
      <c r="AD826" s="167"/>
      <c r="AE826" s="167"/>
      <c r="AF826" s="167"/>
      <c r="AG826" s="167" t="s">
        <v>226</v>
      </c>
      <c r="AH826" s="167">
        <v>0</v>
      </c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</row>
    <row r="827" spans="1:60" outlineLevel="1">
      <c r="A827" s="168"/>
      <c r="B827" s="169"/>
      <c r="C827" s="190" t="s">
        <v>402</v>
      </c>
      <c r="D827" s="191"/>
      <c r="E827" s="192">
        <v>73.295000000000002</v>
      </c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7"/>
      <c r="Z827" s="167"/>
      <c r="AA827" s="167"/>
      <c r="AB827" s="167"/>
      <c r="AC827" s="167"/>
      <c r="AD827" s="167"/>
      <c r="AE827" s="167"/>
      <c r="AF827" s="167"/>
      <c r="AG827" s="167" t="s">
        <v>226</v>
      </c>
      <c r="AH827" s="167">
        <v>1</v>
      </c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</row>
    <row r="828" spans="1:60" outlineLevel="1">
      <c r="A828" s="168"/>
      <c r="B828" s="169"/>
      <c r="C828" s="179" t="s">
        <v>1133</v>
      </c>
      <c r="D828" s="180"/>
      <c r="E828" s="181">
        <v>81.760000000000005</v>
      </c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7"/>
      <c r="Z828" s="167"/>
      <c r="AA828" s="167"/>
      <c r="AB828" s="167"/>
      <c r="AC828" s="167"/>
      <c r="AD828" s="167"/>
      <c r="AE828" s="167"/>
      <c r="AF828" s="167"/>
      <c r="AG828" s="167" t="s">
        <v>226</v>
      </c>
      <c r="AH828" s="167">
        <v>0</v>
      </c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</row>
    <row r="829" spans="1:60" outlineLevel="1">
      <c r="A829" s="168"/>
      <c r="B829" s="169"/>
      <c r="C829" s="179" t="s">
        <v>1134</v>
      </c>
      <c r="D829" s="180"/>
      <c r="E829" s="181">
        <v>-7.31</v>
      </c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7"/>
      <c r="Z829" s="167"/>
      <c r="AA829" s="167"/>
      <c r="AB829" s="167"/>
      <c r="AC829" s="167"/>
      <c r="AD829" s="167"/>
      <c r="AE829" s="167"/>
      <c r="AF829" s="167"/>
      <c r="AG829" s="167" t="s">
        <v>226</v>
      </c>
      <c r="AH829" s="167">
        <v>0</v>
      </c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</row>
    <row r="830" spans="1:60" outlineLevel="1">
      <c r="A830" s="168"/>
      <c r="B830" s="169"/>
      <c r="C830" s="190" t="s">
        <v>402</v>
      </c>
      <c r="D830" s="191"/>
      <c r="E830" s="192">
        <v>74.45</v>
      </c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7"/>
      <c r="Z830" s="167"/>
      <c r="AA830" s="167"/>
      <c r="AB830" s="167"/>
      <c r="AC830" s="167"/>
      <c r="AD830" s="167"/>
      <c r="AE830" s="167"/>
      <c r="AF830" s="167"/>
      <c r="AG830" s="167" t="s">
        <v>226</v>
      </c>
      <c r="AH830" s="167">
        <v>1</v>
      </c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</row>
    <row r="831" spans="1:60" ht="33.75" outlineLevel="1">
      <c r="A831" s="168"/>
      <c r="B831" s="169"/>
      <c r="C831" s="179" t="s">
        <v>1135</v>
      </c>
      <c r="D831" s="180"/>
      <c r="E831" s="181">
        <v>81.95</v>
      </c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7"/>
      <c r="Z831" s="167"/>
      <c r="AA831" s="167"/>
      <c r="AB831" s="167"/>
      <c r="AC831" s="167"/>
      <c r="AD831" s="167"/>
      <c r="AE831" s="167"/>
      <c r="AF831" s="167"/>
      <c r="AG831" s="167" t="s">
        <v>226</v>
      </c>
      <c r="AH831" s="167">
        <v>0</v>
      </c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</row>
    <row r="832" spans="1:60" outlineLevel="1">
      <c r="A832" s="168"/>
      <c r="B832" s="169"/>
      <c r="C832" s="179" t="s">
        <v>1136</v>
      </c>
      <c r="D832" s="180"/>
      <c r="E832" s="181">
        <v>-2.87</v>
      </c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7"/>
      <c r="Z832" s="167"/>
      <c r="AA832" s="167"/>
      <c r="AB832" s="167"/>
      <c r="AC832" s="167"/>
      <c r="AD832" s="167"/>
      <c r="AE832" s="167"/>
      <c r="AF832" s="167"/>
      <c r="AG832" s="167" t="s">
        <v>226</v>
      </c>
      <c r="AH832" s="167">
        <v>0</v>
      </c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</row>
    <row r="833" spans="1:60" outlineLevel="1">
      <c r="A833" s="168"/>
      <c r="B833" s="169"/>
      <c r="C833" s="190" t="s">
        <v>402</v>
      </c>
      <c r="D833" s="191"/>
      <c r="E833" s="192">
        <v>79.08</v>
      </c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7"/>
      <c r="Z833" s="167"/>
      <c r="AA833" s="167"/>
      <c r="AB833" s="167"/>
      <c r="AC833" s="167"/>
      <c r="AD833" s="167"/>
      <c r="AE833" s="167"/>
      <c r="AF833" s="167"/>
      <c r="AG833" s="167" t="s">
        <v>226</v>
      </c>
      <c r="AH833" s="167">
        <v>1</v>
      </c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</row>
    <row r="834" spans="1:60" ht="22.5" outlineLevel="1">
      <c r="A834" s="168"/>
      <c r="B834" s="169"/>
      <c r="C834" s="179" t="s">
        <v>1137</v>
      </c>
      <c r="D834" s="180"/>
      <c r="E834" s="181">
        <v>54.9</v>
      </c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7"/>
      <c r="Z834" s="167"/>
      <c r="AA834" s="167"/>
      <c r="AB834" s="167"/>
      <c r="AC834" s="167"/>
      <c r="AD834" s="167"/>
      <c r="AE834" s="167"/>
      <c r="AF834" s="167"/>
      <c r="AG834" s="167" t="s">
        <v>226</v>
      </c>
      <c r="AH834" s="167">
        <v>0</v>
      </c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</row>
    <row r="835" spans="1:60" outlineLevel="1">
      <c r="A835" s="158">
        <v>224</v>
      </c>
      <c r="B835" s="159" t="s">
        <v>1138</v>
      </c>
      <c r="C835" s="160" t="s">
        <v>1139</v>
      </c>
      <c r="D835" s="161" t="s">
        <v>260</v>
      </c>
      <c r="E835" s="162">
        <v>194.60499999999999</v>
      </c>
      <c r="F835" s="163"/>
      <c r="G835" s="164">
        <f>ROUND(E835*F835,2)</f>
        <v>0</v>
      </c>
      <c r="H835" s="163"/>
      <c r="I835" s="164">
        <f>ROUND(E835*H835,2)</f>
        <v>0</v>
      </c>
      <c r="J835" s="163"/>
      <c r="K835" s="164">
        <f>ROUND(E835*J835,2)</f>
        <v>0</v>
      </c>
      <c r="L835" s="164">
        <v>21</v>
      </c>
      <c r="M835" s="164">
        <f>G835*(1+L835/100)</f>
        <v>0</v>
      </c>
      <c r="N835" s="164">
        <v>6.7000000000000002E-4</v>
      </c>
      <c r="O835" s="164">
        <f>ROUND(E835*N835,2)</f>
        <v>0.13</v>
      </c>
      <c r="P835" s="164">
        <v>0.31900000000000001</v>
      </c>
      <c r="Q835" s="164">
        <f>ROUND(E835*P835,2)</f>
        <v>62.08</v>
      </c>
      <c r="R835" s="164" t="s">
        <v>709</v>
      </c>
      <c r="S835" s="164" t="s">
        <v>179</v>
      </c>
      <c r="T835" s="165" t="s">
        <v>179</v>
      </c>
      <c r="U835" s="166">
        <v>0.317</v>
      </c>
      <c r="V835" s="166">
        <f>ROUND(E835*U835,2)</f>
        <v>61.69</v>
      </c>
      <c r="W835" s="166"/>
      <c r="X835" s="166" t="s">
        <v>221</v>
      </c>
      <c r="Y835" s="167"/>
      <c r="Z835" s="167"/>
      <c r="AA835" s="167"/>
      <c r="AB835" s="167"/>
      <c r="AC835" s="167"/>
      <c r="AD835" s="167"/>
      <c r="AE835" s="167"/>
      <c r="AF835" s="167"/>
      <c r="AG835" s="167" t="s">
        <v>222</v>
      </c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</row>
    <row r="836" spans="1:60" ht="18.95" customHeight="1" outlineLevel="1">
      <c r="A836" s="168"/>
      <c r="B836" s="169"/>
      <c r="C836" s="244" t="s">
        <v>1130</v>
      </c>
      <c r="D836" s="244"/>
      <c r="E836" s="244"/>
      <c r="F836" s="244"/>
      <c r="G836" s="244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7"/>
      <c r="Z836" s="167"/>
      <c r="AA836" s="167"/>
      <c r="AB836" s="167"/>
      <c r="AC836" s="167"/>
      <c r="AD836" s="167"/>
      <c r="AE836" s="167"/>
      <c r="AF836" s="167"/>
      <c r="AG836" s="167" t="s">
        <v>224</v>
      </c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70" t="str">
        <f>C836</f>
        <v>nebo vybourání otvorů průřezové plochy přes 4 m2 v příčkách, včetně pomocného lešení o výšce podlahy do 1900 mm a pro zatížení do 1,5 kPa  (150 kg/m2),</v>
      </c>
      <c r="BB836" s="167"/>
      <c r="BC836" s="167"/>
      <c r="BD836" s="167"/>
      <c r="BE836" s="167"/>
      <c r="BF836" s="167"/>
      <c r="BG836" s="167"/>
      <c r="BH836" s="167"/>
    </row>
    <row r="837" spans="1:60" outlineLevel="1">
      <c r="A837" s="168"/>
      <c r="B837" s="169"/>
      <c r="C837" s="179" t="s">
        <v>1140</v>
      </c>
      <c r="D837" s="180"/>
      <c r="E837" s="181">
        <v>86.72</v>
      </c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7"/>
      <c r="Z837" s="167"/>
      <c r="AA837" s="167"/>
      <c r="AB837" s="167"/>
      <c r="AC837" s="167"/>
      <c r="AD837" s="167"/>
      <c r="AE837" s="167"/>
      <c r="AF837" s="167"/>
      <c r="AG837" s="167" t="s">
        <v>226</v>
      </c>
      <c r="AH837" s="167">
        <v>0</v>
      </c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</row>
    <row r="838" spans="1:60" outlineLevel="1">
      <c r="A838" s="168"/>
      <c r="B838" s="169"/>
      <c r="C838" s="179" t="s">
        <v>1141</v>
      </c>
      <c r="D838" s="180"/>
      <c r="E838" s="181">
        <v>-10.977499999999999</v>
      </c>
      <c r="F838" s="166"/>
      <c r="G838" s="166"/>
      <c r="H838" s="166"/>
      <c r="I838" s="166"/>
      <c r="J838" s="166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7"/>
      <c r="Z838" s="167"/>
      <c r="AA838" s="167"/>
      <c r="AB838" s="167"/>
      <c r="AC838" s="167"/>
      <c r="AD838" s="167"/>
      <c r="AE838" s="167"/>
      <c r="AF838" s="167"/>
      <c r="AG838" s="167" t="s">
        <v>226</v>
      </c>
      <c r="AH838" s="167">
        <v>0</v>
      </c>
      <c r="AI838" s="167"/>
      <c r="AJ838" s="167"/>
      <c r="AK838" s="167"/>
      <c r="AL838" s="167"/>
      <c r="AM838" s="167"/>
      <c r="AN838" s="167"/>
      <c r="AO838" s="167"/>
      <c r="AP838" s="167"/>
      <c r="AQ838" s="167"/>
      <c r="AR838" s="167"/>
      <c r="AS838" s="167"/>
      <c r="AT838" s="167"/>
      <c r="AU838" s="167"/>
      <c r="AV838" s="167"/>
      <c r="AW838" s="167"/>
      <c r="AX838" s="167"/>
      <c r="AY838" s="167"/>
      <c r="AZ838" s="167"/>
      <c r="BA838" s="167"/>
      <c r="BB838" s="167"/>
      <c r="BC838" s="167"/>
      <c r="BD838" s="167"/>
      <c r="BE838" s="167"/>
      <c r="BF838" s="167"/>
      <c r="BG838" s="167"/>
      <c r="BH838" s="167"/>
    </row>
    <row r="839" spans="1:60" outlineLevel="1">
      <c r="A839" s="168"/>
      <c r="B839" s="169"/>
      <c r="C839" s="190" t="s">
        <v>402</v>
      </c>
      <c r="D839" s="191"/>
      <c r="E839" s="192">
        <v>75.742500000000007</v>
      </c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7"/>
      <c r="Z839" s="167"/>
      <c r="AA839" s="167"/>
      <c r="AB839" s="167"/>
      <c r="AC839" s="167"/>
      <c r="AD839" s="167"/>
      <c r="AE839" s="167"/>
      <c r="AF839" s="167"/>
      <c r="AG839" s="167" t="s">
        <v>226</v>
      </c>
      <c r="AH839" s="167">
        <v>1</v>
      </c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</row>
    <row r="840" spans="1:60" outlineLevel="1">
      <c r="A840" s="168"/>
      <c r="B840" s="169"/>
      <c r="C840" s="179" t="s">
        <v>1142</v>
      </c>
      <c r="D840" s="180"/>
      <c r="E840" s="181">
        <v>72.48</v>
      </c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7"/>
      <c r="Z840" s="167"/>
      <c r="AA840" s="167"/>
      <c r="AB840" s="167"/>
      <c r="AC840" s="167"/>
      <c r="AD840" s="167"/>
      <c r="AE840" s="167"/>
      <c r="AF840" s="167"/>
      <c r="AG840" s="167" t="s">
        <v>226</v>
      </c>
      <c r="AH840" s="167">
        <v>0</v>
      </c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</row>
    <row r="841" spans="1:60" outlineLevel="1">
      <c r="A841" s="168"/>
      <c r="B841" s="169"/>
      <c r="C841" s="179" t="s">
        <v>1143</v>
      </c>
      <c r="D841" s="180"/>
      <c r="E841" s="181">
        <v>-6.2175000000000002</v>
      </c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7"/>
      <c r="Z841" s="167"/>
      <c r="AA841" s="167"/>
      <c r="AB841" s="167"/>
      <c r="AC841" s="167"/>
      <c r="AD841" s="167"/>
      <c r="AE841" s="167"/>
      <c r="AF841" s="167"/>
      <c r="AG841" s="167" t="s">
        <v>226</v>
      </c>
      <c r="AH841" s="167">
        <v>0</v>
      </c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</row>
    <row r="842" spans="1:60" outlineLevel="1">
      <c r="A842" s="168"/>
      <c r="B842" s="169"/>
      <c r="C842" s="190" t="s">
        <v>402</v>
      </c>
      <c r="D842" s="191"/>
      <c r="E842" s="192">
        <v>66.262500000000003</v>
      </c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7"/>
      <c r="Z842" s="167"/>
      <c r="AA842" s="167"/>
      <c r="AB842" s="167"/>
      <c r="AC842" s="167"/>
      <c r="AD842" s="167"/>
      <c r="AE842" s="167"/>
      <c r="AF842" s="167"/>
      <c r="AG842" s="167" t="s">
        <v>226</v>
      </c>
      <c r="AH842" s="167">
        <v>1</v>
      </c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</row>
    <row r="843" spans="1:60" outlineLevel="1">
      <c r="A843" s="168"/>
      <c r="B843" s="169"/>
      <c r="C843" s="179" t="s">
        <v>1144</v>
      </c>
      <c r="D843" s="180"/>
      <c r="E843" s="181">
        <v>33.825000000000003</v>
      </c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7"/>
      <c r="Z843" s="167"/>
      <c r="AA843" s="167"/>
      <c r="AB843" s="167"/>
      <c r="AC843" s="167"/>
      <c r="AD843" s="167"/>
      <c r="AE843" s="167"/>
      <c r="AF843" s="167"/>
      <c r="AG843" s="167" t="s">
        <v>226</v>
      </c>
      <c r="AH843" s="167">
        <v>0</v>
      </c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</row>
    <row r="844" spans="1:60" outlineLevel="1">
      <c r="A844" s="168"/>
      <c r="B844" s="169"/>
      <c r="C844" s="179" t="s">
        <v>1145</v>
      </c>
      <c r="D844" s="180"/>
      <c r="E844" s="181">
        <v>-4.0999999999999996</v>
      </c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7"/>
      <c r="Z844" s="167"/>
      <c r="AA844" s="167"/>
      <c r="AB844" s="167"/>
      <c r="AC844" s="167"/>
      <c r="AD844" s="167"/>
      <c r="AE844" s="167"/>
      <c r="AF844" s="167"/>
      <c r="AG844" s="167" t="s">
        <v>226</v>
      </c>
      <c r="AH844" s="167">
        <v>0</v>
      </c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</row>
    <row r="845" spans="1:60" outlineLevel="1">
      <c r="A845" s="168"/>
      <c r="B845" s="169"/>
      <c r="C845" s="190" t="s">
        <v>402</v>
      </c>
      <c r="D845" s="191"/>
      <c r="E845" s="192">
        <v>29.725000000000001</v>
      </c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7"/>
      <c r="Z845" s="167"/>
      <c r="AA845" s="167"/>
      <c r="AB845" s="167"/>
      <c r="AC845" s="167"/>
      <c r="AD845" s="167"/>
      <c r="AE845" s="167"/>
      <c r="AF845" s="167"/>
      <c r="AG845" s="167" t="s">
        <v>226</v>
      </c>
      <c r="AH845" s="167">
        <v>1</v>
      </c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</row>
    <row r="846" spans="1:60" outlineLevel="1">
      <c r="A846" s="168"/>
      <c r="B846" s="169"/>
      <c r="C846" s="179" t="s">
        <v>1146</v>
      </c>
      <c r="D846" s="180"/>
      <c r="E846" s="181">
        <v>22.875</v>
      </c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7"/>
      <c r="Z846" s="167"/>
      <c r="AA846" s="167"/>
      <c r="AB846" s="167"/>
      <c r="AC846" s="167"/>
      <c r="AD846" s="167"/>
      <c r="AE846" s="167"/>
      <c r="AF846" s="167"/>
      <c r="AG846" s="167" t="s">
        <v>226</v>
      </c>
      <c r="AH846" s="167">
        <v>0</v>
      </c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</row>
    <row r="847" spans="1:60" outlineLevel="1">
      <c r="A847" s="158">
        <v>225</v>
      </c>
      <c r="B847" s="159" t="s">
        <v>1138</v>
      </c>
      <c r="C847" s="160" t="s">
        <v>1139</v>
      </c>
      <c r="D847" s="161" t="s">
        <v>260</v>
      </c>
      <c r="E847" s="162">
        <v>283.33049999999997</v>
      </c>
      <c r="F847" s="163"/>
      <c r="G847" s="164">
        <f>ROUND(E847*F847,2)</f>
        <v>0</v>
      </c>
      <c r="H847" s="163"/>
      <c r="I847" s="164">
        <f>ROUND(E847*H847,2)</f>
        <v>0</v>
      </c>
      <c r="J847" s="163"/>
      <c r="K847" s="164">
        <f>ROUND(E847*J847,2)</f>
        <v>0</v>
      </c>
      <c r="L847" s="164">
        <v>21</v>
      </c>
      <c r="M847" s="164">
        <f>G847*(1+L847/100)</f>
        <v>0</v>
      </c>
      <c r="N847" s="164">
        <v>6.7000000000000002E-4</v>
      </c>
      <c r="O847" s="164">
        <f>ROUND(E847*N847,2)</f>
        <v>0.19</v>
      </c>
      <c r="P847" s="164">
        <v>0.31900000000000001</v>
      </c>
      <c r="Q847" s="164">
        <f>ROUND(E847*P847,2)</f>
        <v>90.38</v>
      </c>
      <c r="R847" s="164" t="s">
        <v>709</v>
      </c>
      <c r="S847" s="164" t="s">
        <v>179</v>
      </c>
      <c r="T847" s="165" t="s">
        <v>179</v>
      </c>
      <c r="U847" s="166">
        <v>0.317</v>
      </c>
      <c r="V847" s="166">
        <f>ROUND(E847*U847,2)</f>
        <v>89.82</v>
      </c>
      <c r="W847" s="166"/>
      <c r="X847" s="166" t="s">
        <v>221</v>
      </c>
      <c r="Y847" s="167"/>
      <c r="Z847" s="167"/>
      <c r="AA847" s="167"/>
      <c r="AB847" s="167"/>
      <c r="AC847" s="167"/>
      <c r="AD847" s="167"/>
      <c r="AE847" s="167"/>
      <c r="AF847" s="167"/>
      <c r="AG847" s="167" t="s">
        <v>222</v>
      </c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</row>
    <row r="848" spans="1:60" ht="18.95" customHeight="1" outlineLevel="1">
      <c r="A848" s="168"/>
      <c r="B848" s="169"/>
      <c r="C848" s="244" t="s">
        <v>1130</v>
      </c>
      <c r="D848" s="244"/>
      <c r="E848" s="244"/>
      <c r="F848" s="244"/>
      <c r="G848" s="244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7"/>
      <c r="Z848" s="167"/>
      <c r="AA848" s="167"/>
      <c r="AB848" s="167"/>
      <c r="AC848" s="167"/>
      <c r="AD848" s="167"/>
      <c r="AE848" s="167"/>
      <c r="AF848" s="167"/>
      <c r="AG848" s="167" t="s">
        <v>224</v>
      </c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70" t="str">
        <f>C848</f>
        <v>nebo vybourání otvorů průřezové plochy přes 4 m2 v příčkách, včetně pomocného lešení o výšce podlahy do 1900 mm a pro zatížení do 1,5 kPa  (150 kg/m2),</v>
      </c>
      <c r="BB848" s="167"/>
      <c r="BC848" s="167"/>
      <c r="BD848" s="167"/>
      <c r="BE848" s="167"/>
      <c r="BF848" s="167"/>
      <c r="BG848" s="167"/>
      <c r="BH848" s="167"/>
    </row>
    <row r="849" spans="1:60" outlineLevel="1">
      <c r="A849" s="168"/>
      <c r="B849" s="169"/>
      <c r="C849" s="179" t="s">
        <v>1147</v>
      </c>
      <c r="D849" s="180"/>
      <c r="E849" s="181">
        <v>283.33049999999997</v>
      </c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7"/>
      <c r="Z849" s="167"/>
      <c r="AA849" s="167"/>
      <c r="AB849" s="167"/>
      <c r="AC849" s="167"/>
      <c r="AD849" s="167"/>
      <c r="AE849" s="167"/>
      <c r="AF849" s="167"/>
      <c r="AG849" s="167" t="s">
        <v>226</v>
      </c>
      <c r="AH849" s="167">
        <v>0</v>
      </c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</row>
    <row r="850" spans="1:60" ht="22.5" outlineLevel="1">
      <c r="A850" s="158">
        <v>226</v>
      </c>
      <c r="B850" s="159" t="s">
        <v>1148</v>
      </c>
      <c r="C850" s="160" t="s">
        <v>1149</v>
      </c>
      <c r="D850" s="161" t="s">
        <v>219</v>
      </c>
      <c r="E850" s="162">
        <v>48.600029999999997</v>
      </c>
      <c r="F850" s="163"/>
      <c r="G850" s="164">
        <f>ROUND(E850*F850,2)</f>
        <v>0</v>
      </c>
      <c r="H850" s="163"/>
      <c r="I850" s="164">
        <f>ROUND(E850*H850,2)</f>
        <v>0</v>
      </c>
      <c r="J850" s="163"/>
      <c r="K850" s="164">
        <f>ROUND(E850*J850,2)</f>
        <v>0</v>
      </c>
      <c r="L850" s="164">
        <v>21</v>
      </c>
      <c r="M850" s="164">
        <f>G850*(1+L850/100)</f>
        <v>0</v>
      </c>
      <c r="N850" s="164">
        <v>1.2800000000000001E-3</v>
      </c>
      <c r="O850" s="164">
        <f>ROUND(E850*N850,2)</f>
        <v>0.06</v>
      </c>
      <c r="P850" s="164">
        <v>1.8</v>
      </c>
      <c r="Q850" s="164">
        <f>ROUND(E850*P850,2)</f>
        <v>87.48</v>
      </c>
      <c r="R850" s="164" t="s">
        <v>709</v>
      </c>
      <c r="S850" s="164" t="s">
        <v>179</v>
      </c>
      <c r="T850" s="165" t="s">
        <v>179</v>
      </c>
      <c r="U850" s="166">
        <v>1.52</v>
      </c>
      <c r="V850" s="166">
        <f>ROUND(E850*U850,2)</f>
        <v>73.87</v>
      </c>
      <c r="W850" s="166"/>
      <c r="X850" s="166" t="s">
        <v>221</v>
      </c>
      <c r="Y850" s="167"/>
      <c r="Z850" s="167"/>
      <c r="AA850" s="167"/>
      <c r="AB850" s="167"/>
      <c r="AC850" s="167"/>
      <c r="AD850" s="167"/>
      <c r="AE850" s="167"/>
      <c r="AF850" s="167"/>
      <c r="AG850" s="167" t="s">
        <v>222</v>
      </c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</row>
    <row r="851" spans="1:60" ht="18.95" customHeight="1" outlineLevel="1">
      <c r="A851" s="168"/>
      <c r="B851" s="169"/>
      <c r="C851" s="244" t="s">
        <v>1150</v>
      </c>
      <c r="D851" s="244"/>
      <c r="E851" s="244"/>
      <c r="F851" s="244"/>
      <c r="G851" s="244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7"/>
      <c r="Z851" s="167"/>
      <c r="AA851" s="167"/>
      <c r="AB851" s="167"/>
      <c r="AC851" s="167"/>
      <c r="AD851" s="167"/>
      <c r="AE851" s="167"/>
      <c r="AF851" s="167"/>
      <c r="AG851" s="167" t="s">
        <v>224</v>
      </c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70" t="str">
        <f>C851</f>
        <v>nebo vybourání otvorů průřezové plochy přes 4 m2 ve zdivu nadzákladovém, včetně pomocného lešení o výšce podlahy do 1900 mm a pro zatížení do 1,5 kPa  (150 kg/m2)</v>
      </c>
      <c r="BB851" s="167"/>
      <c r="BC851" s="167"/>
      <c r="BD851" s="167"/>
      <c r="BE851" s="167"/>
      <c r="BF851" s="167"/>
      <c r="BG851" s="167"/>
      <c r="BH851" s="167"/>
    </row>
    <row r="852" spans="1:60" outlineLevel="1">
      <c r="A852" s="168"/>
      <c r="B852" s="169"/>
      <c r="C852" s="179" t="s">
        <v>1151</v>
      </c>
      <c r="D852" s="180"/>
      <c r="E852" s="181">
        <v>3.4691999999999998</v>
      </c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7"/>
      <c r="Z852" s="167"/>
      <c r="AA852" s="167"/>
      <c r="AB852" s="167"/>
      <c r="AC852" s="167"/>
      <c r="AD852" s="167"/>
      <c r="AE852" s="167"/>
      <c r="AF852" s="167"/>
      <c r="AG852" s="167" t="s">
        <v>226</v>
      </c>
      <c r="AH852" s="167">
        <v>0</v>
      </c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</row>
    <row r="853" spans="1:60" outlineLevel="1">
      <c r="A853" s="168"/>
      <c r="B853" s="169"/>
      <c r="C853" s="179" t="s">
        <v>1152</v>
      </c>
      <c r="D853" s="180"/>
      <c r="E853" s="181">
        <v>1.5760000000000001</v>
      </c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7"/>
      <c r="Z853" s="167"/>
      <c r="AA853" s="167"/>
      <c r="AB853" s="167"/>
      <c r="AC853" s="167"/>
      <c r="AD853" s="167"/>
      <c r="AE853" s="167"/>
      <c r="AF853" s="167"/>
      <c r="AG853" s="167" t="s">
        <v>226</v>
      </c>
      <c r="AH853" s="167">
        <v>0</v>
      </c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</row>
    <row r="854" spans="1:60" outlineLevel="1">
      <c r="A854" s="168"/>
      <c r="B854" s="169"/>
      <c r="C854" s="179" t="s">
        <v>1153</v>
      </c>
      <c r="D854" s="180"/>
      <c r="E854" s="181">
        <v>4.4574999999999996</v>
      </c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7"/>
      <c r="Z854" s="167"/>
      <c r="AA854" s="167"/>
      <c r="AB854" s="167"/>
      <c r="AC854" s="167"/>
      <c r="AD854" s="167"/>
      <c r="AE854" s="167"/>
      <c r="AF854" s="167"/>
      <c r="AG854" s="167" t="s">
        <v>226</v>
      </c>
      <c r="AH854" s="167">
        <v>0</v>
      </c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</row>
    <row r="855" spans="1:60" outlineLevel="1">
      <c r="A855" s="168"/>
      <c r="B855" s="169"/>
      <c r="C855" s="190" t="s">
        <v>402</v>
      </c>
      <c r="D855" s="191"/>
      <c r="E855" s="192">
        <v>9.5027000000000008</v>
      </c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7"/>
      <c r="Z855" s="167"/>
      <c r="AA855" s="167"/>
      <c r="AB855" s="167"/>
      <c r="AC855" s="167"/>
      <c r="AD855" s="167"/>
      <c r="AE855" s="167"/>
      <c r="AF855" s="167"/>
      <c r="AG855" s="167" t="s">
        <v>226</v>
      </c>
      <c r="AH855" s="167">
        <v>1</v>
      </c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</row>
    <row r="856" spans="1:60" outlineLevel="1">
      <c r="A856" s="168"/>
      <c r="B856" s="169"/>
      <c r="C856" s="179" t="s">
        <v>1154</v>
      </c>
      <c r="D856" s="180"/>
      <c r="E856" s="181">
        <v>3.4691999999999998</v>
      </c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7"/>
      <c r="Z856" s="167"/>
      <c r="AA856" s="167"/>
      <c r="AB856" s="167"/>
      <c r="AC856" s="167"/>
      <c r="AD856" s="167"/>
      <c r="AE856" s="167"/>
      <c r="AF856" s="167"/>
      <c r="AG856" s="167" t="s">
        <v>226</v>
      </c>
      <c r="AH856" s="167">
        <v>0</v>
      </c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</row>
    <row r="857" spans="1:60" outlineLevel="1">
      <c r="A857" s="168"/>
      <c r="B857" s="169"/>
      <c r="C857" s="179" t="s">
        <v>1155</v>
      </c>
      <c r="D857" s="180"/>
      <c r="E857" s="181">
        <v>5.9560000000000004</v>
      </c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7"/>
      <c r="Z857" s="167"/>
      <c r="AA857" s="167"/>
      <c r="AB857" s="167"/>
      <c r="AC857" s="167"/>
      <c r="AD857" s="167"/>
      <c r="AE857" s="167"/>
      <c r="AF857" s="167"/>
      <c r="AG857" s="167" t="s">
        <v>226</v>
      </c>
      <c r="AH857" s="167">
        <v>0</v>
      </c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</row>
    <row r="858" spans="1:60" outlineLevel="1">
      <c r="A858" s="168"/>
      <c r="B858" s="169"/>
      <c r="C858" s="179" t="s">
        <v>1156</v>
      </c>
      <c r="D858" s="180"/>
      <c r="E858" s="181">
        <v>5.0625</v>
      </c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7"/>
      <c r="Z858" s="167"/>
      <c r="AA858" s="167"/>
      <c r="AB858" s="167"/>
      <c r="AC858" s="167"/>
      <c r="AD858" s="167"/>
      <c r="AE858" s="167"/>
      <c r="AF858" s="167"/>
      <c r="AG858" s="167" t="s">
        <v>226</v>
      </c>
      <c r="AH858" s="167">
        <v>0</v>
      </c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</row>
    <row r="859" spans="1:60" outlineLevel="1">
      <c r="A859" s="168"/>
      <c r="B859" s="169"/>
      <c r="C859" s="190" t="s">
        <v>402</v>
      </c>
      <c r="D859" s="191"/>
      <c r="E859" s="192">
        <v>14.4877</v>
      </c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7"/>
      <c r="Z859" s="167"/>
      <c r="AA859" s="167"/>
      <c r="AB859" s="167"/>
      <c r="AC859" s="167"/>
      <c r="AD859" s="167"/>
      <c r="AE859" s="167"/>
      <c r="AF859" s="167"/>
      <c r="AG859" s="167" t="s">
        <v>226</v>
      </c>
      <c r="AH859" s="167">
        <v>1</v>
      </c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</row>
    <row r="860" spans="1:60" outlineLevel="1">
      <c r="A860" s="168"/>
      <c r="B860" s="169"/>
      <c r="C860" s="179" t="s">
        <v>1157</v>
      </c>
      <c r="D860" s="180"/>
      <c r="E860" s="181">
        <v>5.5372500000000002</v>
      </c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7"/>
      <c r="Z860" s="167"/>
      <c r="AA860" s="167"/>
      <c r="AB860" s="167"/>
      <c r="AC860" s="167"/>
      <c r="AD860" s="167"/>
      <c r="AE860" s="167"/>
      <c r="AF860" s="167"/>
      <c r="AG860" s="167" t="s">
        <v>226</v>
      </c>
      <c r="AH860" s="167">
        <v>0</v>
      </c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</row>
    <row r="861" spans="1:60" outlineLevel="1">
      <c r="A861" s="168"/>
      <c r="B861" s="169"/>
      <c r="C861" s="179" t="s">
        <v>1158</v>
      </c>
      <c r="D861" s="180"/>
      <c r="E861" s="181">
        <v>2.97</v>
      </c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7"/>
      <c r="Z861" s="167"/>
      <c r="AA861" s="167"/>
      <c r="AB861" s="167"/>
      <c r="AC861" s="167"/>
      <c r="AD861" s="167"/>
      <c r="AE861" s="167"/>
      <c r="AF861" s="167"/>
      <c r="AG861" s="167" t="s">
        <v>226</v>
      </c>
      <c r="AH861" s="167">
        <v>0</v>
      </c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</row>
    <row r="862" spans="1:60" outlineLevel="1">
      <c r="A862" s="168"/>
      <c r="B862" s="169"/>
      <c r="C862" s="179" t="s">
        <v>1159</v>
      </c>
      <c r="D862" s="180"/>
      <c r="E862" s="181">
        <v>5.1875</v>
      </c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7"/>
      <c r="Z862" s="167"/>
      <c r="AA862" s="167"/>
      <c r="AB862" s="167"/>
      <c r="AC862" s="167"/>
      <c r="AD862" s="167"/>
      <c r="AE862" s="167"/>
      <c r="AF862" s="167"/>
      <c r="AG862" s="167" t="s">
        <v>226</v>
      </c>
      <c r="AH862" s="167">
        <v>0</v>
      </c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</row>
    <row r="863" spans="1:60" outlineLevel="1">
      <c r="A863" s="168"/>
      <c r="B863" s="169"/>
      <c r="C863" s="179" t="s">
        <v>1160</v>
      </c>
      <c r="D863" s="180"/>
      <c r="E863" s="181">
        <v>1.716</v>
      </c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7"/>
      <c r="Z863" s="167"/>
      <c r="AA863" s="167"/>
      <c r="AB863" s="167"/>
      <c r="AC863" s="167"/>
      <c r="AD863" s="167"/>
      <c r="AE863" s="167"/>
      <c r="AF863" s="167"/>
      <c r="AG863" s="167" t="s">
        <v>226</v>
      </c>
      <c r="AH863" s="167">
        <v>0</v>
      </c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</row>
    <row r="864" spans="1:60" outlineLevel="1">
      <c r="A864" s="168"/>
      <c r="B864" s="169"/>
      <c r="C864" s="179" t="s">
        <v>1161</v>
      </c>
      <c r="D864" s="180"/>
      <c r="E864" s="181">
        <v>2.5409999999999999</v>
      </c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7"/>
      <c r="Z864" s="167"/>
      <c r="AA864" s="167"/>
      <c r="AB864" s="167"/>
      <c r="AC864" s="167"/>
      <c r="AD864" s="167"/>
      <c r="AE864" s="167"/>
      <c r="AF864" s="167"/>
      <c r="AG864" s="167" t="s">
        <v>226</v>
      </c>
      <c r="AH864" s="167">
        <v>0</v>
      </c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</row>
    <row r="865" spans="1:60" outlineLevel="1">
      <c r="A865" s="168"/>
      <c r="B865" s="169"/>
      <c r="C865" s="179" t="s">
        <v>1162</v>
      </c>
      <c r="D865" s="180"/>
      <c r="E865" s="181">
        <v>1.99238</v>
      </c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7"/>
      <c r="Z865" s="167"/>
      <c r="AA865" s="167"/>
      <c r="AB865" s="167"/>
      <c r="AC865" s="167"/>
      <c r="AD865" s="167"/>
      <c r="AE865" s="167"/>
      <c r="AF865" s="167"/>
      <c r="AG865" s="167" t="s">
        <v>226</v>
      </c>
      <c r="AH865" s="167">
        <v>0</v>
      </c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</row>
    <row r="866" spans="1:60" outlineLevel="1">
      <c r="A866" s="168"/>
      <c r="B866" s="169"/>
      <c r="C866" s="179" t="s">
        <v>1163</v>
      </c>
      <c r="D866" s="180"/>
      <c r="E866" s="181">
        <v>4.6654999999999998</v>
      </c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7"/>
      <c r="Z866" s="167"/>
      <c r="AA866" s="167"/>
      <c r="AB866" s="167"/>
      <c r="AC866" s="167"/>
      <c r="AD866" s="167"/>
      <c r="AE866" s="167"/>
      <c r="AF866" s="167"/>
      <c r="AG866" s="167" t="s">
        <v>226</v>
      </c>
      <c r="AH866" s="167">
        <v>0</v>
      </c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</row>
    <row r="867" spans="1:60" outlineLevel="1">
      <c r="A867" s="168"/>
      <c r="B867" s="169"/>
      <c r="C867" s="190" t="s">
        <v>402</v>
      </c>
      <c r="D867" s="191"/>
      <c r="E867" s="192">
        <v>24.609629999999999</v>
      </c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7"/>
      <c r="Z867" s="167"/>
      <c r="AA867" s="167"/>
      <c r="AB867" s="167"/>
      <c r="AC867" s="167"/>
      <c r="AD867" s="167"/>
      <c r="AE867" s="167"/>
      <c r="AF867" s="167"/>
      <c r="AG867" s="167" t="s">
        <v>226</v>
      </c>
      <c r="AH867" s="167">
        <v>1</v>
      </c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</row>
    <row r="868" spans="1:60" outlineLevel="1">
      <c r="A868" s="158">
        <v>227</v>
      </c>
      <c r="B868" s="159" t="s">
        <v>1164</v>
      </c>
      <c r="C868" s="160" t="s">
        <v>1165</v>
      </c>
      <c r="D868" s="161" t="s">
        <v>260</v>
      </c>
      <c r="E868" s="162">
        <v>4.07</v>
      </c>
      <c r="F868" s="163"/>
      <c r="G868" s="164">
        <f>ROUND(E868*F868,2)</f>
        <v>0</v>
      </c>
      <c r="H868" s="163"/>
      <c r="I868" s="164">
        <f>ROUND(E868*H868,2)</f>
        <v>0</v>
      </c>
      <c r="J868" s="163"/>
      <c r="K868" s="164">
        <f>ROUND(E868*J868,2)</f>
        <v>0</v>
      </c>
      <c r="L868" s="164">
        <v>21</v>
      </c>
      <c r="M868" s="164">
        <f>G868*(1+L868/100)</f>
        <v>0</v>
      </c>
      <c r="N868" s="164">
        <v>6.7000000000000002E-4</v>
      </c>
      <c r="O868" s="164">
        <f>ROUND(E868*N868,2)</f>
        <v>0</v>
      </c>
      <c r="P868" s="164">
        <v>5.5E-2</v>
      </c>
      <c r="Q868" s="164">
        <f>ROUND(E868*P868,2)</f>
        <v>0.22</v>
      </c>
      <c r="R868" s="164" t="s">
        <v>709</v>
      </c>
      <c r="S868" s="164" t="s">
        <v>179</v>
      </c>
      <c r="T868" s="165" t="s">
        <v>179</v>
      </c>
      <c r="U868" s="166">
        <v>0.38100000000000001</v>
      </c>
      <c r="V868" s="166">
        <f>ROUND(E868*U868,2)</f>
        <v>1.55</v>
      </c>
      <c r="W868" s="166"/>
      <c r="X868" s="166" t="s">
        <v>221</v>
      </c>
      <c r="Y868" s="167"/>
      <c r="Z868" s="167"/>
      <c r="AA868" s="167"/>
      <c r="AB868" s="167"/>
      <c r="AC868" s="167"/>
      <c r="AD868" s="167"/>
      <c r="AE868" s="167"/>
      <c r="AF868" s="167"/>
      <c r="AG868" s="167" t="s">
        <v>222</v>
      </c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</row>
    <row r="869" spans="1:60" ht="12.75" customHeight="1" outlineLevel="1">
      <c r="A869" s="168"/>
      <c r="B869" s="169"/>
      <c r="C869" s="244" t="s">
        <v>1166</v>
      </c>
      <c r="D869" s="244"/>
      <c r="E869" s="244"/>
      <c r="F869" s="244"/>
      <c r="G869" s="244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7"/>
      <c r="Z869" s="167"/>
      <c r="AA869" s="167"/>
      <c r="AB869" s="167"/>
      <c r="AC869" s="167"/>
      <c r="AD869" s="167"/>
      <c r="AE869" s="167"/>
      <c r="AF869" s="167"/>
      <c r="AG869" s="167" t="s">
        <v>224</v>
      </c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70" t="str">
        <f>C869</f>
        <v>nebo vybourání otvorů jakýchkoliv rozměrů, včetně pomocného lešení o výšce podlahy do 1900 mm a pro zatížení do 1,5 kPa  (150 kg/m2),</v>
      </c>
      <c r="BB869" s="167"/>
      <c r="BC869" s="167"/>
      <c r="BD869" s="167"/>
      <c r="BE869" s="167"/>
      <c r="BF869" s="167"/>
      <c r="BG869" s="167"/>
      <c r="BH869" s="167"/>
    </row>
    <row r="870" spans="1:60" outlineLevel="1">
      <c r="A870" s="168"/>
      <c r="B870" s="169"/>
      <c r="C870" s="179" t="s">
        <v>1167</v>
      </c>
      <c r="D870" s="180"/>
      <c r="E870" s="181">
        <v>4.07</v>
      </c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7"/>
      <c r="Z870" s="167"/>
      <c r="AA870" s="167"/>
      <c r="AB870" s="167"/>
      <c r="AC870" s="167"/>
      <c r="AD870" s="167"/>
      <c r="AE870" s="167"/>
      <c r="AF870" s="167"/>
      <c r="AG870" s="167" t="s">
        <v>226</v>
      </c>
      <c r="AH870" s="167">
        <v>0</v>
      </c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</row>
    <row r="871" spans="1:60" ht="22.5" outlineLevel="1">
      <c r="A871" s="158">
        <v>228</v>
      </c>
      <c r="B871" s="159" t="s">
        <v>1168</v>
      </c>
      <c r="C871" s="160" t="s">
        <v>1169</v>
      </c>
      <c r="D871" s="161" t="s">
        <v>260</v>
      </c>
      <c r="E871" s="162">
        <v>31.24</v>
      </c>
      <c r="F871" s="163"/>
      <c r="G871" s="164">
        <f>ROUND(E871*F871,2)</f>
        <v>0</v>
      </c>
      <c r="H871" s="163"/>
      <c r="I871" s="164">
        <f>ROUND(E871*H871,2)</f>
        <v>0</v>
      </c>
      <c r="J871" s="163"/>
      <c r="K871" s="164">
        <f>ROUND(E871*J871,2)</f>
        <v>0</v>
      </c>
      <c r="L871" s="164">
        <v>21</v>
      </c>
      <c r="M871" s="164">
        <f>G871*(1+L871/100)</f>
        <v>0</v>
      </c>
      <c r="N871" s="164">
        <v>6.7000000000000002E-4</v>
      </c>
      <c r="O871" s="164">
        <f>ROUND(E871*N871,2)</f>
        <v>0.02</v>
      </c>
      <c r="P871" s="164">
        <v>0.1</v>
      </c>
      <c r="Q871" s="164">
        <f>ROUND(E871*P871,2)</f>
        <v>3.12</v>
      </c>
      <c r="R871" s="164" t="s">
        <v>709</v>
      </c>
      <c r="S871" s="164" t="s">
        <v>179</v>
      </c>
      <c r="T871" s="165" t="s">
        <v>179</v>
      </c>
      <c r="U871" s="166">
        <v>0.24099999999999999</v>
      </c>
      <c r="V871" s="166">
        <f>ROUND(E871*U871,2)</f>
        <v>7.53</v>
      </c>
      <c r="W871" s="166"/>
      <c r="X871" s="166" t="s">
        <v>221</v>
      </c>
      <c r="Y871" s="167"/>
      <c r="Z871" s="167"/>
      <c r="AA871" s="167"/>
      <c r="AB871" s="167"/>
      <c r="AC871" s="167"/>
      <c r="AD871" s="167"/>
      <c r="AE871" s="167"/>
      <c r="AF871" s="167"/>
      <c r="AG871" s="167" t="s">
        <v>222</v>
      </c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</row>
    <row r="872" spans="1:60" ht="12.75" customHeight="1" outlineLevel="1">
      <c r="A872" s="168"/>
      <c r="B872" s="169"/>
      <c r="C872" s="244" t="s">
        <v>1166</v>
      </c>
      <c r="D872" s="244"/>
      <c r="E872" s="244"/>
      <c r="F872" s="244"/>
      <c r="G872" s="244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7"/>
      <c r="Z872" s="167"/>
      <c r="AA872" s="167"/>
      <c r="AB872" s="167"/>
      <c r="AC872" s="167"/>
      <c r="AD872" s="167"/>
      <c r="AE872" s="167"/>
      <c r="AF872" s="167"/>
      <c r="AG872" s="167" t="s">
        <v>224</v>
      </c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70" t="str">
        <f>C872</f>
        <v>nebo vybourání otvorů jakýchkoliv rozměrů, včetně pomocného lešení o výšce podlahy do 1900 mm a pro zatížení do 1,5 kPa  (150 kg/m2),</v>
      </c>
      <c r="BB872" s="167"/>
      <c r="BC872" s="167"/>
      <c r="BD872" s="167"/>
      <c r="BE872" s="167"/>
      <c r="BF872" s="167"/>
      <c r="BG872" s="167"/>
      <c r="BH872" s="167"/>
    </row>
    <row r="873" spans="1:60" outlineLevel="1">
      <c r="A873" s="168"/>
      <c r="B873" s="169"/>
      <c r="C873" s="179" t="s">
        <v>1170</v>
      </c>
      <c r="D873" s="180"/>
      <c r="E873" s="181">
        <v>31.24</v>
      </c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7"/>
      <c r="Z873" s="167"/>
      <c r="AA873" s="167"/>
      <c r="AB873" s="167"/>
      <c r="AC873" s="167"/>
      <c r="AD873" s="167"/>
      <c r="AE873" s="167"/>
      <c r="AF873" s="167"/>
      <c r="AG873" s="167" t="s">
        <v>226</v>
      </c>
      <c r="AH873" s="167">
        <v>0</v>
      </c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</row>
    <row r="874" spans="1:60" ht="22.5" outlineLevel="1">
      <c r="A874" s="158">
        <v>229</v>
      </c>
      <c r="B874" s="159" t="s">
        <v>1171</v>
      </c>
      <c r="C874" s="160" t="s">
        <v>1172</v>
      </c>
      <c r="D874" s="161" t="s">
        <v>219</v>
      </c>
      <c r="E874" s="162">
        <v>5.7374999999999998</v>
      </c>
      <c r="F874" s="163"/>
      <c r="G874" s="164">
        <f>ROUND(E874*F874,2)</f>
        <v>0</v>
      </c>
      <c r="H874" s="163"/>
      <c r="I874" s="164">
        <f>ROUND(E874*H874,2)</f>
        <v>0</v>
      </c>
      <c r="J874" s="163"/>
      <c r="K874" s="164">
        <f>ROUND(E874*J874,2)</f>
        <v>0</v>
      </c>
      <c r="L874" s="164">
        <v>21</v>
      </c>
      <c r="M874" s="164">
        <f>G874*(1+L874/100)</f>
        <v>0</v>
      </c>
      <c r="N874" s="164">
        <v>0</v>
      </c>
      <c r="O874" s="164">
        <f>ROUND(E874*N874,2)</f>
        <v>0</v>
      </c>
      <c r="P874" s="164">
        <v>2.2000000000000002</v>
      </c>
      <c r="Q874" s="164">
        <f>ROUND(E874*P874,2)</f>
        <v>12.62</v>
      </c>
      <c r="R874" s="164" t="s">
        <v>709</v>
      </c>
      <c r="S874" s="164" t="s">
        <v>179</v>
      </c>
      <c r="T874" s="165" t="s">
        <v>179</v>
      </c>
      <c r="U874" s="166">
        <v>10.88</v>
      </c>
      <c r="V874" s="166">
        <f>ROUND(E874*U874,2)</f>
        <v>62.42</v>
      </c>
      <c r="W874" s="166"/>
      <c r="X874" s="166" t="s">
        <v>221</v>
      </c>
      <c r="Y874" s="167"/>
      <c r="Z874" s="167"/>
      <c r="AA874" s="167"/>
      <c r="AB874" s="167"/>
      <c r="AC874" s="167"/>
      <c r="AD874" s="167"/>
      <c r="AE874" s="167"/>
      <c r="AF874" s="167"/>
      <c r="AG874" s="167" t="s">
        <v>222</v>
      </c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</row>
    <row r="875" spans="1:60" outlineLevel="1">
      <c r="A875" s="168"/>
      <c r="B875" s="169"/>
      <c r="C875" s="179" t="s">
        <v>1173</v>
      </c>
      <c r="D875" s="180"/>
      <c r="E875" s="181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7"/>
      <c r="Z875" s="167"/>
      <c r="AA875" s="167"/>
      <c r="AB875" s="167"/>
      <c r="AC875" s="167"/>
      <c r="AD875" s="167"/>
      <c r="AE875" s="167"/>
      <c r="AF875" s="167"/>
      <c r="AG875" s="167" t="s">
        <v>226</v>
      </c>
      <c r="AH875" s="167">
        <v>0</v>
      </c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</row>
    <row r="876" spans="1:60" outlineLevel="1">
      <c r="A876" s="168"/>
      <c r="B876" s="169"/>
      <c r="C876" s="179" t="s">
        <v>1174</v>
      </c>
      <c r="D876" s="180"/>
      <c r="E876" s="181">
        <v>5.7374999999999998</v>
      </c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7"/>
      <c r="Z876" s="167"/>
      <c r="AA876" s="167"/>
      <c r="AB876" s="167"/>
      <c r="AC876" s="167"/>
      <c r="AD876" s="167"/>
      <c r="AE876" s="167"/>
      <c r="AF876" s="167"/>
      <c r="AG876" s="167" t="s">
        <v>226</v>
      </c>
      <c r="AH876" s="167">
        <v>5</v>
      </c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</row>
    <row r="877" spans="1:60" ht="22.5" outlineLevel="1">
      <c r="A877" s="158">
        <v>230</v>
      </c>
      <c r="B877" s="159" t="s">
        <v>1175</v>
      </c>
      <c r="C877" s="160" t="s">
        <v>1176</v>
      </c>
      <c r="D877" s="161" t="s">
        <v>219</v>
      </c>
      <c r="E877" s="162">
        <v>71.721999999999994</v>
      </c>
      <c r="F877" s="163"/>
      <c r="G877" s="164">
        <f>ROUND(E877*F877,2)</f>
        <v>0</v>
      </c>
      <c r="H877" s="163"/>
      <c r="I877" s="164">
        <f>ROUND(E877*H877,2)</f>
        <v>0</v>
      </c>
      <c r="J877" s="163"/>
      <c r="K877" s="164">
        <f>ROUND(E877*J877,2)</f>
        <v>0</v>
      </c>
      <c r="L877" s="164">
        <v>21</v>
      </c>
      <c r="M877" s="164">
        <f>G877*(1+L877/100)</f>
        <v>0</v>
      </c>
      <c r="N877" s="164">
        <v>0</v>
      </c>
      <c r="O877" s="164">
        <f>ROUND(E877*N877,2)</f>
        <v>0</v>
      </c>
      <c r="P877" s="164">
        <v>2.2000000000000002</v>
      </c>
      <c r="Q877" s="164">
        <f>ROUND(E877*P877,2)</f>
        <v>157.79</v>
      </c>
      <c r="R877" s="164" t="s">
        <v>709</v>
      </c>
      <c r="S877" s="164" t="s">
        <v>179</v>
      </c>
      <c r="T877" s="165" t="s">
        <v>179</v>
      </c>
      <c r="U877" s="166">
        <v>7.51</v>
      </c>
      <c r="V877" s="166">
        <f>ROUND(E877*U877,2)</f>
        <v>538.63</v>
      </c>
      <c r="W877" s="166"/>
      <c r="X877" s="166" t="s">
        <v>221</v>
      </c>
      <c r="Y877" s="167"/>
      <c r="Z877" s="167"/>
      <c r="AA877" s="167"/>
      <c r="AB877" s="167"/>
      <c r="AC877" s="167"/>
      <c r="AD877" s="167"/>
      <c r="AE877" s="167"/>
      <c r="AF877" s="167"/>
      <c r="AG877" s="167" t="s">
        <v>222</v>
      </c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</row>
    <row r="878" spans="1:60" outlineLevel="1">
      <c r="A878" s="168"/>
      <c r="B878" s="169"/>
      <c r="C878" s="179" t="s">
        <v>1177</v>
      </c>
      <c r="D878" s="180"/>
      <c r="E878" s="181">
        <v>64.56</v>
      </c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7"/>
      <c r="Z878" s="167"/>
      <c r="AA878" s="167"/>
      <c r="AB878" s="167"/>
      <c r="AC878" s="167"/>
      <c r="AD878" s="167"/>
      <c r="AE878" s="167"/>
      <c r="AF878" s="167"/>
      <c r="AG878" s="167" t="s">
        <v>226</v>
      </c>
      <c r="AH878" s="167">
        <v>0</v>
      </c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</row>
    <row r="879" spans="1:60" outlineLevel="1">
      <c r="A879" s="168"/>
      <c r="B879" s="169"/>
      <c r="C879" s="179" t="s">
        <v>1178</v>
      </c>
      <c r="D879" s="180"/>
      <c r="E879" s="181">
        <v>2.92</v>
      </c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7"/>
      <c r="Z879" s="167"/>
      <c r="AA879" s="167"/>
      <c r="AB879" s="167"/>
      <c r="AC879" s="167"/>
      <c r="AD879" s="167"/>
      <c r="AE879" s="167"/>
      <c r="AF879" s="167"/>
      <c r="AG879" s="167" t="s">
        <v>226</v>
      </c>
      <c r="AH879" s="167">
        <v>0</v>
      </c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</row>
    <row r="880" spans="1:60" outlineLevel="1">
      <c r="A880" s="168"/>
      <c r="B880" s="169"/>
      <c r="C880" s="179" t="s">
        <v>1179</v>
      </c>
      <c r="D880" s="180"/>
      <c r="E880" s="181">
        <v>4.242</v>
      </c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7"/>
      <c r="Z880" s="167"/>
      <c r="AA880" s="167"/>
      <c r="AB880" s="167"/>
      <c r="AC880" s="167"/>
      <c r="AD880" s="167"/>
      <c r="AE880" s="167"/>
      <c r="AF880" s="167"/>
      <c r="AG880" s="167" t="s">
        <v>226</v>
      </c>
      <c r="AH880" s="167">
        <v>0</v>
      </c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</row>
    <row r="881" spans="1:60" ht="22.5" outlineLevel="1">
      <c r="A881" s="158">
        <v>231</v>
      </c>
      <c r="B881" s="159" t="s">
        <v>1180</v>
      </c>
      <c r="C881" s="160" t="s">
        <v>1181</v>
      </c>
      <c r="D881" s="161" t="s">
        <v>219</v>
      </c>
      <c r="E881" s="162">
        <v>0.879</v>
      </c>
      <c r="F881" s="163"/>
      <c r="G881" s="164">
        <f>ROUND(E881*F881,2)</f>
        <v>0</v>
      </c>
      <c r="H881" s="163"/>
      <c r="I881" s="164">
        <f>ROUND(E881*H881,2)</f>
        <v>0</v>
      </c>
      <c r="J881" s="163"/>
      <c r="K881" s="164">
        <f>ROUND(E881*J881,2)</f>
        <v>0</v>
      </c>
      <c r="L881" s="164">
        <v>21</v>
      </c>
      <c r="M881" s="164">
        <f>G881*(1+L881/100)</f>
        <v>0</v>
      </c>
      <c r="N881" s="164">
        <v>0</v>
      </c>
      <c r="O881" s="164">
        <f>ROUND(E881*N881,2)</f>
        <v>0</v>
      </c>
      <c r="P881" s="164">
        <v>2.2000000000000002</v>
      </c>
      <c r="Q881" s="164">
        <f>ROUND(E881*P881,2)</f>
        <v>1.93</v>
      </c>
      <c r="R881" s="164" t="s">
        <v>709</v>
      </c>
      <c r="S881" s="164" t="s">
        <v>179</v>
      </c>
      <c r="T881" s="165" t="s">
        <v>179</v>
      </c>
      <c r="U881" s="166">
        <v>11.731</v>
      </c>
      <c r="V881" s="166">
        <f>ROUND(E881*U881,2)</f>
        <v>10.31</v>
      </c>
      <c r="W881" s="166"/>
      <c r="X881" s="166" t="s">
        <v>221</v>
      </c>
      <c r="Y881" s="167"/>
      <c r="Z881" s="167"/>
      <c r="AA881" s="167"/>
      <c r="AB881" s="167"/>
      <c r="AC881" s="167"/>
      <c r="AD881" s="167"/>
      <c r="AE881" s="167"/>
      <c r="AF881" s="167"/>
      <c r="AG881" s="167" t="s">
        <v>222</v>
      </c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</row>
    <row r="882" spans="1:60" outlineLevel="1">
      <c r="A882" s="168"/>
      <c r="B882" s="169"/>
      <c r="C882" s="179" t="s">
        <v>1182</v>
      </c>
      <c r="D882" s="180"/>
      <c r="E882" s="181">
        <v>0.189</v>
      </c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7"/>
      <c r="Z882" s="167"/>
      <c r="AA882" s="167"/>
      <c r="AB882" s="167"/>
      <c r="AC882" s="167"/>
      <c r="AD882" s="167"/>
      <c r="AE882" s="167"/>
      <c r="AF882" s="167"/>
      <c r="AG882" s="167" t="s">
        <v>226</v>
      </c>
      <c r="AH882" s="167">
        <v>0</v>
      </c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</row>
    <row r="883" spans="1:60" outlineLevel="1">
      <c r="A883" s="168"/>
      <c r="B883" s="169"/>
      <c r="C883" s="179" t="s">
        <v>1183</v>
      </c>
      <c r="D883" s="180"/>
      <c r="E883" s="181">
        <v>0.48749999999999999</v>
      </c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7"/>
      <c r="Z883" s="167"/>
      <c r="AA883" s="167"/>
      <c r="AB883" s="167"/>
      <c r="AC883" s="167"/>
      <c r="AD883" s="167"/>
      <c r="AE883" s="167"/>
      <c r="AF883" s="167"/>
      <c r="AG883" s="167" t="s">
        <v>226</v>
      </c>
      <c r="AH883" s="167">
        <v>0</v>
      </c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</row>
    <row r="884" spans="1:60" outlineLevel="1">
      <c r="A884" s="168"/>
      <c r="B884" s="169"/>
      <c r="C884" s="179" t="s">
        <v>1184</v>
      </c>
      <c r="D884" s="180"/>
      <c r="E884" s="181">
        <v>0.20250000000000001</v>
      </c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7"/>
      <c r="Z884" s="167"/>
      <c r="AA884" s="167"/>
      <c r="AB884" s="167"/>
      <c r="AC884" s="167"/>
      <c r="AD884" s="167"/>
      <c r="AE884" s="167"/>
      <c r="AF884" s="167"/>
      <c r="AG884" s="167" t="s">
        <v>226</v>
      </c>
      <c r="AH884" s="167">
        <v>0</v>
      </c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</row>
    <row r="885" spans="1:60" outlineLevel="1">
      <c r="A885" s="158">
        <v>232</v>
      </c>
      <c r="B885" s="159" t="s">
        <v>1185</v>
      </c>
      <c r="C885" s="160" t="s">
        <v>1186</v>
      </c>
      <c r="D885" s="161" t="s">
        <v>260</v>
      </c>
      <c r="E885" s="162">
        <v>191.25</v>
      </c>
      <c r="F885" s="163"/>
      <c r="G885" s="164">
        <f>ROUND(E885*F885,2)</f>
        <v>0</v>
      </c>
      <c r="H885" s="163"/>
      <c r="I885" s="164">
        <f>ROUND(E885*H885,2)</f>
        <v>0</v>
      </c>
      <c r="J885" s="163"/>
      <c r="K885" s="164">
        <f>ROUND(E885*J885,2)</f>
        <v>0</v>
      </c>
      <c r="L885" s="164">
        <v>21</v>
      </c>
      <c r="M885" s="164">
        <f>G885*(1+L885/100)</f>
        <v>0</v>
      </c>
      <c r="N885" s="164">
        <v>0</v>
      </c>
      <c r="O885" s="164">
        <f>ROUND(E885*N885,2)</f>
        <v>0</v>
      </c>
      <c r="P885" s="164">
        <v>0.02</v>
      </c>
      <c r="Q885" s="164">
        <f>ROUND(E885*P885,2)</f>
        <v>3.83</v>
      </c>
      <c r="R885" s="164" t="s">
        <v>709</v>
      </c>
      <c r="S885" s="164" t="s">
        <v>179</v>
      </c>
      <c r="T885" s="165" t="s">
        <v>179</v>
      </c>
      <c r="U885" s="166">
        <v>0.14699999999999999</v>
      </c>
      <c r="V885" s="166">
        <f>ROUND(E885*U885,2)</f>
        <v>28.11</v>
      </c>
      <c r="W885" s="166"/>
      <c r="X885" s="166" t="s">
        <v>221</v>
      </c>
      <c r="Y885" s="167"/>
      <c r="Z885" s="167"/>
      <c r="AA885" s="167"/>
      <c r="AB885" s="167"/>
      <c r="AC885" s="167"/>
      <c r="AD885" s="167"/>
      <c r="AE885" s="167"/>
      <c r="AF885" s="167"/>
      <c r="AG885" s="167" t="s">
        <v>222</v>
      </c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</row>
    <row r="886" spans="1:60" ht="12.75" customHeight="1" outlineLevel="1">
      <c r="A886" s="168"/>
      <c r="B886" s="169"/>
      <c r="C886" s="244" t="s">
        <v>1187</v>
      </c>
      <c r="D886" s="244"/>
      <c r="E886" s="244"/>
      <c r="F886" s="244"/>
      <c r="G886" s="244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7"/>
      <c r="Z886" s="167"/>
      <c r="AA886" s="167"/>
      <c r="AB886" s="167"/>
      <c r="AC886" s="167"/>
      <c r="AD886" s="167"/>
      <c r="AE886" s="167"/>
      <c r="AF886" s="167"/>
      <c r="AG886" s="167" t="s">
        <v>224</v>
      </c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</row>
    <row r="887" spans="1:60" outlineLevel="1">
      <c r="A887" s="168"/>
      <c r="B887" s="169"/>
      <c r="C887" s="179" t="s">
        <v>1188</v>
      </c>
      <c r="D887" s="180"/>
      <c r="E887" s="181">
        <v>80.75</v>
      </c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7"/>
      <c r="Z887" s="167"/>
      <c r="AA887" s="167"/>
      <c r="AB887" s="167"/>
      <c r="AC887" s="167"/>
      <c r="AD887" s="167"/>
      <c r="AE887" s="167"/>
      <c r="AF887" s="167"/>
      <c r="AG887" s="167" t="s">
        <v>226</v>
      </c>
      <c r="AH887" s="167">
        <v>0</v>
      </c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</row>
    <row r="888" spans="1:60" outlineLevel="1">
      <c r="A888" s="168"/>
      <c r="B888" s="169"/>
      <c r="C888" s="179" t="s">
        <v>1189</v>
      </c>
      <c r="D888" s="180"/>
      <c r="E888" s="181">
        <v>65.900000000000006</v>
      </c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7"/>
      <c r="Z888" s="167"/>
      <c r="AA888" s="167"/>
      <c r="AB888" s="167"/>
      <c r="AC888" s="167"/>
      <c r="AD888" s="167"/>
      <c r="AE888" s="167"/>
      <c r="AF888" s="167"/>
      <c r="AG888" s="167" t="s">
        <v>226</v>
      </c>
      <c r="AH888" s="167">
        <v>0</v>
      </c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</row>
    <row r="889" spans="1:60" outlineLevel="1">
      <c r="A889" s="168"/>
      <c r="B889" s="169"/>
      <c r="C889" s="179" t="s">
        <v>1190</v>
      </c>
      <c r="D889" s="180"/>
      <c r="E889" s="181">
        <v>44.6</v>
      </c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7"/>
      <c r="Z889" s="167"/>
      <c r="AA889" s="167"/>
      <c r="AB889" s="167"/>
      <c r="AC889" s="167"/>
      <c r="AD889" s="167"/>
      <c r="AE889" s="167"/>
      <c r="AF889" s="167"/>
      <c r="AG889" s="167" t="s">
        <v>226</v>
      </c>
      <c r="AH889" s="167">
        <v>0</v>
      </c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</row>
    <row r="890" spans="1:60" outlineLevel="1">
      <c r="A890" s="158">
        <v>233</v>
      </c>
      <c r="B890" s="159" t="s">
        <v>1191</v>
      </c>
      <c r="C890" s="160" t="s">
        <v>1192</v>
      </c>
      <c r="D890" s="161" t="s">
        <v>327</v>
      </c>
      <c r="E890" s="162">
        <v>259.2</v>
      </c>
      <c r="F890" s="163"/>
      <c r="G890" s="164">
        <f>ROUND(E890*F890,2)</f>
        <v>0</v>
      </c>
      <c r="H890" s="163"/>
      <c r="I890" s="164">
        <f>ROUND(E890*H890,2)</f>
        <v>0</v>
      </c>
      <c r="J890" s="163"/>
      <c r="K890" s="164">
        <f>ROUND(E890*J890,2)</f>
        <v>0</v>
      </c>
      <c r="L890" s="164">
        <v>21</v>
      </c>
      <c r="M890" s="164">
        <f>G890*(1+L890/100)</f>
        <v>0</v>
      </c>
      <c r="N890" s="164">
        <v>0</v>
      </c>
      <c r="O890" s="164">
        <f>ROUND(E890*N890,2)</f>
        <v>0</v>
      </c>
      <c r="P890" s="164">
        <v>4.0000000000000002E-4</v>
      </c>
      <c r="Q890" s="164">
        <f>ROUND(E890*P890,2)</f>
        <v>0.1</v>
      </c>
      <c r="R890" s="164" t="s">
        <v>709</v>
      </c>
      <c r="S890" s="164" t="s">
        <v>179</v>
      </c>
      <c r="T890" s="165" t="s">
        <v>179</v>
      </c>
      <c r="U890" s="166">
        <v>7.0000000000000007E-2</v>
      </c>
      <c r="V890" s="166">
        <f>ROUND(E890*U890,2)</f>
        <v>18.14</v>
      </c>
      <c r="W890" s="166"/>
      <c r="X890" s="166" t="s">
        <v>221</v>
      </c>
      <c r="Y890" s="167"/>
      <c r="Z890" s="167"/>
      <c r="AA890" s="167"/>
      <c r="AB890" s="167"/>
      <c r="AC890" s="167"/>
      <c r="AD890" s="167"/>
      <c r="AE890" s="167"/>
      <c r="AF890" s="167"/>
      <c r="AG890" s="167" t="s">
        <v>222</v>
      </c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</row>
    <row r="891" spans="1:60" ht="12.75" customHeight="1" outlineLevel="1">
      <c r="A891" s="168"/>
      <c r="B891" s="169"/>
      <c r="C891" s="244" t="s">
        <v>1187</v>
      </c>
      <c r="D891" s="244"/>
      <c r="E891" s="244"/>
      <c r="F891" s="244"/>
      <c r="G891" s="244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7"/>
      <c r="Z891" s="167"/>
      <c r="AA891" s="167"/>
      <c r="AB891" s="167"/>
      <c r="AC891" s="167"/>
      <c r="AD891" s="167"/>
      <c r="AE891" s="167"/>
      <c r="AF891" s="167"/>
      <c r="AG891" s="167" t="s">
        <v>224</v>
      </c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</row>
    <row r="892" spans="1:60" ht="33.75" outlineLevel="1">
      <c r="A892" s="168"/>
      <c r="B892" s="169"/>
      <c r="C892" s="179" t="s">
        <v>1193</v>
      </c>
      <c r="D892" s="180"/>
      <c r="E892" s="181">
        <v>110.7</v>
      </c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7"/>
      <c r="Z892" s="167"/>
      <c r="AA892" s="167"/>
      <c r="AB892" s="167"/>
      <c r="AC892" s="167"/>
      <c r="AD892" s="167"/>
      <c r="AE892" s="167"/>
      <c r="AF892" s="167"/>
      <c r="AG892" s="167" t="s">
        <v>226</v>
      </c>
      <c r="AH892" s="167">
        <v>0</v>
      </c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</row>
    <row r="893" spans="1:60" outlineLevel="1">
      <c r="A893" s="168"/>
      <c r="B893" s="169"/>
      <c r="C893" s="179" t="s">
        <v>1194</v>
      </c>
      <c r="D893" s="180"/>
      <c r="E893" s="181">
        <v>73</v>
      </c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7"/>
      <c r="Z893" s="167"/>
      <c r="AA893" s="167"/>
      <c r="AB893" s="167"/>
      <c r="AC893" s="167"/>
      <c r="AD893" s="167"/>
      <c r="AE893" s="167"/>
      <c r="AF893" s="167"/>
      <c r="AG893" s="167" t="s">
        <v>226</v>
      </c>
      <c r="AH893" s="167">
        <v>0</v>
      </c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</row>
    <row r="894" spans="1:60" outlineLevel="1">
      <c r="A894" s="168"/>
      <c r="B894" s="169"/>
      <c r="C894" s="179" t="s">
        <v>1195</v>
      </c>
      <c r="D894" s="180"/>
      <c r="E894" s="181">
        <v>43.5</v>
      </c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7"/>
      <c r="Z894" s="167"/>
      <c r="AA894" s="167"/>
      <c r="AB894" s="167"/>
      <c r="AC894" s="167"/>
      <c r="AD894" s="167"/>
      <c r="AE894" s="167"/>
      <c r="AF894" s="167"/>
      <c r="AG894" s="167" t="s">
        <v>226</v>
      </c>
      <c r="AH894" s="167">
        <v>0</v>
      </c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</row>
    <row r="895" spans="1:60" outlineLevel="1">
      <c r="A895" s="168"/>
      <c r="B895" s="169"/>
      <c r="C895" s="179" t="s">
        <v>1196</v>
      </c>
      <c r="D895" s="180"/>
      <c r="E895" s="181">
        <v>32</v>
      </c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7"/>
      <c r="Z895" s="167"/>
      <c r="AA895" s="167"/>
      <c r="AB895" s="167"/>
      <c r="AC895" s="167"/>
      <c r="AD895" s="167"/>
      <c r="AE895" s="167"/>
      <c r="AF895" s="167"/>
      <c r="AG895" s="167" t="s">
        <v>226</v>
      </c>
      <c r="AH895" s="167">
        <v>0</v>
      </c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</row>
    <row r="896" spans="1:60" ht="22.5" outlineLevel="1">
      <c r="A896" s="158">
        <v>234</v>
      </c>
      <c r="B896" s="159" t="s">
        <v>1197</v>
      </c>
      <c r="C896" s="160" t="s">
        <v>1198</v>
      </c>
      <c r="D896" s="161" t="s">
        <v>219</v>
      </c>
      <c r="E896" s="162">
        <v>117.255</v>
      </c>
      <c r="F896" s="163"/>
      <c r="G896" s="164">
        <f>ROUND(E896*F896,2)</f>
        <v>0</v>
      </c>
      <c r="H896" s="163"/>
      <c r="I896" s="164">
        <f>ROUND(E896*H896,2)</f>
        <v>0</v>
      </c>
      <c r="J896" s="163"/>
      <c r="K896" s="164">
        <f>ROUND(E896*J896,2)</f>
        <v>0</v>
      </c>
      <c r="L896" s="164">
        <v>21</v>
      </c>
      <c r="M896" s="164">
        <f>G896*(1+L896/100)</f>
        <v>0</v>
      </c>
      <c r="N896" s="164">
        <v>0</v>
      </c>
      <c r="O896" s="164">
        <f>ROUND(E896*N896,2)</f>
        <v>0</v>
      </c>
      <c r="P896" s="164">
        <v>1.4</v>
      </c>
      <c r="Q896" s="164">
        <f>ROUND(E896*P896,2)</f>
        <v>164.16</v>
      </c>
      <c r="R896" s="164" t="s">
        <v>709</v>
      </c>
      <c r="S896" s="164" t="s">
        <v>179</v>
      </c>
      <c r="T896" s="165" t="s">
        <v>179</v>
      </c>
      <c r="U896" s="166">
        <v>1.0509999999999999</v>
      </c>
      <c r="V896" s="166">
        <f>ROUND(E896*U896,2)</f>
        <v>123.24</v>
      </c>
      <c r="W896" s="166"/>
      <c r="X896" s="166" t="s">
        <v>221</v>
      </c>
      <c r="Y896" s="167"/>
      <c r="Z896" s="167"/>
      <c r="AA896" s="167"/>
      <c r="AB896" s="167"/>
      <c r="AC896" s="167"/>
      <c r="AD896" s="167"/>
      <c r="AE896" s="167"/>
      <c r="AF896" s="167"/>
      <c r="AG896" s="167" t="s">
        <v>222</v>
      </c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</row>
    <row r="897" spans="1:60" outlineLevel="1">
      <c r="A897" s="168"/>
      <c r="B897" s="169"/>
      <c r="C897" s="179" t="s">
        <v>1199</v>
      </c>
      <c r="D897" s="180"/>
      <c r="E897" s="181">
        <v>47.13</v>
      </c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7"/>
      <c r="Z897" s="167"/>
      <c r="AA897" s="167"/>
      <c r="AB897" s="167"/>
      <c r="AC897" s="167"/>
      <c r="AD897" s="167"/>
      <c r="AE897" s="167"/>
      <c r="AF897" s="167"/>
      <c r="AG897" s="167" t="s">
        <v>226</v>
      </c>
      <c r="AH897" s="167">
        <v>0</v>
      </c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</row>
    <row r="898" spans="1:60" outlineLevel="1">
      <c r="A898" s="168"/>
      <c r="B898" s="169"/>
      <c r="C898" s="179" t="s">
        <v>1200</v>
      </c>
      <c r="D898" s="180"/>
      <c r="E898" s="181">
        <v>34.924999999999997</v>
      </c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7"/>
      <c r="Z898" s="167"/>
      <c r="AA898" s="167"/>
      <c r="AB898" s="167"/>
      <c r="AC898" s="167"/>
      <c r="AD898" s="167"/>
      <c r="AE898" s="167"/>
      <c r="AF898" s="167"/>
      <c r="AG898" s="167" t="s">
        <v>226</v>
      </c>
      <c r="AH898" s="167">
        <v>0</v>
      </c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</row>
    <row r="899" spans="1:60" outlineLevel="1">
      <c r="A899" s="168"/>
      <c r="B899" s="169"/>
      <c r="C899" s="179" t="s">
        <v>1201</v>
      </c>
      <c r="D899" s="180"/>
      <c r="E899" s="181">
        <v>28.533999999999999</v>
      </c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7"/>
      <c r="Z899" s="167"/>
      <c r="AA899" s="167"/>
      <c r="AB899" s="167"/>
      <c r="AC899" s="167"/>
      <c r="AD899" s="167"/>
      <c r="AE899" s="167"/>
      <c r="AF899" s="167"/>
      <c r="AG899" s="167" t="s">
        <v>226</v>
      </c>
      <c r="AH899" s="167">
        <v>0</v>
      </c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</row>
    <row r="900" spans="1:60" outlineLevel="1">
      <c r="A900" s="168"/>
      <c r="B900" s="169"/>
      <c r="C900" s="179" t="s">
        <v>1202</v>
      </c>
      <c r="D900" s="180"/>
      <c r="E900" s="181">
        <v>6.6660000000000004</v>
      </c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7"/>
      <c r="Z900" s="167"/>
      <c r="AA900" s="167"/>
      <c r="AB900" s="167"/>
      <c r="AC900" s="167"/>
      <c r="AD900" s="167"/>
      <c r="AE900" s="167"/>
      <c r="AF900" s="167"/>
      <c r="AG900" s="167" t="s">
        <v>226</v>
      </c>
      <c r="AH900" s="167">
        <v>0</v>
      </c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</row>
    <row r="901" spans="1:60" ht="22.5" outlineLevel="1">
      <c r="A901" s="158">
        <v>235</v>
      </c>
      <c r="B901" s="159" t="s">
        <v>1203</v>
      </c>
      <c r="C901" s="160" t="s">
        <v>1204</v>
      </c>
      <c r="D901" s="161" t="s">
        <v>260</v>
      </c>
      <c r="E901" s="162">
        <v>336.38299999999998</v>
      </c>
      <c r="F901" s="163"/>
      <c r="G901" s="164">
        <f>ROUND(E901*F901,2)</f>
        <v>0</v>
      </c>
      <c r="H901" s="163"/>
      <c r="I901" s="164">
        <f>ROUND(E901*H901,2)</f>
        <v>0</v>
      </c>
      <c r="J901" s="163"/>
      <c r="K901" s="164">
        <f>ROUND(E901*J901,2)</f>
        <v>0</v>
      </c>
      <c r="L901" s="164">
        <v>21</v>
      </c>
      <c r="M901" s="164">
        <f>G901*(1+L901/100)</f>
        <v>0</v>
      </c>
      <c r="N901" s="164">
        <v>0</v>
      </c>
      <c r="O901" s="164">
        <f>ROUND(E901*N901,2)</f>
        <v>0</v>
      </c>
      <c r="P901" s="164">
        <v>5.5E-2</v>
      </c>
      <c r="Q901" s="164">
        <f>ROUND(E901*P901,2)</f>
        <v>18.5</v>
      </c>
      <c r="R901" s="164" t="s">
        <v>709</v>
      </c>
      <c r="S901" s="164" t="s">
        <v>179</v>
      </c>
      <c r="T901" s="165" t="s">
        <v>179</v>
      </c>
      <c r="U901" s="166">
        <v>0.42499999999999999</v>
      </c>
      <c r="V901" s="166">
        <f>ROUND(E901*U901,2)</f>
        <v>142.96</v>
      </c>
      <c r="W901" s="166"/>
      <c r="X901" s="166" t="s">
        <v>221</v>
      </c>
      <c r="Y901" s="167"/>
      <c r="Z901" s="167"/>
      <c r="AA901" s="167"/>
      <c r="AB901" s="167"/>
      <c r="AC901" s="167"/>
      <c r="AD901" s="167"/>
      <c r="AE901" s="167"/>
      <c r="AF901" s="167"/>
      <c r="AG901" s="167" t="s">
        <v>222</v>
      </c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</row>
    <row r="902" spans="1:60" ht="18.95" customHeight="1" outlineLevel="1">
      <c r="A902" s="168"/>
      <c r="B902" s="169"/>
      <c r="C902" s="244" t="s">
        <v>1205</v>
      </c>
      <c r="D902" s="244"/>
      <c r="E902" s="244"/>
      <c r="F902" s="244"/>
      <c r="G902" s="244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7"/>
      <c r="Z902" s="167"/>
      <c r="AA902" s="167"/>
      <c r="AB902" s="167"/>
      <c r="AC902" s="167"/>
      <c r="AD902" s="167"/>
      <c r="AE902" s="167"/>
      <c r="AF902" s="167"/>
      <c r="AG902" s="167" t="s">
        <v>224</v>
      </c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70" t="str">
        <f>C902</f>
        <v>bez odstupu, po hrubém vybourání otvorů v jakémkoliv zdivu cihelném, včetně pomocného lešení o výšce podlahy do 1900 mm a pro zatížení do 1,5 kPa  (150 kg/m2),</v>
      </c>
      <c r="BB902" s="167"/>
      <c r="BC902" s="167"/>
      <c r="BD902" s="167"/>
      <c r="BE902" s="167"/>
      <c r="BF902" s="167"/>
      <c r="BG902" s="167"/>
      <c r="BH902" s="167"/>
    </row>
    <row r="903" spans="1:60" ht="33.75" outlineLevel="1">
      <c r="A903" s="168"/>
      <c r="B903" s="169"/>
      <c r="C903" s="179" t="s">
        <v>1206</v>
      </c>
      <c r="D903" s="180"/>
      <c r="E903" s="181">
        <v>69.375</v>
      </c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7"/>
      <c r="Z903" s="167"/>
      <c r="AA903" s="167"/>
      <c r="AB903" s="167"/>
      <c r="AC903" s="167"/>
      <c r="AD903" s="167"/>
      <c r="AE903" s="167"/>
      <c r="AF903" s="167"/>
      <c r="AG903" s="167" t="s">
        <v>226</v>
      </c>
      <c r="AH903" s="167">
        <v>0</v>
      </c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</row>
    <row r="904" spans="1:60" outlineLevel="1">
      <c r="A904" s="168"/>
      <c r="B904" s="169"/>
      <c r="C904" s="179" t="s">
        <v>1207</v>
      </c>
      <c r="D904" s="180"/>
      <c r="E904" s="181">
        <v>43.3</v>
      </c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7"/>
      <c r="Z904" s="167"/>
      <c r="AA904" s="167"/>
      <c r="AB904" s="167"/>
      <c r="AC904" s="167"/>
      <c r="AD904" s="167"/>
      <c r="AE904" s="167"/>
      <c r="AF904" s="167"/>
      <c r="AG904" s="167" t="s">
        <v>226</v>
      </c>
      <c r="AH904" s="167">
        <v>0</v>
      </c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</row>
    <row r="905" spans="1:60" outlineLevel="1">
      <c r="A905" s="168"/>
      <c r="B905" s="169"/>
      <c r="C905" s="179" t="s">
        <v>1208</v>
      </c>
      <c r="D905" s="180"/>
      <c r="E905" s="181">
        <v>105.65</v>
      </c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7"/>
      <c r="Z905" s="167"/>
      <c r="AA905" s="167"/>
      <c r="AB905" s="167"/>
      <c r="AC905" s="167"/>
      <c r="AD905" s="167"/>
      <c r="AE905" s="167"/>
      <c r="AF905" s="167"/>
      <c r="AG905" s="167" t="s">
        <v>226</v>
      </c>
      <c r="AH905" s="167">
        <v>0</v>
      </c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</row>
    <row r="906" spans="1:60" outlineLevel="1">
      <c r="A906" s="168"/>
      <c r="B906" s="169"/>
      <c r="C906" s="190" t="s">
        <v>402</v>
      </c>
      <c r="D906" s="191"/>
      <c r="E906" s="192">
        <v>218.32499999999999</v>
      </c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7"/>
      <c r="Z906" s="167"/>
      <c r="AA906" s="167"/>
      <c r="AB906" s="167"/>
      <c r="AC906" s="167"/>
      <c r="AD906" s="167"/>
      <c r="AE906" s="167"/>
      <c r="AF906" s="167"/>
      <c r="AG906" s="167" t="s">
        <v>226</v>
      </c>
      <c r="AH906" s="167">
        <v>1</v>
      </c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</row>
    <row r="907" spans="1:60" outlineLevel="1">
      <c r="A907" s="168"/>
      <c r="B907" s="169"/>
      <c r="C907" s="179" t="s">
        <v>1209</v>
      </c>
      <c r="D907" s="180"/>
      <c r="E907" s="181">
        <v>16</v>
      </c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7"/>
      <c r="Z907" s="167"/>
      <c r="AA907" s="167"/>
      <c r="AB907" s="167"/>
      <c r="AC907" s="167"/>
      <c r="AD907" s="167"/>
      <c r="AE907" s="167"/>
      <c r="AF907" s="167"/>
      <c r="AG907" s="167" t="s">
        <v>226</v>
      </c>
      <c r="AH907" s="167">
        <v>0</v>
      </c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</row>
    <row r="908" spans="1:60" outlineLevel="1">
      <c r="A908" s="168"/>
      <c r="B908" s="169"/>
      <c r="C908" s="179" t="s">
        <v>1210</v>
      </c>
      <c r="D908" s="180"/>
      <c r="E908" s="181">
        <v>8.3140000000000001</v>
      </c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7"/>
      <c r="Z908" s="167"/>
      <c r="AA908" s="167"/>
      <c r="AB908" s="167"/>
      <c r="AC908" s="167"/>
      <c r="AD908" s="167"/>
      <c r="AE908" s="167"/>
      <c r="AF908" s="167"/>
      <c r="AG908" s="167" t="s">
        <v>226</v>
      </c>
      <c r="AH908" s="167">
        <v>0</v>
      </c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</row>
    <row r="909" spans="1:60" outlineLevel="1">
      <c r="A909" s="168"/>
      <c r="B909" s="169"/>
      <c r="C909" s="179" t="s">
        <v>1211</v>
      </c>
      <c r="D909" s="180"/>
      <c r="E909" s="181">
        <v>9.5150000000000006</v>
      </c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7"/>
      <c r="Z909" s="167"/>
      <c r="AA909" s="167"/>
      <c r="AB909" s="167"/>
      <c r="AC909" s="167"/>
      <c r="AD909" s="167"/>
      <c r="AE909" s="167"/>
      <c r="AF909" s="167"/>
      <c r="AG909" s="167" t="s">
        <v>226</v>
      </c>
      <c r="AH909" s="167">
        <v>0</v>
      </c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</row>
    <row r="910" spans="1:60" outlineLevel="1">
      <c r="A910" s="168"/>
      <c r="B910" s="169"/>
      <c r="C910" s="179" t="s">
        <v>1212</v>
      </c>
      <c r="D910" s="180"/>
      <c r="E910" s="181">
        <v>8.42</v>
      </c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7"/>
      <c r="Z910" s="167"/>
      <c r="AA910" s="167"/>
      <c r="AB910" s="167"/>
      <c r="AC910" s="167"/>
      <c r="AD910" s="167"/>
      <c r="AE910" s="167"/>
      <c r="AF910" s="167"/>
      <c r="AG910" s="167" t="s">
        <v>226</v>
      </c>
      <c r="AH910" s="167">
        <v>0</v>
      </c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</row>
    <row r="911" spans="1:60" outlineLevel="1">
      <c r="A911" s="168"/>
      <c r="B911" s="169"/>
      <c r="C911" s="190" t="s">
        <v>402</v>
      </c>
      <c r="D911" s="191"/>
      <c r="E911" s="192">
        <v>42.249000000000002</v>
      </c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7"/>
      <c r="Z911" s="167"/>
      <c r="AA911" s="167"/>
      <c r="AB911" s="167"/>
      <c r="AC911" s="167"/>
      <c r="AD911" s="167"/>
      <c r="AE911" s="167"/>
      <c r="AF911" s="167"/>
      <c r="AG911" s="167" t="s">
        <v>226</v>
      </c>
      <c r="AH911" s="167">
        <v>1</v>
      </c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</row>
    <row r="912" spans="1:60" outlineLevel="1">
      <c r="A912" s="168"/>
      <c r="B912" s="169"/>
      <c r="C912" s="179" t="s">
        <v>1213</v>
      </c>
      <c r="D912" s="180"/>
      <c r="E912" s="181">
        <v>19.95</v>
      </c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7"/>
      <c r="Z912" s="167"/>
      <c r="AA912" s="167"/>
      <c r="AB912" s="167"/>
      <c r="AC912" s="167"/>
      <c r="AD912" s="167"/>
      <c r="AE912" s="167"/>
      <c r="AF912" s="167"/>
      <c r="AG912" s="167" t="s">
        <v>226</v>
      </c>
      <c r="AH912" s="167">
        <v>0</v>
      </c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</row>
    <row r="913" spans="1:60" outlineLevel="1">
      <c r="A913" s="168"/>
      <c r="B913" s="169"/>
      <c r="C913" s="179" t="s">
        <v>1214</v>
      </c>
      <c r="D913" s="180"/>
      <c r="E913" s="181">
        <v>22.13</v>
      </c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7"/>
      <c r="Z913" s="167"/>
      <c r="AA913" s="167"/>
      <c r="AB913" s="167"/>
      <c r="AC913" s="167"/>
      <c r="AD913" s="167"/>
      <c r="AE913" s="167"/>
      <c r="AF913" s="167"/>
      <c r="AG913" s="167" t="s">
        <v>226</v>
      </c>
      <c r="AH913" s="167">
        <v>0</v>
      </c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</row>
    <row r="914" spans="1:60" outlineLevel="1">
      <c r="A914" s="168"/>
      <c r="B914" s="169"/>
      <c r="C914" s="190" t="s">
        <v>402</v>
      </c>
      <c r="D914" s="191"/>
      <c r="E914" s="192">
        <v>42.08</v>
      </c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7"/>
      <c r="Z914" s="167"/>
      <c r="AA914" s="167"/>
      <c r="AB914" s="167"/>
      <c r="AC914" s="167"/>
      <c r="AD914" s="167"/>
      <c r="AE914" s="167"/>
      <c r="AF914" s="167"/>
      <c r="AG914" s="167" t="s">
        <v>226</v>
      </c>
      <c r="AH914" s="167">
        <v>1</v>
      </c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</row>
    <row r="915" spans="1:60" outlineLevel="1">
      <c r="A915" s="168"/>
      <c r="B915" s="169"/>
      <c r="C915" s="179" t="s">
        <v>1215</v>
      </c>
      <c r="D915" s="180"/>
      <c r="E915" s="181">
        <v>15.2</v>
      </c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7"/>
      <c r="Z915" s="167"/>
      <c r="AA915" s="167"/>
      <c r="AB915" s="167"/>
      <c r="AC915" s="167"/>
      <c r="AD915" s="167"/>
      <c r="AE915" s="167"/>
      <c r="AF915" s="167"/>
      <c r="AG915" s="167" t="s">
        <v>226</v>
      </c>
      <c r="AH915" s="167">
        <v>0</v>
      </c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</row>
    <row r="916" spans="1:60" outlineLevel="1">
      <c r="A916" s="168"/>
      <c r="B916" s="169"/>
      <c r="C916" s="179" t="s">
        <v>1216</v>
      </c>
      <c r="D916" s="180"/>
      <c r="E916" s="181">
        <v>5.13</v>
      </c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7"/>
      <c r="Z916" s="167"/>
      <c r="AA916" s="167"/>
      <c r="AB916" s="167"/>
      <c r="AC916" s="167"/>
      <c r="AD916" s="167"/>
      <c r="AE916" s="167"/>
      <c r="AF916" s="167"/>
      <c r="AG916" s="167" t="s">
        <v>226</v>
      </c>
      <c r="AH916" s="167">
        <v>0</v>
      </c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</row>
    <row r="917" spans="1:60" outlineLevel="1">
      <c r="A917" s="168"/>
      <c r="B917" s="169"/>
      <c r="C917" s="179" t="s">
        <v>1217</v>
      </c>
      <c r="D917" s="180"/>
      <c r="E917" s="181">
        <v>4.125</v>
      </c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7"/>
      <c r="Z917" s="167"/>
      <c r="AA917" s="167"/>
      <c r="AB917" s="167"/>
      <c r="AC917" s="167"/>
      <c r="AD917" s="167"/>
      <c r="AE917" s="167"/>
      <c r="AF917" s="167"/>
      <c r="AG917" s="167" t="s">
        <v>226</v>
      </c>
      <c r="AH917" s="167">
        <v>0</v>
      </c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</row>
    <row r="918" spans="1:60" outlineLevel="1">
      <c r="A918" s="168"/>
      <c r="B918" s="169"/>
      <c r="C918" s="179" t="s">
        <v>1218</v>
      </c>
      <c r="D918" s="180"/>
      <c r="E918" s="181">
        <v>1.8360000000000001</v>
      </c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7"/>
      <c r="Z918" s="167"/>
      <c r="AA918" s="167"/>
      <c r="AB918" s="167"/>
      <c r="AC918" s="167"/>
      <c r="AD918" s="167"/>
      <c r="AE918" s="167"/>
      <c r="AF918" s="167"/>
      <c r="AG918" s="167" t="s">
        <v>226</v>
      </c>
      <c r="AH918" s="167">
        <v>0</v>
      </c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</row>
    <row r="919" spans="1:60" outlineLevel="1">
      <c r="A919" s="168"/>
      <c r="B919" s="169"/>
      <c r="C919" s="179" t="s">
        <v>1219</v>
      </c>
      <c r="D919" s="180"/>
      <c r="E919" s="181">
        <v>3.57</v>
      </c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7"/>
      <c r="Z919" s="167"/>
      <c r="AA919" s="167"/>
      <c r="AB919" s="167"/>
      <c r="AC919" s="167"/>
      <c r="AD919" s="167"/>
      <c r="AE919" s="167"/>
      <c r="AF919" s="167"/>
      <c r="AG919" s="167" t="s">
        <v>226</v>
      </c>
      <c r="AH919" s="167">
        <v>0</v>
      </c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</row>
    <row r="920" spans="1:60" outlineLevel="1">
      <c r="A920" s="168"/>
      <c r="B920" s="169"/>
      <c r="C920" s="179" t="s">
        <v>1220</v>
      </c>
      <c r="D920" s="180"/>
      <c r="E920" s="181">
        <v>1.173</v>
      </c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7"/>
      <c r="Z920" s="167"/>
      <c r="AA920" s="167"/>
      <c r="AB920" s="167"/>
      <c r="AC920" s="167"/>
      <c r="AD920" s="167"/>
      <c r="AE920" s="167"/>
      <c r="AF920" s="167"/>
      <c r="AG920" s="167" t="s">
        <v>226</v>
      </c>
      <c r="AH920" s="167">
        <v>0</v>
      </c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</row>
    <row r="921" spans="1:60" outlineLevel="1">
      <c r="A921" s="168"/>
      <c r="B921" s="169"/>
      <c r="C921" s="179" t="s">
        <v>1221</v>
      </c>
      <c r="D921" s="180"/>
      <c r="E921" s="181">
        <v>1.4550000000000001</v>
      </c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7"/>
      <c r="Z921" s="167"/>
      <c r="AA921" s="167"/>
      <c r="AB921" s="167"/>
      <c r="AC921" s="167"/>
      <c r="AD921" s="167"/>
      <c r="AE921" s="167"/>
      <c r="AF921" s="167"/>
      <c r="AG921" s="167" t="s">
        <v>226</v>
      </c>
      <c r="AH921" s="167">
        <v>0</v>
      </c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</row>
    <row r="922" spans="1:60" outlineLevel="1">
      <c r="A922" s="168"/>
      <c r="B922" s="169"/>
      <c r="C922" s="179" t="s">
        <v>1222</v>
      </c>
      <c r="D922" s="180"/>
      <c r="E922" s="181">
        <v>1.24</v>
      </c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7"/>
      <c r="Z922" s="167"/>
      <c r="AA922" s="167"/>
      <c r="AB922" s="167"/>
      <c r="AC922" s="167"/>
      <c r="AD922" s="167"/>
      <c r="AE922" s="167"/>
      <c r="AF922" s="167"/>
      <c r="AG922" s="167" t="s">
        <v>226</v>
      </c>
      <c r="AH922" s="167">
        <v>0</v>
      </c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</row>
    <row r="923" spans="1:60" outlineLevel="1">
      <c r="A923" s="168"/>
      <c r="B923" s="169"/>
      <c r="C923" s="190" t="s">
        <v>402</v>
      </c>
      <c r="D923" s="191"/>
      <c r="E923" s="192">
        <v>33.728999999999999</v>
      </c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7"/>
      <c r="Z923" s="167"/>
      <c r="AA923" s="167"/>
      <c r="AB923" s="167"/>
      <c r="AC923" s="167"/>
      <c r="AD923" s="167"/>
      <c r="AE923" s="167"/>
      <c r="AF923" s="167"/>
      <c r="AG923" s="167" t="s">
        <v>226</v>
      </c>
      <c r="AH923" s="167">
        <v>1</v>
      </c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</row>
    <row r="924" spans="1:60" ht="22.5" outlineLevel="1">
      <c r="A924" s="158">
        <v>236</v>
      </c>
      <c r="B924" s="159" t="s">
        <v>1223</v>
      </c>
      <c r="C924" s="160" t="s">
        <v>1224</v>
      </c>
      <c r="D924" s="161" t="s">
        <v>260</v>
      </c>
      <c r="E924" s="162">
        <v>3.97</v>
      </c>
      <c r="F924" s="163"/>
      <c r="G924" s="164">
        <f>ROUND(E924*F924,2)</f>
        <v>0</v>
      </c>
      <c r="H924" s="163"/>
      <c r="I924" s="164">
        <f>ROUND(E924*H924,2)</f>
        <v>0</v>
      </c>
      <c r="J924" s="163"/>
      <c r="K924" s="164">
        <f>ROUND(E924*J924,2)</f>
        <v>0</v>
      </c>
      <c r="L924" s="164">
        <v>21</v>
      </c>
      <c r="M924" s="164">
        <f>G924*(1+L924/100)</f>
        <v>0</v>
      </c>
      <c r="N924" s="164">
        <v>3.4000000000000002E-4</v>
      </c>
      <c r="O924" s="164">
        <f>ROUND(E924*N924,2)</f>
        <v>0</v>
      </c>
      <c r="P924" s="164">
        <v>0.183</v>
      </c>
      <c r="Q924" s="164">
        <f>ROUND(E924*P924,2)</f>
        <v>0.73</v>
      </c>
      <c r="R924" s="164" t="s">
        <v>709</v>
      </c>
      <c r="S924" s="164" t="s">
        <v>179</v>
      </c>
      <c r="T924" s="165" t="s">
        <v>179</v>
      </c>
      <c r="U924" s="166">
        <v>0.5</v>
      </c>
      <c r="V924" s="166">
        <f>ROUND(E924*U924,2)</f>
        <v>1.99</v>
      </c>
      <c r="W924" s="166"/>
      <c r="X924" s="166" t="s">
        <v>221</v>
      </c>
      <c r="Y924" s="167"/>
      <c r="Z924" s="167"/>
      <c r="AA924" s="167"/>
      <c r="AB924" s="167"/>
      <c r="AC924" s="167"/>
      <c r="AD924" s="167"/>
      <c r="AE924" s="167"/>
      <c r="AF924" s="167"/>
      <c r="AG924" s="167" t="s">
        <v>222</v>
      </c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</row>
    <row r="925" spans="1:60" ht="12.75" customHeight="1" outlineLevel="1">
      <c r="A925" s="168"/>
      <c r="B925" s="169"/>
      <c r="C925" s="244" t="s">
        <v>1225</v>
      </c>
      <c r="D925" s="244"/>
      <c r="E925" s="244"/>
      <c r="F925" s="244"/>
      <c r="G925" s="244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7"/>
      <c r="Z925" s="167"/>
      <c r="AA925" s="167"/>
      <c r="AB925" s="167"/>
      <c r="AC925" s="167"/>
      <c r="AD925" s="167"/>
      <c r="AE925" s="167"/>
      <c r="AF925" s="167"/>
      <c r="AG925" s="167" t="s">
        <v>224</v>
      </c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70" t="str">
        <f>C925</f>
        <v>z jakýchkoliv cihel pálených, včetně pomocného lešení o výšce podlahy do 1900 mm a pro zatížení do 1,5 kPa  (150 kg/m2),</v>
      </c>
      <c r="BB925" s="167"/>
      <c r="BC925" s="167"/>
      <c r="BD925" s="167"/>
      <c r="BE925" s="167"/>
      <c r="BF925" s="167"/>
      <c r="BG925" s="167"/>
      <c r="BH925" s="167"/>
    </row>
    <row r="926" spans="1:60" outlineLevel="1">
      <c r="A926" s="168"/>
      <c r="B926" s="169"/>
      <c r="C926" s="179" t="s">
        <v>1226</v>
      </c>
      <c r="D926" s="180"/>
      <c r="E926" s="181">
        <v>1.84</v>
      </c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7"/>
      <c r="Z926" s="167"/>
      <c r="AA926" s="167"/>
      <c r="AB926" s="167"/>
      <c r="AC926" s="167"/>
      <c r="AD926" s="167"/>
      <c r="AE926" s="167"/>
      <c r="AF926" s="167"/>
      <c r="AG926" s="167" t="s">
        <v>226</v>
      </c>
      <c r="AH926" s="167">
        <v>0</v>
      </c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</row>
    <row r="927" spans="1:60" outlineLevel="1">
      <c r="A927" s="168"/>
      <c r="B927" s="169"/>
      <c r="C927" s="179" t="s">
        <v>1227</v>
      </c>
      <c r="D927" s="180"/>
      <c r="E927" s="181">
        <v>2.13</v>
      </c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7"/>
      <c r="Z927" s="167"/>
      <c r="AA927" s="167"/>
      <c r="AB927" s="167"/>
      <c r="AC927" s="167"/>
      <c r="AD927" s="167"/>
      <c r="AE927" s="167"/>
      <c r="AF927" s="167"/>
      <c r="AG927" s="167" t="s">
        <v>226</v>
      </c>
      <c r="AH927" s="167">
        <v>0</v>
      </c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</row>
    <row r="928" spans="1:60" ht="22.5" outlineLevel="1">
      <c r="A928" s="158">
        <v>237</v>
      </c>
      <c r="B928" s="159" t="s">
        <v>1228</v>
      </c>
      <c r="C928" s="160" t="s">
        <v>1229</v>
      </c>
      <c r="D928" s="161" t="s">
        <v>260</v>
      </c>
      <c r="E928" s="162">
        <v>2.1875</v>
      </c>
      <c r="F928" s="163"/>
      <c r="G928" s="164">
        <f>ROUND(E928*F928,2)</f>
        <v>0</v>
      </c>
      <c r="H928" s="163"/>
      <c r="I928" s="164">
        <f>ROUND(E928*H928,2)</f>
        <v>0</v>
      </c>
      <c r="J928" s="163"/>
      <c r="K928" s="164">
        <f>ROUND(E928*J928,2)</f>
        <v>0</v>
      </c>
      <c r="L928" s="164">
        <v>21</v>
      </c>
      <c r="M928" s="164">
        <f>G928*(1+L928/100)</f>
        <v>0</v>
      </c>
      <c r="N928" s="164">
        <v>3.4000000000000002E-4</v>
      </c>
      <c r="O928" s="164">
        <f>ROUND(E928*N928,2)</f>
        <v>0</v>
      </c>
      <c r="P928" s="164">
        <v>0.27500000000000002</v>
      </c>
      <c r="Q928" s="164">
        <f>ROUND(E928*P928,2)</f>
        <v>0.6</v>
      </c>
      <c r="R928" s="164" t="s">
        <v>709</v>
      </c>
      <c r="S928" s="164" t="s">
        <v>179</v>
      </c>
      <c r="T928" s="165" t="s">
        <v>179</v>
      </c>
      <c r="U928" s="166">
        <v>1.0529999999999999</v>
      </c>
      <c r="V928" s="166">
        <f>ROUND(E928*U928,2)</f>
        <v>2.2999999999999998</v>
      </c>
      <c r="W928" s="166"/>
      <c r="X928" s="166" t="s">
        <v>221</v>
      </c>
      <c r="Y928" s="167"/>
      <c r="Z928" s="167"/>
      <c r="AA928" s="167"/>
      <c r="AB928" s="167"/>
      <c r="AC928" s="167"/>
      <c r="AD928" s="167"/>
      <c r="AE928" s="167"/>
      <c r="AF928" s="167"/>
      <c r="AG928" s="167" t="s">
        <v>222</v>
      </c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</row>
    <row r="929" spans="1:60" ht="12.75" customHeight="1" outlineLevel="1">
      <c r="A929" s="168"/>
      <c r="B929" s="169"/>
      <c r="C929" s="244" t="s">
        <v>1225</v>
      </c>
      <c r="D929" s="244"/>
      <c r="E929" s="244"/>
      <c r="F929" s="244"/>
      <c r="G929" s="244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7"/>
      <c r="Z929" s="167"/>
      <c r="AA929" s="167"/>
      <c r="AB929" s="167"/>
      <c r="AC929" s="167"/>
      <c r="AD929" s="167"/>
      <c r="AE929" s="167"/>
      <c r="AF929" s="167"/>
      <c r="AG929" s="167" t="s">
        <v>224</v>
      </c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70" t="str">
        <f>C929</f>
        <v>z jakýchkoliv cihel pálených, včetně pomocného lešení o výšce podlahy do 1900 mm a pro zatížení do 1,5 kPa  (150 kg/m2),</v>
      </c>
      <c r="BB929" s="167"/>
      <c r="BC929" s="167"/>
      <c r="BD929" s="167"/>
      <c r="BE929" s="167"/>
      <c r="BF929" s="167"/>
      <c r="BG929" s="167"/>
      <c r="BH929" s="167"/>
    </row>
    <row r="930" spans="1:60" outlineLevel="1">
      <c r="A930" s="168"/>
      <c r="B930" s="169"/>
      <c r="C930" s="179" t="s">
        <v>1230</v>
      </c>
      <c r="D930" s="180"/>
      <c r="E930" s="181">
        <v>1.175</v>
      </c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7"/>
      <c r="Z930" s="167"/>
      <c r="AA930" s="167"/>
      <c r="AB930" s="167"/>
      <c r="AC930" s="167"/>
      <c r="AD930" s="167"/>
      <c r="AE930" s="167"/>
      <c r="AF930" s="167"/>
      <c r="AG930" s="167" t="s">
        <v>226</v>
      </c>
      <c r="AH930" s="167">
        <v>0</v>
      </c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</row>
    <row r="931" spans="1:60" outlineLevel="1">
      <c r="A931" s="168"/>
      <c r="B931" s="169"/>
      <c r="C931" s="179" t="s">
        <v>1231</v>
      </c>
      <c r="D931" s="180"/>
      <c r="E931" s="181">
        <v>1.0125</v>
      </c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7"/>
      <c r="Z931" s="167"/>
      <c r="AA931" s="167"/>
      <c r="AB931" s="167"/>
      <c r="AC931" s="167"/>
      <c r="AD931" s="167"/>
      <c r="AE931" s="167"/>
      <c r="AF931" s="167"/>
      <c r="AG931" s="167" t="s">
        <v>226</v>
      </c>
      <c r="AH931" s="167">
        <v>0</v>
      </c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</row>
    <row r="932" spans="1:60" ht="22.5" outlineLevel="1">
      <c r="A932" s="158">
        <v>238</v>
      </c>
      <c r="B932" s="159" t="s">
        <v>1232</v>
      </c>
      <c r="C932" s="160" t="s">
        <v>1233</v>
      </c>
      <c r="D932" s="161" t="s">
        <v>260</v>
      </c>
      <c r="E932" s="162">
        <v>5.4225000000000003</v>
      </c>
      <c r="F932" s="163"/>
      <c r="G932" s="164">
        <f>ROUND(E932*F932,2)</f>
        <v>0</v>
      </c>
      <c r="H932" s="163"/>
      <c r="I932" s="164">
        <f>ROUND(E932*H932,2)</f>
        <v>0</v>
      </c>
      <c r="J932" s="163"/>
      <c r="K932" s="164">
        <f>ROUND(E932*J932,2)</f>
        <v>0</v>
      </c>
      <c r="L932" s="164">
        <v>21</v>
      </c>
      <c r="M932" s="164">
        <f>G932*(1+L932/100)</f>
        <v>0</v>
      </c>
      <c r="N932" s="164">
        <v>3.4000000000000002E-4</v>
      </c>
      <c r="O932" s="164">
        <f>ROUND(E932*N932,2)</f>
        <v>0</v>
      </c>
      <c r="P932" s="164">
        <v>0.54500000000000004</v>
      </c>
      <c r="Q932" s="164">
        <f>ROUND(E932*P932,2)</f>
        <v>2.96</v>
      </c>
      <c r="R932" s="164" t="s">
        <v>709</v>
      </c>
      <c r="S932" s="164" t="s">
        <v>179</v>
      </c>
      <c r="T932" s="165" t="s">
        <v>179</v>
      </c>
      <c r="U932" s="166">
        <v>1.524</v>
      </c>
      <c r="V932" s="166">
        <f>ROUND(E932*U932,2)</f>
        <v>8.26</v>
      </c>
      <c r="W932" s="166"/>
      <c r="X932" s="166" t="s">
        <v>221</v>
      </c>
      <c r="Y932" s="167"/>
      <c r="Z932" s="167"/>
      <c r="AA932" s="167"/>
      <c r="AB932" s="167"/>
      <c r="AC932" s="167"/>
      <c r="AD932" s="167"/>
      <c r="AE932" s="167"/>
      <c r="AF932" s="167"/>
      <c r="AG932" s="167" t="s">
        <v>222</v>
      </c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</row>
    <row r="933" spans="1:60" ht="12.75" customHeight="1" outlineLevel="1">
      <c r="A933" s="168"/>
      <c r="B933" s="169"/>
      <c r="C933" s="244" t="s">
        <v>1225</v>
      </c>
      <c r="D933" s="244"/>
      <c r="E933" s="244"/>
      <c r="F933" s="244"/>
      <c r="G933" s="244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7"/>
      <c r="Z933" s="167"/>
      <c r="AA933" s="167"/>
      <c r="AB933" s="167"/>
      <c r="AC933" s="167"/>
      <c r="AD933" s="167"/>
      <c r="AE933" s="167"/>
      <c r="AF933" s="167"/>
      <c r="AG933" s="167" t="s">
        <v>224</v>
      </c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70" t="str">
        <f>C933</f>
        <v>z jakýchkoliv cihel pálených, včetně pomocného lešení o výšce podlahy do 1900 mm a pro zatížení do 1,5 kPa  (150 kg/m2),</v>
      </c>
      <c r="BB933" s="167"/>
      <c r="BC933" s="167"/>
      <c r="BD933" s="167"/>
      <c r="BE933" s="167"/>
      <c r="BF933" s="167"/>
      <c r="BG933" s="167"/>
      <c r="BH933" s="167"/>
    </row>
    <row r="934" spans="1:60" outlineLevel="1">
      <c r="A934" s="168"/>
      <c r="B934" s="169"/>
      <c r="C934" s="179" t="s">
        <v>1234</v>
      </c>
      <c r="D934" s="180"/>
      <c r="E934" s="181">
        <v>2.9249999999999998</v>
      </c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7"/>
      <c r="Z934" s="167"/>
      <c r="AA934" s="167"/>
      <c r="AB934" s="167"/>
      <c r="AC934" s="167"/>
      <c r="AD934" s="167"/>
      <c r="AE934" s="167"/>
      <c r="AF934" s="167"/>
      <c r="AG934" s="167" t="s">
        <v>226</v>
      </c>
      <c r="AH934" s="167">
        <v>0</v>
      </c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</row>
    <row r="935" spans="1:60" outlineLevel="1">
      <c r="A935" s="168"/>
      <c r="B935" s="169"/>
      <c r="C935" s="179" t="s">
        <v>1235</v>
      </c>
      <c r="D935" s="180"/>
      <c r="E935" s="181">
        <v>1.0349999999999999</v>
      </c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7"/>
      <c r="Z935" s="167"/>
      <c r="AA935" s="167"/>
      <c r="AB935" s="167"/>
      <c r="AC935" s="167"/>
      <c r="AD935" s="167"/>
      <c r="AE935" s="167"/>
      <c r="AF935" s="167"/>
      <c r="AG935" s="167" t="s">
        <v>226</v>
      </c>
      <c r="AH935" s="167">
        <v>0</v>
      </c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</row>
    <row r="936" spans="1:60" outlineLevel="1">
      <c r="A936" s="168"/>
      <c r="B936" s="169"/>
      <c r="C936" s="179" t="s">
        <v>1236</v>
      </c>
      <c r="D936" s="180"/>
      <c r="E936" s="181">
        <v>1.4624999999999999</v>
      </c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7"/>
      <c r="Z936" s="167"/>
      <c r="AA936" s="167"/>
      <c r="AB936" s="167"/>
      <c r="AC936" s="167"/>
      <c r="AD936" s="167"/>
      <c r="AE936" s="167"/>
      <c r="AF936" s="167"/>
      <c r="AG936" s="167" t="s">
        <v>226</v>
      </c>
      <c r="AH936" s="167">
        <v>0</v>
      </c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</row>
    <row r="937" spans="1:60" outlineLevel="1">
      <c r="A937" s="158">
        <v>239</v>
      </c>
      <c r="B937" s="159" t="s">
        <v>1237</v>
      </c>
      <c r="C937" s="160" t="s">
        <v>1238</v>
      </c>
      <c r="D937" s="161" t="s">
        <v>511</v>
      </c>
      <c r="E937" s="162">
        <v>302</v>
      </c>
      <c r="F937" s="163"/>
      <c r="G937" s="164">
        <f>ROUND(E937*F937,2)</f>
        <v>0</v>
      </c>
      <c r="H937" s="163"/>
      <c r="I937" s="164">
        <f>ROUND(E937*H937,2)</f>
        <v>0</v>
      </c>
      <c r="J937" s="163"/>
      <c r="K937" s="164">
        <f>ROUND(E937*J937,2)</f>
        <v>0</v>
      </c>
      <c r="L937" s="164">
        <v>21</v>
      </c>
      <c r="M937" s="164">
        <f>G937*(1+L937/100)</f>
        <v>0</v>
      </c>
      <c r="N937" s="164">
        <v>0</v>
      </c>
      <c r="O937" s="164">
        <f>ROUND(E937*N937,2)</f>
        <v>0</v>
      </c>
      <c r="P937" s="164">
        <v>0</v>
      </c>
      <c r="Q937" s="164">
        <f>ROUND(E937*P937,2)</f>
        <v>0</v>
      </c>
      <c r="R937" s="164" t="s">
        <v>709</v>
      </c>
      <c r="S937" s="164" t="s">
        <v>179</v>
      </c>
      <c r="T937" s="165" t="s">
        <v>179</v>
      </c>
      <c r="U937" s="166">
        <v>0.03</v>
      </c>
      <c r="V937" s="166">
        <f>ROUND(E937*U937,2)</f>
        <v>9.06</v>
      </c>
      <c r="W937" s="166"/>
      <c r="X937" s="166" t="s">
        <v>221</v>
      </c>
      <c r="Y937" s="167"/>
      <c r="Z937" s="167"/>
      <c r="AA937" s="167"/>
      <c r="AB937" s="167"/>
      <c r="AC937" s="167"/>
      <c r="AD937" s="167"/>
      <c r="AE937" s="167"/>
      <c r="AF937" s="167"/>
      <c r="AG937" s="167" t="s">
        <v>222</v>
      </c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</row>
    <row r="938" spans="1:60" ht="12.75" customHeight="1" outlineLevel="1">
      <c r="A938" s="168"/>
      <c r="B938" s="169"/>
      <c r="C938" s="244" t="s">
        <v>1239</v>
      </c>
      <c r="D938" s="244"/>
      <c r="E938" s="244"/>
      <c r="F938" s="244"/>
      <c r="G938" s="244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7"/>
      <c r="Z938" s="167"/>
      <c r="AA938" s="167"/>
      <c r="AB938" s="167"/>
      <c r="AC938" s="167"/>
      <c r="AD938" s="167"/>
      <c r="AE938" s="167"/>
      <c r="AF938" s="167"/>
      <c r="AG938" s="167" t="s">
        <v>224</v>
      </c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</row>
    <row r="939" spans="1:60" outlineLevel="1">
      <c r="A939" s="168"/>
      <c r="B939" s="169"/>
      <c r="C939" s="179" t="s">
        <v>1240</v>
      </c>
      <c r="D939" s="180"/>
      <c r="E939" s="181">
        <v>31</v>
      </c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7"/>
      <c r="Z939" s="167"/>
      <c r="AA939" s="167"/>
      <c r="AB939" s="167"/>
      <c r="AC939" s="167"/>
      <c r="AD939" s="167"/>
      <c r="AE939" s="167"/>
      <c r="AF939" s="167"/>
      <c r="AG939" s="167" t="s">
        <v>226</v>
      </c>
      <c r="AH939" s="167">
        <v>0</v>
      </c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</row>
    <row r="940" spans="1:60" outlineLevel="1">
      <c r="A940" s="168"/>
      <c r="B940" s="169"/>
      <c r="C940" s="179" t="s">
        <v>1241</v>
      </c>
      <c r="D940" s="180"/>
      <c r="E940" s="181">
        <v>122</v>
      </c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7"/>
      <c r="Z940" s="167"/>
      <c r="AA940" s="167"/>
      <c r="AB940" s="167"/>
      <c r="AC940" s="167"/>
      <c r="AD940" s="167"/>
      <c r="AE940" s="167"/>
      <c r="AF940" s="167"/>
      <c r="AG940" s="167" t="s">
        <v>226</v>
      </c>
      <c r="AH940" s="167">
        <v>0</v>
      </c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</row>
    <row r="941" spans="1:60" outlineLevel="1">
      <c r="A941" s="168"/>
      <c r="B941" s="169"/>
      <c r="C941" s="179" t="s">
        <v>1242</v>
      </c>
      <c r="D941" s="180"/>
      <c r="E941" s="181">
        <v>110</v>
      </c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7"/>
      <c r="Z941" s="167"/>
      <c r="AA941" s="167"/>
      <c r="AB941" s="167"/>
      <c r="AC941" s="167"/>
      <c r="AD941" s="167"/>
      <c r="AE941" s="167"/>
      <c r="AF941" s="167"/>
      <c r="AG941" s="167" t="s">
        <v>226</v>
      </c>
      <c r="AH941" s="167">
        <v>0</v>
      </c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</row>
    <row r="942" spans="1:60" outlineLevel="1">
      <c r="A942" s="168"/>
      <c r="B942" s="169"/>
      <c r="C942" s="179" t="s">
        <v>1243</v>
      </c>
      <c r="D942" s="180"/>
      <c r="E942" s="181">
        <v>39</v>
      </c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7"/>
      <c r="Z942" s="167"/>
      <c r="AA942" s="167"/>
      <c r="AB942" s="167"/>
      <c r="AC942" s="167"/>
      <c r="AD942" s="167"/>
      <c r="AE942" s="167"/>
      <c r="AF942" s="167"/>
      <c r="AG942" s="167" t="s">
        <v>226</v>
      </c>
      <c r="AH942" s="167">
        <v>0</v>
      </c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</row>
    <row r="943" spans="1:60" outlineLevel="1">
      <c r="A943" s="158">
        <v>240</v>
      </c>
      <c r="B943" s="159" t="s">
        <v>1244</v>
      </c>
      <c r="C943" s="160" t="s">
        <v>1245</v>
      </c>
      <c r="D943" s="161" t="s">
        <v>511</v>
      </c>
      <c r="E943" s="162">
        <v>84</v>
      </c>
      <c r="F943" s="163"/>
      <c r="G943" s="164">
        <f>ROUND(E943*F943,2)</f>
        <v>0</v>
      </c>
      <c r="H943" s="163"/>
      <c r="I943" s="164">
        <f>ROUND(E943*H943,2)</f>
        <v>0</v>
      </c>
      <c r="J943" s="163"/>
      <c r="K943" s="164">
        <f>ROUND(E943*J943,2)</f>
        <v>0</v>
      </c>
      <c r="L943" s="164">
        <v>21</v>
      </c>
      <c r="M943" s="164">
        <f>G943*(1+L943/100)</f>
        <v>0</v>
      </c>
      <c r="N943" s="164">
        <v>0</v>
      </c>
      <c r="O943" s="164">
        <f>ROUND(E943*N943,2)</f>
        <v>0</v>
      </c>
      <c r="P943" s="164">
        <v>0</v>
      </c>
      <c r="Q943" s="164">
        <f>ROUND(E943*P943,2)</f>
        <v>0</v>
      </c>
      <c r="R943" s="164" t="s">
        <v>709</v>
      </c>
      <c r="S943" s="164" t="s">
        <v>179</v>
      </c>
      <c r="T943" s="165" t="s">
        <v>179</v>
      </c>
      <c r="U943" s="166">
        <v>0.05</v>
      </c>
      <c r="V943" s="166">
        <f>ROUND(E943*U943,2)</f>
        <v>4.2</v>
      </c>
      <c r="W943" s="166"/>
      <c r="X943" s="166" t="s">
        <v>221</v>
      </c>
      <c r="Y943" s="167"/>
      <c r="Z943" s="167"/>
      <c r="AA943" s="167"/>
      <c r="AB943" s="167"/>
      <c r="AC943" s="167"/>
      <c r="AD943" s="167"/>
      <c r="AE943" s="167"/>
      <c r="AF943" s="167"/>
      <c r="AG943" s="167" t="s">
        <v>222</v>
      </c>
      <c r="AH943" s="167"/>
      <c r="AI943" s="167"/>
      <c r="AJ943" s="167"/>
      <c r="AK943" s="167"/>
      <c r="AL943" s="167"/>
      <c r="AM943" s="167"/>
      <c r="AN943" s="167"/>
      <c r="AO943" s="167"/>
      <c r="AP943" s="167"/>
      <c r="AQ943" s="167"/>
      <c r="AR943" s="167"/>
      <c r="AS943" s="167"/>
      <c r="AT943" s="167"/>
      <c r="AU943" s="167"/>
      <c r="AV943" s="167"/>
      <c r="AW943" s="167"/>
      <c r="AX943" s="167"/>
      <c r="AY943" s="167"/>
      <c r="AZ943" s="167"/>
      <c r="BA943" s="167"/>
      <c r="BB943" s="167"/>
      <c r="BC943" s="167"/>
      <c r="BD943" s="167"/>
      <c r="BE943" s="167"/>
      <c r="BF943" s="167"/>
      <c r="BG943" s="167"/>
      <c r="BH943" s="167"/>
    </row>
    <row r="944" spans="1:60" ht="12.75" customHeight="1" outlineLevel="1">
      <c r="A944" s="168"/>
      <c r="B944" s="169"/>
      <c r="C944" s="244" t="s">
        <v>1239</v>
      </c>
      <c r="D944" s="244"/>
      <c r="E944" s="244"/>
      <c r="F944" s="244"/>
      <c r="G944" s="244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7"/>
      <c r="Z944" s="167"/>
      <c r="AA944" s="167"/>
      <c r="AB944" s="167"/>
      <c r="AC944" s="167"/>
      <c r="AD944" s="167"/>
      <c r="AE944" s="167"/>
      <c r="AF944" s="167"/>
      <c r="AG944" s="167" t="s">
        <v>224</v>
      </c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</row>
    <row r="945" spans="1:60" outlineLevel="1">
      <c r="A945" s="168"/>
      <c r="B945" s="169"/>
      <c r="C945" s="179" t="s">
        <v>1246</v>
      </c>
      <c r="D945" s="180"/>
      <c r="E945" s="181">
        <v>2</v>
      </c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7"/>
      <c r="Z945" s="167"/>
      <c r="AA945" s="167"/>
      <c r="AB945" s="167"/>
      <c r="AC945" s="167"/>
      <c r="AD945" s="167"/>
      <c r="AE945" s="167"/>
      <c r="AF945" s="167"/>
      <c r="AG945" s="167" t="s">
        <v>226</v>
      </c>
      <c r="AH945" s="167">
        <v>0</v>
      </c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</row>
    <row r="946" spans="1:60" outlineLevel="1">
      <c r="A946" s="168"/>
      <c r="B946" s="169"/>
      <c r="C946" s="179" t="s">
        <v>1247</v>
      </c>
      <c r="D946" s="180"/>
      <c r="E946" s="181">
        <v>28</v>
      </c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7"/>
      <c r="Z946" s="167"/>
      <c r="AA946" s="167"/>
      <c r="AB946" s="167"/>
      <c r="AC946" s="167"/>
      <c r="AD946" s="167"/>
      <c r="AE946" s="167"/>
      <c r="AF946" s="167"/>
      <c r="AG946" s="167" t="s">
        <v>226</v>
      </c>
      <c r="AH946" s="167">
        <v>0</v>
      </c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</row>
    <row r="947" spans="1:60" outlineLevel="1">
      <c r="A947" s="168"/>
      <c r="B947" s="169"/>
      <c r="C947" s="179" t="s">
        <v>1248</v>
      </c>
      <c r="D947" s="180"/>
      <c r="E947" s="181">
        <v>31</v>
      </c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7"/>
      <c r="Z947" s="167"/>
      <c r="AA947" s="167"/>
      <c r="AB947" s="167"/>
      <c r="AC947" s="167"/>
      <c r="AD947" s="167"/>
      <c r="AE947" s="167"/>
      <c r="AF947" s="167"/>
      <c r="AG947" s="167" t="s">
        <v>226</v>
      </c>
      <c r="AH947" s="167">
        <v>0</v>
      </c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</row>
    <row r="948" spans="1:60" outlineLevel="1">
      <c r="A948" s="168"/>
      <c r="B948" s="169"/>
      <c r="C948" s="179" t="s">
        <v>1249</v>
      </c>
      <c r="D948" s="180"/>
      <c r="E948" s="181">
        <v>23</v>
      </c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7"/>
      <c r="Z948" s="167"/>
      <c r="AA948" s="167"/>
      <c r="AB948" s="167"/>
      <c r="AC948" s="167"/>
      <c r="AD948" s="167"/>
      <c r="AE948" s="167"/>
      <c r="AF948" s="167"/>
      <c r="AG948" s="167" t="s">
        <v>226</v>
      </c>
      <c r="AH948" s="167">
        <v>0</v>
      </c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</row>
    <row r="949" spans="1:60" outlineLevel="1">
      <c r="A949" s="158">
        <v>241</v>
      </c>
      <c r="B949" s="159" t="s">
        <v>1244</v>
      </c>
      <c r="C949" s="160" t="s">
        <v>1245</v>
      </c>
      <c r="D949" s="161" t="s">
        <v>511</v>
      </c>
      <c r="E949" s="162">
        <v>25</v>
      </c>
      <c r="F949" s="163"/>
      <c r="G949" s="164">
        <f>ROUND(E949*F949,2)</f>
        <v>0</v>
      </c>
      <c r="H949" s="163"/>
      <c r="I949" s="164">
        <f>ROUND(E949*H949,2)</f>
        <v>0</v>
      </c>
      <c r="J949" s="163"/>
      <c r="K949" s="164">
        <f>ROUND(E949*J949,2)</f>
        <v>0</v>
      </c>
      <c r="L949" s="164">
        <v>21</v>
      </c>
      <c r="M949" s="164">
        <f>G949*(1+L949/100)</f>
        <v>0</v>
      </c>
      <c r="N949" s="164">
        <v>0</v>
      </c>
      <c r="O949" s="164">
        <f>ROUND(E949*N949,2)</f>
        <v>0</v>
      </c>
      <c r="P949" s="164">
        <v>0</v>
      </c>
      <c r="Q949" s="164">
        <f>ROUND(E949*P949,2)</f>
        <v>0</v>
      </c>
      <c r="R949" s="164" t="s">
        <v>709</v>
      </c>
      <c r="S949" s="164" t="s">
        <v>179</v>
      </c>
      <c r="T949" s="165" t="s">
        <v>179</v>
      </c>
      <c r="U949" s="166">
        <v>0.05</v>
      </c>
      <c r="V949" s="166">
        <f>ROUND(E949*U949,2)</f>
        <v>1.25</v>
      </c>
      <c r="W949" s="166"/>
      <c r="X949" s="166" t="s">
        <v>221</v>
      </c>
      <c r="Y949" s="167"/>
      <c r="Z949" s="167"/>
      <c r="AA949" s="167"/>
      <c r="AB949" s="167"/>
      <c r="AC949" s="167"/>
      <c r="AD949" s="167"/>
      <c r="AE949" s="167"/>
      <c r="AF949" s="167"/>
      <c r="AG949" s="167" t="s">
        <v>222</v>
      </c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</row>
    <row r="950" spans="1:60" ht="12.75" customHeight="1" outlineLevel="1">
      <c r="A950" s="168"/>
      <c r="B950" s="169"/>
      <c r="C950" s="244" t="s">
        <v>1239</v>
      </c>
      <c r="D950" s="244"/>
      <c r="E950" s="244"/>
      <c r="F950" s="244"/>
      <c r="G950" s="244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7"/>
      <c r="Z950" s="167"/>
      <c r="AA950" s="167"/>
      <c r="AB950" s="167"/>
      <c r="AC950" s="167"/>
      <c r="AD950" s="167"/>
      <c r="AE950" s="167"/>
      <c r="AF950" s="167"/>
      <c r="AG950" s="167" t="s">
        <v>224</v>
      </c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</row>
    <row r="951" spans="1:60" outlineLevel="1">
      <c r="A951" s="168"/>
      <c r="B951" s="169"/>
      <c r="C951" s="179" t="s">
        <v>1250</v>
      </c>
      <c r="D951" s="180"/>
      <c r="E951" s="181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7"/>
      <c r="Z951" s="167"/>
      <c r="AA951" s="167"/>
      <c r="AB951" s="167"/>
      <c r="AC951" s="167"/>
      <c r="AD951" s="167"/>
      <c r="AE951" s="167"/>
      <c r="AF951" s="167"/>
      <c r="AG951" s="167" t="s">
        <v>226</v>
      </c>
      <c r="AH951" s="167">
        <v>0</v>
      </c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</row>
    <row r="952" spans="1:60" outlineLevel="1">
      <c r="A952" s="168"/>
      <c r="B952" s="169"/>
      <c r="C952" s="179" t="s">
        <v>1251</v>
      </c>
      <c r="D952" s="180"/>
      <c r="E952" s="181">
        <v>14</v>
      </c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7"/>
      <c r="Z952" s="167"/>
      <c r="AA952" s="167"/>
      <c r="AB952" s="167"/>
      <c r="AC952" s="167"/>
      <c r="AD952" s="167"/>
      <c r="AE952" s="167"/>
      <c r="AF952" s="167"/>
      <c r="AG952" s="167" t="s">
        <v>226</v>
      </c>
      <c r="AH952" s="167">
        <v>0</v>
      </c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</row>
    <row r="953" spans="1:60" outlineLevel="1">
      <c r="A953" s="168"/>
      <c r="B953" s="169"/>
      <c r="C953" s="179" t="s">
        <v>1252</v>
      </c>
      <c r="D953" s="180"/>
      <c r="E953" s="181">
        <v>11</v>
      </c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7"/>
      <c r="Z953" s="167"/>
      <c r="AA953" s="167"/>
      <c r="AB953" s="167"/>
      <c r="AC953" s="167"/>
      <c r="AD953" s="167"/>
      <c r="AE953" s="167"/>
      <c r="AF953" s="167"/>
      <c r="AG953" s="167" t="s">
        <v>226</v>
      </c>
      <c r="AH953" s="167">
        <v>0</v>
      </c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</row>
    <row r="954" spans="1:60" outlineLevel="1">
      <c r="A954" s="158">
        <v>242</v>
      </c>
      <c r="B954" s="159" t="s">
        <v>1253</v>
      </c>
      <c r="C954" s="160" t="s">
        <v>1254</v>
      </c>
      <c r="D954" s="161" t="s">
        <v>260</v>
      </c>
      <c r="E954" s="162">
        <v>10.7</v>
      </c>
      <c r="F954" s="163"/>
      <c r="G954" s="164">
        <f>ROUND(E954*F954,2)</f>
        <v>0</v>
      </c>
      <c r="H954" s="163"/>
      <c r="I954" s="164">
        <f>ROUND(E954*H954,2)</f>
        <v>0</v>
      </c>
      <c r="J954" s="163"/>
      <c r="K954" s="164">
        <f>ROUND(E954*J954,2)</f>
        <v>0</v>
      </c>
      <c r="L954" s="164">
        <v>21</v>
      </c>
      <c r="M954" s="164">
        <f>G954*(1+L954/100)</f>
        <v>0</v>
      </c>
      <c r="N954" s="164">
        <v>9.2000000000000003E-4</v>
      </c>
      <c r="O954" s="164">
        <f>ROUND(E954*N954,2)</f>
        <v>0.01</v>
      </c>
      <c r="P954" s="164">
        <v>2.7E-2</v>
      </c>
      <c r="Q954" s="164">
        <f>ROUND(E954*P954,2)</f>
        <v>0.28999999999999998</v>
      </c>
      <c r="R954" s="164" t="s">
        <v>709</v>
      </c>
      <c r="S954" s="164" t="s">
        <v>179</v>
      </c>
      <c r="T954" s="165" t="s">
        <v>179</v>
      </c>
      <c r="U954" s="166">
        <v>0.26300000000000001</v>
      </c>
      <c r="V954" s="166">
        <f>ROUND(E954*U954,2)</f>
        <v>2.81</v>
      </c>
      <c r="W954" s="166"/>
      <c r="X954" s="166" t="s">
        <v>221</v>
      </c>
      <c r="Y954" s="167"/>
      <c r="Z954" s="167"/>
      <c r="AA954" s="167"/>
      <c r="AB954" s="167"/>
      <c r="AC954" s="167"/>
      <c r="AD954" s="167"/>
      <c r="AE954" s="167"/>
      <c r="AF954" s="167"/>
      <c r="AG954" s="167" t="s">
        <v>222</v>
      </c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</row>
    <row r="955" spans="1:60" ht="12.75" customHeight="1" outlineLevel="1">
      <c r="A955" s="168"/>
      <c r="B955" s="169"/>
      <c r="C955" s="244" t="s">
        <v>1255</v>
      </c>
      <c r="D955" s="244"/>
      <c r="E955" s="244"/>
      <c r="F955" s="244"/>
      <c r="G955" s="244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7"/>
      <c r="Z955" s="167"/>
      <c r="AA955" s="167"/>
      <c r="AB955" s="167"/>
      <c r="AC955" s="167"/>
      <c r="AD955" s="167"/>
      <c r="AE955" s="167"/>
      <c r="AF955" s="167"/>
      <c r="AG955" s="167" t="s">
        <v>224</v>
      </c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</row>
    <row r="956" spans="1:60" outlineLevel="1">
      <c r="A956" s="168"/>
      <c r="B956" s="169"/>
      <c r="C956" s="179" t="s">
        <v>1256</v>
      </c>
      <c r="D956" s="180"/>
      <c r="E956" s="181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7"/>
      <c r="Z956" s="167"/>
      <c r="AA956" s="167"/>
      <c r="AB956" s="167"/>
      <c r="AC956" s="167"/>
      <c r="AD956" s="167"/>
      <c r="AE956" s="167"/>
      <c r="AF956" s="167"/>
      <c r="AG956" s="167" t="s">
        <v>226</v>
      </c>
      <c r="AH956" s="167">
        <v>0</v>
      </c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</row>
    <row r="957" spans="1:60" outlineLevel="1">
      <c r="A957" s="168"/>
      <c r="B957" s="169"/>
      <c r="C957" s="179" t="s">
        <v>1257</v>
      </c>
      <c r="D957" s="180"/>
      <c r="E957" s="181">
        <v>7.8</v>
      </c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7"/>
      <c r="Z957" s="167"/>
      <c r="AA957" s="167"/>
      <c r="AB957" s="167"/>
      <c r="AC957" s="167"/>
      <c r="AD957" s="167"/>
      <c r="AE957" s="167"/>
      <c r="AF957" s="167"/>
      <c r="AG957" s="167" t="s">
        <v>226</v>
      </c>
      <c r="AH957" s="167">
        <v>0</v>
      </c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</row>
    <row r="958" spans="1:60" outlineLevel="1">
      <c r="A958" s="168"/>
      <c r="B958" s="169"/>
      <c r="C958" s="179" t="s">
        <v>1258</v>
      </c>
      <c r="D958" s="180"/>
      <c r="E958" s="181">
        <v>2.9</v>
      </c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7"/>
      <c r="Z958" s="167"/>
      <c r="AA958" s="167"/>
      <c r="AB958" s="167"/>
      <c r="AC958" s="167"/>
      <c r="AD958" s="167"/>
      <c r="AE958" s="167"/>
      <c r="AF958" s="167"/>
      <c r="AG958" s="167" t="s">
        <v>226</v>
      </c>
      <c r="AH958" s="167">
        <v>0</v>
      </c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</row>
    <row r="959" spans="1:60" outlineLevel="1">
      <c r="A959" s="158">
        <v>243</v>
      </c>
      <c r="B959" s="159" t="s">
        <v>1259</v>
      </c>
      <c r="C959" s="160" t="s">
        <v>1260</v>
      </c>
      <c r="D959" s="161" t="s">
        <v>260</v>
      </c>
      <c r="E959" s="162">
        <v>27.27</v>
      </c>
      <c r="F959" s="163"/>
      <c r="G959" s="164">
        <f>ROUND(E959*F959,2)</f>
        <v>0</v>
      </c>
      <c r="H959" s="163"/>
      <c r="I959" s="164">
        <f>ROUND(E959*H959,2)</f>
        <v>0</v>
      </c>
      <c r="J959" s="163"/>
      <c r="K959" s="164">
        <f>ROUND(E959*J959,2)</f>
        <v>0</v>
      </c>
      <c r="L959" s="164">
        <v>21</v>
      </c>
      <c r="M959" s="164">
        <f>G959*(1+L959/100)</f>
        <v>0</v>
      </c>
      <c r="N959" s="164">
        <v>2.1900000000000001E-3</v>
      </c>
      <c r="O959" s="164">
        <f>ROUND(E959*N959,2)</f>
        <v>0.06</v>
      </c>
      <c r="P959" s="164">
        <v>7.4999999999999997E-2</v>
      </c>
      <c r="Q959" s="164">
        <f>ROUND(E959*P959,2)</f>
        <v>2.0499999999999998</v>
      </c>
      <c r="R959" s="164" t="s">
        <v>709</v>
      </c>
      <c r="S959" s="164" t="s">
        <v>179</v>
      </c>
      <c r="T959" s="165" t="s">
        <v>179</v>
      </c>
      <c r="U959" s="166">
        <v>0.95499999999999996</v>
      </c>
      <c r="V959" s="166">
        <f>ROUND(E959*U959,2)</f>
        <v>26.04</v>
      </c>
      <c r="W959" s="166"/>
      <c r="X959" s="166" t="s">
        <v>221</v>
      </c>
      <c r="Y959" s="167"/>
      <c r="Z959" s="167"/>
      <c r="AA959" s="167"/>
      <c r="AB959" s="167"/>
      <c r="AC959" s="167"/>
      <c r="AD959" s="167"/>
      <c r="AE959" s="167"/>
      <c r="AF959" s="167"/>
      <c r="AG959" s="167" t="s">
        <v>222</v>
      </c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</row>
    <row r="960" spans="1:60" ht="12.75" customHeight="1" outlineLevel="1">
      <c r="A960" s="168"/>
      <c r="B960" s="169"/>
      <c r="C960" s="244" t="s">
        <v>1255</v>
      </c>
      <c r="D960" s="244"/>
      <c r="E960" s="244"/>
      <c r="F960" s="244"/>
      <c r="G960" s="244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7"/>
      <c r="Z960" s="167"/>
      <c r="AA960" s="167"/>
      <c r="AB960" s="167"/>
      <c r="AC960" s="167"/>
      <c r="AD960" s="167"/>
      <c r="AE960" s="167"/>
      <c r="AF960" s="167"/>
      <c r="AG960" s="167" t="s">
        <v>224</v>
      </c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</row>
    <row r="961" spans="1:60" outlineLevel="1">
      <c r="A961" s="168"/>
      <c r="B961" s="169"/>
      <c r="C961" s="179" t="s">
        <v>1261</v>
      </c>
      <c r="D961" s="180"/>
      <c r="E961" s="181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7"/>
      <c r="Z961" s="167"/>
      <c r="AA961" s="167"/>
      <c r="AB961" s="167"/>
      <c r="AC961" s="167"/>
      <c r="AD961" s="167"/>
      <c r="AE961" s="167"/>
      <c r="AF961" s="167"/>
      <c r="AG961" s="167" t="s">
        <v>226</v>
      </c>
      <c r="AH961" s="167">
        <v>0</v>
      </c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</row>
    <row r="962" spans="1:60" outlineLevel="1">
      <c r="A962" s="168"/>
      <c r="B962" s="169"/>
      <c r="C962" s="179" t="s">
        <v>1262</v>
      </c>
      <c r="D962" s="180"/>
      <c r="E962" s="181">
        <v>8.4</v>
      </c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7"/>
      <c r="Z962" s="167"/>
      <c r="AA962" s="167"/>
      <c r="AB962" s="167"/>
      <c r="AC962" s="167"/>
      <c r="AD962" s="167"/>
      <c r="AE962" s="167"/>
      <c r="AF962" s="167"/>
      <c r="AG962" s="167" t="s">
        <v>226</v>
      </c>
      <c r="AH962" s="167">
        <v>0</v>
      </c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</row>
    <row r="963" spans="1:60" outlineLevel="1">
      <c r="A963" s="168"/>
      <c r="B963" s="169"/>
      <c r="C963" s="179" t="s">
        <v>1263</v>
      </c>
      <c r="D963" s="180"/>
      <c r="E963" s="181">
        <v>6.64</v>
      </c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7"/>
      <c r="Z963" s="167"/>
      <c r="AA963" s="167"/>
      <c r="AB963" s="167"/>
      <c r="AC963" s="167"/>
      <c r="AD963" s="167"/>
      <c r="AE963" s="167"/>
      <c r="AF963" s="167"/>
      <c r="AG963" s="167" t="s">
        <v>226</v>
      </c>
      <c r="AH963" s="167">
        <v>0</v>
      </c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</row>
    <row r="964" spans="1:60" outlineLevel="1">
      <c r="A964" s="168"/>
      <c r="B964" s="169"/>
      <c r="C964" s="179" t="s">
        <v>1264</v>
      </c>
      <c r="D964" s="180"/>
      <c r="E964" s="181">
        <v>6.64</v>
      </c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7"/>
      <c r="Z964" s="167"/>
      <c r="AA964" s="167"/>
      <c r="AB964" s="167"/>
      <c r="AC964" s="167"/>
      <c r="AD964" s="167"/>
      <c r="AE964" s="167"/>
      <c r="AF964" s="167"/>
      <c r="AG964" s="167" t="s">
        <v>226</v>
      </c>
      <c r="AH964" s="167">
        <v>0</v>
      </c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</row>
    <row r="965" spans="1:60" outlineLevel="1">
      <c r="A965" s="168"/>
      <c r="B965" s="169"/>
      <c r="C965" s="179" t="s">
        <v>1265</v>
      </c>
      <c r="D965" s="180"/>
      <c r="E965" s="181">
        <v>5.59</v>
      </c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7"/>
      <c r="Z965" s="167"/>
      <c r="AA965" s="167"/>
      <c r="AB965" s="167"/>
      <c r="AC965" s="167"/>
      <c r="AD965" s="167"/>
      <c r="AE965" s="167"/>
      <c r="AF965" s="167"/>
      <c r="AG965" s="167" t="s">
        <v>226</v>
      </c>
      <c r="AH965" s="167">
        <v>0</v>
      </c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</row>
    <row r="966" spans="1:60" outlineLevel="1">
      <c r="A966" s="158">
        <v>244</v>
      </c>
      <c r="B966" s="159" t="s">
        <v>1266</v>
      </c>
      <c r="C966" s="160" t="s">
        <v>1267</v>
      </c>
      <c r="D966" s="161" t="s">
        <v>260</v>
      </c>
      <c r="E966" s="162">
        <v>34.799999999999997</v>
      </c>
      <c r="F966" s="163"/>
      <c r="G966" s="164">
        <f>ROUND(E966*F966,2)</f>
        <v>0</v>
      </c>
      <c r="H966" s="163"/>
      <c r="I966" s="164">
        <f>ROUND(E966*H966,2)</f>
        <v>0</v>
      </c>
      <c r="J966" s="163"/>
      <c r="K966" s="164">
        <f>ROUND(E966*J966,2)</f>
        <v>0</v>
      </c>
      <c r="L966" s="164">
        <v>21</v>
      </c>
      <c r="M966" s="164">
        <f>G966*(1+L966/100)</f>
        <v>0</v>
      </c>
      <c r="N966" s="164">
        <v>1E-3</v>
      </c>
      <c r="O966" s="164">
        <f>ROUND(E966*N966,2)</f>
        <v>0.03</v>
      </c>
      <c r="P966" s="164">
        <v>6.2E-2</v>
      </c>
      <c r="Q966" s="164">
        <f>ROUND(E966*P966,2)</f>
        <v>2.16</v>
      </c>
      <c r="R966" s="164" t="s">
        <v>709</v>
      </c>
      <c r="S966" s="164" t="s">
        <v>179</v>
      </c>
      <c r="T966" s="165" t="s">
        <v>179</v>
      </c>
      <c r="U966" s="166">
        <v>0.61199999999999999</v>
      </c>
      <c r="V966" s="166">
        <f>ROUND(E966*U966,2)</f>
        <v>21.3</v>
      </c>
      <c r="W966" s="166"/>
      <c r="X966" s="166" t="s">
        <v>221</v>
      </c>
      <c r="Y966" s="167"/>
      <c r="Z966" s="167"/>
      <c r="AA966" s="167"/>
      <c r="AB966" s="167"/>
      <c r="AC966" s="167"/>
      <c r="AD966" s="167"/>
      <c r="AE966" s="167"/>
      <c r="AF966" s="167"/>
      <c r="AG966" s="167" t="s">
        <v>222</v>
      </c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</row>
    <row r="967" spans="1:60" ht="12.75" customHeight="1" outlineLevel="1">
      <c r="A967" s="168"/>
      <c r="B967" s="169"/>
      <c r="C967" s="244" t="s">
        <v>1255</v>
      </c>
      <c r="D967" s="244"/>
      <c r="E967" s="244"/>
      <c r="F967" s="244"/>
      <c r="G967" s="244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7"/>
      <c r="Z967" s="167"/>
      <c r="AA967" s="167"/>
      <c r="AB967" s="167"/>
      <c r="AC967" s="167"/>
      <c r="AD967" s="167"/>
      <c r="AE967" s="167"/>
      <c r="AF967" s="167"/>
      <c r="AG967" s="167" t="s">
        <v>224</v>
      </c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</row>
    <row r="968" spans="1:60" outlineLevel="1">
      <c r="A968" s="168"/>
      <c r="B968" s="169"/>
      <c r="C968" s="179" t="s">
        <v>1261</v>
      </c>
      <c r="D968" s="180"/>
      <c r="E968" s="181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7"/>
      <c r="Z968" s="167"/>
      <c r="AA968" s="167"/>
      <c r="AB968" s="167"/>
      <c r="AC968" s="167"/>
      <c r="AD968" s="167"/>
      <c r="AE968" s="167"/>
      <c r="AF968" s="167"/>
      <c r="AG968" s="167" t="s">
        <v>226</v>
      </c>
      <c r="AH968" s="167">
        <v>0</v>
      </c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</row>
    <row r="969" spans="1:60" outlineLevel="1">
      <c r="A969" s="168"/>
      <c r="B969" s="169"/>
      <c r="C969" s="179" t="s">
        <v>1268</v>
      </c>
      <c r="D969" s="180"/>
      <c r="E969" s="181">
        <v>4.2</v>
      </c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7"/>
      <c r="Z969" s="167"/>
      <c r="AA969" s="167"/>
      <c r="AB969" s="167"/>
      <c r="AC969" s="167"/>
      <c r="AD969" s="167"/>
      <c r="AE969" s="167"/>
      <c r="AF969" s="167"/>
      <c r="AG969" s="167" t="s">
        <v>226</v>
      </c>
      <c r="AH969" s="167">
        <v>0</v>
      </c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</row>
    <row r="970" spans="1:60" outlineLevel="1">
      <c r="A970" s="168"/>
      <c r="B970" s="169"/>
      <c r="C970" s="179" t="s">
        <v>1269</v>
      </c>
      <c r="D970" s="180"/>
      <c r="E970" s="181">
        <v>5.5</v>
      </c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7"/>
      <c r="Z970" s="167"/>
      <c r="AA970" s="167"/>
      <c r="AB970" s="167"/>
      <c r="AC970" s="167"/>
      <c r="AD970" s="167"/>
      <c r="AE970" s="167"/>
      <c r="AF970" s="167"/>
      <c r="AG970" s="167" t="s">
        <v>226</v>
      </c>
      <c r="AH970" s="167">
        <v>0</v>
      </c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</row>
    <row r="971" spans="1:60" outlineLevel="1">
      <c r="A971" s="168"/>
      <c r="B971" s="169"/>
      <c r="C971" s="179" t="s">
        <v>1270</v>
      </c>
      <c r="D971" s="180"/>
      <c r="E971" s="181">
        <v>25.1</v>
      </c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7"/>
      <c r="Z971" s="167"/>
      <c r="AA971" s="167"/>
      <c r="AB971" s="167"/>
      <c r="AC971" s="167"/>
      <c r="AD971" s="167"/>
      <c r="AE971" s="167"/>
      <c r="AF971" s="167"/>
      <c r="AG971" s="167" t="s">
        <v>226</v>
      </c>
      <c r="AH971" s="167">
        <v>0</v>
      </c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</row>
    <row r="972" spans="1:60" outlineLevel="1">
      <c r="A972" s="158">
        <v>245</v>
      </c>
      <c r="B972" s="159" t="s">
        <v>1271</v>
      </c>
      <c r="C972" s="160" t="s">
        <v>1272</v>
      </c>
      <c r="D972" s="161" t="s">
        <v>260</v>
      </c>
      <c r="E972" s="162">
        <v>90.38</v>
      </c>
      <c r="F972" s="163"/>
      <c r="G972" s="164">
        <f>ROUND(E972*F972,2)</f>
        <v>0</v>
      </c>
      <c r="H972" s="163"/>
      <c r="I972" s="164">
        <f>ROUND(E972*H972,2)</f>
        <v>0</v>
      </c>
      <c r="J972" s="163"/>
      <c r="K972" s="164">
        <f>ROUND(E972*J972,2)</f>
        <v>0</v>
      </c>
      <c r="L972" s="164">
        <v>21</v>
      </c>
      <c r="M972" s="164">
        <f>G972*(1+L972/100)</f>
        <v>0</v>
      </c>
      <c r="N972" s="164">
        <v>9.2000000000000003E-4</v>
      </c>
      <c r="O972" s="164">
        <f>ROUND(E972*N972,2)</f>
        <v>0.08</v>
      </c>
      <c r="P972" s="164">
        <v>5.3999999999999999E-2</v>
      </c>
      <c r="Q972" s="164">
        <f>ROUND(E972*P972,2)</f>
        <v>4.88</v>
      </c>
      <c r="R972" s="164" t="s">
        <v>709</v>
      </c>
      <c r="S972" s="164" t="s">
        <v>179</v>
      </c>
      <c r="T972" s="165" t="s">
        <v>179</v>
      </c>
      <c r="U972" s="166">
        <v>0.46500000000000002</v>
      </c>
      <c r="V972" s="166">
        <f>ROUND(E972*U972,2)</f>
        <v>42.03</v>
      </c>
      <c r="W972" s="166"/>
      <c r="X972" s="166" t="s">
        <v>221</v>
      </c>
      <c r="Y972" s="167"/>
      <c r="Z972" s="167"/>
      <c r="AA972" s="167"/>
      <c r="AB972" s="167"/>
      <c r="AC972" s="167"/>
      <c r="AD972" s="167"/>
      <c r="AE972" s="167"/>
      <c r="AF972" s="167"/>
      <c r="AG972" s="167" t="s">
        <v>222</v>
      </c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</row>
    <row r="973" spans="1:60" ht="12.75" customHeight="1" outlineLevel="1">
      <c r="A973" s="168"/>
      <c r="B973" s="169"/>
      <c r="C973" s="244" t="s">
        <v>1255</v>
      </c>
      <c r="D973" s="244"/>
      <c r="E973" s="244"/>
      <c r="F973" s="244"/>
      <c r="G973" s="244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7"/>
      <c r="Z973" s="167"/>
      <c r="AA973" s="167"/>
      <c r="AB973" s="167"/>
      <c r="AC973" s="167"/>
      <c r="AD973" s="167"/>
      <c r="AE973" s="167"/>
      <c r="AF973" s="167"/>
      <c r="AG973" s="167" t="s">
        <v>224</v>
      </c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</row>
    <row r="974" spans="1:60" outlineLevel="1">
      <c r="A974" s="168"/>
      <c r="B974" s="169"/>
      <c r="C974" s="179" t="s">
        <v>1261</v>
      </c>
      <c r="D974" s="180"/>
      <c r="E974" s="181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7"/>
      <c r="Z974" s="167"/>
      <c r="AA974" s="167"/>
      <c r="AB974" s="167"/>
      <c r="AC974" s="167"/>
      <c r="AD974" s="167"/>
      <c r="AE974" s="167"/>
      <c r="AF974" s="167"/>
      <c r="AG974" s="167" t="s">
        <v>226</v>
      </c>
      <c r="AH974" s="167">
        <v>0</v>
      </c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</row>
    <row r="975" spans="1:60" outlineLevel="1">
      <c r="A975" s="168"/>
      <c r="B975" s="169"/>
      <c r="C975" s="179" t="s">
        <v>1273</v>
      </c>
      <c r="D975" s="180"/>
      <c r="E975" s="181">
        <v>47.66</v>
      </c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7"/>
      <c r="Z975" s="167"/>
      <c r="AA975" s="167"/>
      <c r="AB975" s="167"/>
      <c r="AC975" s="167"/>
      <c r="AD975" s="167"/>
      <c r="AE975" s="167"/>
      <c r="AF975" s="167"/>
      <c r="AG975" s="167" t="s">
        <v>226</v>
      </c>
      <c r="AH975" s="167">
        <v>0</v>
      </c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</row>
    <row r="976" spans="1:60" outlineLevel="1">
      <c r="A976" s="168"/>
      <c r="B976" s="169"/>
      <c r="C976" s="179" t="s">
        <v>1274</v>
      </c>
      <c r="D976" s="180"/>
      <c r="E976" s="181">
        <v>42.72</v>
      </c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7"/>
      <c r="Z976" s="167"/>
      <c r="AA976" s="167"/>
      <c r="AB976" s="167"/>
      <c r="AC976" s="167"/>
      <c r="AD976" s="167"/>
      <c r="AE976" s="167"/>
      <c r="AF976" s="167"/>
      <c r="AG976" s="167" t="s">
        <v>226</v>
      </c>
      <c r="AH976" s="167">
        <v>0</v>
      </c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</row>
    <row r="977" spans="1:60" outlineLevel="1">
      <c r="A977" s="158">
        <v>246</v>
      </c>
      <c r="B977" s="159" t="s">
        <v>1275</v>
      </c>
      <c r="C977" s="160" t="s">
        <v>1276</v>
      </c>
      <c r="D977" s="161" t="s">
        <v>260</v>
      </c>
      <c r="E977" s="162">
        <v>67.465000000000003</v>
      </c>
      <c r="F977" s="163"/>
      <c r="G977" s="164">
        <f>ROUND(E977*F977,2)</f>
        <v>0</v>
      </c>
      <c r="H977" s="163"/>
      <c r="I977" s="164">
        <f>ROUND(E977*H977,2)</f>
        <v>0</v>
      </c>
      <c r="J977" s="163"/>
      <c r="K977" s="164">
        <f>ROUND(E977*J977,2)</f>
        <v>0</v>
      </c>
      <c r="L977" s="164">
        <v>21</v>
      </c>
      <c r="M977" s="164">
        <f>G977*(1+L977/100)</f>
        <v>0</v>
      </c>
      <c r="N977" s="164">
        <v>1E-3</v>
      </c>
      <c r="O977" s="164">
        <f>ROUND(E977*N977,2)</f>
        <v>7.0000000000000007E-2</v>
      </c>
      <c r="P977" s="164">
        <v>6.7000000000000004E-2</v>
      </c>
      <c r="Q977" s="164">
        <f>ROUND(E977*P977,2)</f>
        <v>4.5199999999999996</v>
      </c>
      <c r="R977" s="164" t="s">
        <v>709</v>
      </c>
      <c r="S977" s="164" t="s">
        <v>179</v>
      </c>
      <c r="T977" s="165" t="s">
        <v>179</v>
      </c>
      <c r="U977" s="166">
        <v>0.53300000000000003</v>
      </c>
      <c r="V977" s="166">
        <f>ROUND(E977*U977,2)</f>
        <v>35.96</v>
      </c>
      <c r="W977" s="166"/>
      <c r="X977" s="166" t="s">
        <v>221</v>
      </c>
      <c r="Y977" s="167"/>
      <c r="Z977" s="167"/>
      <c r="AA977" s="167"/>
      <c r="AB977" s="167"/>
      <c r="AC977" s="167"/>
      <c r="AD977" s="167"/>
      <c r="AE977" s="167"/>
      <c r="AF977" s="167"/>
      <c r="AG977" s="167" t="s">
        <v>222</v>
      </c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</row>
    <row r="978" spans="1:60" ht="12.75" customHeight="1" outlineLevel="1">
      <c r="A978" s="168"/>
      <c r="B978" s="169"/>
      <c r="C978" s="244" t="s">
        <v>1255</v>
      </c>
      <c r="D978" s="244"/>
      <c r="E978" s="244"/>
      <c r="F978" s="244"/>
      <c r="G978" s="244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7"/>
      <c r="Z978" s="167"/>
      <c r="AA978" s="167"/>
      <c r="AB978" s="167"/>
      <c r="AC978" s="167"/>
      <c r="AD978" s="167"/>
      <c r="AE978" s="167"/>
      <c r="AF978" s="167"/>
      <c r="AG978" s="167" t="s">
        <v>224</v>
      </c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</row>
    <row r="979" spans="1:60" outlineLevel="1">
      <c r="A979" s="168"/>
      <c r="B979" s="169"/>
      <c r="C979" s="179" t="s">
        <v>1277</v>
      </c>
      <c r="D979" s="180"/>
      <c r="E979" s="181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7"/>
      <c r="Z979" s="167"/>
      <c r="AA979" s="167"/>
      <c r="AB979" s="167"/>
      <c r="AC979" s="167"/>
      <c r="AD979" s="167"/>
      <c r="AE979" s="167"/>
      <c r="AF979" s="167"/>
      <c r="AG979" s="167" t="s">
        <v>226</v>
      </c>
      <c r="AH979" s="167">
        <v>0</v>
      </c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</row>
    <row r="980" spans="1:60" outlineLevel="1">
      <c r="A980" s="168"/>
      <c r="B980" s="169"/>
      <c r="C980" s="179" t="s">
        <v>1278</v>
      </c>
      <c r="D980" s="180"/>
      <c r="E980" s="181">
        <v>21.84</v>
      </c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7"/>
      <c r="Z980" s="167"/>
      <c r="AA980" s="167"/>
      <c r="AB980" s="167"/>
      <c r="AC980" s="167"/>
      <c r="AD980" s="167"/>
      <c r="AE980" s="167"/>
      <c r="AF980" s="167"/>
      <c r="AG980" s="167" t="s">
        <v>226</v>
      </c>
      <c r="AH980" s="167">
        <v>0</v>
      </c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</row>
    <row r="981" spans="1:60" outlineLevel="1">
      <c r="A981" s="168"/>
      <c r="B981" s="169"/>
      <c r="C981" s="179" t="s">
        <v>1279</v>
      </c>
      <c r="D981" s="180"/>
      <c r="E981" s="181">
        <v>6.48</v>
      </c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7"/>
      <c r="Z981" s="167"/>
      <c r="AA981" s="167"/>
      <c r="AB981" s="167"/>
      <c r="AC981" s="167"/>
      <c r="AD981" s="167"/>
      <c r="AE981" s="167"/>
      <c r="AF981" s="167"/>
      <c r="AG981" s="167" t="s">
        <v>226</v>
      </c>
      <c r="AH981" s="167">
        <v>0</v>
      </c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</row>
    <row r="982" spans="1:60" outlineLevel="1">
      <c r="A982" s="168"/>
      <c r="B982" s="169"/>
      <c r="C982" s="179" t="s">
        <v>1280</v>
      </c>
      <c r="D982" s="180"/>
      <c r="E982" s="181">
        <v>3.01</v>
      </c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7"/>
      <c r="Z982" s="167"/>
      <c r="AA982" s="167"/>
      <c r="AB982" s="167"/>
      <c r="AC982" s="167"/>
      <c r="AD982" s="167"/>
      <c r="AE982" s="167"/>
      <c r="AF982" s="167"/>
      <c r="AG982" s="167" t="s">
        <v>226</v>
      </c>
      <c r="AH982" s="167">
        <v>0</v>
      </c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</row>
    <row r="983" spans="1:60" outlineLevel="1">
      <c r="A983" s="168"/>
      <c r="B983" s="169"/>
      <c r="C983" s="179" t="s">
        <v>1281</v>
      </c>
      <c r="D983" s="180"/>
      <c r="E983" s="181">
        <v>2.415</v>
      </c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7"/>
      <c r="Z983" s="167"/>
      <c r="AA983" s="167"/>
      <c r="AB983" s="167"/>
      <c r="AC983" s="167"/>
      <c r="AD983" s="167"/>
      <c r="AE983" s="167"/>
      <c r="AF983" s="167"/>
      <c r="AG983" s="167" t="s">
        <v>226</v>
      </c>
      <c r="AH983" s="167">
        <v>0</v>
      </c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</row>
    <row r="984" spans="1:60" outlineLevel="1">
      <c r="A984" s="168"/>
      <c r="B984" s="169"/>
      <c r="C984" s="190" t="s">
        <v>402</v>
      </c>
      <c r="D984" s="191"/>
      <c r="E984" s="192">
        <v>33.744999999999997</v>
      </c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7"/>
      <c r="Z984" s="167"/>
      <c r="AA984" s="167"/>
      <c r="AB984" s="167"/>
      <c r="AC984" s="167"/>
      <c r="AD984" s="167"/>
      <c r="AE984" s="167"/>
      <c r="AF984" s="167"/>
      <c r="AG984" s="167" t="s">
        <v>226</v>
      </c>
      <c r="AH984" s="167">
        <v>1</v>
      </c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</row>
    <row r="985" spans="1:60" outlineLevel="1">
      <c r="A985" s="168"/>
      <c r="B985" s="169"/>
      <c r="C985" s="179" t="s">
        <v>1282</v>
      </c>
      <c r="D985" s="180"/>
      <c r="E985" s="181">
        <v>5.4</v>
      </c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7"/>
      <c r="Z985" s="167"/>
      <c r="AA985" s="167"/>
      <c r="AB985" s="167"/>
      <c r="AC985" s="167"/>
      <c r="AD985" s="167"/>
      <c r="AE985" s="167"/>
      <c r="AF985" s="167"/>
      <c r="AG985" s="167" t="s">
        <v>226</v>
      </c>
      <c r="AH985" s="167">
        <v>0</v>
      </c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</row>
    <row r="986" spans="1:60" outlineLevel="1">
      <c r="A986" s="168"/>
      <c r="B986" s="169"/>
      <c r="C986" s="179" t="s">
        <v>1279</v>
      </c>
      <c r="D986" s="180"/>
      <c r="E986" s="181">
        <v>6.48</v>
      </c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7"/>
      <c r="Z986" s="167"/>
      <c r="AA986" s="167"/>
      <c r="AB986" s="167"/>
      <c r="AC986" s="167"/>
      <c r="AD986" s="167"/>
      <c r="AE986" s="167"/>
      <c r="AF986" s="167"/>
      <c r="AG986" s="167" t="s">
        <v>226</v>
      </c>
      <c r="AH986" s="167">
        <v>0</v>
      </c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</row>
    <row r="987" spans="1:60" outlineLevel="1">
      <c r="A987" s="168"/>
      <c r="B987" s="169"/>
      <c r="C987" s="179" t="s">
        <v>1283</v>
      </c>
      <c r="D987" s="180"/>
      <c r="E987" s="181">
        <v>21.84</v>
      </c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7"/>
      <c r="Z987" s="167"/>
      <c r="AA987" s="167"/>
      <c r="AB987" s="167"/>
      <c r="AC987" s="167"/>
      <c r="AD987" s="167"/>
      <c r="AE987" s="167"/>
      <c r="AF987" s="167"/>
      <c r="AG987" s="167" t="s">
        <v>226</v>
      </c>
      <c r="AH987" s="167">
        <v>0</v>
      </c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</row>
    <row r="988" spans="1:60" outlineLevel="1">
      <c r="A988" s="168"/>
      <c r="B988" s="169"/>
      <c r="C988" s="190" t="s">
        <v>402</v>
      </c>
      <c r="D988" s="191"/>
      <c r="E988" s="192">
        <v>33.72</v>
      </c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7"/>
      <c r="Z988" s="167"/>
      <c r="AA988" s="167"/>
      <c r="AB988" s="167"/>
      <c r="AC988" s="167"/>
      <c r="AD988" s="167"/>
      <c r="AE988" s="167"/>
      <c r="AF988" s="167"/>
      <c r="AG988" s="167" t="s">
        <v>226</v>
      </c>
      <c r="AH988" s="167">
        <v>1</v>
      </c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</row>
    <row r="989" spans="1:60" ht="33.75" outlineLevel="1">
      <c r="A989" s="158">
        <v>247</v>
      </c>
      <c r="B989" s="159" t="s">
        <v>1284</v>
      </c>
      <c r="C989" s="160" t="s">
        <v>1285</v>
      </c>
      <c r="D989" s="161" t="s">
        <v>260</v>
      </c>
      <c r="E989" s="162">
        <v>120.33499999999999</v>
      </c>
      <c r="F989" s="163"/>
      <c r="G989" s="164">
        <f>ROUND(E989*F989,2)</f>
        <v>0</v>
      </c>
      <c r="H989" s="163"/>
      <c r="I989" s="164">
        <f>ROUND(E989*H989,2)</f>
        <v>0</v>
      </c>
      <c r="J989" s="163"/>
      <c r="K989" s="164">
        <f>ROUND(E989*J989,2)</f>
        <v>0</v>
      </c>
      <c r="L989" s="164">
        <v>21</v>
      </c>
      <c r="M989" s="164">
        <f>G989*(1+L989/100)</f>
        <v>0</v>
      </c>
      <c r="N989" s="164">
        <v>1.17E-3</v>
      </c>
      <c r="O989" s="164">
        <f>ROUND(E989*N989,2)</f>
        <v>0.14000000000000001</v>
      </c>
      <c r="P989" s="164">
        <v>7.5999999999999998E-2</v>
      </c>
      <c r="Q989" s="164">
        <f>ROUND(E989*P989,2)</f>
        <v>9.15</v>
      </c>
      <c r="R989" s="164" t="s">
        <v>709</v>
      </c>
      <c r="S989" s="164" t="s">
        <v>179</v>
      </c>
      <c r="T989" s="165" t="s">
        <v>179</v>
      </c>
      <c r="U989" s="166">
        <v>0.93899999999999995</v>
      </c>
      <c r="V989" s="166">
        <f>ROUND(E989*U989,2)</f>
        <v>112.99</v>
      </c>
      <c r="W989" s="166"/>
      <c r="X989" s="166" t="s">
        <v>221</v>
      </c>
      <c r="Y989" s="167"/>
      <c r="Z989" s="167"/>
      <c r="AA989" s="167"/>
      <c r="AB989" s="167"/>
      <c r="AC989" s="167"/>
      <c r="AD989" s="167"/>
      <c r="AE989" s="167"/>
      <c r="AF989" s="167"/>
      <c r="AG989" s="167" t="s">
        <v>222</v>
      </c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</row>
    <row r="990" spans="1:60" outlineLevel="1">
      <c r="A990" s="168"/>
      <c r="B990" s="169"/>
      <c r="C990" s="179" t="s">
        <v>1286</v>
      </c>
      <c r="D990" s="180"/>
      <c r="E990" s="181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7"/>
      <c r="Z990" s="167"/>
      <c r="AA990" s="167"/>
      <c r="AB990" s="167"/>
      <c r="AC990" s="167"/>
      <c r="AD990" s="167"/>
      <c r="AE990" s="167"/>
      <c r="AF990" s="167"/>
      <c r="AG990" s="167" t="s">
        <v>226</v>
      </c>
      <c r="AH990" s="167">
        <v>0</v>
      </c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</row>
    <row r="991" spans="1:60" outlineLevel="1">
      <c r="A991" s="168"/>
      <c r="B991" s="169"/>
      <c r="C991" s="179" t="s">
        <v>1287</v>
      </c>
      <c r="D991" s="180"/>
      <c r="E991" s="181">
        <v>3.63</v>
      </c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7"/>
      <c r="Z991" s="167"/>
      <c r="AA991" s="167"/>
      <c r="AB991" s="167"/>
      <c r="AC991" s="167"/>
      <c r="AD991" s="167"/>
      <c r="AE991" s="167"/>
      <c r="AF991" s="167"/>
      <c r="AG991" s="167" t="s">
        <v>226</v>
      </c>
      <c r="AH991" s="167">
        <v>0</v>
      </c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</row>
    <row r="992" spans="1:60" outlineLevel="1">
      <c r="A992" s="168"/>
      <c r="B992" s="169"/>
      <c r="C992" s="179" t="s">
        <v>1288</v>
      </c>
      <c r="D992" s="180"/>
      <c r="E992" s="181">
        <v>35.734999999999999</v>
      </c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7"/>
      <c r="Z992" s="167"/>
      <c r="AA992" s="167"/>
      <c r="AB992" s="167"/>
      <c r="AC992" s="167"/>
      <c r="AD992" s="167"/>
      <c r="AE992" s="167"/>
      <c r="AF992" s="167"/>
      <c r="AG992" s="167" t="s">
        <v>226</v>
      </c>
      <c r="AH992" s="167">
        <v>0</v>
      </c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</row>
    <row r="993" spans="1:60" outlineLevel="1">
      <c r="A993" s="168"/>
      <c r="B993" s="169"/>
      <c r="C993" s="179" t="s">
        <v>1289</v>
      </c>
      <c r="D993" s="180"/>
      <c r="E993" s="181">
        <v>27.24</v>
      </c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7"/>
      <c r="Z993" s="167"/>
      <c r="AA993" s="167"/>
      <c r="AB993" s="167"/>
      <c r="AC993" s="167"/>
      <c r="AD993" s="167"/>
      <c r="AE993" s="167"/>
      <c r="AF993" s="167"/>
      <c r="AG993" s="167" t="s">
        <v>226</v>
      </c>
      <c r="AH993" s="167">
        <v>0</v>
      </c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</row>
    <row r="994" spans="1:60" outlineLevel="1">
      <c r="A994" s="168"/>
      <c r="B994" s="169"/>
      <c r="C994" s="179" t="s">
        <v>1290</v>
      </c>
      <c r="D994" s="180"/>
      <c r="E994" s="181">
        <v>53.73</v>
      </c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7"/>
      <c r="Z994" s="167"/>
      <c r="AA994" s="167"/>
      <c r="AB994" s="167"/>
      <c r="AC994" s="167"/>
      <c r="AD994" s="167"/>
      <c r="AE994" s="167"/>
      <c r="AF994" s="167"/>
      <c r="AG994" s="167" t="s">
        <v>226</v>
      </c>
      <c r="AH994" s="167">
        <v>0</v>
      </c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</row>
    <row r="995" spans="1:60" ht="33.75" outlineLevel="1">
      <c r="A995" s="158">
        <v>248</v>
      </c>
      <c r="B995" s="159" t="s">
        <v>1291</v>
      </c>
      <c r="C995" s="160" t="s">
        <v>1292</v>
      </c>
      <c r="D995" s="161" t="s">
        <v>260</v>
      </c>
      <c r="E995" s="162">
        <v>29.71</v>
      </c>
      <c r="F995" s="163"/>
      <c r="G995" s="164">
        <f>ROUND(E995*F995,2)</f>
        <v>0</v>
      </c>
      <c r="H995" s="163"/>
      <c r="I995" s="164">
        <f>ROUND(E995*H995,2)</f>
        <v>0</v>
      </c>
      <c r="J995" s="163"/>
      <c r="K995" s="164">
        <f>ROUND(E995*J995,2)</f>
        <v>0</v>
      </c>
      <c r="L995" s="164">
        <v>21</v>
      </c>
      <c r="M995" s="164">
        <f>G995*(1+L995/100)</f>
        <v>0</v>
      </c>
      <c r="N995" s="164">
        <v>1E-3</v>
      </c>
      <c r="O995" s="164">
        <f>ROUND(E995*N995,2)</f>
        <v>0.03</v>
      </c>
      <c r="P995" s="164">
        <v>6.3E-2</v>
      </c>
      <c r="Q995" s="164">
        <f>ROUND(E995*P995,2)</f>
        <v>1.87</v>
      </c>
      <c r="R995" s="164" t="s">
        <v>709</v>
      </c>
      <c r="S995" s="164" t="s">
        <v>179</v>
      </c>
      <c r="T995" s="165" t="s">
        <v>179</v>
      </c>
      <c r="U995" s="166">
        <v>0.71799999999999997</v>
      </c>
      <c r="V995" s="166">
        <f>ROUND(E995*U995,2)</f>
        <v>21.33</v>
      </c>
      <c r="W995" s="166"/>
      <c r="X995" s="166" t="s">
        <v>221</v>
      </c>
      <c r="Y995" s="167"/>
      <c r="Z995" s="167"/>
      <c r="AA995" s="167"/>
      <c r="AB995" s="167"/>
      <c r="AC995" s="167"/>
      <c r="AD995" s="167"/>
      <c r="AE995" s="167"/>
      <c r="AF995" s="167"/>
      <c r="AG995" s="167" t="s">
        <v>222</v>
      </c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</row>
    <row r="996" spans="1:60" outlineLevel="1">
      <c r="A996" s="168"/>
      <c r="B996" s="169"/>
      <c r="C996" s="179" t="s">
        <v>1293</v>
      </c>
      <c r="D996" s="180"/>
      <c r="E996" s="181">
        <v>14.715</v>
      </c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7"/>
      <c r="Z996" s="167"/>
      <c r="AA996" s="167"/>
      <c r="AB996" s="167"/>
      <c r="AC996" s="167"/>
      <c r="AD996" s="167"/>
      <c r="AE996" s="167"/>
      <c r="AF996" s="167"/>
      <c r="AG996" s="167" t="s">
        <v>226</v>
      </c>
      <c r="AH996" s="167">
        <v>0</v>
      </c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</row>
    <row r="997" spans="1:60" outlineLevel="1">
      <c r="A997" s="168"/>
      <c r="B997" s="169"/>
      <c r="C997" s="179" t="s">
        <v>1294</v>
      </c>
      <c r="D997" s="180"/>
      <c r="E997" s="181">
        <v>8.625</v>
      </c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7"/>
      <c r="Z997" s="167"/>
      <c r="AA997" s="167"/>
      <c r="AB997" s="167"/>
      <c r="AC997" s="167"/>
      <c r="AD997" s="167"/>
      <c r="AE997" s="167"/>
      <c r="AF997" s="167"/>
      <c r="AG997" s="167" t="s">
        <v>226</v>
      </c>
      <c r="AH997" s="167">
        <v>0</v>
      </c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</row>
    <row r="998" spans="1:60" outlineLevel="1">
      <c r="A998" s="168"/>
      <c r="B998" s="169"/>
      <c r="C998" s="179" t="s">
        <v>1295</v>
      </c>
      <c r="D998" s="180"/>
      <c r="E998" s="181">
        <v>6.37</v>
      </c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7"/>
      <c r="Z998" s="167"/>
      <c r="AA998" s="167"/>
      <c r="AB998" s="167"/>
      <c r="AC998" s="167"/>
      <c r="AD998" s="167"/>
      <c r="AE998" s="167"/>
      <c r="AF998" s="167"/>
      <c r="AG998" s="167" t="s">
        <v>226</v>
      </c>
      <c r="AH998" s="167">
        <v>0</v>
      </c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</row>
    <row r="999" spans="1:60" outlineLevel="1">
      <c r="A999" s="158">
        <v>249</v>
      </c>
      <c r="B999" s="159" t="s">
        <v>1296</v>
      </c>
      <c r="C999" s="160" t="s">
        <v>1297</v>
      </c>
      <c r="D999" s="161" t="s">
        <v>260</v>
      </c>
      <c r="E999" s="162">
        <v>2</v>
      </c>
      <c r="F999" s="163"/>
      <c r="G999" s="164">
        <f>ROUND(E999*F999,2)</f>
        <v>0</v>
      </c>
      <c r="H999" s="163"/>
      <c r="I999" s="164">
        <f>ROUND(E999*H999,2)</f>
        <v>0</v>
      </c>
      <c r="J999" s="163"/>
      <c r="K999" s="164">
        <f>ROUND(E999*J999,2)</f>
        <v>0</v>
      </c>
      <c r="L999" s="164">
        <v>21</v>
      </c>
      <c r="M999" s="164">
        <f>G999*(1+L999/100)</f>
        <v>0</v>
      </c>
      <c r="N999" s="164">
        <v>0</v>
      </c>
      <c r="O999" s="164">
        <f>ROUND(E999*N999,2)</f>
        <v>0</v>
      </c>
      <c r="P999" s="164">
        <v>6.0000000000000001E-3</v>
      </c>
      <c r="Q999" s="164">
        <f>ROUND(E999*P999,2)</f>
        <v>0.01</v>
      </c>
      <c r="R999" s="164" t="s">
        <v>709</v>
      </c>
      <c r="S999" s="164" t="s">
        <v>179</v>
      </c>
      <c r="T999" s="165" t="s">
        <v>179</v>
      </c>
      <c r="U999" s="166">
        <v>0.372</v>
      </c>
      <c r="V999" s="166">
        <f>ROUND(E999*U999,2)</f>
        <v>0.74</v>
      </c>
      <c r="W999" s="166"/>
      <c r="X999" s="166" t="s">
        <v>221</v>
      </c>
      <c r="Y999" s="167"/>
      <c r="Z999" s="167"/>
      <c r="AA999" s="167"/>
      <c r="AB999" s="167"/>
      <c r="AC999" s="167"/>
      <c r="AD999" s="167"/>
      <c r="AE999" s="167"/>
      <c r="AF999" s="167"/>
      <c r="AG999" s="167" t="s">
        <v>222</v>
      </c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</row>
    <row r="1000" spans="1:60" outlineLevel="1">
      <c r="A1000" s="168"/>
      <c r="B1000" s="169"/>
      <c r="C1000" s="179" t="s">
        <v>1298</v>
      </c>
      <c r="D1000" s="180"/>
      <c r="E1000" s="181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7"/>
      <c r="Z1000" s="167"/>
      <c r="AA1000" s="167"/>
      <c r="AB1000" s="167"/>
      <c r="AC1000" s="167"/>
      <c r="AD1000" s="167"/>
      <c r="AE1000" s="167"/>
      <c r="AF1000" s="167"/>
      <c r="AG1000" s="167" t="s">
        <v>226</v>
      </c>
      <c r="AH1000" s="167">
        <v>0</v>
      </c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</row>
    <row r="1001" spans="1:60" outlineLevel="1">
      <c r="A1001" s="168"/>
      <c r="B1001" s="169"/>
      <c r="C1001" s="179" t="s">
        <v>1299</v>
      </c>
      <c r="D1001" s="180"/>
      <c r="E1001" s="181">
        <v>2</v>
      </c>
      <c r="F1001" s="166"/>
      <c r="G1001" s="166"/>
      <c r="H1001" s="166"/>
      <c r="I1001" s="166"/>
      <c r="J1001" s="166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7"/>
      <c r="Z1001" s="167"/>
      <c r="AA1001" s="167"/>
      <c r="AB1001" s="167"/>
      <c r="AC1001" s="167"/>
      <c r="AD1001" s="167"/>
      <c r="AE1001" s="167"/>
      <c r="AF1001" s="167"/>
      <c r="AG1001" s="167" t="s">
        <v>226</v>
      </c>
      <c r="AH1001" s="167">
        <v>0</v>
      </c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</row>
    <row r="1002" spans="1:60" outlineLevel="1">
      <c r="A1002" s="158">
        <v>250</v>
      </c>
      <c r="B1002" s="159" t="s">
        <v>1300</v>
      </c>
      <c r="C1002" s="160" t="s">
        <v>1301</v>
      </c>
      <c r="D1002" s="161" t="s">
        <v>327</v>
      </c>
      <c r="E1002" s="162">
        <v>92.55</v>
      </c>
      <c r="F1002" s="163"/>
      <c r="G1002" s="164">
        <f>ROUND(E1002*F1002,2)</f>
        <v>0</v>
      </c>
      <c r="H1002" s="163"/>
      <c r="I1002" s="164">
        <f>ROUND(E1002*H1002,2)</f>
        <v>0</v>
      </c>
      <c r="J1002" s="163"/>
      <c r="K1002" s="164">
        <f>ROUND(E1002*J1002,2)</f>
        <v>0</v>
      </c>
      <c r="L1002" s="164">
        <v>21</v>
      </c>
      <c r="M1002" s="164">
        <f>G1002*(1+L1002/100)</f>
        <v>0</v>
      </c>
      <c r="N1002" s="164">
        <v>0</v>
      </c>
      <c r="O1002" s="164">
        <f>ROUND(E1002*N1002,2)</f>
        <v>0</v>
      </c>
      <c r="P1002" s="164">
        <v>1.1129999999999999E-2</v>
      </c>
      <c r="Q1002" s="164">
        <f>ROUND(E1002*P1002,2)</f>
        <v>1.03</v>
      </c>
      <c r="R1002" s="164" t="s">
        <v>709</v>
      </c>
      <c r="S1002" s="164" t="s">
        <v>179</v>
      </c>
      <c r="T1002" s="165" t="s">
        <v>179</v>
      </c>
      <c r="U1002" s="166">
        <v>8.3000000000000004E-2</v>
      </c>
      <c r="V1002" s="166">
        <f>ROUND(E1002*U1002,2)</f>
        <v>7.68</v>
      </c>
      <c r="W1002" s="166"/>
      <c r="X1002" s="166" t="s">
        <v>221</v>
      </c>
      <c r="Y1002" s="167"/>
      <c r="Z1002" s="167"/>
      <c r="AA1002" s="167"/>
      <c r="AB1002" s="167"/>
      <c r="AC1002" s="167"/>
      <c r="AD1002" s="167"/>
      <c r="AE1002" s="167"/>
      <c r="AF1002" s="167"/>
      <c r="AG1002" s="167" t="s">
        <v>222</v>
      </c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</row>
    <row r="1003" spans="1:60" outlineLevel="1">
      <c r="A1003" s="168"/>
      <c r="B1003" s="169"/>
      <c r="C1003" s="179" t="s">
        <v>1302</v>
      </c>
      <c r="D1003" s="180"/>
      <c r="E1003" s="181">
        <v>6</v>
      </c>
      <c r="F1003" s="166"/>
      <c r="G1003" s="166"/>
      <c r="H1003" s="166"/>
      <c r="I1003" s="166"/>
      <c r="J1003" s="166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7"/>
      <c r="Z1003" s="167"/>
      <c r="AA1003" s="167"/>
      <c r="AB1003" s="167"/>
      <c r="AC1003" s="167"/>
      <c r="AD1003" s="167"/>
      <c r="AE1003" s="167"/>
      <c r="AF1003" s="167"/>
      <c r="AG1003" s="167" t="s">
        <v>226</v>
      </c>
      <c r="AH1003" s="167">
        <v>0</v>
      </c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</row>
    <row r="1004" spans="1:60" outlineLevel="1">
      <c r="A1004" s="168"/>
      <c r="B1004" s="169"/>
      <c r="C1004" s="179" t="s">
        <v>1303</v>
      </c>
      <c r="D1004" s="180"/>
      <c r="E1004" s="181">
        <v>3.85</v>
      </c>
      <c r="F1004" s="166"/>
      <c r="G1004" s="166"/>
      <c r="H1004" s="166"/>
      <c r="I1004" s="166"/>
      <c r="J1004" s="166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7"/>
      <c r="Z1004" s="167"/>
      <c r="AA1004" s="167"/>
      <c r="AB1004" s="167"/>
      <c r="AC1004" s="167"/>
      <c r="AD1004" s="167"/>
      <c r="AE1004" s="167"/>
      <c r="AF1004" s="167"/>
      <c r="AG1004" s="167" t="s">
        <v>226</v>
      </c>
      <c r="AH1004" s="167">
        <v>0</v>
      </c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</row>
    <row r="1005" spans="1:60" outlineLevel="1">
      <c r="A1005" s="168"/>
      <c r="B1005" s="169"/>
      <c r="C1005" s="179" t="s">
        <v>1304</v>
      </c>
      <c r="D1005" s="180"/>
      <c r="E1005" s="181">
        <v>3.6</v>
      </c>
      <c r="F1005" s="166"/>
      <c r="G1005" s="166"/>
      <c r="H1005" s="166"/>
      <c r="I1005" s="166"/>
      <c r="J1005" s="166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7"/>
      <c r="Z1005" s="167"/>
      <c r="AA1005" s="167"/>
      <c r="AB1005" s="167"/>
      <c r="AC1005" s="167"/>
      <c r="AD1005" s="167"/>
      <c r="AE1005" s="167"/>
      <c r="AF1005" s="167"/>
      <c r="AG1005" s="167" t="s">
        <v>226</v>
      </c>
      <c r="AH1005" s="167">
        <v>0</v>
      </c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</row>
    <row r="1006" spans="1:60" outlineLevel="1">
      <c r="A1006" s="168"/>
      <c r="B1006" s="169"/>
      <c r="C1006" s="179" t="s">
        <v>1305</v>
      </c>
      <c r="D1006" s="180"/>
      <c r="E1006" s="181">
        <v>5.6</v>
      </c>
      <c r="F1006" s="166"/>
      <c r="G1006" s="166"/>
      <c r="H1006" s="166"/>
      <c r="I1006" s="166"/>
      <c r="J1006" s="166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6"/>
      <c r="W1006" s="166"/>
      <c r="X1006" s="166"/>
      <c r="Y1006" s="167"/>
      <c r="Z1006" s="167"/>
      <c r="AA1006" s="167"/>
      <c r="AB1006" s="167"/>
      <c r="AC1006" s="167"/>
      <c r="AD1006" s="167"/>
      <c r="AE1006" s="167"/>
      <c r="AF1006" s="167"/>
      <c r="AG1006" s="167" t="s">
        <v>226</v>
      </c>
      <c r="AH1006" s="167">
        <v>0</v>
      </c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</row>
    <row r="1007" spans="1:60" outlineLevel="1">
      <c r="A1007" s="168"/>
      <c r="B1007" s="169"/>
      <c r="C1007" s="179" t="s">
        <v>1306</v>
      </c>
      <c r="D1007" s="180"/>
      <c r="E1007" s="181">
        <v>1.9</v>
      </c>
      <c r="F1007" s="166"/>
      <c r="G1007" s="166"/>
      <c r="H1007" s="166"/>
      <c r="I1007" s="166"/>
      <c r="J1007" s="166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6"/>
      <c r="W1007" s="166"/>
      <c r="X1007" s="166"/>
      <c r="Y1007" s="167"/>
      <c r="Z1007" s="167"/>
      <c r="AA1007" s="167"/>
      <c r="AB1007" s="167"/>
      <c r="AC1007" s="167"/>
      <c r="AD1007" s="167"/>
      <c r="AE1007" s="167"/>
      <c r="AF1007" s="167"/>
      <c r="AG1007" s="167" t="s">
        <v>226</v>
      </c>
      <c r="AH1007" s="167">
        <v>0</v>
      </c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</row>
    <row r="1008" spans="1:60" outlineLevel="1">
      <c r="A1008" s="168"/>
      <c r="B1008" s="169"/>
      <c r="C1008" s="179" t="s">
        <v>1307</v>
      </c>
      <c r="D1008" s="180"/>
      <c r="E1008" s="181">
        <v>30.8</v>
      </c>
      <c r="F1008" s="166"/>
      <c r="G1008" s="166"/>
      <c r="H1008" s="166"/>
      <c r="I1008" s="166"/>
      <c r="J1008" s="166"/>
      <c r="K1008" s="166"/>
      <c r="L1008" s="166"/>
      <c r="M1008" s="166"/>
      <c r="N1008" s="166"/>
      <c r="O1008" s="166"/>
      <c r="P1008" s="166"/>
      <c r="Q1008" s="166"/>
      <c r="R1008" s="166"/>
      <c r="S1008" s="166"/>
      <c r="T1008" s="166"/>
      <c r="U1008" s="166"/>
      <c r="V1008" s="166"/>
      <c r="W1008" s="166"/>
      <c r="X1008" s="166"/>
      <c r="Y1008" s="167"/>
      <c r="Z1008" s="167"/>
      <c r="AA1008" s="167"/>
      <c r="AB1008" s="167"/>
      <c r="AC1008" s="167"/>
      <c r="AD1008" s="167"/>
      <c r="AE1008" s="167"/>
      <c r="AF1008" s="167"/>
      <c r="AG1008" s="167" t="s">
        <v>226</v>
      </c>
      <c r="AH1008" s="167">
        <v>0</v>
      </c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</row>
    <row r="1009" spans="1:60" outlineLevel="1">
      <c r="A1009" s="168"/>
      <c r="B1009" s="169"/>
      <c r="C1009" s="179" t="s">
        <v>1308</v>
      </c>
      <c r="D1009" s="180"/>
      <c r="E1009" s="181">
        <v>15.4</v>
      </c>
      <c r="F1009" s="166"/>
      <c r="G1009" s="166"/>
      <c r="H1009" s="166"/>
      <c r="I1009" s="166"/>
      <c r="J1009" s="166"/>
      <c r="K1009" s="166"/>
      <c r="L1009" s="166"/>
      <c r="M1009" s="166"/>
      <c r="N1009" s="166"/>
      <c r="O1009" s="166"/>
      <c r="P1009" s="166"/>
      <c r="Q1009" s="166"/>
      <c r="R1009" s="166"/>
      <c r="S1009" s="166"/>
      <c r="T1009" s="166"/>
      <c r="U1009" s="166"/>
      <c r="V1009" s="166"/>
      <c r="W1009" s="166"/>
      <c r="X1009" s="166"/>
      <c r="Y1009" s="167"/>
      <c r="Z1009" s="167"/>
      <c r="AA1009" s="167"/>
      <c r="AB1009" s="167"/>
      <c r="AC1009" s="167"/>
      <c r="AD1009" s="167"/>
      <c r="AE1009" s="167"/>
      <c r="AF1009" s="167"/>
      <c r="AG1009" s="167" t="s">
        <v>226</v>
      </c>
      <c r="AH1009" s="167">
        <v>0</v>
      </c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</row>
    <row r="1010" spans="1:60" outlineLevel="1">
      <c r="A1010" s="168"/>
      <c r="B1010" s="169"/>
      <c r="C1010" s="179" t="s">
        <v>1309</v>
      </c>
      <c r="D1010" s="180"/>
      <c r="E1010" s="181">
        <v>20.399999999999999</v>
      </c>
      <c r="F1010" s="166"/>
      <c r="G1010" s="166"/>
      <c r="H1010" s="166"/>
      <c r="I1010" s="166"/>
      <c r="J1010" s="166"/>
      <c r="K1010" s="166"/>
      <c r="L1010" s="166"/>
      <c r="M1010" s="166"/>
      <c r="N1010" s="166"/>
      <c r="O1010" s="166"/>
      <c r="P1010" s="166"/>
      <c r="Q1010" s="166"/>
      <c r="R1010" s="166"/>
      <c r="S1010" s="166"/>
      <c r="T1010" s="166"/>
      <c r="U1010" s="166"/>
      <c r="V1010" s="166"/>
      <c r="W1010" s="166"/>
      <c r="X1010" s="166"/>
      <c r="Y1010" s="167"/>
      <c r="Z1010" s="167"/>
      <c r="AA1010" s="167"/>
      <c r="AB1010" s="167"/>
      <c r="AC1010" s="167"/>
      <c r="AD1010" s="167"/>
      <c r="AE1010" s="167"/>
      <c r="AF1010" s="167"/>
      <c r="AG1010" s="167" t="s">
        <v>226</v>
      </c>
      <c r="AH1010" s="167">
        <v>0</v>
      </c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</row>
    <row r="1011" spans="1:60" outlineLevel="1">
      <c r="A1011" s="168"/>
      <c r="B1011" s="169"/>
      <c r="C1011" s="179" t="s">
        <v>1310</v>
      </c>
      <c r="D1011" s="180"/>
      <c r="E1011" s="181">
        <v>3.7</v>
      </c>
      <c r="F1011" s="166"/>
      <c r="G1011" s="166"/>
      <c r="H1011" s="166"/>
      <c r="I1011" s="166"/>
      <c r="J1011" s="166"/>
      <c r="K1011" s="166"/>
      <c r="L1011" s="166"/>
      <c r="M1011" s="166"/>
      <c r="N1011" s="166"/>
      <c r="O1011" s="166"/>
      <c r="P1011" s="166"/>
      <c r="Q1011" s="166"/>
      <c r="R1011" s="166"/>
      <c r="S1011" s="166"/>
      <c r="T1011" s="166"/>
      <c r="U1011" s="166"/>
      <c r="V1011" s="166"/>
      <c r="W1011" s="166"/>
      <c r="X1011" s="166"/>
      <c r="Y1011" s="167"/>
      <c r="Z1011" s="167"/>
      <c r="AA1011" s="167"/>
      <c r="AB1011" s="167"/>
      <c r="AC1011" s="167"/>
      <c r="AD1011" s="167"/>
      <c r="AE1011" s="167"/>
      <c r="AF1011" s="167"/>
      <c r="AG1011" s="167" t="s">
        <v>226</v>
      </c>
      <c r="AH1011" s="167">
        <v>0</v>
      </c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</row>
    <row r="1012" spans="1:60" outlineLevel="1">
      <c r="A1012" s="168"/>
      <c r="B1012" s="169"/>
      <c r="C1012" s="179" t="s">
        <v>1311</v>
      </c>
      <c r="D1012" s="180"/>
      <c r="E1012" s="181">
        <v>1.3</v>
      </c>
      <c r="F1012" s="166"/>
      <c r="G1012" s="166"/>
      <c r="H1012" s="166"/>
      <c r="I1012" s="166"/>
      <c r="J1012" s="166"/>
      <c r="K1012" s="166"/>
      <c r="L1012" s="166"/>
      <c r="M1012" s="166"/>
      <c r="N1012" s="166"/>
      <c r="O1012" s="166"/>
      <c r="P1012" s="166"/>
      <c r="Q1012" s="166"/>
      <c r="R1012" s="166"/>
      <c r="S1012" s="166"/>
      <c r="T1012" s="166"/>
      <c r="U1012" s="166"/>
      <c r="V1012" s="166"/>
      <c r="W1012" s="166"/>
      <c r="X1012" s="166"/>
      <c r="Y1012" s="167"/>
      <c r="Z1012" s="167"/>
      <c r="AA1012" s="167"/>
      <c r="AB1012" s="167"/>
      <c r="AC1012" s="167"/>
      <c r="AD1012" s="167"/>
      <c r="AE1012" s="167"/>
      <c r="AF1012" s="167"/>
      <c r="AG1012" s="167" t="s">
        <v>226</v>
      </c>
      <c r="AH1012" s="167">
        <v>0</v>
      </c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</row>
    <row r="1013" spans="1:60" outlineLevel="1">
      <c r="A1013" s="158">
        <v>251</v>
      </c>
      <c r="B1013" s="159" t="s">
        <v>1312</v>
      </c>
      <c r="C1013" s="160" t="s">
        <v>1313</v>
      </c>
      <c r="D1013" s="161" t="s">
        <v>327</v>
      </c>
      <c r="E1013" s="162">
        <v>49</v>
      </c>
      <c r="F1013" s="163"/>
      <c r="G1013" s="164">
        <f>ROUND(E1013*F1013,2)</f>
        <v>0</v>
      </c>
      <c r="H1013" s="163"/>
      <c r="I1013" s="164">
        <f>ROUND(E1013*H1013,2)</f>
        <v>0</v>
      </c>
      <c r="J1013" s="163"/>
      <c r="K1013" s="164">
        <f>ROUND(E1013*J1013,2)</f>
        <v>0</v>
      </c>
      <c r="L1013" s="164">
        <v>21</v>
      </c>
      <c r="M1013" s="164">
        <f>G1013*(1+L1013/100)</f>
        <v>0</v>
      </c>
      <c r="N1013" s="164">
        <v>5.9000000000000003E-4</v>
      </c>
      <c r="O1013" s="164">
        <f>ROUND(E1013*N1013,2)</f>
        <v>0.03</v>
      </c>
      <c r="P1013" s="164">
        <v>9.2999999999999999E-2</v>
      </c>
      <c r="Q1013" s="164">
        <f>ROUND(E1013*P1013,2)</f>
        <v>4.5599999999999996</v>
      </c>
      <c r="R1013" s="164" t="s">
        <v>709</v>
      </c>
      <c r="S1013" s="164" t="s">
        <v>179</v>
      </c>
      <c r="T1013" s="165" t="s">
        <v>179</v>
      </c>
      <c r="U1013" s="166">
        <v>0.64</v>
      </c>
      <c r="V1013" s="166">
        <f>ROUND(E1013*U1013,2)</f>
        <v>31.36</v>
      </c>
      <c r="W1013" s="166"/>
      <c r="X1013" s="166" t="s">
        <v>221</v>
      </c>
      <c r="Y1013" s="167"/>
      <c r="Z1013" s="167"/>
      <c r="AA1013" s="167"/>
      <c r="AB1013" s="167"/>
      <c r="AC1013" s="167"/>
      <c r="AD1013" s="167"/>
      <c r="AE1013" s="167"/>
      <c r="AF1013" s="167"/>
      <c r="AG1013" s="167" t="s">
        <v>222</v>
      </c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</row>
    <row r="1014" spans="1:60" ht="12.75" customHeight="1" outlineLevel="1">
      <c r="A1014" s="168"/>
      <c r="B1014" s="169"/>
      <c r="C1014" s="244" t="s">
        <v>1255</v>
      </c>
      <c r="D1014" s="244"/>
      <c r="E1014" s="244"/>
      <c r="F1014" s="244"/>
      <c r="G1014" s="244"/>
      <c r="H1014" s="166"/>
      <c r="I1014" s="166"/>
      <c r="J1014" s="166"/>
      <c r="K1014" s="166"/>
      <c r="L1014" s="166"/>
      <c r="M1014" s="166"/>
      <c r="N1014" s="166"/>
      <c r="O1014" s="166"/>
      <c r="P1014" s="166"/>
      <c r="Q1014" s="166"/>
      <c r="R1014" s="166"/>
      <c r="S1014" s="166"/>
      <c r="T1014" s="166"/>
      <c r="U1014" s="166"/>
      <c r="V1014" s="166"/>
      <c r="W1014" s="166"/>
      <c r="X1014" s="166"/>
      <c r="Y1014" s="167"/>
      <c r="Z1014" s="167"/>
      <c r="AA1014" s="167"/>
      <c r="AB1014" s="167"/>
      <c r="AC1014" s="167"/>
      <c r="AD1014" s="167"/>
      <c r="AE1014" s="167"/>
      <c r="AF1014" s="167"/>
      <c r="AG1014" s="167" t="s">
        <v>224</v>
      </c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</row>
    <row r="1015" spans="1:60" outlineLevel="1">
      <c r="A1015" s="168"/>
      <c r="B1015" s="169"/>
      <c r="C1015" s="179" t="s">
        <v>1314</v>
      </c>
      <c r="D1015" s="180"/>
      <c r="E1015" s="181"/>
      <c r="F1015" s="166"/>
      <c r="G1015" s="166"/>
      <c r="H1015" s="166"/>
      <c r="I1015" s="166"/>
      <c r="J1015" s="166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6"/>
      <c r="W1015" s="166"/>
      <c r="X1015" s="166"/>
      <c r="Y1015" s="167"/>
      <c r="Z1015" s="167"/>
      <c r="AA1015" s="167"/>
      <c r="AB1015" s="167"/>
      <c r="AC1015" s="167"/>
      <c r="AD1015" s="167"/>
      <c r="AE1015" s="167"/>
      <c r="AF1015" s="167"/>
      <c r="AG1015" s="167" t="s">
        <v>226</v>
      </c>
      <c r="AH1015" s="167">
        <v>0</v>
      </c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</row>
    <row r="1016" spans="1:60" outlineLevel="1">
      <c r="A1016" s="168"/>
      <c r="B1016" s="169"/>
      <c r="C1016" s="179" t="s">
        <v>1315</v>
      </c>
      <c r="D1016" s="180"/>
      <c r="E1016" s="181">
        <v>49</v>
      </c>
      <c r="F1016" s="166"/>
      <c r="G1016" s="166"/>
      <c r="H1016" s="166"/>
      <c r="I1016" s="166"/>
      <c r="J1016" s="166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6"/>
      <c r="W1016" s="166"/>
      <c r="X1016" s="166"/>
      <c r="Y1016" s="167"/>
      <c r="Z1016" s="167"/>
      <c r="AA1016" s="167"/>
      <c r="AB1016" s="167"/>
      <c r="AC1016" s="167"/>
      <c r="AD1016" s="167"/>
      <c r="AE1016" s="167"/>
      <c r="AF1016" s="167"/>
      <c r="AG1016" s="167" t="s">
        <v>226</v>
      </c>
      <c r="AH1016" s="167">
        <v>0</v>
      </c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</row>
    <row r="1017" spans="1:60" ht="33.75" outlineLevel="1">
      <c r="A1017" s="158">
        <v>252</v>
      </c>
      <c r="B1017" s="159" t="s">
        <v>1316</v>
      </c>
      <c r="C1017" s="160" t="s">
        <v>1317</v>
      </c>
      <c r="D1017" s="161" t="s">
        <v>260</v>
      </c>
      <c r="E1017" s="162">
        <v>3.1949999999999998</v>
      </c>
      <c r="F1017" s="163"/>
      <c r="G1017" s="164">
        <f>ROUND(E1017*F1017,2)</f>
        <v>0</v>
      </c>
      <c r="H1017" s="163"/>
      <c r="I1017" s="164">
        <f>ROUND(E1017*H1017,2)</f>
        <v>0</v>
      </c>
      <c r="J1017" s="163"/>
      <c r="K1017" s="164">
        <f>ROUND(E1017*J1017,2)</f>
        <v>0</v>
      </c>
      <c r="L1017" s="164">
        <v>21</v>
      </c>
      <c r="M1017" s="164">
        <f>G1017*(1+L1017/100)</f>
        <v>0</v>
      </c>
      <c r="N1017" s="164">
        <v>1.65E-3</v>
      </c>
      <c r="O1017" s="164">
        <f>ROUND(E1017*N1017,2)</f>
        <v>0.01</v>
      </c>
      <c r="P1017" s="164">
        <v>0.27</v>
      </c>
      <c r="Q1017" s="164">
        <f>ROUND(E1017*P1017,2)</f>
        <v>0.86</v>
      </c>
      <c r="R1017" s="164" t="s">
        <v>709</v>
      </c>
      <c r="S1017" s="164" t="s">
        <v>179</v>
      </c>
      <c r="T1017" s="165" t="s">
        <v>179</v>
      </c>
      <c r="U1017" s="166">
        <v>0.70499999999999996</v>
      </c>
      <c r="V1017" s="166">
        <f>ROUND(E1017*U1017,2)</f>
        <v>2.25</v>
      </c>
      <c r="W1017" s="166"/>
      <c r="X1017" s="166" t="s">
        <v>221</v>
      </c>
      <c r="Y1017" s="167"/>
      <c r="Z1017" s="167"/>
      <c r="AA1017" s="167"/>
      <c r="AB1017" s="167"/>
      <c r="AC1017" s="167"/>
      <c r="AD1017" s="167"/>
      <c r="AE1017" s="167"/>
      <c r="AF1017" s="167"/>
      <c r="AG1017" s="167" t="s">
        <v>222</v>
      </c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</row>
    <row r="1018" spans="1:60" ht="12.75" customHeight="1" outlineLevel="1">
      <c r="A1018" s="168"/>
      <c r="B1018" s="169"/>
      <c r="C1018" s="244" t="s">
        <v>1318</v>
      </c>
      <c r="D1018" s="244"/>
      <c r="E1018" s="244"/>
      <c r="F1018" s="244"/>
      <c r="G1018" s="244"/>
      <c r="H1018" s="166"/>
      <c r="I1018" s="166"/>
      <c r="J1018" s="166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6"/>
      <c r="W1018" s="166"/>
      <c r="X1018" s="166"/>
      <c r="Y1018" s="167"/>
      <c r="Z1018" s="167"/>
      <c r="AA1018" s="167"/>
      <c r="AB1018" s="167"/>
      <c r="AC1018" s="167"/>
      <c r="AD1018" s="167"/>
      <c r="AE1018" s="167"/>
      <c r="AF1018" s="167"/>
      <c r="AG1018" s="167" t="s">
        <v>224</v>
      </c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</row>
    <row r="1019" spans="1:60" ht="12.75" customHeight="1" outlineLevel="1">
      <c r="A1019" s="168"/>
      <c r="B1019" s="169"/>
      <c r="C1019" s="243" t="s">
        <v>1319</v>
      </c>
      <c r="D1019" s="243"/>
      <c r="E1019" s="243"/>
      <c r="F1019" s="243"/>
      <c r="G1019" s="243"/>
      <c r="H1019" s="166"/>
      <c r="I1019" s="166"/>
      <c r="J1019" s="166"/>
      <c r="K1019" s="166"/>
      <c r="L1019" s="166"/>
      <c r="M1019" s="166"/>
      <c r="N1019" s="166"/>
      <c r="O1019" s="166"/>
      <c r="P1019" s="166"/>
      <c r="Q1019" s="166"/>
      <c r="R1019" s="166"/>
      <c r="S1019" s="166"/>
      <c r="T1019" s="166"/>
      <c r="U1019" s="166"/>
      <c r="V1019" s="166"/>
      <c r="W1019" s="166"/>
      <c r="X1019" s="166"/>
      <c r="Y1019" s="167"/>
      <c r="Z1019" s="167"/>
      <c r="AA1019" s="167"/>
      <c r="AB1019" s="167"/>
      <c r="AC1019" s="167"/>
      <c r="AD1019" s="167"/>
      <c r="AE1019" s="167"/>
      <c r="AF1019" s="167"/>
      <c r="AG1019" s="167" t="s">
        <v>184</v>
      </c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</row>
    <row r="1020" spans="1:60" outlineLevel="1">
      <c r="A1020" s="168"/>
      <c r="B1020" s="169"/>
      <c r="C1020" s="179" t="s">
        <v>1320</v>
      </c>
      <c r="D1020" s="180"/>
      <c r="E1020" s="181">
        <v>1.44</v>
      </c>
      <c r="F1020" s="166"/>
      <c r="G1020" s="166"/>
      <c r="H1020" s="166"/>
      <c r="I1020" s="166"/>
      <c r="J1020" s="166"/>
      <c r="K1020" s="166"/>
      <c r="L1020" s="166"/>
      <c r="M1020" s="166"/>
      <c r="N1020" s="166"/>
      <c r="O1020" s="166"/>
      <c r="P1020" s="166"/>
      <c r="Q1020" s="166"/>
      <c r="R1020" s="166"/>
      <c r="S1020" s="166"/>
      <c r="T1020" s="166"/>
      <c r="U1020" s="166"/>
      <c r="V1020" s="166"/>
      <c r="W1020" s="166"/>
      <c r="X1020" s="166"/>
      <c r="Y1020" s="167"/>
      <c r="Z1020" s="167"/>
      <c r="AA1020" s="167"/>
      <c r="AB1020" s="167"/>
      <c r="AC1020" s="167"/>
      <c r="AD1020" s="167"/>
      <c r="AE1020" s="167"/>
      <c r="AF1020" s="167"/>
      <c r="AG1020" s="167" t="s">
        <v>226</v>
      </c>
      <c r="AH1020" s="167">
        <v>0</v>
      </c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</row>
    <row r="1021" spans="1:60" outlineLevel="1">
      <c r="A1021" s="168"/>
      <c r="B1021" s="169"/>
      <c r="C1021" s="179" t="s">
        <v>1321</v>
      </c>
      <c r="D1021" s="180"/>
      <c r="E1021" s="181">
        <v>1.7549999999999999</v>
      </c>
      <c r="F1021" s="166"/>
      <c r="G1021" s="166"/>
      <c r="H1021" s="166"/>
      <c r="I1021" s="166"/>
      <c r="J1021" s="166"/>
      <c r="K1021" s="166"/>
      <c r="L1021" s="166"/>
      <c r="M1021" s="166"/>
      <c r="N1021" s="166"/>
      <c r="O1021" s="166"/>
      <c r="P1021" s="166"/>
      <c r="Q1021" s="166"/>
      <c r="R1021" s="166"/>
      <c r="S1021" s="166"/>
      <c r="T1021" s="166"/>
      <c r="U1021" s="166"/>
      <c r="V1021" s="166"/>
      <c r="W1021" s="166"/>
      <c r="X1021" s="166"/>
      <c r="Y1021" s="167"/>
      <c r="Z1021" s="167"/>
      <c r="AA1021" s="167"/>
      <c r="AB1021" s="167"/>
      <c r="AC1021" s="167"/>
      <c r="AD1021" s="167"/>
      <c r="AE1021" s="167"/>
      <c r="AF1021" s="167"/>
      <c r="AG1021" s="167" t="s">
        <v>226</v>
      </c>
      <c r="AH1021" s="167">
        <v>0</v>
      </c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</row>
    <row r="1022" spans="1:60" ht="33.75" outlineLevel="1">
      <c r="A1022" s="158">
        <v>253</v>
      </c>
      <c r="B1022" s="159" t="s">
        <v>1322</v>
      </c>
      <c r="C1022" s="160" t="s">
        <v>1323</v>
      </c>
      <c r="D1022" s="161" t="s">
        <v>260</v>
      </c>
      <c r="E1022" s="162">
        <v>3.52</v>
      </c>
      <c r="F1022" s="163"/>
      <c r="G1022" s="164">
        <f>ROUND(E1022*F1022,2)</f>
        <v>0</v>
      </c>
      <c r="H1022" s="163"/>
      <c r="I1022" s="164">
        <f>ROUND(E1022*H1022,2)</f>
        <v>0</v>
      </c>
      <c r="J1022" s="163"/>
      <c r="K1022" s="164">
        <f>ROUND(E1022*J1022,2)</f>
        <v>0</v>
      </c>
      <c r="L1022" s="164">
        <v>21</v>
      </c>
      <c r="M1022" s="164">
        <f>G1022*(1+L1022/100)</f>
        <v>0</v>
      </c>
      <c r="N1022" s="164">
        <v>5.4000000000000001E-4</v>
      </c>
      <c r="O1022" s="164">
        <f>ROUND(E1022*N1022,2)</f>
        <v>0</v>
      </c>
      <c r="P1022" s="164">
        <v>0.18</v>
      </c>
      <c r="Q1022" s="164">
        <f>ROUND(E1022*P1022,2)</f>
        <v>0.63</v>
      </c>
      <c r="R1022" s="164" t="s">
        <v>709</v>
      </c>
      <c r="S1022" s="164" t="s">
        <v>179</v>
      </c>
      <c r="T1022" s="165" t="s">
        <v>179</v>
      </c>
      <c r="U1022" s="166">
        <v>0.309</v>
      </c>
      <c r="V1022" s="166">
        <f>ROUND(E1022*U1022,2)</f>
        <v>1.0900000000000001</v>
      </c>
      <c r="W1022" s="166"/>
      <c r="X1022" s="166" t="s">
        <v>221</v>
      </c>
      <c r="Y1022" s="167"/>
      <c r="Z1022" s="167"/>
      <c r="AA1022" s="167"/>
      <c r="AB1022" s="167"/>
      <c r="AC1022" s="167"/>
      <c r="AD1022" s="167"/>
      <c r="AE1022" s="167"/>
      <c r="AF1022" s="167"/>
      <c r="AG1022" s="167" t="s">
        <v>222</v>
      </c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</row>
    <row r="1023" spans="1:60" ht="12.75" customHeight="1" outlineLevel="1">
      <c r="A1023" s="168"/>
      <c r="B1023" s="169"/>
      <c r="C1023" s="244" t="s">
        <v>1318</v>
      </c>
      <c r="D1023" s="244"/>
      <c r="E1023" s="244"/>
      <c r="F1023" s="244"/>
      <c r="G1023" s="244"/>
      <c r="H1023" s="166"/>
      <c r="I1023" s="166"/>
      <c r="J1023" s="166"/>
      <c r="K1023" s="166"/>
      <c r="L1023" s="166"/>
      <c r="M1023" s="166"/>
      <c r="N1023" s="166"/>
      <c r="O1023" s="166"/>
      <c r="P1023" s="166"/>
      <c r="Q1023" s="166"/>
      <c r="R1023" s="166"/>
      <c r="S1023" s="166"/>
      <c r="T1023" s="166"/>
      <c r="U1023" s="166"/>
      <c r="V1023" s="166"/>
      <c r="W1023" s="166"/>
      <c r="X1023" s="166"/>
      <c r="Y1023" s="167"/>
      <c r="Z1023" s="167"/>
      <c r="AA1023" s="167"/>
      <c r="AB1023" s="167"/>
      <c r="AC1023" s="167"/>
      <c r="AD1023" s="167"/>
      <c r="AE1023" s="167"/>
      <c r="AF1023" s="167"/>
      <c r="AG1023" s="167" t="s">
        <v>224</v>
      </c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</row>
    <row r="1024" spans="1:60" ht="12.75" customHeight="1" outlineLevel="1">
      <c r="A1024" s="168"/>
      <c r="B1024" s="169"/>
      <c r="C1024" s="243" t="s">
        <v>1319</v>
      </c>
      <c r="D1024" s="243"/>
      <c r="E1024" s="243"/>
      <c r="F1024" s="243"/>
      <c r="G1024" s="243"/>
      <c r="H1024" s="166"/>
      <c r="I1024" s="166"/>
      <c r="J1024" s="166"/>
      <c r="K1024" s="166"/>
      <c r="L1024" s="166"/>
      <c r="M1024" s="166"/>
      <c r="N1024" s="166"/>
      <c r="O1024" s="166"/>
      <c r="P1024" s="166"/>
      <c r="Q1024" s="166"/>
      <c r="R1024" s="166"/>
      <c r="S1024" s="166"/>
      <c r="T1024" s="166"/>
      <c r="U1024" s="166"/>
      <c r="V1024" s="166"/>
      <c r="W1024" s="166"/>
      <c r="X1024" s="166"/>
      <c r="Y1024" s="167"/>
      <c r="Z1024" s="167"/>
      <c r="AA1024" s="167"/>
      <c r="AB1024" s="167"/>
      <c r="AC1024" s="167"/>
      <c r="AD1024" s="167"/>
      <c r="AE1024" s="167"/>
      <c r="AF1024" s="167"/>
      <c r="AG1024" s="167" t="s">
        <v>184</v>
      </c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</row>
    <row r="1025" spans="1:60" outlineLevel="1">
      <c r="A1025" s="168"/>
      <c r="B1025" s="169"/>
      <c r="C1025" s="179" t="s">
        <v>1324</v>
      </c>
      <c r="D1025" s="180"/>
      <c r="E1025" s="181">
        <v>3.52</v>
      </c>
      <c r="F1025" s="166"/>
      <c r="G1025" s="166"/>
      <c r="H1025" s="166"/>
      <c r="I1025" s="166"/>
      <c r="J1025" s="166"/>
      <c r="K1025" s="166"/>
      <c r="L1025" s="166"/>
      <c r="M1025" s="166"/>
      <c r="N1025" s="166"/>
      <c r="O1025" s="166"/>
      <c r="P1025" s="166"/>
      <c r="Q1025" s="166"/>
      <c r="R1025" s="166"/>
      <c r="S1025" s="166"/>
      <c r="T1025" s="166"/>
      <c r="U1025" s="166"/>
      <c r="V1025" s="166"/>
      <c r="W1025" s="166"/>
      <c r="X1025" s="166"/>
      <c r="Y1025" s="167"/>
      <c r="Z1025" s="167"/>
      <c r="AA1025" s="167"/>
      <c r="AB1025" s="167"/>
      <c r="AC1025" s="167"/>
      <c r="AD1025" s="167"/>
      <c r="AE1025" s="167"/>
      <c r="AF1025" s="167"/>
      <c r="AG1025" s="167" t="s">
        <v>226</v>
      </c>
      <c r="AH1025" s="167">
        <v>0</v>
      </c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</row>
    <row r="1026" spans="1:60" ht="33.75" outlineLevel="1">
      <c r="A1026" s="158">
        <v>254</v>
      </c>
      <c r="B1026" s="159" t="s">
        <v>1325</v>
      </c>
      <c r="C1026" s="160" t="s">
        <v>1326</v>
      </c>
      <c r="D1026" s="161" t="s">
        <v>219</v>
      </c>
      <c r="E1026" s="162">
        <v>2.1145999999999998</v>
      </c>
      <c r="F1026" s="163"/>
      <c r="G1026" s="164">
        <f>ROUND(E1026*F1026,2)</f>
        <v>0</v>
      </c>
      <c r="H1026" s="163"/>
      <c r="I1026" s="164">
        <f>ROUND(E1026*H1026,2)</f>
        <v>0</v>
      </c>
      <c r="J1026" s="163"/>
      <c r="K1026" s="164">
        <f>ROUND(E1026*J1026,2)</f>
        <v>0</v>
      </c>
      <c r="L1026" s="164">
        <v>21</v>
      </c>
      <c r="M1026" s="164">
        <f>G1026*(1+L1026/100)</f>
        <v>0</v>
      </c>
      <c r="N1026" s="164">
        <v>1.82E-3</v>
      </c>
      <c r="O1026" s="164">
        <f>ROUND(E1026*N1026,2)</f>
        <v>0</v>
      </c>
      <c r="P1026" s="164">
        <v>1.8</v>
      </c>
      <c r="Q1026" s="164">
        <f>ROUND(E1026*P1026,2)</f>
        <v>3.81</v>
      </c>
      <c r="R1026" s="164" t="s">
        <v>709</v>
      </c>
      <c r="S1026" s="164" t="s">
        <v>179</v>
      </c>
      <c r="T1026" s="165" t="s">
        <v>179</v>
      </c>
      <c r="U1026" s="166">
        <v>3.1960000000000002</v>
      </c>
      <c r="V1026" s="166">
        <f>ROUND(E1026*U1026,2)</f>
        <v>6.76</v>
      </c>
      <c r="W1026" s="166"/>
      <c r="X1026" s="166" t="s">
        <v>221</v>
      </c>
      <c r="Y1026" s="167"/>
      <c r="Z1026" s="167"/>
      <c r="AA1026" s="167"/>
      <c r="AB1026" s="167"/>
      <c r="AC1026" s="167"/>
      <c r="AD1026" s="167"/>
      <c r="AE1026" s="167"/>
      <c r="AF1026" s="167"/>
      <c r="AG1026" s="167" t="s">
        <v>222</v>
      </c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</row>
    <row r="1027" spans="1:60" ht="12.75" customHeight="1" outlineLevel="1">
      <c r="A1027" s="168"/>
      <c r="B1027" s="169"/>
      <c r="C1027" s="244" t="s">
        <v>1318</v>
      </c>
      <c r="D1027" s="244"/>
      <c r="E1027" s="244"/>
      <c r="F1027" s="244"/>
      <c r="G1027" s="244"/>
      <c r="H1027" s="166"/>
      <c r="I1027" s="166"/>
      <c r="J1027" s="166"/>
      <c r="K1027" s="166"/>
      <c r="L1027" s="166"/>
      <c r="M1027" s="166"/>
      <c r="N1027" s="166"/>
      <c r="O1027" s="166"/>
      <c r="P1027" s="166"/>
      <c r="Q1027" s="166"/>
      <c r="R1027" s="166"/>
      <c r="S1027" s="166"/>
      <c r="T1027" s="166"/>
      <c r="U1027" s="166"/>
      <c r="V1027" s="166"/>
      <c r="W1027" s="166"/>
      <c r="X1027" s="166"/>
      <c r="Y1027" s="167"/>
      <c r="Z1027" s="167"/>
      <c r="AA1027" s="167"/>
      <c r="AB1027" s="167"/>
      <c r="AC1027" s="167"/>
      <c r="AD1027" s="167"/>
      <c r="AE1027" s="167"/>
      <c r="AF1027" s="167"/>
      <c r="AG1027" s="167" t="s">
        <v>224</v>
      </c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</row>
    <row r="1028" spans="1:60" ht="12.75" customHeight="1" outlineLevel="1">
      <c r="A1028" s="168"/>
      <c r="B1028" s="169"/>
      <c r="C1028" s="243" t="s">
        <v>1319</v>
      </c>
      <c r="D1028" s="243"/>
      <c r="E1028" s="243"/>
      <c r="F1028" s="243"/>
      <c r="G1028" s="243"/>
      <c r="H1028" s="166"/>
      <c r="I1028" s="166"/>
      <c r="J1028" s="166"/>
      <c r="K1028" s="166"/>
      <c r="L1028" s="166"/>
      <c r="M1028" s="166"/>
      <c r="N1028" s="166"/>
      <c r="O1028" s="166"/>
      <c r="P1028" s="166"/>
      <c r="Q1028" s="166"/>
      <c r="R1028" s="166"/>
      <c r="S1028" s="166"/>
      <c r="T1028" s="166"/>
      <c r="U1028" s="166"/>
      <c r="V1028" s="166"/>
      <c r="W1028" s="166"/>
      <c r="X1028" s="166"/>
      <c r="Y1028" s="167"/>
      <c r="Z1028" s="167"/>
      <c r="AA1028" s="167"/>
      <c r="AB1028" s="167"/>
      <c r="AC1028" s="167"/>
      <c r="AD1028" s="167"/>
      <c r="AE1028" s="167"/>
      <c r="AF1028" s="167"/>
      <c r="AG1028" s="167" t="s">
        <v>184</v>
      </c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</row>
    <row r="1029" spans="1:60" outlineLevel="1">
      <c r="A1029" s="168"/>
      <c r="B1029" s="169"/>
      <c r="C1029" s="179" t="s">
        <v>1327</v>
      </c>
      <c r="D1029" s="180"/>
      <c r="E1029" s="181">
        <v>0.86399999999999999</v>
      </c>
      <c r="F1029" s="166"/>
      <c r="G1029" s="166"/>
      <c r="H1029" s="166"/>
      <c r="I1029" s="166"/>
      <c r="J1029" s="166"/>
      <c r="K1029" s="166"/>
      <c r="L1029" s="166"/>
      <c r="M1029" s="166"/>
      <c r="N1029" s="166"/>
      <c r="O1029" s="166"/>
      <c r="P1029" s="166"/>
      <c r="Q1029" s="166"/>
      <c r="R1029" s="166"/>
      <c r="S1029" s="166"/>
      <c r="T1029" s="166"/>
      <c r="U1029" s="166"/>
      <c r="V1029" s="166"/>
      <c r="W1029" s="166"/>
      <c r="X1029" s="166"/>
      <c r="Y1029" s="167"/>
      <c r="Z1029" s="167"/>
      <c r="AA1029" s="167"/>
      <c r="AB1029" s="167"/>
      <c r="AC1029" s="167"/>
      <c r="AD1029" s="167"/>
      <c r="AE1029" s="167"/>
      <c r="AF1029" s="167"/>
      <c r="AG1029" s="167" t="s">
        <v>226</v>
      </c>
      <c r="AH1029" s="167">
        <v>0</v>
      </c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</row>
    <row r="1030" spans="1:60" outlineLevel="1">
      <c r="A1030" s="168"/>
      <c r="B1030" s="169"/>
      <c r="C1030" s="179" t="s">
        <v>1328</v>
      </c>
      <c r="D1030" s="180"/>
      <c r="E1030" s="181">
        <v>0.84599999999999997</v>
      </c>
      <c r="F1030" s="166"/>
      <c r="G1030" s="166"/>
      <c r="H1030" s="166"/>
      <c r="I1030" s="166"/>
      <c r="J1030" s="166"/>
      <c r="K1030" s="166"/>
      <c r="L1030" s="166"/>
      <c r="M1030" s="166"/>
      <c r="N1030" s="166"/>
      <c r="O1030" s="166"/>
      <c r="P1030" s="166"/>
      <c r="Q1030" s="166"/>
      <c r="R1030" s="166"/>
      <c r="S1030" s="166"/>
      <c r="T1030" s="166"/>
      <c r="U1030" s="166"/>
      <c r="V1030" s="166"/>
      <c r="W1030" s="166"/>
      <c r="X1030" s="166"/>
      <c r="Y1030" s="167"/>
      <c r="Z1030" s="167"/>
      <c r="AA1030" s="167"/>
      <c r="AB1030" s="167"/>
      <c r="AC1030" s="167"/>
      <c r="AD1030" s="167"/>
      <c r="AE1030" s="167"/>
      <c r="AF1030" s="167"/>
      <c r="AG1030" s="167" t="s">
        <v>226</v>
      </c>
      <c r="AH1030" s="167">
        <v>0</v>
      </c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</row>
    <row r="1031" spans="1:60" outlineLevel="1">
      <c r="A1031" s="168"/>
      <c r="B1031" s="169"/>
      <c r="C1031" s="179" t="s">
        <v>1329</v>
      </c>
      <c r="D1031" s="180"/>
      <c r="E1031" s="181">
        <v>0.40460000000000002</v>
      </c>
      <c r="F1031" s="166"/>
      <c r="G1031" s="166"/>
      <c r="H1031" s="166"/>
      <c r="I1031" s="166"/>
      <c r="J1031" s="166"/>
      <c r="K1031" s="166"/>
      <c r="L1031" s="166"/>
      <c r="M1031" s="166"/>
      <c r="N1031" s="166"/>
      <c r="O1031" s="166"/>
      <c r="P1031" s="166"/>
      <c r="Q1031" s="166"/>
      <c r="R1031" s="166"/>
      <c r="S1031" s="166"/>
      <c r="T1031" s="166"/>
      <c r="U1031" s="166"/>
      <c r="V1031" s="166"/>
      <c r="W1031" s="166"/>
      <c r="X1031" s="166"/>
      <c r="Y1031" s="167"/>
      <c r="Z1031" s="167"/>
      <c r="AA1031" s="167"/>
      <c r="AB1031" s="167"/>
      <c r="AC1031" s="167"/>
      <c r="AD1031" s="167"/>
      <c r="AE1031" s="167"/>
      <c r="AF1031" s="167"/>
      <c r="AG1031" s="167" t="s">
        <v>226</v>
      </c>
      <c r="AH1031" s="167">
        <v>0</v>
      </c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</row>
    <row r="1032" spans="1:60" ht="33.75" outlineLevel="1">
      <c r="A1032" s="158">
        <v>255</v>
      </c>
      <c r="B1032" s="159" t="s">
        <v>1330</v>
      </c>
      <c r="C1032" s="160" t="s">
        <v>1331</v>
      </c>
      <c r="D1032" s="161" t="s">
        <v>219</v>
      </c>
      <c r="E1032" s="162">
        <v>10.8055</v>
      </c>
      <c r="F1032" s="163"/>
      <c r="G1032" s="164">
        <f>ROUND(E1032*F1032,2)</f>
        <v>0</v>
      </c>
      <c r="H1032" s="163"/>
      <c r="I1032" s="164">
        <f>ROUND(E1032*H1032,2)</f>
        <v>0</v>
      </c>
      <c r="J1032" s="163"/>
      <c r="K1032" s="164">
        <f>ROUND(E1032*J1032,2)</f>
        <v>0</v>
      </c>
      <c r="L1032" s="164">
        <v>21</v>
      </c>
      <c r="M1032" s="164">
        <f>G1032*(1+L1032/100)</f>
        <v>0</v>
      </c>
      <c r="N1032" s="164">
        <v>1.82E-3</v>
      </c>
      <c r="O1032" s="164">
        <f>ROUND(E1032*N1032,2)</f>
        <v>0.02</v>
      </c>
      <c r="P1032" s="164">
        <v>1.8</v>
      </c>
      <c r="Q1032" s="164">
        <f>ROUND(E1032*P1032,2)</f>
        <v>19.45</v>
      </c>
      <c r="R1032" s="164" t="s">
        <v>709</v>
      </c>
      <c r="S1032" s="164" t="s">
        <v>179</v>
      </c>
      <c r="T1032" s="165" t="s">
        <v>179</v>
      </c>
      <c r="U1032" s="166">
        <v>3.6080000000000001</v>
      </c>
      <c r="V1032" s="166">
        <f>ROUND(E1032*U1032,2)</f>
        <v>38.99</v>
      </c>
      <c r="W1032" s="166"/>
      <c r="X1032" s="166" t="s">
        <v>221</v>
      </c>
      <c r="Y1032" s="167"/>
      <c r="Z1032" s="167"/>
      <c r="AA1032" s="167"/>
      <c r="AB1032" s="167"/>
      <c r="AC1032" s="167"/>
      <c r="AD1032" s="167"/>
      <c r="AE1032" s="167"/>
      <c r="AF1032" s="167"/>
      <c r="AG1032" s="167" t="s">
        <v>222</v>
      </c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</row>
    <row r="1033" spans="1:60" ht="12.75" customHeight="1" outlineLevel="1">
      <c r="A1033" s="168"/>
      <c r="B1033" s="169"/>
      <c r="C1033" s="244" t="s">
        <v>1318</v>
      </c>
      <c r="D1033" s="244"/>
      <c r="E1033" s="244"/>
      <c r="F1033" s="244"/>
      <c r="G1033" s="244"/>
      <c r="H1033" s="166"/>
      <c r="I1033" s="166"/>
      <c r="J1033" s="166"/>
      <c r="K1033" s="166"/>
      <c r="L1033" s="166"/>
      <c r="M1033" s="166"/>
      <c r="N1033" s="166"/>
      <c r="O1033" s="166"/>
      <c r="P1033" s="166"/>
      <c r="Q1033" s="166"/>
      <c r="R1033" s="166"/>
      <c r="S1033" s="166"/>
      <c r="T1033" s="166"/>
      <c r="U1033" s="166"/>
      <c r="V1033" s="166"/>
      <c r="W1033" s="166"/>
      <c r="X1033" s="166"/>
      <c r="Y1033" s="167"/>
      <c r="Z1033" s="167"/>
      <c r="AA1033" s="167"/>
      <c r="AB1033" s="167"/>
      <c r="AC1033" s="167"/>
      <c r="AD1033" s="167"/>
      <c r="AE1033" s="167"/>
      <c r="AF1033" s="167"/>
      <c r="AG1033" s="167" t="s">
        <v>224</v>
      </c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</row>
    <row r="1034" spans="1:60" ht="12.75" customHeight="1" outlineLevel="1">
      <c r="A1034" s="168"/>
      <c r="B1034" s="169"/>
      <c r="C1034" s="243" t="s">
        <v>1319</v>
      </c>
      <c r="D1034" s="243"/>
      <c r="E1034" s="243"/>
      <c r="F1034" s="243"/>
      <c r="G1034" s="243"/>
      <c r="H1034" s="166"/>
      <c r="I1034" s="166"/>
      <c r="J1034" s="166"/>
      <c r="K1034" s="166"/>
      <c r="L1034" s="166"/>
      <c r="M1034" s="166"/>
      <c r="N1034" s="166"/>
      <c r="O1034" s="166"/>
      <c r="P1034" s="166"/>
      <c r="Q1034" s="166"/>
      <c r="R1034" s="166"/>
      <c r="S1034" s="166"/>
      <c r="T1034" s="166"/>
      <c r="U1034" s="166"/>
      <c r="V1034" s="166"/>
      <c r="W1034" s="166"/>
      <c r="X1034" s="166"/>
      <c r="Y1034" s="167"/>
      <c r="Z1034" s="167"/>
      <c r="AA1034" s="167"/>
      <c r="AB1034" s="167"/>
      <c r="AC1034" s="167"/>
      <c r="AD1034" s="167"/>
      <c r="AE1034" s="167"/>
      <c r="AF1034" s="167"/>
      <c r="AG1034" s="167" t="s">
        <v>184</v>
      </c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</row>
    <row r="1035" spans="1:60" outlineLevel="1">
      <c r="A1035" s="168"/>
      <c r="B1035" s="169"/>
      <c r="C1035" s="179" t="s">
        <v>1332</v>
      </c>
      <c r="D1035" s="180"/>
      <c r="E1035" s="181">
        <v>2.7374999999999998</v>
      </c>
      <c r="F1035" s="166"/>
      <c r="G1035" s="166"/>
      <c r="H1035" s="166"/>
      <c r="I1035" s="166"/>
      <c r="J1035" s="166"/>
      <c r="K1035" s="166"/>
      <c r="L1035" s="166"/>
      <c r="M1035" s="166"/>
      <c r="N1035" s="166"/>
      <c r="O1035" s="166"/>
      <c r="P1035" s="166"/>
      <c r="Q1035" s="166"/>
      <c r="R1035" s="166"/>
      <c r="S1035" s="166"/>
      <c r="T1035" s="166"/>
      <c r="U1035" s="166"/>
      <c r="V1035" s="166"/>
      <c r="W1035" s="166"/>
      <c r="X1035" s="166"/>
      <c r="Y1035" s="167"/>
      <c r="Z1035" s="167"/>
      <c r="AA1035" s="167"/>
      <c r="AB1035" s="167"/>
      <c r="AC1035" s="167"/>
      <c r="AD1035" s="167"/>
      <c r="AE1035" s="167"/>
      <c r="AF1035" s="167"/>
      <c r="AG1035" s="167" t="s">
        <v>226</v>
      </c>
      <c r="AH1035" s="167">
        <v>0</v>
      </c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</row>
    <row r="1036" spans="1:60" outlineLevel="1">
      <c r="A1036" s="168"/>
      <c r="B1036" s="169"/>
      <c r="C1036" s="179" t="s">
        <v>1333</v>
      </c>
      <c r="D1036" s="180"/>
      <c r="E1036" s="181">
        <v>1.216</v>
      </c>
      <c r="F1036" s="166"/>
      <c r="G1036" s="166"/>
      <c r="H1036" s="166"/>
      <c r="I1036" s="166"/>
      <c r="J1036" s="166"/>
      <c r="K1036" s="166"/>
      <c r="L1036" s="166"/>
      <c r="M1036" s="166"/>
      <c r="N1036" s="166"/>
      <c r="O1036" s="166"/>
      <c r="P1036" s="166"/>
      <c r="Q1036" s="166"/>
      <c r="R1036" s="166"/>
      <c r="S1036" s="166"/>
      <c r="T1036" s="166"/>
      <c r="U1036" s="166"/>
      <c r="V1036" s="166"/>
      <c r="W1036" s="166"/>
      <c r="X1036" s="166"/>
      <c r="Y1036" s="167"/>
      <c r="Z1036" s="167"/>
      <c r="AA1036" s="167"/>
      <c r="AB1036" s="167"/>
      <c r="AC1036" s="167"/>
      <c r="AD1036" s="167"/>
      <c r="AE1036" s="167"/>
      <c r="AF1036" s="167"/>
      <c r="AG1036" s="167" t="s">
        <v>226</v>
      </c>
      <c r="AH1036" s="167">
        <v>0</v>
      </c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</row>
    <row r="1037" spans="1:60" outlineLevel="1">
      <c r="A1037" s="168"/>
      <c r="B1037" s="169"/>
      <c r="C1037" s="179" t="s">
        <v>1334</v>
      </c>
      <c r="D1037" s="180"/>
      <c r="E1037" s="181">
        <v>0.6885</v>
      </c>
      <c r="F1037" s="166"/>
      <c r="G1037" s="166"/>
      <c r="H1037" s="166"/>
      <c r="I1037" s="166"/>
      <c r="J1037" s="166"/>
      <c r="K1037" s="166"/>
      <c r="L1037" s="166"/>
      <c r="M1037" s="166"/>
      <c r="N1037" s="166"/>
      <c r="O1037" s="166"/>
      <c r="P1037" s="166"/>
      <c r="Q1037" s="166"/>
      <c r="R1037" s="166"/>
      <c r="S1037" s="166"/>
      <c r="T1037" s="166"/>
      <c r="U1037" s="166"/>
      <c r="V1037" s="166"/>
      <c r="W1037" s="166"/>
      <c r="X1037" s="166"/>
      <c r="Y1037" s="167"/>
      <c r="Z1037" s="167"/>
      <c r="AA1037" s="167"/>
      <c r="AB1037" s="167"/>
      <c r="AC1037" s="167"/>
      <c r="AD1037" s="167"/>
      <c r="AE1037" s="167"/>
      <c r="AF1037" s="167"/>
      <c r="AG1037" s="167" t="s">
        <v>226</v>
      </c>
      <c r="AH1037" s="167">
        <v>0</v>
      </c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</row>
    <row r="1038" spans="1:60" outlineLevel="1">
      <c r="A1038" s="168"/>
      <c r="B1038" s="169"/>
      <c r="C1038" s="190" t="s">
        <v>402</v>
      </c>
      <c r="D1038" s="191"/>
      <c r="E1038" s="192">
        <v>4.6420000000000003</v>
      </c>
      <c r="F1038" s="166"/>
      <c r="G1038" s="166"/>
      <c r="H1038" s="166"/>
      <c r="I1038" s="166"/>
      <c r="J1038" s="166"/>
      <c r="K1038" s="166"/>
      <c r="L1038" s="166"/>
      <c r="M1038" s="166"/>
      <c r="N1038" s="166"/>
      <c r="O1038" s="166"/>
      <c r="P1038" s="166"/>
      <c r="Q1038" s="166"/>
      <c r="R1038" s="166"/>
      <c r="S1038" s="166"/>
      <c r="T1038" s="166"/>
      <c r="U1038" s="166"/>
      <c r="V1038" s="166"/>
      <c r="W1038" s="166"/>
      <c r="X1038" s="166"/>
      <c r="Y1038" s="167"/>
      <c r="Z1038" s="167"/>
      <c r="AA1038" s="167"/>
      <c r="AB1038" s="167"/>
      <c r="AC1038" s="167"/>
      <c r="AD1038" s="167"/>
      <c r="AE1038" s="167"/>
      <c r="AF1038" s="167"/>
      <c r="AG1038" s="167" t="s">
        <v>226</v>
      </c>
      <c r="AH1038" s="167">
        <v>1</v>
      </c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</row>
    <row r="1039" spans="1:60" outlineLevel="1">
      <c r="A1039" s="168"/>
      <c r="B1039" s="169"/>
      <c r="C1039" s="179" t="s">
        <v>1335</v>
      </c>
      <c r="D1039" s="180"/>
      <c r="E1039" s="181">
        <v>2.69</v>
      </c>
      <c r="F1039" s="166"/>
      <c r="G1039" s="166"/>
      <c r="H1039" s="166"/>
      <c r="I1039" s="166"/>
      <c r="J1039" s="166"/>
      <c r="K1039" s="166"/>
      <c r="L1039" s="166"/>
      <c r="M1039" s="166"/>
      <c r="N1039" s="166"/>
      <c r="O1039" s="166"/>
      <c r="P1039" s="166"/>
      <c r="Q1039" s="166"/>
      <c r="R1039" s="166"/>
      <c r="S1039" s="166"/>
      <c r="T1039" s="166"/>
      <c r="U1039" s="166"/>
      <c r="V1039" s="166"/>
      <c r="W1039" s="166"/>
      <c r="X1039" s="166"/>
      <c r="Y1039" s="167"/>
      <c r="Z1039" s="167"/>
      <c r="AA1039" s="167"/>
      <c r="AB1039" s="167"/>
      <c r="AC1039" s="167"/>
      <c r="AD1039" s="167"/>
      <c r="AE1039" s="167"/>
      <c r="AF1039" s="167"/>
      <c r="AG1039" s="167" t="s">
        <v>226</v>
      </c>
      <c r="AH1039" s="167">
        <v>0</v>
      </c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</row>
    <row r="1040" spans="1:60" outlineLevel="1">
      <c r="A1040" s="168"/>
      <c r="B1040" s="169"/>
      <c r="C1040" s="179" t="s">
        <v>1336</v>
      </c>
      <c r="D1040" s="180"/>
      <c r="E1040" s="181">
        <v>1.786</v>
      </c>
      <c r="F1040" s="166"/>
      <c r="G1040" s="166"/>
      <c r="H1040" s="166"/>
      <c r="I1040" s="166"/>
      <c r="J1040" s="166"/>
      <c r="K1040" s="166"/>
      <c r="L1040" s="166"/>
      <c r="M1040" s="166"/>
      <c r="N1040" s="166"/>
      <c r="O1040" s="166"/>
      <c r="P1040" s="166"/>
      <c r="Q1040" s="166"/>
      <c r="R1040" s="166"/>
      <c r="S1040" s="166"/>
      <c r="T1040" s="166"/>
      <c r="U1040" s="166"/>
      <c r="V1040" s="166"/>
      <c r="W1040" s="166"/>
      <c r="X1040" s="166"/>
      <c r="Y1040" s="167"/>
      <c r="Z1040" s="167"/>
      <c r="AA1040" s="167"/>
      <c r="AB1040" s="167"/>
      <c r="AC1040" s="167"/>
      <c r="AD1040" s="167"/>
      <c r="AE1040" s="167"/>
      <c r="AF1040" s="167"/>
      <c r="AG1040" s="167" t="s">
        <v>226</v>
      </c>
      <c r="AH1040" s="167">
        <v>0</v>
      </c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</row>
    <row r="1041" spans="1:60" outlineLevel="1">
      <c r="A1041" s="168"/>
      <c r="B1041" s="169"/>
      <c r="C1041" s="190" t="s">
        <v>402</v>
      </c>
      <c r="D1041" s="191"/>
      <c r="E1041" s="192">
        <v>4.476</v>
      </c>
      <c r="F1041" s="166"/>
      <c r="G1041" s="166"/>
      <c r="H1041" s="166"/>
      <c r="I1041" s="166"/>
      <c r="J1041" s="166"/>
      <c r="K1041" s="166"/>
      <c r="L1041" s="166"/>
      <c r="M1041" s="166"/>
      <c r="N1041" s="166"/>
      <c r="O1041" s="166"/>
      <c r="P1041" s="166"/>
      <c r="Q1041" s="166"/>
      <c r="R1041" s="166"/>
      <c r="S1041" s="166"/>
      <c r="T1041" s="166"/>
      <c r="U1041" s="166"/>
      <c r="V1041" s="166"/>
      <c r="W1041" s="166"/>
      <c r="X1041" s="166"/>
      <c r="Y1041" s="167"/>
      <c r="Z1041" s="167"/>
      <c r="AA1041" s="167"/>
      <c r="AB1041" s="167"/>
      <c r="AC1041" s="167"/>
      <c r="AD1041" s="167"/>
      <c r="AE1041" s="167"/>
      <c r="AF1041" s="167"/>
      <c r="AG1041" s="167" t="s">
        <v>226</v>
      </c>
      <c r="AH1041" s="167">
        <v>1</v>
      </c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</row>
    <row r="1042" spans="1:60" outlineLevel="1">
      <c r="A1042" s="168"/>
      <c r="B1042" s="169"/>
      <c r="C1042" s="179" t="s">
        <v>1337</v>
      </c>
      <c r="D1042" s="180"/>
      <c r="E1042" s="181">
        <v>1.6875</v>
      </c>
      <c r="F1042" s="166"/>
      <c r="G1042" s="166"/>
      <c r="H1042" s="166"/>
      <c r="I1042" s="166"/>
      <c r="J1042" s="166"/>
      <c r="K1042" s="166"/>
      <c r="L1042" s="166"/>
      <c r="M1042" s="166"/>
      <c r="N1042" s="166"/>
      <c r="O1042" s="166"/>
      <c r="P1042" s="166"/>
      <c r="Q1042" s="166"/>
      <c r="R1042" s="166"/>
      <c r="S1042" s="166"/>
      <c r="T1042" s="166"/>
      <c r="U1042" s="166"/>
      <c r="V1042" s="166"/>
      <c r="W1042" s="166"/>
      <c r="X1042" s="166"/>
      <c r="Y1042" s="167"/>
      <c r="Z1042" s="167"/>
      <c r="AA1042" s="167"/>
      <c r="AB1042" s="167"/>
      <c r="AC1042" s="167"/>
      <c r="AD1042" s="167"/>
      <c r="AE1042" s="167"/>
      <c r="AF1042" s="167"/>
      <c r="AG1042" s="167" t="s">
        <v>226</v>
      </c>
      <c r="AH1042" s="167">
        <v>0</v>
      </c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</row>
    <row r="1043" spans="1:60" outlineLevel="1">
      <c r="A1043" s="168"/>
      <c r="B1043" s="169"/>
      <c r="C1043" s="190" t="s">
        <v>402</v>
      </c>
      <c r="D1043" s="191"/>
      <c r="E1043" s="192">
        <v>1.6875</v>
      </c>
      <c r="F1043" s="166"/>
      <c r="G1043" s="166"/>
      <c r="H1043" s="166"/>
      <c r="I1043" s="166"/>
      <c r="J1043" s="166"/>
      <c r="K1043" s="166"/>
      <c r="L1043" s="166"/>
      <c r="M1043" s="166"/>
      <c r="N1043" s="166"/>
      <c r="O1043" s="166"/>
      <c r="P1043" s="166"/>
      <c r="Q1043" s="166"/>
      <c r="R1043" s="166"/>
      <c r="S1043" s="166"/>
      <c r="T1043" s="166"/>
      <c r="U1043" s="166"/>
      <c r="V1043" s="166"/>
      <c r="W1043" s="166"/>
      <c r="X1043" s="166"/>
      <c r="Y1043" s="167"/>
      <c r="Z1043" s="167"/>
      <c r="AA1043" s="167"/>
      <c r="AB1043" s="167"/>
      <c r="AC1043" s="167"/>
      <c r="AD1043" s="167"/>
      <c r="AE1043" s="167"/>
      <c r="AF1043" s="167"/>
      <c r="AG1043" s="167" t="s">
        <v>226</v>
      </c>
      <c r="AH1043" s="167">
        <v>1</v>
      </c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</row>
    <row r="1044" spans="1:60" ht="33.75" outlineLevel="1">
      <c r="A1044" s="158">
        <v>256</v>
      </c>
      <c r="B1044" s="159" t="s">
        <v>1338</v>
      </c>
      <c r="C1044" s="160" t="s">
        <v>1339</v>
      </c>
      <c r="D1044" s="161" t="s">
        <v>327</v>
      </c>
      <c r="E1044" s="162">
        <v>6</v>
      </c>
      <c r="F1044" s="163"/>
      <c r="G1044" s="164">
        <f>ROUND(E1044*F1044,2)</f>
        <v>0</v>
      </c>
      <c r="H1044" s="163"/>
      <c r="I1044" s="164">
        <f>ROUND(E1044*H1044,2)</f>
        <v>0</v>
      </c>
      <c r="J1044" s="163"/>
      <c r="K1044" s="164">
        <f>ROUND(E1044*J1044,2)</f>
        <v>0</v>
      </c>
      <c r="L1044" s="164">
        <v>21</v>
      </c>
      <c r="M1044" s="164">
        <f>G1044*(1+L1044/100)</f>
        <v>0</v>
      </c>
      <c r="N1044" s="164">
        <v>0</v>
      </c>
      <c r="O1044" s="164">
        <f>ROUND(E1044*N1044,2)</f>
        <v>0</v>
      </c>
      <c r="P1044" s="164">
        <v>4.2000000000000003E-2</v>
      </c>
      <c r="Q1044" s="164">
        <f>ROUND(E1044*P1044,2)</f>
        <v>0.25</v>
      </c>
      <c r="R1044" s="164" t="s">
        <v>709</v>
      </c>
      <c r="S1044" s="164" t="s">
        <v>179</v>
      </c>
      <c r="T1044" s="165" t="s">
        <v>179</v>
      </c>
      <c r="U1044" s="166">
        <v>0.71499999999999997</v>
      </c>
      <c r="V1044" s="166">
        <f>ROUND(E1044*U1044,2)</f>
        <v>4.29</v>
      </c>
      <c r="W1044" s="166"/>
      <c r="X1044" s="166" t="s">
        <v>221</v>
      </c>
      <c r="Y1044" s="167"/>
      <c r="Z1044" s="167"/>
      <c r="AA1044" s="167"/>
      <c r="AB1044" s="167"/>
      <c r="AC1044" s="167"/>
      <c r="AD1044" s="167"/>
      <c r="AE1044" s="167"/>
      <c r="AF1044" s="167"/>
      <c r="AG1044" s="167" t="s">
        <v>222</v>
      </c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</row>
    <row r="1045" spans="1:60" outlineLevel="1">
      <c r="A1045" s="168"/>
      <c r="B1045" s="169"/>
      <c r="C1045" s="179" t="s">
        <v>1340</v>
      </c>
      <c r="D1045" s="180"/>
      <c r="E1045" s="181">
        <v>6</v>
      </c>
      <c r="F1045" s="166"/>
      <c r="G1045" s="166"/>
      <c r="H1045" s="166"/>
      <c r="I1045" s="166"/>
      <c r="J1045" s="166"/>
      <c r="K1045" s="166"/>
      <c r="L1045" s="166"/>
      <c r="M1045" s="166"/>
      <c r="N1045" s="166"/>
      <c r="O1045" s="166"/>
      <c r="P1045" s="166"/>
      <c r="Q1045" s="166"/>
      <c r="R1045" s="166"/>
      <c r="S1045" s="166"/>
      <c r="T1045" s="166"/>
      <c r="U1045" s="166"/>
      <c r="V1045" s="166"/>
      <c r="W1045" s="166"/>
      <c r="X1045" s="166"/>
      <c r="Y1045" s="167"/>
      <c r="Z1045" s="167"/>
      <c r="AA1045" s="167"/>
      <c r="AB1045" s="167"/>
      <c r="AC1045" s="167"/>
      <c r="AD1045" s="167"/>
      <c r="AE1045" s="167"/>
      <c r="AF1045" s="167"/>
      <c r="AG1045" s="167" t="s">
        <v>226</v>
      </c>
      <c r="AH1045" s="167">
        <v>0</v>
      </c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</row>
    <row r="1046" spans="1:60" ht="33.75" outlineLevel="1">
      <c r="A1046" s="158">
        <v>257</v>
      </c>
      <c r="B1046" s="159" t="s">
        <v>1341</v>
      </c>
      <c r="C1046" s="160" t="s">
        <v>1342</v>
      </c>
      <c r="D1046" s="161" t="s">
        <v>327</v>
      </c>
      <c r="E1046" s="162">
        <v>243.54</v>
      </c>
      <c r="F1046" s="163"/>
      <c r="G1046" s="164">
        <f>ROUND(E1046*F1046,2)</f>
        <v>0</v>
      </c>
      <c r="H1046" s="163"/>
      <c r="I1046" s="164">
        <f>ROUND(E1046*H1046,2)</f>
        <v>0</v>
      </c>
      <c r="J1046" s="163"/>
      <c r="K1046" s="164">
        <f>ROUND(E1046*J1046,2)</f>
        <v>0</v>
      </c>
      <c r="L1046" s="164">
        <v>21</v>
      </c>
      <c r="M1046" s="164">
        <f>G1046*(1+L1046/100)</f>
        <v>0</v>
      </c>
      <c r="N1046" s="164">
        <v>0</v>
      </c>
      <c r="O1046" s="164">
        <f>ROUND(E1046*N1046,2)</f>
        <v>0</v>
      </c>
      <c r="P1046" s="164">
        <v>6.5000000000000002E-2</v>
      </c>
      <c r="Q1046" s="164">
        <f>ROUND(E1046*P1046,2)</f>
        <v>15.83</v>
      </c>
      <c r="R1046" s="164" t="s">
        <v>709</v>
      </c>
      <c r="S1046" s="164" t="s">
        <v>179</v>
      </c>
      <c r="T1046" s="165" t="s">
        <v>179</v>
      </c>
      <c r="U1046" s="166">
        <v>0.93</v>
      </c>
      <c r="V1046" s="166">
        <f>ROUND(E1046*U1046,2)</f>
        <v>226.49</v>
      </c>
      <c r="W1046" s="166"/>
      <c r="X1046" s="166" t="s">
        <v>221</v>
      </c>
      <c r="Y1046" s="167"/>
      <c r="Z1046" s="167"/>
      <c r="AA1046" s="167"/>
      <c r="AB1046" s="167"/>
      <c r="AC1046" s="167"/>
      <c r="AD1046" s="167"/>
      <c r="AE1046" s="167"/>
      <c r="AF1046" s="167"/>
      <c r="AG1046" s="167" t="s">
        <v>222</v>
      </c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</row>
    <row r="1047" spans="1:60" outlineLevel="1">
      <c r="A1047" s="168"/>
      <c r="B1047" s="169"/>
      <c r="C1047" s="179" t="s">
        <v>1343</v>
      </c>
      <c r="D1047" s="180"/>
      <c r="E1047" s="181">
        <v>3.9</v>
      </c>
      <c r="F1047" s="166"/>
      <c r="G1047" s="166"/>
      <c r="H1047" s="166"/>
      <c r="I1047" s="166"/>
      <c r="J1047" s="166"/>
      <c r="K1047" s="166"/>
      <c r="L1047" s="166"/>
      <c r="M1047" s="166"/>
      <c r="N1047" s="166"/>
      <c r="O1047" s="166"/>
      <c r="P1047" s="166"/>
      <c r="Q1047" s="166"/>
      <c r="R1047" s="166"/>
      <c r="S1047" s="166"/>
      <c r="T1047" s="166"/>
      <c r="U1047" s="166"/>
      <c r="V1047" s="166"/>
      <c r="W1047" s="166"/>
      <c r="X1047" s="166"/>
      <c r="Y1047" s="167"/>
      <c r="Z1047" s="167"/>
      <c r="AA1047" s="167"/>
      <c r="AB1047" s="167"/>
      <c r="AC1047" s="167"/>
      <c r="AD1047" s="167"/>
      <c r="AE1047" s="167"/>
      <c r="AF1047" s="167"/>
      <c r="AG1047" s="167" t="s">
        <v>226</v>
      </c>
      <c r="AH1047" s="167">
        <v>0</v>
      </c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</row>
    <row r="1048" spans="1:60" outlineLevel="1">
      <c r="A1048" s="168"/>
      <c r="B1048" s="169"/>
      <c r="C1048" s="179" t="s">
        <v>1344</v>
      </c>
      <c r="D1048" s="180"/>
      <c r="E1048" s="181">
        <v>57.03</v>
      </c>
      <c r="F1048" s="166"/>
      <c r="G1048" s="166"/>
      <c r="H1048" s="166"/>
      <c r="I1048" s="166"/>
      <c r="J1048" s="166"/>
      <c r="K1048" s="166"/>
      <c r="L1048" s="166"/>
      <c r="M1048" s="166"/>
      <c r="N1048" s="166"/>
      <c r="O1048" s="166"/>
      <c r="P1048" s="166"/>
      <c r="Q1048" s="166"/>
      <c r="R1048" s="166"/>
      <c r="S1048" s="166"/>
      <c r="T1048" s="166"/>
      <c r="U1048" s="166"/>
      <c r="V1048" s="166"/>
      <c r="W1048" s="166"/>
      <c r="X1048" s="166"/>
      <c r="Y1048" s="167"/>
      <c r="Z1048" s="167"/>
      <c r="AA1048" s="167"/>
      <c r="AB1048" s="167"/>
      <c r="AC1048" s="167"/>
      <c r="AD1048" s="167"/>
      <c r="AE1048" s="167"/>
      <c r="AF1048" s="167"/>
      <c r="AG1048" s="167" t="s">
        <v>226</v>
      </c>
      <c r="AH1048" s="167">
        <v>0</v>
      </c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</row>
    <row r="1049" spans="1:60" outlineLevel="1">
      <c r="A1049" s="168"/>
      <c r="B1049" s="169"/>
      <c r="C1049" s="179" t="s">
        <v>1345</v>
      </c>
      <c r="D1049" s="180"/>
      <c r="E1049" s="181">
        <v>52.85</v>
      </c>
      <c r="F1049" s="166"/>
      <c r="G1049" s="166"/>
      <c r="H1049" s="166"/>
      <c r="I1049" s="166"/>
      <c r="J1049" s="166"/>
      <c r="K1049" s="166"/>
      <c r="L1049" s="166"/>
      <c r="M1049" s="166"/>
      <c r="N1049" s="166"/>
      <c r="O1049" s="166"/>
      <c r="P1049" s="166"/>
      <c r="Q1049" s="166"/>
      <c r="R1049" s="166"/>
      <c r="S1049" s="166"/>
      <c r="T1049" s="166"/>
      <c r="U1049" s="166"/>
      <c r="V1049" s="166"/>
      <c r="W1049" s="166"/>
      <c r="X1049" s="166"/>
      <c r="Y1049" s="167"/>
      <c r="Z1049" s="167"/>
      <c r="AA1049" s="167"/>
      <c r="AB1049" s="167"/>
      <c r="AC1049" s="167"/>
      <c r="AD1049" s="167"/>
      <c r="AE1049" s="167"/>
      <c r="AF1049" s="167"/>
      <c r="AG1049" s="167" t="s">
        <v>226</v>
      </c>
      <c r="AH1049" s="167">
        <v>0</v>
      </c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</row>
    <row r="1050" spans="1:60" outlineLevel="1">
      <c r="A1050" s="168"/>
      <c r="B1050" s="169"/>
      <c r="C1050" s="179" t="s">
        <v>1346</v>
      </c>
      <c r="D1050" s="180"/>
      <c r="E1050" s="181">
        <v>10.4</v>
      </c>
      <c r="F1050" s="166"/>
      <c r="G1050" s="166"/>
      <c r="H1050" s="166"/>
      <c r="I1050" s="166"/>
      <c r="J1050" s="166"/>
      <c r="K1050" s="166"/>
      <c r="L1050" s="166"/>
      <c r="M1050" s="166"/>
      <c r="N1050" s="166"/>
      <c r="O1050" s="166"/>
      <c r="P1050" s="166"/>
      <c r="Q1050" s="166"/>
      <c r="R1050" s="166"/>
      <c r="S1050" s="166"/>
      <c r="T1050" s="166"/>
      <c r="U1050" s="166"/>
      <c r="V1050" s="166"/>
      <c r="W1050" s="166"/>
      <c r="X1050" s="166"/>
      <c r="Y1050" s="167"/>
      <c r="Z1050" s="167"/>
      <c r="AA1050" s="167"/>
      <c r="AB1050" s="167"/>
      <c r="AC1050" s="167"/>
      <c r="AD1050" s="167"/>
      <c r="AE1050" s="167"/>
      <c r="AF1050" s="167"/>
      <c r="AG1050" s="167" t="s">
        <v>226</v>
      </c>
      <c r="AH1050" s="167">
        <v>0</v>
      </c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</row>
    <row r="1051" spans="1:60" outlineLevel="1">
      <c r="A1051" s="168"/>
      <c r="B1051" s="169"/>
      <c r="C1051" s="179" t="s">
        <v>1347</v>
      </c>
      <c r="D1051" s="180"/>
      <c r="E1051" s="181">
        <v>31.32</v>
      </c>
      <c r="F1051" s="166"/>
      <c r="G1051" s="166"/>
      <c r="H1051" s="166"/>
      <c r="I1051" s="166"/>
      <c r="J1051" s="166"/>
      <c r="K1051" s="166"/>
      <c r="L1051" s="166"/>
      <c r="M1051" s="166"/>
      <c r="N1051" s="166"/>
      <c r="O1051" s="166"/>
      <c r="P1051" s="166"/>
      <c r="Q1051" s="166"/>
      <c r="R1051" s="166"/>
      <c r="S1051" s="166"/>
      <c r="T1051" s="166"/>
      <c r="U1051" s="166"/>
      <c r="V1051" s="166"/>
      <c r="W1051" s="166"/>
      <c r="X1051" s="166"/>
      <c r="Y1051" s="167"/>
      <c r="Z1051" s="167"/>
      <c r="AA1051" s="167"/>
      <c r="AB1051" s="167"/>
      <c r="AC1051" s="167"/>
      <c r="AD1051" s="167"/>
      <c r="AE1051" s="167"/>
      <c r="AF1051" s="167"/>
      <c r="AG1051" s="167" t="s">
        <v>226</v>
      </c>
      <c r="AH1051" s="167">
        <v>0</v>
      </c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</row>
    <row r="1052" spans="1:60" outlineLevel="1">
      <c r="A1052" s="168"/>
      <c r="B1052" s="169"/>
      <c r="C1052" s="179" t="s">
        <v>1348</v>
      </c>
      <c r="D1052" s="180"/>
      <c r="E1052" s="181">
        <v>36.5</v>
      </c>
      <c r="F1052" s="166"/>
      <c r="G1052" s="166"/>
      <c r="H1052" s="166"/>
      <c r="I1052" s="166"/>
      <c r="J1052" s="166"/>
      <c r="K1052" s="166"/>
      <c r="L1052" s="166"/>
      <c r="M1052" s="166"/>
      <c r="N1052" s="166"/>
      <c r="O1052" s="166"/>
      <c r="P1052" s="166"/>
      <c r="Q1052" s="166"/>
      <c r="R1052" s="166"/>
      <c r="S1052" s="166"/>
      <c r="T1052" s="166"/>
      <c r="U1052" s="166"/>
      <c r="V1052" s="166"/>
      <c r="W1052" s="166"/>
      <c r="X1052" s="166"/>
      <c r="Y1052" s="167"/>
      <c r="Z1052" s="167"/>
      <c r="AA1052" s="167"/>
      <c r="AB1052" s="167"/>
      <c r="AC1052" s="167"/>
      <c r="AD1052" s="167"/>
      <c r="AE1052" s="167"/>
      <c r="AF1052" s="167"/>
      <c r="AG1052" s="167" t="s">
        <v>226</v>
      </c>
      <c r="AH1052" s="167">
        <v>0</v>
      </c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</row>
    <row r="1053" spans="1:60" outlineLevel="1">
      <c r="A1053" s="168"/>
      <c r="B1053" s="169"/>
      <c r="C1053" s="179" t="s">
        <v>1349</v>
      </c>
      <c r="D1053" s="180"/>
      <c r="E1053" s="181">
        <v>35.700000000000003</v>
      </c>
      <c r="F1053" s="166"/>
      <c r="G1053" s="166"/>
      <c r="H1053" s="166"/>
      <c r="I1053" s="166"/>
      <c r="J1053" s="166"/>
      <c r="K1053" s="166"/>
      <c r="L1053" s="166"/>
      <c r="M1053" s="166"/>
      <c r="N1053" s="166"/>
      <c r="O1053" s="166"/>
      <c r="P1053" s="166"/>
      <c r="Q1053" s="166"/>
      <c r="R1053" s="166"/>
      <c r="S1053" s="166"/>
      <c r="T1053" s="166"/>
      <c r="U1053" s="166"/>
      <c r="V1053" s="166"/>
      <c r="W1053" s="166"/>
      <c r="X1053" s="166"/>
      <c r="Y1053" s="167"/>
      <c r="Z1053" s="167"/>
      <c r="AA1053" s="167"/>
      <c r="AB1053" s="167"/>
      <c r="AC1053" s="167"/>
      <c r="AD1053" s="167"/>
      <c r="AE1053" s="167"/>
      <c r="AF1053" s="167"/>
      <c r="AG1053" s="167" t="s">
        <v>226</v>
      </c>
      <c r="AH1053" s="167">
        <v>0</v>
      </c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</row>
    <row r="1054" spans="1:60" outlineLevel="1">
      <c r="A1054" s="168"/>
      <c r="B1054" s="169"/>
      <c r="C1054" s="179" t="s">
        <v>1350</v>
      </c>
      <c r="D1054" s="180"/>
      <c r="E1054" s="181">
        <v>15.84</v>
      </c>
      <c r="F1054" s="166"/>
      <c r="G1054" s="166"/>
      <c r="H1054" s="166"/>
      <c r="I1054" s="166"/>
      <c r="J1054" s="166"/>
      <c r="K1054" s="166"/>
      <c r="L1054" s="166"/>
      <c r="M1054" s="166"/>
      <c r="N1054" s="166"/>
      <c r="O1054" s="166"/>
      <c r="P1054" s="166"/>
      <c r="Q1054" s="166"/>
      <c r="R1054" s="166"/>
      <c r="S1054" s="166"/>
      <c r="T1054" s="166"/>
      <c r="U1054" s="166"/>
      <c r="V1054" s="166"/>
      <c r="W1054" s="166"/>
      <c r="X1054" s="166"/>
      <c r="Y1054" s="167"/>
      <c r="Z1054" s="167"/>
      <c r="AA1054" s="167"/>
      <c r="AB1054" s="167"/>
      <c r="AC1054" s="167"/>
      <c r="AD1054" s="167"/>
      <c r="AE1054" s="167"/>
      <c r="AF1054" s="167"/>
      <c r="AG1054" s="167" t="s">
        <v>226</v>
      </c>
      <c r="AH1054" s="167">
        <v>0</v>
      </c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</row>
    <row r="1055" spans="1:60" ht="33.75" outlineLevel="1">
      <c r="A1055" s="158">
        <v>258</v>
      </c>
      <c r="B1055" s="159" t="s">
        <v>1351</v>
      </c>
      <c r="C1055" s="160" t="s">
        <v>1352</v>
      </c>
      <c r="D1055" s="161" t="s">
        <v>327</v>
      </c>
      <c r="E1055" s="162">
        <v>120</v>
      </c>
      <c r="F1055" s="163"/>
      <c r="G1055" s="164">
        <f>ROUND(E1055*F1055,2)</f>
        <v>0</v>
      </c>
      <c r="H1055" s="163"/>
      <c r="I1055" s="164">
        <f>ROUND(E1055*H1055,2)</f>
        <v>0</v>
      </c>
      <c r="J1055" s="163"/>
      <c r="K1055" s="164">
        <f>ROUND(E1055*J1055,2)</f>
        <v>0</v>
      </c>
      <c r="L1055" s="164">
        <v>21</v>
      </c>
      <c r="M1055" s="164">
        <f>G1055*(1+L1055/100)</f>
        <v>0</v>
      </c>
      <c r="N1055" s="164">
        <v>2.3650000000000001E-2</v>
      </c>
      <c r="O1055" s="164">
        <f>ROUND(E1055*N1055,2)</f>
        <v>2.84</v>
      </c>
      <c r="P1055" s="164">
        <v>0</v>
      </c>
      <c r="Q1055" s="164">
        <f>ROUND(E1055*P1055,2)</f>
        <v>0</v>
      </c>
      <c r="R1055" s="164" t="s">
        <v>709</v>
      </c>
      <c r="S1055" s="164" t="s">
        <v>179</v>
      </c>
      <c r="T1055" s="165" t="s">
        <v>179</v>
      </c>
      <c r="U1055" s="166">
        <v>0.82599999999999996</v>
      </c>
      <c r="V1055" s="166">
        <f>ROUND(E1055*U1055,2)</f>
        <v>99.12</v>
      </c>
      <c r="W1055" s="166"/>
      <c r="X1055" s="166" t="s">
        <v>221</v>
      </c>
      <c r="Y1055" s="167"/>
      <c r="Z1055" s="167"/>
      <c r="AA1055" s="167"/>
      <c r="AB1055" s="167"/>
      <c r="AC1055" s="167"/>
      <c r="AD1055" s="167"/>
      <c r="AE1055" s="167"/>
      <c r="AF1055" s="167"/>
      <c r="AG1055" s="167" t="s">
        <v>222</v>
      </c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</row>
    <row r="1056" spans="1:60" outlineLevel="1">
      <c r="A1056" s="168"/>
      <c r="B1056" s="169"/>
      <c r="C1056" s="179" t="s">
        <v>1353</v>
      </c>
      <c r="D1056" s="180"/>
      <c r="E1056" s="181">
        <v>120</v>
      </c>
      <c r="F1056" s="166"/>
      <c r="G1056" s="166"/>
      <c r="H1056" s="166"/>
      <c r="I1056" s="166"/>
      <c r="J1056" s="166"/>
      <c r="K1056" s="166"/>
      <c r="L1056" s="166"/>
      <c r="M1056" s="166"/>
      <c r="N1056" s="166"/>
      <c r="O1056" s="166"/>
      <c r="P1056" s="166"/>
      <c r="Q1056" s="166"/>
      <c r="R1056" s="166"/>
      <c r="S1056" s="166"/>
      <c r="T1056" s="166"/>
      <c r="U1056" s="166"/>
      <c r="V1056" s="166"/>
      <c r="W1056" s="166"/>
      <c r="X1056" s="166"/>
      <c r="Y1056" s="167"/>
      <c r="Z1056" s="167"/>
      <c r="AA1056" s="167"/>
      <c r="AB1056" s="167"/>
      <c r="AC1056" s="167"/>
      <c r="AD1056" s="167"/>
      <c r="AE1056" s="167"/>
      <c r="AF1056" s="167"/>
      <c r="AG1056" s="167" t="s">
        <v>226</v>
      </c>
      <c r="AH1056" s="167">
        <v>0</v>
      </c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</row>
    <row r="1057" spans="1:60" ht="22.5" outlineLevel="1">
      <c r="A1057" s="158">
        <v>259</v>
      </c>
      <c r="B1057" s="159" t="s">
        <v>1354</v>
      </c>
      <c r="C1057" s="160" t="s">
        <v>1355</v>
      </c>
      <c r="D1057" s="161" t="s">
        <v>260</v>
      </c>
      <c r="E1057" s="162">
        <v>345.97500000000002</v>
      </c>
      <c r="F1057" s="163"/>
      <c r="G1057" s="164">
        <f>ROUND(E1057*F1057,2)</f>
        <v>0</v>
      </c>
      <c r="H1057" s="163"/>
      <c r="I1057" s="164">
        <f>ROUND(E1057*H1057,2)</f>
        <v>0</v>
      </c>
      <c r="J1057" s="163"/>
      <c r="K1057" s="164">
        <f>ROUND(E1057*J1057,2)</f>
        <v>0</v>
      </c>
      <c r="L1057" s="164">
        <v>21</v>
      </c>
      <c r="M1057" s="164">
        <f>G1057*(1+L1057/100)</f>
        <v>0</v>
      </c>
      <c r="N1057" s="164">
        <v>0</v>
      </c>
      <c r="O1057" s="164">
        <f>ROUND(E1057*N1057,2)</f>
        <v>0</v>
      </c>
      <c r="P1057" s="164">
        <v>0.02</v>
      </c>
      <c r="Q1057" s="164">
        <f>ROUND(E1057*P1057,2)</f>
        <v>6.92</v>
      </c>
      <c r="R1057" s="164" t="s">
        <v>709</v>
      </c>
      <c r="S1057" s="164" t="s">
        <v>179</v>
      </c>
      <c r="T1057" s="165" t="s">
        <v>179</v>
      </c>
      <c r="U1057" s="166">
        <v>0.17</v>
      </c>
      <c r="V1057" s="166">
        <f>ROUND(E1057*U1057,2)</f>
        <v>58.82</v>
      </c>
      <c r="W1057" s="166"/>
      <c r="X1057" s="166" t="s">
        <v>221</v>
      </c>
      <c r="Y1057" s="167"/>
      <c r="Z1057" s="167"/>
      <c r="AA1057" s="167"/>
      <c r="AB1057" s="167"/>
      <c r="AC1057" s="167"/>
      <c r="AD1057" s="167"/>
      <c r="AE1057" s="167"/>
      <c r="AF1057" s="167"/>
      <c r="AG1057" s="167" t="s">
        <v>222</v>
      </c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</row>
    <row r="1058" spans="1:60" outlineLevel="1">
      <c r="A1058" s="168"/>
      <c r="B1058" s="169"/>
      <c r="C1058" s="179" t="s">
        <v>1356</v>
      </c>
      <c r="D1058" s="180"/>
      <c r="E1058" s="181">
        <v>345.97500000000002</v>
      </c>
      <c r="F1058" s="166"/>
      <c r="G1058" s="166"/>
      <c r="H1058" s="166"/>
      <c r="I1058" s="166"/>
      <c r="J1058" s="166"/>
      <c r="K1058" s="166"/>
      <c r="L1058" s="166"/>
      <c r="M1058" s="166"/>
      <c r="N1058" s="166"/>
      <c r="O1058" s="166"/>
      <c r="P1058" s="166"/>
      <c r="Q1058" s="166"/>
      <c r="R1058" s="166"/>
      <c r="S1058" s="166"/>
      <c r="T1058" s="166"/>
      <c r="U1058" s="166"/>
      <c r="V1058" s="166"/>
      <c r="W1058" s="166"/>
      <c r="X1058" s="166"/>
      <c r="Y1058" s="167"/>
      <c r="Z1058" s="167"/>
      <c r="AA1058" s="167"/>
      <c r="AB1058" s="167"/>
      <c r="AC1058" s="167"/>
      <c r="AD1058" s="167"/>
      <c r="AE1058" s="167"/>
      <c r="AF1058" s="167"/>
      <c r="AG1058" s="167" t="s">
        <v>226</v>
      </c>
      <c r="AH1058" s="167">
        <v>0</v>
      </c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</row>
    <row r="1059" spans="1:60" ht="22.5" outlineLevel="1">
      <c r="A1059" s="158">
        <v>260</v>
      </c>
      <c r="B1059" s="159" t="s">
        <v>1357</v>
      </c>
      <c r="C1059" s="160" t="s">
        <v>1358</v>
      </c>
      <c r="D1059" s="161" t="s">
        <v>260</v>
      </c>
      <c r="E1059" s="162">
        <v>1024.5999999999999</v>
      </c>
      <c r="F1059" s="163"/>
      <c r="G1059" s="164">
        <f>ROUND(E1059*F1059,2)</f>
        <v>0</v>
      </c>
      <c r="H1059" s="163"/>
      <c r="I1059" s="164">
        <f>ROUND(E1059*H1059,2)</f>
        <v>0</v>
      </c>
      <c r="J1059" s="163"/>
      <c r="K1059" s="164">
        <f>ROUND(E1059*J1059,2)</f>
        <v>0</v>
      </c>
      <c r="L1059" s="164">
        <v>21</v>
      </c>
      <c r="M1059" s="164">
        <f>G1059*(1+L1059/100)</f>
        <v>0</v>
      </c>
      <c r="N1059" s="164">
        <v>0</v>
      </c>
      <c r="O1059" s="164">
        <f>ROUND(E1059*N1059,2)</f>
        <v>0</v>
      </c>
      <c r="P1059" s="164">
        <v>0.02</v>
      </c>
      <c r="Q1059" s="164">
        <f>ROUND(E1059*P1059,2)</f>
        <v>20.49</v>
      </c>
      <c r="R1059" s="164" t="s">
        <v>709</v>
      </c>
      <c r="S1059" s="164" t="s">
        <v>179</v>
      </c>
      <c r="T1059" s="165" t="s">
        <v>179</v>
      </c>
      <c r="U1059" s="166">
        <v>0.23799999999999999</v>
      </c>
      <c r="V1059" s="166">
        <f>ROUND(E1059*U1059,2)</f>
        <v>243.85</v>
      </c>
      <c r="W1059" s="166"/>
      <c r="X1059" s="166" t="s">
        <v>221</v>
      </c>
      <c r="Y1059" s="167"/>
      <c r="Z1059" s="167"/>
      <c r="AA1059" s="167"/>
      <c r="AB1059" s="167"/>
      <c r="AC1059" s="167"/>
      <c r="AD1059" s="167"/>
      <c r="AE1059" s="167"/>
      <c r="AF1059" s="167"/>
      <c r="AG1059" s="167" t="s">
        <v>222</v>
      </c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</row>
    <row r="1060" spans="1:60" outlineLevel="1">
      <c r="A1060" s="168"/>
      <c r="B1060" s="169"/>
      <c r="C1060" s="179" t="s">
        <v>1359</v>
      </c>
      <c r="D1060" s="180"/>
      <c r="E1060" s="181">
        <v>339.6</v>
      </c>
      <c r="F1060" s="166"/>
      <c r="G1060" s="166"/>
      <c r="H1060" s="166"/>
      <c r="I1060" s="166"/>
      <c r="J1060" s="166"/>
      <c r="K1060" s="166"/>
      <c r="L1060" s="166"/>
      <c r="M1060" s="166"/>
      <c r="N1060" s="166"/>
      <c r="O1060" s="166"/>
      <c r="P1060" s="166"/>
      <c r="Q1060" s="166"/>
      <c r="R1060" s="166"/>
      <c r="S1060" s="166"/>
      <c r="T1060" s="166"/>
      <c r="U1060" s="166"/>
      <c r="V1060" s="166"/>
      <c r="W1060" s="166"/>
      <c r="X1060" s="166"/>
      <c r="Y1060" s="167"/>
      <c r="Z1060" s="167"/>
      <c r="AA1060" s="167"/>
      <c r="AB1060" s="167"/>
      <c r="AC1060" s="167"/>
      <c r="AD1060" s="167"/>
      <c r="AE1060" s="167"/>
      <c r="AF1060" s="167"/>
      <c r="AG1060" s="167" t="s">
        <v>226</v>
      </c>
      <c r="AH1060" s="167">
        <v>0</v>
      </c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</row>
    <row r="1061" spans="1:60" outlineLevel="1">
      <c r="A1061" s="168"/>
      <c r="B1061" s="169"/>
      <c r="C1061" s="179" t="s">
        <v>1360</v>
      </c>
      <c r="D1061" s="180"/>
      <c r="E1061" s="181">
        <v>332.9</v>
      </c>
      <c r="F1061" s="166"/>
      <c r="G1061" s="166"/>
      <c r="H1061" s="166"/>
      <c r="I1061" s="166"/>
      <c r="J1061" s="166"/>
      <c r="K1061" s="166"/>
      <c r="L1061" s="166"/>
      <c r="M1061" s="166"/>
      <c r="N1061" s="166"/>
      <c r="O1061" s="166"/>
      <c r="P1061" s="166"/>
      <c r="Q1061" s="166"/>
      <c r="R1061" s="166"/>
      <c r="S1061" s="166"/>
      <c r="T1061" s="166"/>
      <c r="U1061" s="166"/>
      <c r="V1061" s="166"/>
      <c r="W1061" s="166"/>
      <c r="X1061" s="166"/>
      <c r="Y1061" s="167"/>
      <c r="Z1061" s="167"/>
      <c r="AA1061" s="167"/>
      <c r="AB1061" s="167"/>
      <c r="AC1061" s="167"/>
      <c r="AD1061" s="167"/>
      <c r="AE1061" s="167"/>
      <c r="AF1061" s="167"/>
      <c r="AG1061" s="167" t="s">
        <v>226</v>
      </c>
      <c r="AH1061" s="167">
        <v>0</v>
      </c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</row>
    <row r="1062" spans="1:60" outlineLevel="1">
      <c r="A1062" s="168"/>
      <c r="B1062" s="169"/>
      <c r="C1062" s="179" t="s">
        <v>1361</v>
      </c>
      <c r="D1062" s="180"/>
      <c r="E1062" s="181">
        <v>352.1</v>
      </c>
      <c r="F1062" s="166"/>
      <c r="G1062" s="166"/>
      <c r="H1062" s="166"/>
      <c r="I1062" s="166"/>
      <c r="J1062" s="166"/>
      <c r="K1062" s="166"/>
      <c r="L1062" s="166"/>
      <c r="M1062" s="166"/>
      <c r="N1062" s="166"/>
      <c r="O1062" s="166"/>
      <c r="P1062" s="166"/>
      <c r="Q1062" s="166"/>
      <c r="R1062" s="166"/>
      <c r="S1062" s="166"/>
      <c r="T1062" s="166"/>
      <c r="U1062" s="166"/>
      <c r="V1062" s="166"/>
      <c r="W1062" s="166"/>
      <c r="X1062" s="166"/>
      <c r="Y1062" s="167"/>
      <c r="Z1062" s="167"/>
      <c r="AA1062" s="167"/>
      <c r="AB1062" s="167"/>
      <c r="AC1062" s="167"/>
      <c r="AD1062" s="167"/>
      <c r="AE1062" s="167"/>
      <c r="AF1062" s="167"/>
      <c r="AG1062" s="167" t="s">
        <v>226</v>
      </c>
      <c r="AH1062" s="167">
        <v>0</v>
      </c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</row>
    <row r="1063" spans="1:60" ht="22.5" outlineLevel="1">
      <c r="A1063" s="158">
        <v>261</v>
      </c>
      <c r="B1063" s="159" t="s">
        <v>1362</v>
      </c>
      <c r="C1063" s="160" t="s">
        <v>1363</v>
      </c>
      <c r="D1063" s="161" t="s">
        <v>260</v>
      </c>
      <c r="E1063" s="162">
        <v>2983.04</v>
      </c>
      <c r="F1063" s="163"/>
      <c r="G1063" s="164">
        <f>ROUND(E1063*F1063,2)</f>
        <v>0</v>
      </c>
      <c r="H1063" s="163"/>
      <c r="I1063" s="164">
        <f>ROUND(E1063*H1063,2)</f>
        <v>0</v>
      </c>
      <c r="J1063" s="163"/>
      <c r="K1063" s="164">
        <f>ROUND(E1063*J1063,2)</f>
        <v>0</v>
      </c>
      <c r="L1063" s="164">
        <v>21</v>
      </c>
      <c r="M1063" s="164">
        <f>G1063*(1+L1063/100)</f>
        <v>0</v>
      </c>
      <c r="N1063" s="164">
        <v>0</v>
      </c>
      <c r="O1063" s="164">
        <f>ROUND(E1063*N1063,2)</f>
        <v>0</v>
      </c>
      <c r="P1063" s="164">
        <v>4.5999999999999999E-2</v>
      </c>
      <c r="Q1063" s="164">
        <f>ROUND(E1063*P1063,2)</f>
        <v>137.22</v>
      </c>
      <c r="R1063" s="164" t="s">
        <v>709</v>
      </c>
      <c r="S1063" s="164" t="s">
        <v>179</v>
      </c>
      <c r="T1063" s="165" t="s">
        <v>179</v>
      </c>
      <c r="U1063" s="166">
        <v>0.26</v>
      </c>
      <c r="V1063" s="166">
        <f>ROUND(E1063*U1063,2)</f>
        <v>775.59</v>
      </c>
      <c r="W1063" s="166"/>
      <c r="X1063" s="166" t="s">
        <v>221</v>
      </c>
      <c r="Y1063" s="167"/>
      <c r="Z1063" s="167"/>
      <c r="AA1063" s="167"/>
      <c r="AB1063" s="167"/>
      <c r="AC1063" s="167"/>
      <c r="AD1063" s="167"/>
      <c r="AE1063" s="167"/>
      <c r="AF1063" s="167"/>
      <c r="AG1063" s="167" t="s">
        <v>222</v>
      </c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</row>
    <row r="1064" spans="1:60" outlineLevel="1">
      <c r="A1064" s="168"/>
      <c r="B1064" s="169"/>
      <c r="C1064" s="179" t="s">
        <v>764</v>
      </c>
      <c r="D1064" s="180"/>
      <c r="E1064" s="181">
        <v>240.68</v>
      </c>
      <c r="F1064" s="166"/>
      <c r="G1064" s="166"/>
      <c r="H1064" s="166"/>
      <c r="I1064" s="166"/>
      <c r="J1064" s="166"/>
      <c r="K1064" s="166"/>
      <c r="L1064" s="166"/>
      <c r="M1064" s="166"/>
      <c r="N1064" s="166"/>
      <c r="O1064" s="166"/>
      <c r="P1064" s="166"/>
      <c r="Q1064" s="166"/>
      <c r="R1064" s="166"/>
      <c r="S1064" s="166"/>
      <c r="T1064" s="166"/>
      <c r="U1064" s="166"/>
      <c r="V1064" s="166"/>
      <c r="W1064" s="166"/>
      <c r="X1064" s="166"/>
      <c r="Y1064" s="167"/>
      <c r="Z1064" s="167"/>
      <c r="AA1064" s="167"/>
      <c r="AB1064" s="167"/>
      <c r="AC1064" s="167"/>
      <c r="AD1064" s="167"/>
      <c r="AE1064" s="167"/>
      <c r="AF1064" s="167"/>
      <c r="AG1064" s="167" t="s">
        <v>226</v>
      </c>
      <c r="AH1064" s="167">
        <v>0</v>
      </c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</row>
    <row r="1065" spans="1:60" outlineLevel="1">
      <c r="A1065" s="168"/>
      <c r="B1065" s="169"/>
      <c r="C1065" s="179" t="s">
        <v>765</v>
      </c>
      <c r="D1065" s="180"/>
      <c r="E1065" s="181">
        <v>149.6</v>
      </c>
      <c r="F1065" s="166"/>
      <c r="G1065" s="166"/>
      <c r="H1065" s="166"/>
      <c r="I1065" s="166"/>
      <c r="J1065" s="166"/>
      <c r="K1065" s="166"/>
      <c r="L1065" s="166"/>
      <c r="M1065" s="166"/>
      <c r="N1065" s="166"/>
      <c r="O1065" s="166"/>
      <c r="P1065" s="166"/>
      <c r="Q1065" s="166"/>
      <c r="R1065" s="166"/>
      <c r="S1065" s="166"/>
      <c r="T1065" s="166"/>
      <c r="U1065" s="166"/>
      <c r="V1065" s="166"/>
      <c r="W1065" s="166"/>
      <c r="X1065" s="166"/>
      <c r="Y1065" s="167"/>
      <c r="Z1065" s="167"/>
      <c r="AA1065" s="167"/>
      <c r="AB1065" s="167"/>
      <c r="AC1065" s="167"/>
      <c r="AD1065" s="167"/>
      <c r="AE1065" s="167"/>
      <c r="AF1065" s="167"/>
      <c r="AG1065" s="167" t="s">
        <v>226</v>
      </c>
      <c r="AH1065" s="167">
        <v>0</v>
      </c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</row>
    <row r="1066" spans="1:60" outlineLevel="1">
      <c r="A1066" s="168"/>
      <c r="B1066" s="169"/>
      <c r="C1066" s="179" t="s">
        <v>766</v>
      </c>
      <c r="D1066" s="180"/>
      <c r="E1066" s="181">
        <v>172.26</v>
      </c>
      <c r="F1066" s="166"/>
      <c r="G1066" s="166"/>
      <c r="H1066" s="166"/>
      <c r="I1066" s="166"/>
      <c r="J1066" s="166"/>
      <c r="K1066" s="166"/>
      <c r="L1066" s="166"/>
      <c r="M1066" s="166"/>
      <c r="N1066" s="166"/>
      <c r="O1066" s="166"/>
      <c r="P1066" s="166"/>
      <c r="Q1066" s="166"/>
      <c r="R1066" s="166"/>
      <c r="S1066" s="166"/>
      <c r="T1066" s="166"/>
      <c r="U1066" s="166"/>
      <c r="V1066" s="166"/>
      <c r="W1066" s="166"/>
      <c r="X1066" s="166"/>
      <c r="Y1066" s="167"/>
      <c r="Z1066" s="167"/>
      <c r="AA1066" s="167"/>
      <c r="AB1066" s="167"/>
      <c r="AC1066" s="167"/>
      <c r="AD1066" s="167"/>
      <c r="AE1066" s="167"/>
      <c r="AF1066" s="167"/>
      <c r="AG1066" s="167" t="s">
        <v>226</v>
      </c>
      <c r="AH1066" s="167">
        <v>0</v>
      </c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</row>
    <row r="1067" spans="1:60" outlineLevel="1">
      <c r="A1067" s="168"/>
      <c r="B1067" s="169"/>
      <c r="C1067" s="179" t="s">
        <v>767</v>
      </c>
      <c r="D1067" s="180"/>
      <c r="E1067" s="181">
        <v>177.1</v>
      </c>
      <c r="F1067" s="166"/>
      <c r="G1067" s="166"/>
      <c r="H1067" s="166"/>
      <c r="I1067" s="166"/>
      <c r="J1067" s="166"/>
      <c r="K1067" s="166"/>
      <c r="L1067" s="166"/>
      <c r="M1067" s="166"/>
      <c r="N1067" s="166"/>
      <c r="O1067" s="166"/>
      <c r="P1067" s="166"/>
      <c r="Q1067" s="166"/>
      <c r="R1067" s="166"/>
      <c r="S1067" s="166"/>
      <c r="T1067" s="166"/>
      <c r="U1067" s="166"/>
      <c r="V1067" s="166"/>
      <c r="W1067" s="166"/>
      <c r="X1067" s="166"/>
      <c r="Y1067" s="167"/>
      <c r="Z1067" s="167"/>
      <c r="AA1067" s="167"/>
      <c r="AB1067" s="167"/>
      <c r="AC1067" s="167"/>
      <c r="AD1067" s="167"/>
      <c r="AE1067" s="167"/>
      <c r="AF1067" s="167"/>
      <c r="AG1067" s="167" t="s">
        <v>226</v>
      </c>
      <c r="AH1067" s="167">
        <v>0</v>
      </c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</row>
    <row r="1068" spans="1:60" outlineLevel="1">
      <c r="A1068" s="168"/>
      <c r="B1068" s="169"/>
      <c r="C1068" s="190" t="s">
        <v>402</v>
      </c>
      <c r="D1068" s="191"/>
      <c r="E1068" s="192">
        <v>739.64</v>
      </c>
      <c r="F1068" s="166"/>
      <c r="G1068" s="166"/>
      <c r="H1068" s="166"/>
      <c r="I1068" s="166"/>
      <c r="J1068" s="166"/>
      <c r="K1068" s="166"/>
      <c r="L1068" s="166"/>
      <c r="M1068" s="166"/>
      <c r="N1068" s="166"/>
      <c r="O1068" s="166"/>
      <c r="P1068" s="166"/>
      <c r="Q1068" s="166"/>
      <c r="R1068" s="166"/>
      <c r="S1068" s="166"/>
      <c r="T1068" s="166"/>
      <c r="U1068" s="166"/>
      <c r="V1068" s="166"/>
      <c r="W1068" s="166"/>
      <c r="X1068" s="166"/>
      <c r="Y1068" s="167"/>
      <c r="Z1068" s="167"/>
      <c r="AA1068" s="167"/>
      <c r="AB1068" s="167"/>
      <c r="AC1068" s="167"/>
      <c r="AD1068" s="167"/>
      <c r="AE1068" s="167"/>
      <c r="AF1068" s="167"/>
      <c r="AG1068" s="167" t="s">
        <v>226</v>
      </c>
      <c r="AH1068" s="167">
        <v>1</v>
      </c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</row>
    <row r="1069" spans="1:60" outlineLevel="1">
      <c r="A1069" s="168"/>
      <c r="B1069" s="169"/>
      <c r="C1069" s="179" t="s">
        <v>1364</v>
      </c>
      <c r="D1069" s="180"/>
      <c r="E1069" s="181">
        <v>335.42</v>
      </c>
      <c r="F1069" s="166"/>
      <c r="G1069" s="166"/>
      <c r="H1069" s="166"/>
      <c r="I1069" s="166"/>
      <c r="J1069" s="166"/>
      <c r="K1069" s="166"/>
      <c r="L1069" s="166"/>
      <c r="M1069" s="166"/>
      <c r="N1069" s="166"/>
      <c r="O1069" s="166"/>
      <c r="P1069" s="166"/>
      <c r="Q1069" s="166"/>
      <c r="R1069" s="166"/>
      <c r="S1069" s="166"/>
      <c r="T1069" s="166"/>
      <c r="U1069" s="166"/>
      <c r="V1069" s="166"/>
      <c r="W1069" s="166"/>
      <c r="X1069" s="166"/>
      <c r="Y1069" s="167"/>
      <c r="Z1069" s="167"/>
      <c r="AA1069" s="167"/>
      <c r="AB1069" s="167"/>
      <c r="AC1069" s="167"/>
      <c r="AD1069" s="167"/>
      <c r="AE1069" s="167"/>
      <c r="AF1069" s="167"/>
      <c r="AG1069" s="167" t="s">
        <v>226</v>
      </c>
      <c r="AH1069" s="167">
        <v>0</v>
      </c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</row>
    <row r="1070" spans="1:60" outlineLevel="1">
      <c r="A1070" s="168"/>
      <c r="B1070" s="169"/>
      <c r="C1070" s="179" t="s">
        <v>1365</v>
      </c>
      <c r="D1070" s="180"/>
      <c r="E1070" s="181">
        <v>205.22</v>
      </c>
      <c r="F1070" s="166"/>
      <c r="G1070" s="166"/>
      <c r="H1070" s="166"/>
      <c r="I1070" s="166"/>
      <c r="J1070" s="166"/>
      <c r="K1070" s="166"/>
      <c r="L1070" s="166"/>
      <c r="M1070" s="166"/>
      <c r="N1070" s="166"/>
      <c r="O1070" s="166"/>
      <c r="P1070" s="166"/>
      <c r="Q1070" s="166"/>
      <c r="R1070" s="166"/>
      <c r="S1070" s="166"/>
      <c r="T1070" s="166"/>
      <c r="U1070" s="166"/>
      <c r="V1070" s="166"/>
      <c r="W1070" s="166"/>
      <c r="X1070" s="166"/>
      <c r="Y1070" s="167"/>
      <c r="Z1070" s="167"/>
      <c r="AA1070" s="167"/>
      <c r="AB1070" s="167"/>
      <c r="AC1070" s="167"/>
      <c r="AD1070" s="167"/>
      <c r="AE1070" s="167"/>
      <c r="AF1070" s="167"/>
      <c r="AG1070" s="167" t="s">
        <v>226</v>
      </c>
      <c r="AH1070" s="167">
        <v>0</v>
      </c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</row>
    <row r="1071" spans="1:60" outlineLevel="1">
      <c r="A1071" s="168"/>
      <c r="B1071" s="169"/>
      <c r="C1071" s="179" t="s">
        <v>1366</v>
      </c>
      <c r="D1071" s="180"/>
      <c r="E1071" s="181">
        <v>263.81</v>
      </c>
      <c r="F1071" s="166"/>
      <c r="G1071" s="166"/>
      <c r="H1071" s="166"/>
      <c r="I1071" s="166"/>
      <c r="J1071" s="166"/>
      <c r="K1071" s="166"/>
      <c r="L1071" s="166"/>
      <c r="M1071" s="166"/>
      <c r="N1071" s="166"/>
      <c r="O1071" s="166"/>
      <c r="P1071" s="166"/>
      <c r="Q1071" s="166"/>
      <c r="R1071" s="166"/>
      <c r="S1071" s="166"/>
      <c r="T1071" s="166"/>
      <c r="U1071" s="166"/>
      <c r="V1071" s="166"/>
      <c r="W1071" s="166"/>
      <c r="X1071" s="166"/>
      <c r="Y1071" s="167"/>
      <c r="Z1071" s="167"/>
      <c r="AA1071" s="167"/>
      <c r="AB1071" s="167"/>
      <c r="AC1071" s="167"/>
      <c r="AD1071" s="167"/>
      <c r="AE1071" s="167"/>
      <c r="AF1071" s="167"/>
      <c r="AG1071" s="167" t="s">
        <v>226</v>
      </c>
      <c r="AH1071" s="167">
        <v>0</v>
      </c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</row>
    <row r="1072" spans="1:60" outlineLevel="1">
      <c r="A1072" s="168"/>
      <c r="B1072" s="169"/>
      <c r="C1072" s="179" t="s">
        <v>1367</v>
      </c>
      <c r="D1072" s="180"/>
      <c r="E1072" s="181">
        <v>21.25</v>
      </c>
      <c r="F1072" s="166"/>
      <c r="G1072" s="166"/>
      <c r="H1072" s="166"/>
      <c r="I1072" s="166"/>
      <c r="J1072" s="166"/>
      <c r="K1072" s="166"/>
      <c r="L1072" s="166"/>
      <c r="M1072" s="166"/>
      <c r="N1072" s="166"/>
      <c r="O1072" s="166"/>
      <c r="P1072" s="166"/>
      <c r="Q1072" s="166"/>
      <c r="R1072" s="166"/>
      <c r="S1072" s="166"/>
      <c r="T1072" s="166"/>
      <c r="U1072" s="166"/>
      <c r="V1072" s="166"/>
      <c r="W1072" s="166"/>
      <c r="X1072" s="166"/>
      <c r="Y1072" s="167"/>
      <c r="Z1072" s="167"/>
      <c r="AA1072" s="167"/>
      <c r="AB1072" s="167"/>
      <c r="AC1072" s="167"/>
      <c r="AD1072" s="167"/>
      <c r="AE1072" s="167"/>
      <c r="AF1072" s="167"/>
      <c r="AG1072" s="167" t="s">
        <v>226</v>
      </c>
      <c r="AH1072" s="167">
        <v>0</v>
      </c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</row>
    <row r="1073" spans="1:60" outlineLevel="1">
      <c r="A1073" s="168"/>
      <c r="B1073" s="169"/>
      <c r="C1073" s="190" t="s">
        <v>402</v>
      </c>
      <c r="D1073" s="191"/>
      <c r="E1073" s="192">
        <v>825.7</v>
      </c>
      <c r="F1073" s="166"/>
      <c r="G1073" s="166"/>
      <c r="H1073" s="166"/>
      <c r="I1073" s="166"/>
      <c r="J1073" s="166"/>
      <c r="K1073" s="166"/>
      <c r="L1073" s="166"/>
      <c r="M1073" s="166"/>
      <c r="N1073" s="166"/>
      <c r="O1073" s="166"/>
      <c r="P1073" s="166"/>
      <c r="Q1073" s="166"/>
      <c r="R1073" s="166"/>
      <c r="S1073" s="166"/>
      <c r="T1073" s="166"/>
      <c r="U1073" s="166"/>
      <c r="V1073" s="166"/>
      <c r="W1073" s="166"/>
      <c r="X1073" s="166"/>
      <c r="Y1073" s="167"/>
      <c r="Z1073" s="167"/>
      <c r="AA1073" s="167"/>
      <c r="AB1073" s="167"/>
      <c r="AC1073" s="167"/>
      <c r="AD1073" s="167"/>
      <c r="AE1073" s="167"/>
      <c r="AF1073" s="167"/>
      <c r="AG1073" s="167" t="s">
        <v>226</v>
      </c>
      <c r="AH1073" s="167">
        <v>1</v>
      </c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</row>
    <row r="1074" spans="1:60" outlineLevel="1">
      <c r="A1074" s="168"/>
      <c r="B1074" s="169"/>
      <c r="C1074" s="179" t="s">
        <v>1368</v>
      </c>
      <c r="D1074" s="180"/>
      <c r="E1074" s="181">
        <v>333.25</v>
      </c>
      <c r="F1074" s="166"/>
      <c r="G1074" s="166"/>
      <c r="H1074" s="166"/>
      <c r="I1074" s="166"/>
      <c r="J1074" s="166"/>
      <c r="K1074" s="166"/>
      <c r="L1074" s="166"/>
      <c r="M1074" s="166"/>
      <c r="N1074" s="166"/>
      <c r="O1074" s="166"/>
      <c r="P1074" s="166"/>
      <c r="Q1074" s="166"/>
      <c r="R1074" s="166"/>
      <c r="S1074" s="166"/>
      <c r="T1074" s="166"/>
      <c r="U1074" s="166"/>
      <c r="V1074" s="166"/>
      <c r="W1074" s="166"/>
      <c r="X1074" s="166"/>
      <c r="Y1074" s="167"/>
      <c r="Z1074" s="167"/>
      <c r="AA1074" s="167"/>
      <c r="AB1074" s="167"/>
      <c r="AC1074" s="167"/>
      <c r="AD1074" s="167"/>
      <c r="AE1074" s="167"/>
      <c r="AF1074" s="167"/>
      <c r="AG1074" s="167" t="s">
        <v>226</v>
      </c>
      <c r="AH1074" s="167">
        <v>0</v>
      </c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</row>
    <row r="1075" spans="1:60" outlineLevel="1">
      <c r="A1075" s="168"/>
      <c r="B1075" s="169"/>
      <c r="C1075" s="179" t="s">
        <v>1369</v>
      </c>
      <c r="D1075" s="180"/>
      <c r="E1075" s="181">
        <v>137.94999999999999</v>
      </c>
      <c r="F1075" s="166"/>
      <c r="G1075" s="166"/>
      <c r="H1075" s="166"/>
      <c r="I1075" s="166"/>
      <c r="J1075" s="166"/>
      <c r="K1075" s="166"/>
      <c r="L1075" s="166"/>
      <c r="M1075" s="166"/>
      <c r="N1075" s="166"/>
      <c r="O1075" s="166"/>
      <c r="P1075" s="166"/>
      <c r="Q1075" s="166"/>
      <c r="R1075" s="166"/>
      <c r="S1075" s="166"/>
      <c r="T1075" s="166"/>
      <c r="U1075" s="166"/>
      <c r="V1075" s="166"/>
      <c r="W1075" s="166"/>
      <c r="X1075" s="166"/>
      <c r="Y1075" s="167"/>
      <c r="Z1075" s="167"/>
      <c r="AA1075" s="167"/>
      <c r="AB1075" s="167"/>
      <c r="AC1075" s="167"/>
      <c r="AD1075" s="167"/>
      <c r="AE1075" s="167"/>
      <c r="AF1075" s="167"/>
      <c r="AG1075" s="167" t="s">
        <v>226</v>
      </c>
      <c r="AH1075" s="167">
        <v>0</v>
      </c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</row>
    <row r="1076" spans="1:60" outlineLevel="1">
      <c r="A1076" s="168"/>
      <c r="B1076" s="169"/>
      <c r="C1076" s="179" t="s">
        <v>1370</v>
      </c>
      <c r="D1076" s="180"/>
      <c r="E1076" s="181">
        <v>300.39</v>
      </c>
      <c r="F1076" s="166"/>
      <c r="G1076" s="166"/>
      <c r="H1076" s="166"/>
      <c r="I1076" s="166"/>
      <c r="J1076" s="166"/>
      <c r="K1076" s="166"/>
      <c r="L1076" s="166"/>
      <c r="M1076" s="166"/>
      <c r="N1076" s="166"/>
      <c r="O1076" s="166"/>
      <c r="P1076" s="166"/>
      <c r="Q1076" s="166"/>
      <c r="R1076" s="166"/>
      <c r="S1076" s="166"/>
      <c r="T1076" s="166"/>
      <c r="U1076" s="166"/>
      <c r="V1076" s="166"/>
      <c r="W1076" s="166"/>
      <c r="X1076" s="166"/>
      <c r="Y1076" s="167"/>
      <c r="Z1076" s="167"/>
      <c r="AA1076" s="167"/>
      <c r="AB1076" s="167"/>
      <c r="AC1076" s="167"/>
      <c r="AD1076" s="167"/>
      <c r="AE1076" s="167"/>
      <c r="AF1076" s="167"/>
      <c r="AG1076" s="167" t="s">
        <v>226</v>
      </c>
      <c r="AH1076" s="167">
        <v>0</v>
      </c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</row>
    <row r="1077" spans="1:60" outlineLevel="1">
      <c r="A1077" s="168"/>
      <c r="B1077" s="169"/>
      <c r="C1077" s="190" t="s">
        <v>402</v>
      </c>
      <c r="D1077" s="191"/>
      <c r="E1077" s="192">
        <v>771.59</v>
      </c>
      <c r="F1077" s="166"/>
      <c r="G1077" s="166"/>
      <c r="H1077" s="166"/>
      <c r="I1077" s="166"/>
      <c r="J1077" s="166"/>
      <c r="K1077" s="166"/>
      <c r="L1077" s="166"/>
      <c r="M1077" s="166"/>
      <c r="N1077" s="166"/>
      <c r="O1077" s="166"/>
      <c r="P1077" s="166"/>
      <c r="Q1077" s="166"/>
      <c r="R1077" s="166"/>
      <c r="S1077" s="166"/>
      <c r="T1077" s="166"/>
      <c r="U1077" s="166"/>
      <c r="V1077" s="166"/>
      <c r="W1077" s="166"/>
      <c r="X1077" s="166"/>
      <c r="Y1077" s="167"/>
      <c r="Z1077" s="167"/>
      <c r="AA1077" s="167"/>
      <c r="AB1077" s="167"/>
      <c r="AC1077" s="167"/>
      <c r="AD1077" s="167"/>
      <c r="AE1077" s="167"/>
      <c r="AF1077" s="167"/>
      <c r="AG1077" s="167" t="s">
        <v>226</v>
      </c>
      <c r="AH1077" s="167">
        <v>1</v>
      </c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</row>
    <row r="1078" spans="1:60" outlineLevel="1">
      <c r="A1078" s="168"/>
      <c r="B1078" s="169"/>
      <c r="C1078" s="179" t="s">
        <v>1371</v>
      </c>
      <c r="D1078" s="180"/>
      <c r="E1078" s="181">
        <v>360.72</v>
      </c>
      <c r="F1078" s="166"/>
      <c r="G1078" s="166"/>
      <c r="H1078" s="166"/>
      <c r="I1078" s="166"/>
      <c r="J1078" s="166"/>
      <c r="K1078" s="166"/>
      <c r="L1078" s="166"/>
      <c r="M1078" s="166"/>
      <c r="N1078" s="166"/>
      <c r="O1078" s="166"/>
      <c r="P1078" s="166"/>
      <c r="Q1078" s="166"/>
      <c r="R1078" s="166"/>
      <c r="S1078" s="166"/>
      <c r="T1078" s="166"/>
      <c r="U1078" s="166"/>
      <c r="V1078" s="166"/>
      <c r="W1078" s="166"/>
      <c r="X1078" s="166"/>
      <c r="Y1078" s="167"/>
      <c r="Z1078" s="167"/>
      <c r="AA1078" s="167"/>
      <c r="AB1078" s="167"/>
      <c r="AC1078" s="167"/>
      <c r="AD1078" s="167"/>
      <c r="AE1078" s="167"/>
      <c r="AF1078" s="167"/>
      <c r="AG1078" s="167" t="s">
        <v>226</v>
      </c>
      <c r="AH1078" s="167">
        <v>0</v>
      </c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</row>
    <row r="1079" spans="1:60" outlineLevel="1">
      <c r="A1079" s="168"/>
      <c r="B1079" s="169"/>
      <c r="C1079" s="179" t="s">
        <v>1372</v>
      </c>
      <c r="D1079" s="180"/>
      <c r="E1079" s="181">
        <v>201.69</v>
      </c>
      <c r="F1079" s="166"/>
      <c r="G1079" s="166"/>
      <c r="H1079" s="166"/>
      <c r="I1079" s="166"/>
      <c r="J1079" s="166"/>
      <c r="K1079" s="166"/>
      <c r="L1079" s="166"/>
      <c r="M1079" s="166"/>
      <c r="N1079" s="166"/>
      <c r="O1079" s="166"/>
      <c r="P1079" s="166"/>
      <c r="Q1079" s="166"/>
      <c r="R1079" s="166"/>
      <c r="S1079" s="166"/>
      <c r="T1079" s="166"/>
      <c r="U1079" s="166"/>
      <c r="V1079" s="166"/>
      <c r="W1079" s="166"/>
      <c r="X1079" s="166"/>
      <c r="Y1079" s="167"/>
      <c r="Z1079" s="167"/>
      <c r="AA1079" s="167"/>
      <c r="AB1079" s="167"/>
      <c r="AC1079" s="167"/>
      <c r="AD1079" s="167"/>
      <c r="AE1079" s="167"/>
      <c r="AF1079" s="167"/>
      <c r="AG1079" s="167" t="s">
        <v>226</v>
      </c>
      <c r="AH1079" s="167">
        <v>0</v>
      </c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</row>
    <row r="1080" spans="1:60" outlineLevel="1">
      <c r="A1080" s="168"/>
      <c r="B1080" s="169"/>
      <c r="C1080" s="179" t="s">
        <v>1373</v>
      </c>
      <c r="D1080" s="180"/>
      <c r="E1080" s="181">
        <v>162</v>
      </c>
      <c r="F1080" s="166"/>
      <c r="G1080" s="166"/>
      <c r="H1080" s="166"/>
      <c r="I1080" s="166"/>
      <c r="J1080" s="166"/>
      <c r="K1080" s="166"/>
      <c r="L1080" s="166"/>
      <c r="M1080" s="166"/>
      <c r="N1080" s="166"/>
      <c r="O1080" s="166"/>
      <c r="P1080" s="166"/>
      <c r="Q1080" s="166"/>
      <c r="R1080" s="166"/>
      <c r="S1080" s="166"/>
      <c r="T1080" s="166"/>
      <c r="U1080" s="166"/>
      <c r="V1080" s="166"/>
      <c r="W1080" s="166"/>
      <c r="X1080" s="166"/>
      <c r="Y1080" s="167"/>
      <c r="Z1080" s="167"/>
      <c r="AA1080" s="167"/>
      <c r="AB1080" s="167"/>
      <c r="AC1080" s="167"/>
      <c r="AD1080" s="167"/>
      <c r="AE1080" s="167"/>
      <c r="AF1080" s="167"/>
      <c r="AG1080" s="167" t="s">
        <v>226</v>
      </c>
      <c r="AH1080" s="167">
        <v>0</v>
      </c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</row>
    <row r="1081" spans="1:60" outlineLevel="1">
      <c r="A1081" s="168"/>
      <c r="B1081" s="169"/>
      <c r="C1081" s="179" t="s">
        <v>1374</v>
      </c>
      <c r="D1081" s="180"/>
      <c r="E1081" s="181">
        <v>-78.3</v>
      </c>
      <c r="F1081" s="166"/>
      <c r="G1081" s="166"/>
      <c r="H1081" s="166"/>
      <c r="I1081" s="166"/>
      <c r="J1081" s="166"/>
      <c r="K1081" s="166"/>
      <c r="L1081" s="166"/>
      <c r="M1081" s="166"/>
      <c r="N1081" s="166"/>
      <c r="O1081" s="166"/>
      <c r="P1081" s="166"/>
      <c r="Q1081" s="166"/>
      <c r="R1081" s="166"/>
      <c r="S1081" s="166"/>
      <c r="T1081" s="166"/>
      <c r="U1081" s="166"/>
      <c r="V1081" s="166"/>
      <c r="W1081" s="166"/>
      <c r="X1081" s="166"/>
      <c r="Y1081" s="167"/>
      <c r="Z1081" s="167"/>
      <c r="AA1081" s="167"/>
      <c r="AB1081" s="167"/>
      <c r="AC1081" s="167"/>
      <c r="AD1081" s="167"/>
      <c r="AE1081" s="167"/>
      <c r="AF1081" s="167"/>
      <c r="AG1081" s="167" t="s">
        <v>226</v>
      </c>
      <c r="AH1081" s="167">
        <v>0</v>
      </c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</row>
    <row r="1082" spans="1:60" outlineLevel="1">
      <c r="A1082" s="168"/>
      <c r="B1082" s="169"/>
      <c r="C1082" s="190" t="s">
        <v>402</v>
      </c>
      <c r="D1082" s="191"/>
      <c r="E1082" s="192">
        <v>646.11</v>
      </c>
      <c r="F1082" s="166"/>
      <c r="G1082" s="166"/>
      <c r="H1082" s="166"/>
      <c r="I1082" s="166"/>
      <c r="J1082" s="166"/>
      <c r="K1082" s="166"/>
      <c r="L1082" s="166"/>
      <c r="M1082" s="166"/>
      <c r="N1082" s="166"/>
      <c r="O1082" s="166"/>
      <c r="P1082" s="166"/>
      <c r="Q1082" s="166"/>
      <c r="R1082" s="166"/>
      <c r="S1082" s="166"/>
      <c r="T1082" s="166"/>
      <c r="U1082" s="166"/>
      <c r="V1082" s="166"/>
      <c r="W1082" s="166"/>
      <c r="X1082" s="166"/>
      <c r="Y1082" s="167"/>
      <c r="Z1082" s="167"/>
      <c r="AA1082" s="167"/>
      <c r="AB1082" s="167"/>
      <c r="AC1082" s="167"/>
      <c r="AD1082" s="167"/>
      <c r="AE1082" s="167"/>
      <c r="AF1082" s="167"/>
      <c r="AG1082" s="167" t="s">
        <v>226</v>
      </c>
      <c r="AH1082" s="167">
        <v>1</v>
      </c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</row>
    <row r="1083" spans="1:60" outlineLevel="1">
      <c r="A1083" s="168"/>
      <c r="B1083" s="169"/>
      <c r="C1083" s="179" t="s">
        <v>1375</v>
      </c>
      <c r="D1083" s="180"/>
      <c r="E1083" s="181"/>
      <c r="F1083" s="166"/>
      <c r="G1083" s="166"/>
      <c r="H1083" s="166"/>
      <c r="I1083" s="166"/>
      <c r="J1083" s="166"/>
      <c r="K1083" s="166"/>
      <c r="L1083" s="166"/>
      <c r="M1083" s="166"/>
      <c r="N1083" s="166"/>
      <c r="O1083" s="166"/>
      <c r="P1083" s="166"/>
      <c r="Q1083" s="166"/>
      <c r="R1083" s="166"/>
      <c r="S1083" s="166"/>
      <c r="T1083" s="166"/>
      <c r="U1083" s="166"/>
      <c r="V1083" s="166"/>
      <c r="W1083" s="166"/>
      <c r="X1083" s="166"/>
      <c r="Y1083" s="167"/>
      <c r="Z1083" s="167"/>
      <c r="AA1083" s="167"/>
      <c r="AB1083" s="167"/>
      <c r="AC1083" s="167"/>
      <c r="AD1083" s="167"/>
      <c r="AE1083" s="167"/>
      <c r="AF1083" s="167"/>
      <c r="AG1083" s="167" t="s">
        <v>226</v>
      </c>
      <c r="AH1083" s="167">
        <v>0</v>
      </c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</row>
    <row r="1084" spans="1:60" ht="33.75" outlineLevel="1">
      <c r="A1084" s="158">
        <v>262</v>
      </c>
      <c r="B1084" s="159" t="s">
        <v>1376</v>
      </c>
      <c r="C1084" s="160" t="s">
        <v>1377</v>
      </c>
      <c r="D1084" s="161" t="s">
        <v>260</v>
      </c>
      <c r="E1084" s="162">
        <v>283.33049999999997</v>
      </c>
      <c r="F1084" s="163"/>
      <c r="G1084" s="164">
        <f>ROUND(E1084*F1084,2)</f>
        <v>0</v>
      </c>
      <c r="H1084" s="163"/>
      <c r="I1084" s="164">
        <f>ROUND(E1084*H1084,2)</f>
        <v>0</v>
      </c>
      <c r="J1084" s="163"/>
      <c r="K1084" s="164">
        <f>ROUND(E1084*J1084,2)</f>
        <v>0</v>
      </c>
      <c r="L1084" s="164">
        <v>21</v>
      </c>
      <c r="M1084" s="164">
        <f>G1084*(1+L1084/100)</f>
        <v>0</v>
      </c>
      <c r="N1084" s="164">
        <v>0</v>
      </c>
      <c r="O1084" s="164">
        <f>ROUND(E1084*N1084,2)</f>
        <v>0</v>
      </c>
      <c r="P1084" s="164">
        <v>5.8999999999999997E-2</v>
      </c>
      <c r="Q1084" s="164">
        <f>ROUND(E1084*P1084,2)</f>
        <v>16.72</v>
      </c>
      <c r="R1084" s="164" t="s">
        <v>709</v>
      </c>
      <c r="S1084" s="164" t="s">
        <v>179</v>
      </c>
      <c r="T1084" s="165" t="s">
        <v>179</v>
      </c>
      <c r="U1084" s="166">
        <v>0.2</v>
      </c>
      <c r="V1084" s="166">
        <f>ROUND(E1084*U1084,2)</f>
        <v>56.67</v>
      </c>
      <c r="W1084" s="166"/>
      <c r="X1084" s="166" t="s">
        <v>221</v>
      </c>
      <c r="Y1084" s="167"/>
      <c r="Z1084" s="167"/>
      <c r="AA1084" s="167"/>
      <c r="AB1084" s="167"/>
      <c r="AC1084" s="167"/>
      <c r="AD1084" s="167"/>
      <c r="AE1084" s="167"/>
      <c r="AF1084" s="167"/>
      <c r="AG1084" s="167" t="s">
        <v>222</v>
      </c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</row>
    <row r="1085" spans="1:60" ht="22.5" outlineLevel="1">
      <c r="A1085" s="168"/>
      <c r="B1085" s="169"/>
      <c r="C1085" s="179" t="s">
        <v>1378</v>
      </c>
      <c r="D1085" s="180"/>
      <c r="E1085" s="181">
        <v>283.33049999999997</v>
      </c>
      <c r="F1085" s="166"/>
      <c r="G1085" s="166"/>
      <c r="H1085" s="166"/>
      <c r="I1085" s="166"/>
      <c r="J1085" s="166"/>
      <c r="K1085" s="166"/>
      <c r="L1085" s="166"/>
      <c r="M1085" s="166"/>
      <c r="N1085" s="166"/>
      <c r="O1085" s="166"/>
      <c r="P1085" s="166"/>
      <c r="Q1085" s="166"/>
      <c r="R1085" s="166"/>
      <c r="S1085" s="166"/>
      <c r="T1085" s="166"/>
      <c r="U1085" s="166"/>
      <c r="V1085" s="166"/>
      <c r="W1085" s="166"/>
      <c r="X1085" s="166"/>
      <c r="Y1085" s="167"/>
      <c r="Z1085" s="167"/>
      <c r="AA1085" s="167"/>
      <c r="AB1085" s="167"/>
      <c r="AC1085" s="167"/>
      <c r="AD1085" s="167"/>
      <c r="AE1085" s="167"/>
      <c r="AF1085" s="167"/>
      <c r="AG1085" s="167" t="s">
        <v>226</v>
      </c>
      <c r="AH1085" s="167">
        <v>0</v>
      </c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</row>
    <row r="1086" spans="1:60" ht="33.75" outlineLevel="1">
      <c r="A1086" s="158">
        <v>263</v>
      </c>
      <c r="B1086" s="159" t="s">
        <v>1376</v>
      </c>
      <c r="C1086" s="160" t="s">
        <v>1377</v>
      </c>
      <c r="D1086" s="161" t="s">
        <v>260</v>
      </c>
      <c r="E1086" s="162">
        <v>1148.1675</v>
      </c>
      <c r="F1086" s="163"/>
      <c r="G1086" s="164">
        <f>ROUND(E1086*F1086,2)</f>
        <v>0</v>
      </c>
      <c r="H1086" s="163"/>
      <c r="I1086" s="164">
        <f>ROUND(E1086*H1086,2)</f>
        <v>0</v>
      </c>
      <c r="J1086" s="163"/>
      <c r="K1086" s="164">
        <f>ROUND(E1086*J1086,2)</f>
        <v>0</v>
      </c>
      <c r="L1086" s="164">
        <v>21</v>
      </c>
      <c r="M1086" s="164">
        <f>G1086*(1+L1086/100)</f>
        <v>0</v>
      </c>
      <c r="N1086" s="164">
        <v>0</v>
      </c>
      <c r="O1086" s="164">
        <f>ROUND(E1086*N1086,2)</f>
        <v>0</v>
      </c>
      <c r="P1086" s="164">
        <v>5.8999999999999997E-2</v>
      </c>
      <c r="Q1086" s="164">
        <f>ROUND(E1086*P1086,2)</f>
        <v>67.739999999999995</v>
      </c>
      <c r="R1086" s="164" t="s">
        <v>709</v>
      </c>
      <c r="S1086" s="164" t="s">
        <v>179</v>
      </c>
      <c r="T1086" s="165" t="s">
        <v>179</v>
      </c>
      <c r="U1086" s="166">
        <v>0.2</v>
      </c>
      <c r="V1086" s="166">
        <f>ROUND(E1086*U1086,2)</f>
        <v>229.63</v>
      </c>
      <c r="W1086" s="166"/>
      <c r="X1086" s="166" t="s">
        <v>221</v>
      </c>
      <c r="Y1086" s="167"/>
      <c r="Z1086" s="167"/>
      <c r="AA1086" s="167"/>
      <c r="AB1086" s="167"/>
      <c r="AC1086" s="167"/>
      <c r="AD1086" s="167"/>
      <c r="AE1086" s="167"/>
      <c r="AF1086" s="167"/>
      <c r="AG1086" s="167" t="s">
        <v>222</v>
      </c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</row>
    <row r="1087" spans="1:60" outlineLevel="1">
      <c r="A1087" s="168"/>
      <c r="B1087" s="169"/>
      <c r="C1087" s="179" t="s">
        <v>887</v>
      </c>
      <c r="D1087" s="180"/>
      <c r="E1087" s="181">
        <v>363.01</v>
      </c>
      <c r="F1087" s="166"/>
      <c r="G1087" s="166"/>
      <c r="H1087" s="166"/>
      <c r="I1087" s="166"/>
      <c r="J1087" s="166"/>
      <c r="K1087" s="166"/>
      <c r="L1087" s="166"/>
      <c r="M1087" s="166"/>
      <c r="N1087" s="166"/>
      <c r="O1087" s="166"/>
      <c r="P1087" s="166"/>
      <c r="Q1087" s="166"/>
      <c r="R1087" s="166"/>
      <c r="S1087" s="166"/>
      <c r="T1087" s="166"/>
      <c r="U1087" s="166"/>
      <c r="V1087" s="166"/>
      <c r="W1087" s="166"/>
      <c r="X1087" s="166"/>
      <c r="Y1087" s="167"/>
      <c r="Z1087" s="167"/>
      <c r="AA1087" s="167"/>
      <c r="AB1087" s="167"/>
      <c r="AC1087" s="167"/>
      <c r="AD1087" s="167"/>
      <c r="AE1087" s="167"/>
      <c r="AF1087" s="167"/>
      <c r="AG1087" s="167" t="s">
        <v>226</v>
      </c>
      <c r="AH1087" s="167">
        <v>0</v>
      </c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</row>
    <row r="1088" spans="1:60" outlineLevel="1">
      <c r="A1088" s="168"/>
      <c r="B1088" s="169"/>
      <c r="C1088" s="179" t="s">
        <v>888</v>
      </c>
      <c r="D1088" s="180"/>
      <c r="E1088" s="181">
        <v>466.4</v>
      </c>
      <c r="F1088" s="166"/>
      <c r="G1088" s="166"/>
      <c r="H1088" s="166"/>
      <c r="I1088" s="166"/>
      <c r="J1088" s="166"/>
      <c r="K1088" s="166"/>
      <c r="L1088" s="166"/>
      <c r="M1088" s="166"/>
      <c r="N1088" s="166"/>
      <c r="O1088" s="166"/>
      <c r="P1088" s="166"/>
      <c r="Q1088" s="166"/>
      <c r="R1088" s="166"/>
      <c r="S1088" s="166"/>
      <c r="T1088" s="166"/>
      <c r="U1088" s="166"/>
      <c r="V1088" s="166"/>
      <c r="W1088" s="166"/>
      <c r="X1088" s="166"/>
      <c r="Y1088" s="167"/>
      <c r="Z1088" s="167"/>
      <c r="AA1088" s="167"/>
      <c r="AB1088" s="167"/>
      <c r="AC1088" s="167"/>
      <c r="AD1088" s="167"/>
      <c r="AE1088" s="167"/>
      <c r="AF1088" s="167"/>
      <c r="AG1088" s="167" t="s">
        <v>226</v>
      </c>
      <c r="AH1088" s="167">
        <v>0</v>
      </c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</row>
    <row r="1089" spans="1:60" outlineLevel="1">
      <c r="A1089" s="168"/>
      <c r="B1089" s="169"/>
      <c r="C1089" s="179" t="s">
        <v>889</v>
      </c>
      <c r="D1089" s="180"/>
      <c r="E1089" s="181">
        <v>19.100000000000001</v>
      </c>
      <c r="F1089" s="166"/>
      <c r="G1089" s="166"/>
      <c r="H1089" s="166"/>
      <c r="I1089" s="166"/>
      <c r="J1089" s="166"/>
      <c r="K1089" s="166"/>
      <c r="L1089" s="166"/>
      <c r="M1089" s="166"/>
      <c r="N1089" s="166"/>
      <c r="O1089" s="166"/>
      <c r="P1089" s="166"/>
      <c r="Q1089" s="166"/>
      <c r="R1089" s="166"/>
      <c r="S1089" s="166"/>
      <c r="T1089" s="166"/>
      <c r="U1089" s="166"/>
      <c r="V1089" s="166"/>
      <c r="W1089" s="166"/>
      <c r="X1089" s="166"/>
      <c r="Y1089" s="167"/>
      <c r="Z1089" s="167"/>
      <c r="AA1089" s="167"/>
      <c r="AB1089" s="167"/>
      <c r="AC1089" s="167"/>
      <c r="AD1089" s="167"/>
      <c r="AE1089" s="167"/>
      <c r="AF1089" s="167"/>
      <c r="AG1089" s="167" t="s">
        <v>226</v>
      </c>
      <c r="AH1089" s="167">
        <v>0</v>
      </c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</row>
    <row r="1090" spans="1:60" outlineLevel="1">
      <c r="A1090" s="168"/>
      <c r="B1090" s="169"/>
      <c r="C1090" s="179" t="s">
        <v>890</v>
      </c>
      <c r="D1090" s="180"/>
      <c r="E1090" s="181">
        <v>49.12</v>
      </c>
      <c r="F1090" s="166"/>
      <c r="G1090" s="166"/>
      <c r="H1090" s="166"/>
      <c r="I1090" s="166"/>
      <c r="J1090" s="166"/>
      <c r="K1090" s="166"/>
      <c r="L1090" s="166"/>
      <c r="M1090" s="166"/>
      <c r="N1090" s="166"/>
      <c r="O1090" s="166"/>
      <c r="P1090" s="166"/>
      <c r="Q1090" s="166"/>
      <c r="R1090" s="166"/>
      <c r="S1090" s="166"/>
      <c r="T1090" s="166"/>
      <c r="U1090" s="166"/>
      <c r="V1090" s="166"/>
      <c r="W1090" s="166"/>
      <c r="X1090" s="166"/>
      <c r="Y1090" s="167"/>
      <c r="Z1090" s="167"/>
      <c r="AA1090" s="167"/>
      <c r="AB1090" s="167"/>
      <c r="AC1090" s="167"/>
      <c r="AD1090" s="167"/>
      <c r="AE1090" s="167"/>
      <c r="AF1090" s="167"/>
      <c r="AG1090" s="167" t="s">
        <v>226</v>
      </c>
      <c r="AH1090" s="167">
        <v>0</v>
      </c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</row>
    <row r="1091" spans="1:60" outlineLevel="1">
      <c r="A1091" s="168"/>
      <c r="B1091" s="169"/>
      <c r="C1091" s="179" t="s">
        <v>891</v>
      </c>
      <c r="D1091" s="180"/>
      <c r="E1091" s="181">
        <v>54.18</v>
      </c>
      <c r="F1091" s="166"/>
      <c r="G1091" s="166"/>
      <c r="H1091" s="166"/>
      <c r="I1091" s="166"/>
      <c r="J1091" s="166"/>
      <c r="K1091" s="166"/>
      <c r="L1091" s="166"/>
      <c r="M1091" s="166"/>
      <c r="N1091" s="166"/>
      <c r="O1091" s="166"/>
      <c r="P1091" s="166"/>
      <c r="Q1091" s="166"/>
      <c r="R1091" s="166"/>
      <c r="S1091" s="166"/>
      <c r="T1091" s="166"/>
      <c r="U1091" s="166"/>
      <c r="V1091" s="166"/>
      <c r="W1091" s="166"/>
      <c r="X1091" s="166"/>
      <c r="Y1091" s="167"/>
      <c r="Z1091" s="167"/>
      <c r="AA1091" s="167"/>
      <c r="AB1091" s="167"/>
      <c r="AC1091" s="167"/>
      <c r="AD1091" s="167"/>
      <c r="AE1091" s="167"/>
      <c r="AF1091" s="167"/>
      <c r="AG1091" s="167" t="s">
        <v>226</v>
      </c>
      <c r="AH1091" s="167">
        <v>0</v>
      </c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</row>
    <row r="1092" spans="1:60" ht="22.5" outlineLevel="1">
      <c r="A1092" s="168"/>
      <c r="B1092" s="169"/>
      <c r="C1092" s="179" t="s">
        <v>892</v>
      </c>
      <c r="D1092" s="180"/>
      <c r="E1092" s="181">
        <v>181.17</v>
      </c>
      <c r="F1092" s="166"/>
      <c r="G1092" s="166"/>
      <c r="H1092" s="166"/>
      <c r="I1092" s="166"/>
      <c r="J1092" s="166"/>
      <c r="K1092" s="166"/>
      <c r="L1092" s="166"/>
      <c r="M1092" s="166"/>
      <c r="N1092" s="166"/>
      <c r="O1092" s="166"/>
      <c r="P1092" s="166"/>
      <c r="Q1092" s="166"/>
      <c r="R1092" s="166"/>
      <c r="S1092" s="166"/>
      <c r="T1092" s="166"/>
      <c r="U1092" s="166"/>
      <c r="V1092" s="166"/>
      <c r="W1092" s="166"/>
      <c r="X1092" s="166"/>
      <c r="Y1092" s="167"/>
      <c r="Z1092" s="167"/>
      <c r="AA1092" s="167"/>
      <c r="AB1092" s="167"/>
      <c r="AC1092" s="167"/>
      <c r="AD1092" s="167"/>
      <c r="AE1092" s="167"/>
      <c r="AF1092" s="167"/>
      <c r="AG1092" s="167" t="s">
        <v>226</v>
      </c>
      <c r="AH1092" s="167">
        <v>0</v>
      </c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</row>
    <row r="1093" spans="1:60" outlineLevel="1">
      <c r="A1093" s="168"/>
      <c r="B1093" s="169"/>
      <c r="C1093" s="179" t="s">
        <v>893</v>
      </c>
      <c r="D1093" s="180"/>
      <c r="E1093" s="181">
        <v>28.397500000000001</v>
      </c>
      <c r="F1093" s="166"/>
      <c r="G1093" s="166"/>
      <c r="H1093" s="166"/>
      <c r="I1093" s="166"/>
      <c r="J1093" s="166"/>
      <c r="K1093" s="166"/>
      <c r="L1093" s="166"/>
      <c r="M1093" s="166"/>
      <c r="N1093" s="166"/>
      <c r="O1093" s="166"/>
      <c r="P1093" s="166"/>
      <c r="Q1093" s="166"/>
      <c r="R1093" s="166"/>
      <c r="S1093" s="166"/>
      <c r="T1093" s="166"/>
      <c r="U1093" s="166"/>
      <c r="V1093" s="166"/>
      <c r="W1093" s="166"/>
      <c r="X1093" s="166"/>
      <c r="Y1093" s="167"/>
      <c r="Z1093" s="167"/>
      <c r="AA1093" s="167"/>
      <c r="AB1093" s="167"/>
      <c r="AC1093" s="167"/>
      <c r="AD1093" s="167"/>
      <c r="AE1093" s="167"/>
      <c r="AF1093" s="167"/>
      <c r="AG1093" s="167" t="s">
        <v>226</v>
      </c>
      <c r="AH1093" s="167">
        <v>0</v>
      </c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</row>
    <row r="1094" spans="1:60" outlineLevel="1">
      <c r="A1094" s="168"/>
      <c r="B1094" s="169"/>
      <c r="C1094" s="179" t="s">
        <v>894</v>
      </c>
      <c r="D1094" s="180"/>
      <c r="E1094" s="181">
        <v>80.48</v>
      </c>
      <c r="F1094" s="166"/>
      <c r="G1094" s="166"/>
      <c r="H1094" s="166"/>
      <c r="I1094" s="166"/>
      <c r="J1094" s="166"/>
      <c r="K1094" s="166"/>
      <c r="L1094" s="166"/>
      <c r="M1094" s="166"/>
      <c r="N1094" s="166"/>
      <c r="O1094" s="166"/>
      <c r="P1094" s="166"/>
      <c r="Q1094" s="166"/>
      <c r="R1094" s="166"/>
      <c r="S1094" s="166"/>
      <c r="T1094" s="166"/>
      <c r="U1094" s="166"/>
      <c r="V1094" s="166"/>
      <c r="W1094" s="166"/>
      <c r="X1094" s="166"/>
      <c r="Y1094" s="167"/>
      <c r="Z1094" s="167"/>
      <c r="AA1094" s="167"/>
      <c r="AB1094" s="167"/>
      <c r="AC1094" s="167"/>
      <c r="AD1094" s="167"/>
      <c r="AE1094" s="167"/>
      <c r="AF1094" s="167"/>
      <c r="AG1094" s="167" t="s">
        <v>226</v>
      </c>
      <c r="AH1094" s="167">
        <v>0</v>
      </c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</row>
    <row r="1095" spans="1:60" outlineLevel="1">
      <c r="A1095" s="168"/>
      <c r="B1095" s="169"/>
      <c r="C1095" s="179" t="s">
        <v>895</v>
      </c>
      <c r="D1095" s="180"/>
      <c r="E1095" s="181">
        <v>5.95</v>
      </c>
      <c r="F1095" s="166"/>
      <c r="G1095" s="166"/>
      <c r="H1095" s="166"/>
      <c r="I1095" s="166"/>
      <c r="J1095" s="166"/>
      <c r="K1095" s="166"/>
      <c r="L1095" s="166"/>
      <c r="M1095" s="166"/>
      <c r="N1095" s="166"/>
      <c r="O1095" s="166"/>
      <c r="P1095" s="166"/>
      <c r="Q1095" s="166"/>
      <c r="R1095" s="166"/>
      <c r="S1095" s="166"/>
      <c r="T1095" s="166"/>
      <c r="U1095" s="166"/>
      <c r="V1095" s="166"/>
      <c r="W1095" s="166"/>
      <c r="X1095" s="166"/>
      <c r="Y1095" s="167"/>
      <c r="Z1095" s="167"/>
      <c r="AA1095" s="167"/>
      <c r="AB1095" s="167"/>
      <c r="AC1095" s="167"/>
      <c r="AD1095" s="167"/>
      <c r="AE1095" s="167"/>
      <c r="AF1095" s="167"/>
      <c r="AG1095" s="167" t="s">
        <v>226</v>
      </c>
      <c r="AH1095" s="167">
        <v>0</v>
      </c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</row>
    <row r="1096" spans="1:60" outlineLevel="1">
      <c r="A1096" s="168"/>
      <c r="B1096" s="169"/>
      <c r="C1096" s="179" t="s">
        <v>896</v>
      </c>
      <c r="D1096" s="180"/>
      <c r="E1096" s="181">
        <v>2.2200000000000002</v>
      </c>
      <c r="F1096" s="166"/>
      <c r="G1096" s="166"/>
      <c r="H1096" s="166"/>
      <c r="I1096" s="166"/>
      <c r="J1096" s="166"/>
      <c r="K1096" s="166"/>
      <c r="L1096" s="166"/>
      <c r="M1096" s="166"/>
      <c r="N1096" s="166"/>
      <c r="O1096" s="166"/>
      <c r="P1096" s="166"/>
      <c r="Q1096" s="166"/>
      <c r="R1096" s="166"/>
      <c r="S1096" s="166"/>
      <c r="T1096" s="166"/>
      <c r="U1096" s="166"/>
      <c r="V1096" s="166"/>
      <c r="W1096" s="166"/>
      <c r="X1096" s="166"/>
      <c r="Y1096" s="167"/>
      <c r="Z1096" s="167"/>
      <c r="AA1096" s="167"/>
      <c r="AB1096" s="167"/>
      <c r="AC1096" s="167"/>
      <c r="AD1096" s="167"/>
      <c r="AE1096" s="167"/>
      <c r="AF1096" s="167"/>
      <c r="AG1096" s="167" t="s">
        <v>226</v>
      </c>
      <c r="AH1096" s="167">
        <v>0</v>
      </c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</row>
    <row r="1097" spans="1:60" outlineLevel="1">
      <c r="A1097" s="168"/>
      <c r="B1097" s="169"/>
      <c r="C1097" s="179" t="s">
        <v>897</v>
      </c>
      <c r="D1097" s="180"/>
      <c r="E1097" s="181">
        <v>2.68</v>
      </c>
      <c r="F1097" s="166"/>
      <c r="G1097" s="166"/>
      <c r="H1097" s="166"/>
      <c r="I1097" s="166"/>
      <c r="J1097" s="166"/>
      <c r="K1097" s="166"/>
      <c r="L1097" s="166"/>
      <c r="M1097" s="166"/>
      <c r="N1097" s="166"/>
      <c r="O1097" s="166"/>
      <c r="P1097" s="166"/>
      <c r="Q1097" s="166"/>
      <c r="R1097" s="166"/>
      <c r="S1097" s="166"/>
      <c r="T1097" s="166"/>
      <c r="U1097" s="166"/>
      <c r="V1097" s="166"/>
      <c r="W1097" s="166"/>
      <c r="X1097" s="166"/>
      <c r="Y1097" s="167"/>
      <c r="Z1097" s="167"/>
      <c r="AA1097" s="167"/>
      <c r="AB1097" s="167"/>
      <c r="AC1097" s="167"/>
      <c r="AD1097" s="167"/>
      <c r="AE1097" s="167"/>
      <c r="AF1097" s="167"/>
      <c r="AG1097" s="167" t="s">
        <v>226</v>
      </c>
      <c r="AH1097" s="167">
        <v>0</v>
      </c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</row>
    <row r="1098" spans="1:60" outlineLevel="1">
      <c r="A1098" s="168"/>
      <c r="B1098" s="169"/>
      <c r="C1098" s="179" t="s">
        <v>898</v>
      </c>
      <c r="D1098" s="180"/>
      <c r="E1098" s="181">
        <v>20.97</v>
      </c>
      <c r="F1098" s="166"/>
      <c r="G1098" s="166"/>
      <c r="H1098" s="166"/>
      <c r="I1098" s="166"/>
      <c r="J1098" s="166"/>
      <c r="K1098" s="166"/>
      <c r="L1098" s="166"/>
      <c r="M1098" s="166"/>
      <c r="N1098" s="166"/>
      <c r="O1098" s="166"/>
      <c r="P1098" s="166"/>
      <c r="Q1098" s="166"/>
      <c r="R1098" s="166"/>
      <c r="S1098" s="166"/>
      <c r="T1098" s="166"/>
      <c r="U1098" s="166"/>
      <c r="V1098" s="166"/>
      <c r="W1098" s="166"/>
      <c r="X1098" s="166"/>
      <c r="Y1098" s="167"/>
      <c r="Z1098" s="167"/>
      <c r="AA1098" s="167"/>
      <c r="AB1098" s="167"/>
      <c r="AC1098" s="167"/>
      <c r="AD1098" s="167"/>
      <c r="AE1098" s="167"/>
      <c r="AF1098" s="167"/>
      <c r="AG1098" s="167" t="s">
        <v>226</v>
      </c>
      <c r="AH1098" s="167">
        <v>0</v>
      </c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</row>
    <row r="1099" spans="1:60" outlineLevel="1">
      <c r="A1099" s="168"/>
      <c r="B1099" s="169"/>
      <c r="C1099" s="179" t="s">
        <v>899</v>
      </c>
      <c r="D1099" s="180"/>
      <c r="E1099" s="181">
        <v>18.45</v>
      </c>
      <c r="F1099" s="166"/>
      <c r="G1099" s="166"/>
      <c r="H1099" s="166"/>
      <c r="I1099" s="166"/>
      <c r="J1099" s="166"/>
      <c r="K1099" s="166"/>
      <c r="L1099" s="166"/>
      <c r="M1099" s="166"/>
      <c r="N1099" s="166"/>
      <c r="O1099" s="166"/>
      <c r="P1099" s="166"/>
      <c r="Q1099" s="166"/>
      <c r="R1099" s="166"/>
      <c r="S1099" s="166"/>
      <c r="T1099" s="166"/>
      <c r="U1099" s="166"/>
      <c r="V1099" s="166"/>
      <c r="W1099" s="166"/>
      <c r="X1099" s="166"/>
      <c r="Y1099" s="167"/>
      <c r="Z1099" s="167"/>
      <c r="AA1099" s="167"/>
      <c r="AB1099" s="167"/>
      <c r="AC1099" s="167"/>
      <c r="AD1099" s="167"/>
      <c r="AE1099" s="167"/>
      <c r="AF1099" s="167"/>
      <c r="AG1099" s="167" t="s">
        <v>226</v>
      </c>
      <c r="AH1099" s="167">
        <v>0</v>
      </c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</row>
    <row r="1100" spans="1:60" outlineLevel="1">
      <c r="A1100" s="168"/>
      <c r="B1100" s="169"/>
      <c r="C1100" s="179" t="s">
        <v>900</v>
      </c>
      <c r="D1100" s="180"/>
      <c r="E1100" s="181">
        <v>-85.44</v>
      </c>
      <c r="F1100" s="166"/>
      <c r="G1100" s="166"/>
      <c r="H1100" s="166"/>
      <c r="I1100" s="166"/>
      <c r="J1100" s="166"/>
      <c r="K1100" s="166"/>
      <c r="L1100" s="166"/>
      <c r="M1100" s="166"/>
      <c r="N1100" s="166"/>
      <c r="O1100" s="166"/>
      <c r="P1100" s="166"/>
      <c r="Q1100" s="166"/>
      <c r="R1100" s="166"/>
      <c r="S1100" s="166"/>
      <c r="T1100" s="166"/>
      <c r="U1100" s="166"/>
      <c r="V1100" s="166"/>
      <c r="W1100" s="166"/>
      <c r="X1100" s="166"/>
      <c r="Y1100" s="167"/>
      <c r="Z1100" s="167"/>
      <c r="AA1100" s="167"/>
      <c r="AB1100" s="167"/>
      <c r="AC1100" s="167"/>
      <c r="AD1100" s="167"/>
      <c r="AE1100" s="167"/>
      <c r="AF1100" s="167"/>
      <c r="AG1100" s="167" t="s">
        <v>226</v>
      </c>
      <c r="AH1100" s="167">
        <v>0</v>
      </c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</row>
    <row r="1101" spans="1:60" outlineLevel="1">
      <c r="A1101" s="168"/>
      <c r="B1101" s="169"/>
      <c r="C1101" s="179" t="s">
        <v>901</v>
      </c>
      <c r="D1101" s="180"/>
      <c r="E1101" s="181">
        <v>-24.48</v>
      </c>
      <c r="F1101" s="166"/>
      <c r="G1101" s="166"/>
      <c r="H1101" s="166"/>
      <c r="I1101" s="166"/>
      <c r="J1101" s="166"/>
      <c r="K1101" s="166"/>
      <c r="L1101" s="166"/>
      <c r="M1101" s="166"/>
      <c r="N1101" s="166"/>
      <c r="O1101" s="166"/>
      <c r="P1101" s="166"/>
      <c r="Q1101" s="166"/>
      <c r="R1101" s="166"/>
      <c r="S1101" s="166"/>
      <c r="T1101" s="166"/>
      <c r="U1101" s="166"/>
      <c r="V1101" s="166"/>
      <c r="W1101" s="166"/>
      <c r="X1101" s="166"/>
      <c r="Y1101" s="167"/>
      <c r="Z1101" s="167"/>
      <c r="AA1101" s="167"/>
      <c r="AB1101" s="167"/>
      <c r="AC1101" s="167"/>
      <c r="AD1101" s="167"/>
      <c r="AE1101" s="167"/>
      <c r="AF1101" s="167"/>
      <c r="AG1101" s="167" t="s">
        <v>226</v>
      </c>
      <c r="AH1101" s="167">
        <v>0</v>
      </c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</row>
    <row r="1102" spans="1:60" outlineLevel="1">
      <c r="A1102" s="168"/>
      <c r="B1102" s="169"/>
      <c r="C1102" s="179" t="s">
        <v>902</v>
      </c>
      <c r="D1102" s="180"/>
      <c r="E1102" s="181">
        <v>-30.69</v>
      </c>
      <c r="F1102" s="166"/>
      <c r="G1102" s="166"/>
      <c r="H1102" s="166"/>
      <c r="I1102" s="166"/>
      <c r="J1102" s="166"/>
      <c r="K1102" s="166"/>
      <c r="L1102" s="166"/>
      <c r="M1102" s="166"/>
      <c r="N1102" s="166"/>
      <c r="O1102" s="166"/>
      <c r="P1102" s="166"/>
      <c r="Q1102" s="166"/>
      <c r="R1102" s="166"/>
      <c r="S1102" s="166"/>
      <c r="T1102" s="166"/>
      <c r="U1102" s="166"/>
      <c r="V1102" s="166"/>
      <c r="W1102" s="166"/>
      <c r="X1102" s="166"/>
      <c r="Y1102" s="167"/>
      <c r="Z1102" s="167"/>
      <c r="AA1102" s="167"/>
      <c r="AB1102" s="167"/>
      <c r="AC1102" s="167"/>
      <c r="AD1102" s="167"/>
      <c r="AE1102" s="167"/>
      <c r="AF1102" s="167"/>
      <c r="AG1102" s="167" t="s">
        <v>226</v>
      </c>
      <c r="AH1102" s="167">
        <v>0</v>
      </c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</row>
    <row r="1103" spans="1:60" outlineLevel="1">
      <c r="A1103" s="168"/>
      <c r="B1103" s="169"/>
      <c r="C1103" s="179" t="s">
        <v>903</v>
      </c>
      <c r="D1103" s="180"/>
      <c r="E1103" s="181">
        <v>-40.53</v>
      </c>
      <c r="F1103" s="166"/>
      <c r="G1103" s="166"/>
      <c r="H1103" s="166"/>
      <c r="I1103" s="166"/>
      <c r="J1103" s="166"/>
      <c r="K1103" s="166"/>
      <c r="L1103" s="166"/>
      <c r="M1103" s="166"/>
      <c r="N1103" s="166"/>
      <c r="O1103" s="166"/>
      <c r="P1103" s="166"/>
      <c r="Q1103" s="166"/>
      <c r="R1103" s="166"/>
      <c r="S1103" s="166"/>
      <c r="T1103" s="166"/>
      <c r="U1103" s="166"/>
      <c r="V1103" s="166"/>
      <c r="W1103" s="166"/>
      <c r="X1103" s="166"/>
      <c r="Y1103" s="167"/>
      <c r="Z1103" s="167"/>
      <c r="AA1103" s="167"/>
      <c r="AB1103" s="167"/>
      <c r="AC1103" s="167"/>
      <c r="AD1103" s="167"/>
      <c r="AE1103" s="167"/>
      <c r="AF1103" s="167"/>
      <c r="AG1103" s="167" t="s">
        <v>226</v>
      </c>
      <c r="AH1103" s="167">
        <v>0</v>
      </c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</row>
    <row r="1104" spans="1:60" outlineLevel="1">
      <c r="A1104" s="168"/>
      <c r="B1104" s="169"/>
      <c r="C1104" s="179" t="s">
        <v>904</v>
      </c>
      <c r="D1104" s="180"/>
      <c r="E1104" s="181">
        <v>-42.56</v>
      </c>
      <c r="F1104" s="166"/>
      <c r="G1104" s="166"/>
      <c r="H1104" s="166"/>
      <c r="I1104" s="166"/>
      <c r="J1104" s="166"/>
      <c r="K1104" s="166"/>
      <c r="L1104" s="166"/>
      <c r="M1104" s="166"/>
      <c r="N1104" s="166"/>
      <c r="O1104" s="166"/>
      <c r="P1104" s="166"/>
      <c r="Q1104" s="166"/>
      <c r="R1104" s="166"/>
      <c r="S1104" s="166"/>
      <c r="T1104" s="166"/>
      <c r="U1104" s="166"/>
      <c r="V1104" s="166"/>
      <c r="W1104" s="166"/>
      <c r="X1104" s="166"/>
      <c r="Y1104" s="167"/>
      <c r="Z1104" s="167"/>
      <c r="AA1104" s="167"/>
      <c r="AB1104" s="167"/>
      <c r="AC1104" s="167"/>
      <c r="AD1104" s="167"/>
      <c r="AE1104" s="167"/>
      <c r="AF1104" s="167"/>
      <c r="AG1104" s="167" t="s">
        <v>226</v>
      </c>
      <c r="AH1104" s="167">
        <v>0</v>
      </c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</row>
    <row r="1105" spans="1:60" outlineLevel="1">
      <c r="A1105" s="168"/>
      <c r="B1105" s="169"/>
      <c r="C1105" s="179" t="s">
        <v>905</v>
      </c>
      <c r="D1105" s="180"/>
      <c r="E1105" s="181">
        <v>-34.74</v>
      </c>
      <c r="F1105" s="166"/>
      <c r="G1105" s="166"/>
      <c r="H1105" s="166"/>
      <c r="I1105" s="166"/>
      <c r="J1105" s="166"/>
      <c r="K1105" s="166"/>
      <c r="L1105" s="166"/>
      <c r="M1105" s="166"/>
      <c r="N1105" s="166"/>
      <c r="O1105" s="166"/>
      <c r="P1105" s="166"/>
      <c r="Q1105" s="166"/>
      <c r="R1105" s="166"/>
      <c r="S1105" s="166"/>
      <c r="T1105" s="166"/>
      <c r="U1105" s="166"/>
      <c r="V1105" s="166"/>
      <c r="W1105" s="166"/>
      <c r="X1105" s="166"/>
      <c r="Y1105" s="167"/>
      <c r="Z1105" s="167"/>
      <c r="AA1105" s="167"/>
      <c r="AB1105" s="167"/>
      <c r="AC1105" s="167"/>
      <c r="AD1105" s="167"/>
      <c r="AE1105" s="167"/>
      <c r="AF1105" s="167"/>
      <c r="AG1105" s="167" t="s">
        <v>226</v>
      </c>
      <c r="AH1105" s="167">
        <v>0</v>
      </c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</row>
    <row r="1106" spans="1:60" ht="33.75" outlineLevel="1">
      <c r="A1106" s="168"/>
      <c r="B1106" s="169"/>
      <c r="C1106" s="179" t="s">
        <v>906</v>
      </c>
      <c r="D1106" s="180"/>
      <c r="E1106" s="181">
        <v>72.989999999999995</v>
      </c>
      <c r="F1106" s="166"/>
      <c r="G1106" s="166"/>
      <c r="H1106" s="166"/>
      <c r="I1106" s="166"/>
      <c r="J1106" s="166"/>
      <c r="K1106" s="166"/>
      <c r="L1106" s="166"/>
      <c r="M1106" s="166"/>
      <c r="N1106" s="166"/>
      <c r="O1106" s="166"/>
      <c r="P1106" s="166"/>
      <c r="Q1106" s="166"/>
      <c r="R1106" s="166"/>
      <c r="S1106" s="166"/>
      <c r="T1106" s="166"/>
      <c r="U1106" s="166"/>
      <c r="V1106" s="166"/>
      <c r="W1106" s="166"/>
      <c r="X1106" s="166"/>
      <c r="Y1106" s="167"/>
      <c r="Z1106" s="167"/>
      <c r="AA1106" s="167"/>
      <c r="AB1106" s="167"/>
      <c r="AC1106" s="167"/>
      <c r="AD1106" s="167"/>
      <c r="AE1106" s="167"/>
      <c r="AF1106" s="167"/>
      <c r="AG1106" s="167" t="s">
        <v>226</v>
      </c>
      <c r="AH1106" s="167">
        <v>0</v>
      </c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</row>
    <row r="1107" spans="1:60" ht="22.5" outlineLevel="1">
      <c r="A1107" s="168"/>
      <c r="B1107" s="169"/>
      <c r="C1107" s="179" t="s">
        <v>907</v>
      </c>
      <c r="D1107" s="180"/>
      <c r="E1107" s="181">
        <v>41.49</v>
      </c>
      <c r="F1107" s="166"/>
      <c r="G1107" s="166"/>
      <c r="H1107" s="166"/>
      <c r="I1107" s="166"/>
      <c r="J1107" s="166"/>
      <c r="K1107" s="166"/>
      <c r="L1107" s="166"/>
      <c r="M1107" s="166"/>
      <c r="N1107" s="166"/>
      <c r="O1107" s="166"/>
      <c r="P1107" s="166"/>
      <c r="Q1107" s="166"/>
      <c r="R1107" s="166"/>
      <c r="S1107" s="166"/>
      <c r="T1107" s="166"/>
      <c r="U1107" s="166"/>
      <c r="V1107" s="166"/>
      <c r="W1107" s="166"/>
      <c r="X1107" s="166"/>
      <c r="Y1107" s="167"/>
      <c r="Z1107" s="167"/>
      <c r="AA1107" s="167"/>
      <c r="AB1107" s="167"/>
      <c r="AC1107" s="167"/>
      <c r="AD1107" s="167"/>
      <c r="AE1107" s="167"/>
      <c r="AF1107" s="167"/>
      <c r="AG1107" s="167" t="s">
        <v>226</v>
      </c>
      <c r="AH1107" s="167">
        <v>0</v>
      </c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</row>
    <row r="1108" spans="1:60" outlineLevel="1">
      <c r="A1108" s="158">
        <v>264</v>
      </c>
      <c r="B1108" s="159" t="s">
        <v>1379</v>
      </c>
      <c r="C1108" s="160" t="s">
        <v>1380</v>
      </c>
      <c r="D1108" s="161" t="s">
        <v>260</v>
      </c>
      <c r="E1108" s="162">
        <v>139.32</v>
      </c>
      <c r="F1108" s="163"/>
      <c r="G1108" s="164">
        <f>ROUND(E1108*F1108,2)</f>
        <v>0</v>
      </c>
      <c r="H1108" s="163"/>
      <c r="I1108" s="164">
        <f>ROUND(E1108*H1108,2)</f>
        <v>0</v>
      </c>
      <c r="J1108" s="163"/>
      <c r="K1108" s="164">
        <f>ROUND(E1108*J1108,2)</f>
        <v>0</v>
      </c>
      <c r="L1108" s="164">
        <v>21</v>
      </c>
      <c r="M1108" s="164">
        <f>G1108*(1+L1108/100)</f>
        <v>0</v>
      </c>
      <c r="N1108" s="164">
        <v>0</v>
      </c>
      <c r="O1108" s="164">
        <f>ROUND(E1108*N1108,2)</f>
        <v>0</v>
      </c>
      <c r="P1108" s="164">
        <v>6.8000000000000005E-2</v>
      </c>
      <c r="Q1108" s="164">
        <f>ROUND(E1108*P1108,2)</f>
        <v>9.4700000000000006</v>
      </c>
      <c r="R1108" s="164" t="s">
        <v>709</v>
      </c>
      <c r="S1108" s="164" t="s">
        <v>179</v>
      </c>
      <c r="T1108" s="165" t="s">
        <v>179</v>
      </c>
      <c r="U1108" s="166">
        <v>0.35</v>
      </c>
      <c r="V1108" s="166">
        <f>ROUND(E1108*U1108,2)</f>
        <v>48.76</v>
      </c>
      <c r="W1108" s="166"/>
      <c r="X1108" s="166" t="s">
        <v>221</v>
      </c>
      <c r="Y1108" s="167"/>
      <c r="Z1108" s="167"/>
      <c r="AA1108" s="167"/>
      <c r="AB1108" s="167"/>
      <c r="AC1108" s="167"/>
      <c r="AD1108" s="167"/>
      <c r="AE1108" s="167"/>
      <c r="AF1108" s="167"/>
      <c r="AG1108" s="167" t="s">
        <v>222</v>
      </c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</row>
    <row r="1109" spans="1:60" outlineLevel="1">
      <c r="A1109" s="168"/>
      <c r="B1109" s="169"/>
      <c r="C1109" s="179" t="s">
        <v>1381</v>
      </c>
      <c r="D1109" s="180"/>
      <c r="E1109" s="181"/>
      <c r="F1109" s="166"/>
      <c r="G1109" s="166"/>
      <c r="H1109" s="166"/>
      <c r="I1109" s="166"/>
      <c r="J1109" s="166"/>
      <c r="K1109" s="166"/>
      <c r="L1109" s="166"/>
      <c r="M1109" s="166"/>
      <c r="N1109" s="166"/>
      <c r="O1109" s="166"/>
      <c r="P1109" s="166"/>
      <c r="Q1109" s="166"/>
      <c r="R1109" s="166"/>
      <c r="S1109" s="166"/>
      <c r="T1109" s="166"/>
      <c r="U1109" s="166"/>
      <c r="V1109" s="166"/>
      <c r="W1109" s="166"/>
      <c r="X1109" s="166"/>
      <c r="Y1109" s="167"/>
      <c r="Z1109" s="167"/>
      <c r="AA1109" s="167"/>
      <c r="AB1109" s="167"/>
      <c r="AC1109" s="167"/>
      <c r="AD1109" s="167"/>
      <c r="AE1109" s="167"/>
      <c r="AF1109" s="167"/>
      <c r="AG1109" s="167" t="s">
        <v>226</v>
      </c>
      <c r="AH1109" s="167">
        <v>0</v>
      </c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</row>
    <row r="1110" spans="1:60" outlineLevel="1">
      <c r="A1110" s="168"/>
      <c r="B1110" s="169"/>
      <c r="C1110" s="179" t="s">
        <v>1382</v>
      </c>
      <c r="D1110" s="180"/>
      <c r="E1110" s="181">
        <v>139.32</v>
      </c>
      <c r="F1110" s="166"/>
      <c r="G1110" s="166"/>
      <c r="H1110" s="166"/>
      <c r="I1110" s="166"/>
      <c r="J1110" s="166"/>
      <c r="K1110" s="166"/>
      <c r="L1110" s="166"/>
      <c r="M1110" s="166"/>
      <c r="N1110" s="166"/>
      <c r="O1110" s="166"/>
      <c r="P1110" s="166"/>
      <c r="Q1110" s="166"/>
      <c r="R1110" s="166"/>
      <c r="S1110" s="166"/>
      <c r="T1110" s="166"/>
      <c r="U1110" s="166"/>
      <c r="V1110" s="166"/>
      <c r="W1110" s="166"/>
      <c r="X1110" s="166"/>
      <c r="Y1110" s="167"/>
      <c r="Z1110" s="167"/>
      <c r="AA1110" s="167"/>
      <c r="AB1110" s="167"/>
      <c r="AC1110" s="167"/>
      <c r="AD1110" s="167"/>
      <c r="AE1110" s="167"/>
      <c r="AF1110" s="167"/>
      <c r="AG1110" s="167" t="s">
        <v>226</v>
      </c>
      <c r="AH1110" s="167">
        <v>0</v>
      </c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</row>
    <row r="1111" spans="1:60" ht="22.5" outlineLevel="1">
      <c r="A1111" s="158">
        <v>265</v>
      </c>
      <c r="B1111" s="159" t="s">
        <v>1383</v>
      </c>
      <c r="C1111" s="160" t="s">
        <v>1384</v>
      </c>
      <c r="D1111" s="161" t="s">
        <v>260</v>
      </c>
      <c r="E1111" s="162">
        <v>193.44499999999999</v>
      </c>
      <c r="F1111" s="163"/>
      <c r="G1111" s="164">
        <f>ROUND(E1111*F1111,2)</f>
        <v>0</v>
      </c>
      <c r="H1111" s="163"/>
      <c r="I1111" s="164">
        <f>ROUND(E1111*H1111,2)</f>
        <v>0</v>
      </c>
      <c r="J1111" s="163"/>
      <c r="K1111" s="164">
        <f>ROUND(E1111*J1111,2)</f>
        <v>0</v>
      </c>
      <c r="L1111" s="164">
        <v>21</v>
      </c>
      <c r="M1111" s="164">
        <f>G1111*(1+L1111/100)</f>
        <v>0</v>
      </c>
      <c r="N1111" s="164">
        <v>0</v>
      </c>
      <c r="O1111" s="164">
        <f>ROUND(E1111*N1111,2)</f>
        <v>0</v>
      </c>
      <c r="P1111" s="164">
        <v>6.8000000000000005E-2</v>
      </c>
      <c r="Q1111" s="164">
        <f>ROUND(E1111*P1111,2)</f>
        <v>13.15</v>
      </c>
      <c r="R1111" s="164" t="s">
        <v>709</v>
      </c>
      <c r="S1111" s="164" t="s">
        <v>179</v>
      </c>
      <c r="T1111" s="165" t="s">
        <v>179</v>
      </c>
      <c r="U1111" s="166">
        <v>0.3</v>
      </c>
      <c r="V1111" s="166">
        <f>ROUND(E1111*U1111,2)</f>
        <v>58.03</v>
      </c>
      <c r="W1111" s="166"/>
      <c r="X1111" s="166" t="s">
        <v>221</v>
      </c>
      <c r="Y1111" s="167"/>
      <c r="Z1111" s="167"/>
      <c r="AA1111" s="167"/>
      <c r="AB1111" s="167"/>
      <c r="AC1111" s="167"/>
      <c r="AD1111" s="167"/>
      <c r="AE1111" s="167"/>
      <c r="AF1111" s="167"/>
      <c r="AG1111" s="167" t="s">
        <v>222</v>
      </c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</row>
    <row r="1112" spans="1:60" ht="12.75" customHeight="1" outlineLevel="1">
      <c r="A1112" s="168"/>
      <c r="B1112" s="169"/>
      <c r="C1112" s="244" t="s">
        <v>1385</v>
      </c>
      <c r="D1112" s="244"/>
      <c r="E1112" s="244"/>
      <c r="F1112" s="244"/>
      <c r="G1112" s="244"/>
      <c r="H1112" s="166"/>
      <c r="I1112" s="166"/>
      <c r="J1112" s="166"/>
      <c r="K1112" s="166"/>
      <c r="L1112" s="166"/>
      <c r="M1112" s="166"/>
      <c r="N1112" s="166"/>
      <c r="O1112" s="166"/>
      <c r="P1112" s="166"/>
      <c r="Q1112" s="166"/>
      <c r="R1112" s="166"/>
      <c r="S1112" s="166"/>
      <c r="T1112" s="166"/>
      <c r="U1112" s="166"/>
      <c r="V1112" s="166"/>
      <c r="W1112" s="166"/>
      <c r="X1112" s="166"/>
      <c r="Y1112" s="167"/>
      <c r="Z1112" s="167"/>
      <c r="AA1112" s="167"/>
      <c r="AB1112" s="167"/>
      <c r="AC1112" s="167"/>
      <c r="AD1112" s="167"/>
      <c r="AE1112" s="167"/>
      <c r="AF1112" s="167"/>
      <c r="AG1112" s="167" t="s">
        <v>224</v>
      </c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</row>
    <row r="1113" spans="1:60" outlineLevel="1">
      <c r="A1113" s="168"/>
      <c r="B1113" s="169"/>
      <c r="C1113" s="179" t="s">
        <v>1386</v>
      </c>
      <c r="D1113" s="180"/>
      <c r="E1113" s="181">
        <v>19.52</v>
      </c>
      <c r="F1113" s="166"/>
      <c r="G1113" s="166"/>
      <c r="H1113" s="166"/>
      <c r="I1113" s="166"/>
      <c r="J1113" s="166"/>
      <c r="K1113" s="166"/>
      <c r="L1113" s="166"/>
      <c r="M1113" s="166"/>
      <c r="N1113" s="166"/>
      <c r="O1113" s="166"/>
      <c r="P1113" s="166"/>
      <c r="Q1113" s="166"/>
      <c r="R1113" s="166"/>
      <c r="S1113" s="166"/>
      <c r="T1113" s="166"/>
      <c r="U1113" s="166"/>
      <c r="V1113" s="166"/>
      <c r="W1113" s="166"/>
      <c r="X1113" s="166"/>
      <c r="Y1113" s="167"/>
      <c r="Z1113" s="167"/>
      <c r="AA1113" s="167"/>
      <c r="AB1113" s="167"/>
      <c r="AC1113" s="167"/>
      <c r="AD1113" s="167"/>
      <c r="AE1113" s="167"/>
      <c r="AF1113" s="167"/>
      <c r="AG1113" s="167" t="s">
        <v>226</v>
      </c>
      <c r="AH1113" s="167">
        <v>0</v>
      </c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</row>
    <row r="1114" spans="1:60" outlineLevel="1">
      <c r="A1114" s="168"/>
      <c r="B1114" s="169"/>
      <c r="C1114" s="179" t="s">
        <v>1387</v>
      </c>
      <c r="D1114" s="180"/>
      <c r="E1114" s="181">
        <v>16.274999999999999</v>
      </c>
      <c r="F1114" s="166"/>
      <c r="G1114" s="166"/>
      <c r="H1114" s="166"/>
      <c r="I1114" s="166"/>
      <c r="J1114" s="166"/>
      <c r="K1114" s="166"/>
      <c r="L1114" s="166"/>
      <c r="M1114" s="166"/>
      <c r="N1114" s="166"/>
      <c r="O1114" s="166"/>
      <c r="P1114" s="166"/>
      <c r="Q1114" s="166"/>
      <c r="R1114" s="166"/>
      <c r="S1114" s="166"/>
      <c r="T1114" s="166"/>
      <c r="U1114" s="166"/>
      <c r="V1114" s="166"/>
      <c r="W1114" s="166"/>
      <c r="X1114" s="166"/>
      <c r="Y1114" s="167"/>
      <c r="Z1114" s="167"/>
      <c r="AA1114" s="167"/>
      <c r="AB1114" s="167"/>
      <c r="AC1114" s="167"/>
      <c r="AD1114" s="167"/>
      <c r="AE1114" s="167"/>
      <c r="AF1114" s="167"/>
      <c r="AG1114" s="167" t="s">
        <v>226</v>
      </c>
      <c r="AH1114" s="167">
        <v>0</v>
      </c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</row>
    <row r="1115" spans="1:60" outlineLevel="1">
      <c r="A1115" s="168"/>
      <c r="B1115" s="169"/>
      <c r="C1115" s="179" t="s">
        <v>1388</v>
      </c>
      <c r="D1115" s="180"/>
      <c r="E1115" s="181">
        <v>6</v>
      </c>
      <c r="F1115" s="166"/>
      <c r="G1115" s="166"/>
      <c r="H1115" s="166"/>
      <c r="I1115" s="166"/>
      <c r="J1115" s="166"/>
      <c r="K1115" s="166"/>
      <c r="L1115" s="166"/>
      <c r="M1115" s="166"/>
      <c r="N1115" s="166"/>
      <c r="O1115" s="166"/>
      <c r="P1115" s="166"/>
      <c r="Q1115" s="166"/>
      <c r="R1115" s="166"/>
      <c r="S1115" s="166"/>
      <c r="T1115" s="166"/>
      <c r="U1115" s="166"/>
      <c r="V1115" s="166"/>
      <c r="W1115" s="166"/>
      <c r="X1115" s="166"/>
      <c r="Y1115" s="167"/>
      <c r="Z1115" s="167"/>
      <c r="AA1115" s="167"/>
      <c r="AB1115" s="167"/>
      <c r="AC1115" s="167"/>
      <c r="AD1115" s="167"/>
      <c r="AE1115" s="167"/>
      <c r="AF1115" s="167"/>
      <c r="AG1115" s="167" t="s">
        <v>226</v>
      </c>
      <c r="AH1115" s="167">
        <v>0</v>
      </c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</row>
    <row r="1116" spans="1:60" outlineLevel="1">
      <c r="A1116" s="168"/>
      <c r="B1116" s="169"/>
      <c r="C1116" s="179" t="s">
        <v>1389</v>
      </c>
      <c r="D1116" s="180"/>
      <c r="E1116" s="181">
        <v>19.440000000000001</v>
      </c>
      <c r="F1116" s="166"/>
      <c r="G1116" s="166"/>
      <c r="H1116" s="166"/>
      <c r="I1116" s="166"/>
      <c r="J1116" s="166"/>
      <c r="K1116" s="166"/>
      <c r="L1116" s="166"/>
      <c r="M1116" s="166"/>
      <c r="N1116" s="166"/>
      <c r="O1116" s="166"/>
      <c r="P1116" s="166"/>
      <c r="Q1116" s="166"/>
      <c r="R1116" s="166"/>
      <c r="S1116" s="166"/>
      <c r="T1116" s="166"/>
      <c r="U1116" s="166"/>
      <c r="V1116" s="166"/>
      <c r="W1116" s="166"/>
      <c r="X1116" s="166"/>
      <c r="Y1116" s="167"/>
      <c r="Z1116" s="167"/>
      <c r="AA1116" s="167"/>
      <c r="AB1116" s="167"/>
      <c r="AC1116" s="167"/>
      <c r="AD1116" s="167"/>
      <c r="AE1116" s="167"/>
      <c r="AF1116" s="167"/>
      <c r="AG1116" s="167" t="s">
        <v>226</v>
      </c>
      <c r="AH1116" s="167">
        <v>0</v>
      </c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</row>
    <row r="1117" spans="1:60" outlineLevel="1">
      <c r="A1117" s="168"/>
      <c r="B1117" s="169"/>
      <c r="C1117" s="179" t="s">
        <v>1390</v>
      </c>
      <c r="D1117" s="180"/>
      <c r="E1117" s="181">
        <v>7.05</v>
      </c>
      <c r="F1117" s="166"/>
      <c r="G1117" s="166"/>
      <c r="H1117" s="166"/>
      <c r="I1117" s="166"/>
      <c r="J1117" s="166"/>
      <c r="K1117" s="166"/>
      <c r="L1117" s="166"/>
      <c r="M1117" s="166"/>
      <c r="N1117" s="166"/>
      <c r="O1117" s="166"/>
      <c r="P1117" s="166"/>
      <c r="Q1117" s="166"/>
      <c r="R1117" s="166"/>
      <c r="S1117" s="166"/>
      <c r="T1117" s="166"/>
      <c r="U1117" s="166"/>
      <c r="V1117" s="166"/>
      <c r="W1117" s="166"/>
      <c r="X1117" s="166"/>
      <c r="Y1117" s="167"/>
      <c r="Z1117" s="167"/>
      <c r="AA1117" s="167"/>
      <c r="AB1117" s="167"/>
      <c r="AC1117" s="167"/>
      <c r="AD1117" s="167"/>
      <c r="AE1117" s="167"/>
      <c r="AF1117" s="167"/>
      <c r="AG1117" s="167" t="s">
        <v>226</v>
      </c>
      <c r="AH1117" s="167">
        <v>0</v>
      </c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</row>
    <row r="1118" spans="1:60" outlineLevel="1">
      <c r="A1118" s="168"/>
      <c r="B1118" s="169"/>
      <c r="C1118" s="190" t="s">
        <v>402</v>
      </c>
      <c r="D1118" s="191"/>
      <c r="E1118" s="192">
        <v>68.284999999999997</v>
      </c>
      <c r="F1118" s="166"/>
      <c r="G1118" s="166"/>
      <c r="H1118" s="166"/>
      <c r="I1118" s="166"/>
      <c r="J1118" s="166"/>
      <c r="K1118" s="166"/>
      <c r="L1118" s="166"/>
      <c r="M1118" s="166"/>
      <c r="N1118" s="166"/>
      <c r="O1118" s="166"/>
      <c r="P1118" s="166"/>
      <c r="Q1118" s="166"/>
      <c r="R1118" s="166"/>
      <c r="S1118" s="166"/>
      <c r="T1118" s="166"/>
      <c r="U1118" s="166"/>
      <c r="V1118" s="166"/>
      <c r="W1118" s="166"/>
      <c r="X1118" s="166"/>
      <c r="Y1118" s="167"/>
      <c r="Z1118" s="167"/>
      <c r="AA1118" s="167"/>
      <c r="AB1118" s="167"/>
      <c r="AC1118" s="167"/>
      <c r="AD1118" s="167"/>
      <c r="AE1118" s="167"/>
      <c r="AF1118" s="167"/>
      <c r="AG1118" s="167" t="s">
        <v>226</v>
      </c>
      <c r="AH1118" s="167">
        <v>1</v>
      </c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</row>
    <row r="1119" spans="1:60" outlineLevel="1">
      <c r="A1119" s="168"/>
      <c r="B1119" s="169"/>
      <c r="C1119" s="179" t="s">
        <v>1391</v>
      </c>
      <c r="D1119" s="180"/>
      <c r="E1119" s="181">
        <v>20</v>
      </c>
      <c r="F1119" s="166"/>
      <c r="G1119" s="166"/>
      <c r="H1119" s="166"/>
      <c r="I1119" s="166"/>
      <c r="J1119" s="166"/>
      <c r="K1119" s="166"/>
      <c r="L1119" s="166"/>
      <c r="M1119" s="166"/>
      <c r="N1119" s="166"/>
      <c r="O1119" s="166"/>
      <c r="P1119" s="166"/>
      <c r="Q1119" s="166"/>
      <c r="R1119" s="166"/>
      <c r="S1119" s="166"/>
      <c r="T1119" s="166"/>
      <c r="U1119" s="166"/>
      <c r="V1119" s="166"/>
      <c r="W1119" s="166"/>
      <c r="X1119" s="166"/>
      <c r="Y1119" s="167"/>
      <c r="Z1119" s="167"/>
      <c r="AA1119" s="167"/>
      <c r="AB1119" s="167"/>
      <c r="AC1119" s="167"/>
      <c r="AD1119" s="167"/>
      <c r="AE1119" s="167"/>
      <c r="AF1119" s="167"/>
      <c r="AG1119" s="167" t="s">
        <v>226</v>
      </c>
      <c r="AH1119" s="167">
        <v>0</v>
      </c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</row>
    <row r="1120" spans="1:60" outlineLevel="1">
      <c r="A1120" s="168"/>
      <c r="B1120" s="169"/>
      <c r="C1120" s="179" t="s">
        <v>1392</v>
      </c>
      <c r="D1120" s="180"/>
      <c r="E1120" s="181">
        <v>11.88</v>
      </c>
      <c r="F1120" s="166"/>
      <c r="G1120" s="166"/>
      <c r="H1120" s="166"/>
      <c r="I1120" s="166"/>
      <c r="J1120" s="166"/>
      <c r="K1120" s="166"/>
      <c r="L1120" s="166"/>
      <c r="M1120" s="166"/>
      <c r="N1120" s="166"/>
      <c r="O1120" s="166"/>
      <c r="P1120" s="166"/>
      <c r="Q1120" s="166"/>
      <c r="R1120" s="166"/>
      <c r="S1120" s="166"/>
      <c r="T1120" s="166"/>
      <c r="U1120" s="166"/>
      <c r="V1120" s="166"/>
      <c r="W1120" s="166"/>
      <c r="X1120" s="166"/>
      <c r="Y1120" s="167"/>
      <c r="Z1120" s="167"/>
      <c r="AA1120" s="167"/>
      <c r="AB1120" s="167"/>
      <c r="AC1120" s="167"/>
      <c r="AD1120" s="167"/>
      <c r="AE1120" s="167"/>
      <c r="AF1120" s="167"/>
      <c r="AG1120" s="167" t="s">
        <v>226</v>
      </c>
      <c r="AH1120" s="167">
        <v>0</v>
      </c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</row>
    <row r="1121" spans="1:60" outlineLevel="1">
      <c r="A1121" s="168"/>
      <c r="B1121" s="169"/>
      <c r="C1121" s="179" t="s">
        <v>1393</v>
      </c>
      <c r="D1121" s="180"/>
      <c r="E1121" s="181">
        <v>4.95</v>
      </c>
      <c r="F1121" s="166"/>
      <c r="G1121" s="166"/>
      <c r="H1121" s="166"/>
      <c r="I1121" s="166"/>
      <c r="J1121" s="166"/>
      <c r="K1121" s="166"/>
      <c r="L1121" s="166"/>
      <c r="M1121" s="166"/>
      <c r="N1121" s="166"/>
      <c r="O1121" s="166"/>
      <c r="P1121" s="166"/>
      <c r="Q1121" s="166"/>
      <c r="R1121" s="166"/>
      <c r="S1121" s="166"/>
      <c r="T1121" s="166"/>
      <c r="U1121" s="166"/>
      <c r="V1121" s="166"/>
      <c r="W1121" s="166"/>
      <c r="X1121" s="166"/>
      <c r="Y1121" s="167"/>
      <c r="Z1121" s="167"/>
      <c r="AA1121" s="167"/>
      <c r="AB1121" s="167"/>
      <c r="AC1121" s="167"/>
      <c r="AD1121" s="167"/>
      <c r="AE1121" s="167"/>
      <c r="AF1121" s="167"/>
      <c r="AG1121" s="167" t="s">
        <v>226</v>
      </c>
      <c r="AH1121" s="167">
        <v>0</v>
      </c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</row>
    <row r="1122" spans="1:60" outlineLevel="1">
      <c r="A1122" s="168"/>
      <c r="B1122" s="169"/>
      <c r="C1122" s="179" t="s">
        <v>1394</v>
      </c>
      <c r="D1122" s="180"/>
      <c r="E1122" s="181">
        <v>17.2</v>
      </c>
      <c r="F1122" s="166"/>
      <c r="G1122" s="166"/>
      <c r="H1122" s="166"/>
      <c r="I1122" s="166"/>
      <c r="J1122" s="166"/>
      <c r="K1122" s="166"/>
      <c r="L1122" s="166"/>
      <c r="M1122" s="166"/>
      <c r="N1122" s="166"/>
      <c r="O1122" s="166"/>
      <c r="P1122" s="166"/>
      <c r="Q1122" s="166"/>
      <c r="R1122" s="166"/>
      <c r="S1122" s="166"/>
      <c r="T1122" s="166"/>
      <c r="U1122" s="166"/>
      <c r="V1122" s="166"/>
      <c r="W1122" s="166"/>
      <c r="X1122" s="166"/>
      <c r="Y1122" s="167"/>
      <c r="Z1122" s="167"/>
      <c r="AA1122" s="167"/>
      <c r="AB1122" s="167"/>
      <c r="AC1122" s="167"/>
      <c r="AD1122" s="167"/>
      <c r="AE1122" s="167"/>
      <c r="AF1122" s="167"/>
      <c r="AG1122" s="167" t="s">
        <v>226</v>
      </c>
      <c r="AH1122" s="167">
        <v>0</v>
      </c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</row>
    <row r="1123" spans="1:60" outlineLevel="1">
      <c r="A1123" s="168"/>
      <c r="B1123" s="169"/>
      <c r="C1123" s="179" t="s">
        <v>1395</v>
      </c>
      <c r="D1123" s="180"/>
      <c r="E1123" s="181">
        <v>2.7</v>
      </c>
      <c r="F1123" s="166"/>
      <c r="G1123" s="166"/>
      <c r="H1123" s="166"/>
      <c r="I1123" s="166"/>
      <c r="J1123" s="166"/>
      <c r="K1123" s="166"/>
      <c r="L1123" s="166"/>
      <c r="M1123" s="166"/>
      <c r="N1123" s="166"/>
      <c r="O1123" s="166"/>
      <c r="P1123" s="166"/>
      <c r="Q1123" s="166"/>
      <c r="R1123" s="166"/>
      <c r="S1123" s="166"/>
      <c r="T1123" s="166"/>
      <c r="U1123" s="166"/>
      <c r="V1123" s="166"/>
      <c r="W1123" s="166"/>
      <c r="X1123" s="166"/>
      <c r="Y1123" s="167"/>
      <c r="Z1123" s="167"/>
      <c r="AA1123" s="167"/>
      <c r="AB1123" s="167"/>
      <c r="AC1123" s="167"/>
      <c r="AD1123" s="167"/>
      <c r="AE1123" s="167"/>
      <c r="AF1123" s="167"/>
      <c r="AG1123" s="167" t="s">
        <v>226</v>
      </c>
      <c r="AH1123" s="167">
        <v>0</v>
      </c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</row>
    <row r="1124" spans="1:60" outlineLevel="1">
      <c r="A1124" s="168"/>
      <c r="B1124" s="169"/>
      <c r="C1124" s="190" t="s">
        <v>402</v>
      </c>
      <c r="D1124" s="191"/>
      <c r="E1124" s="192">
        <v>56.73</v>
      </c>
      <c r="F1124" s="166"/>
      <c r="G1124" s="166"/>
      <c r="H1124" s="166"/>
      <c r="I1124" s="166"/>
      <c r="J1124" s="166"/>
      <c r="K1124" s="166"/>
      <c r="L1124" s="166"/>
      <c r="M1124" s="166"/>
      <c r="N1124" s="166"/>
      <c r="O1124" s="166"/>
      <c r="P1124" s="166"/>
      <c r="Q1124" s="166"/>
      <c r="R1124" s="166"/>
      <c r="S1124" s="166"/>
      <c r="T1124" s="166"/>
      <c r="U1124" s="166"/>
      <c r="V1124" s="166"/>
      <c r="W1124" s="166"/>
      <c r="X1124" s="166"/>
      <c r="Y1124" s="167"/>
      <c r="Z1124" s="167"/>
      <c r="AA1124" s="167"/>
      <c r="AB1124" s="167"/>
      <c r="AC1124" s="167"/>
      <c r="AD1124" s="167"/>
      <c r="AE1124" s="167"/>
      <c r="AF1124" s="167"/>
      <c r="AG1124" s="167" t="s">
        <v>226</v>
      </c>
      <c r="AH1124" s="167">
        <v>1</v>
      </c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</row>
    <row r="1125" spans="1:60" outlineLevel="1">
      <c r="A1125" s="168"/>
      <c r="B1125" s="169"/>
      <c r="C1125" s="179" t="s">
        <v>1396</v>
      </c>
      <c r="D1125" s="180"/>
      <c r="E1125" s="181">
        <v>30.88</v>
      </c>
      <c r="F1125" s="166"/>
      <c r="G1125" s="166"/>
      <c r="H1125" s="166"/>
      <c r="I1125" s="166"/>
      <c r="J1125" s="166"/>
      <c r="K1125" s="166"/>
      <c r="L1125" s="166"/>
      <c r="M1125" s="166"/>
      <c r="N1125" s="166"/>
      <c r="O1125" s="166"/>
      <c r="P1125" s="166"/>
      <c r="Q1125" s="166"/>
      <c r="R1125" s="166"/>
      <c r="S1125" s="166"/>
      <c r="T1125" s="166"/>
      <c r="U1125" s="166"/>
      <c r="V1125" s="166"/>
      <c r="W1125" s="166"/>
      <c r="X1125" s="166"/>
      <c r="Y1125" s="167"/>
      <c r="Z1125" s="167"/>
      <c r="AA1125" s="167"/>
      <c r="AB1125" s="167"/>
      <c r="AC1125" s="167"/>
      <c r="AD1125" s="167"/>
      <c r="AE1125" s="167"/>
      <c r="AF1125" s="167"/>
      <c r="AG1125" s="167" t="s">
        <v>226</v>
      </c>
      <c r="AH1125" s="167">
        <v>0</v>
      </c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</row>
    <row r="1126" spans="1:60" outlineLevel="1">
      <c r="A1126" s="168"/>
      <c r="B1126" s="169"/>
      <c r="C1126" s="179" t="s">
        <v>1397</v>
      </c>
      <c r="D1126" s="180"/>
      <c r="E1126" s="181">
        <v>21.25</v>
      </c>
      <c r="F1126" s="166"/>
      <c r="G1126" s="166"/>
      <c r="H1126" s="166"/>
      <c r="I1126" s="166"/>
      <c r="J1126" s="166"/>
      <c r="K1126" s="166"/>
      <c r="L1126" s="166"/>
      <c r="M1126" s="166"/>
      <c r="N1126" s="166"/>
      <c r="O1126" s="166"/>
      <c r="P1126" s="166"/>
      <c r="Q1126" s="166"/>
      <c r="R1126" s="166"/>
      <c r="S1126" s="166"/>
      <c r="T1126" s="166"/>
      <c r="U1126" s="166"/>
      <c r="V1126" s="166"/>
      <c r="W1126" s="166"/>
      <c r="X1126" s="166"/>
      <c r="Y1126" s="167"/>
      <c r="Z1126" s="167"/>
      <c r="AA1126" s="167"/>
      <c r="AB1126" s="167"/>
      <c r="AC1126" s="167"/>
      <c r="AD1126" s="167"/>
      <c r="AE1126" s="167"/>
      <c r="AF1126" s="167"/>
      <c r="AG1126" s="167" t="s">
        <v>226</v>
      </c>
      <c r="AH1126" s="167">
        <v>0</v>
      </c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</row>
    <row r="1127" spans="1:60" outlineLevel="1">
      <c r="A1127" s="168"/>
      <c r="B1127" s="169"/>
      <c r="C1127" s="179" t="s">
        <v>1398</v>
      </c>
      <c r="D1127" s="180"/>
      <c r="E1127" s="181">
        <v>8.8000000000000007</v>
      </c>
      <c r="F1127" s="166"/>
      <c r="G1127" s="166"/>
      <c r="H1127" s="166"/>
      <c r="I1127" s="166"/>
      <c r="J1127" s="166"/>
      <c r="K1127" s="166"/>
      <c r="L1127" s="166"/>
      <c r="M1127" s="166"/>
      <c r="N1127" s="166"/>
      <c r="O1127" s="166"/>
      <c r="P1127" s="166"/>
      <c r="Q1127" s="166"/>
      <c r="R1127" s="166"/>
      <c r="S1127" s="166"/>
      <c r="T1127" s="166"/>
      <c r="U1127" s="166"/>
      <c r="V1127" s="166"/>
      <c r="W1127" s="166"/>
      <c r="X1127" s="166"/>
      <c r="Y1127" s="167"/>
      <c r="Z1127" s="167"/>
      <c r="AA1127" s="167"/>
      <c r="AB1127" s="167"/>
      <c r="AC1127" s="167"/>
      <c r="AD1127" s="167"/>
      <c r="AE1127" s="167"/>
      <c r="AF1127" s="167"/>
      <c r="AG1127" s="167" t="s">
        <v>226</v>
      </c>
      <c r="AH1127" s="167">
        <v>0</v>
      </c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</row>
    <row r="1128" spans="1:60" outlineLevel="1">
      <c r="A1128" s="168"/>
      <c r="B1128" s="169"/>
      <c r="C1128" s="179" t="s">
        <v>1399</v>
      </c>
      <c r="D1128" s="180"/>
      <c r="E1128" s="181">
        <v>7.5</v>
      </c>
      <c r="F1128" s="166"/>
      <c r="G1128" s="166"/>
      <c r="H1128" s="166"/>
      <c r="I1128" s="166"/>
      <c r="J1128" s="166"/>
      <c r="K1128" s="166"/>
      <c r="L1128" s="166"/>
      <c r="M1128" s="166"/>
      <c r="N1128" s="166"/>
      <c r="O1128" s="166"/>
      <c r="P1128" s="166"/>
      <c r="Q1128" s="166"/>
      <c r="R1128" s="166"/>
      <c r="S1128" s="166"/>
      <c r="T1128" s="166"/>
      <c r="U1128" s="166"/>
      <c r="V1128" s="166"/>
      <c r="W1128" s="166"/>
      <c r="X1128" s="166"/>
      <c r="Y1128" s="167"/>
      <c r="Z1128" s="167"/>
      <c r="AA1128" s="167"/>
      <c r="AB1128" s="167"/>
      <c r="AC1128" s="167"/>
      <c r="AD1128" s="167"/>
      <c r="AE1128" s="167"/>
      <c r="AF1128" s="167"/>
      <c r="AG1128" s="167" t="s">
        <v>226</v>
      </c>
      <c r="AH1128" s="167">
        <v>0</v>
      </c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</row>
    <row r="1129" spans="1:60" outlineLevel="1">
      <c r="A1129" s="168"/>
      <c r="B1129" s="169"/>
      <c r="C1129" s="190" t="s">
        <v>402</v>
      </c>
      <c r="D1129" s="191"/>
      <c r="E1129" s="192">
        <v>68.430000000000007</v>
      </c>
      <c r="F1129" s="166"/>
      <c r="G1129" s="166"/>
      <c r="H1129" s="166"/>
      <c r="I1129" s="166"/>
      <c r="J1129" s="166"/>
      <c r="K1129" s="166"/>
      <c r="L1129" s="166"/>
      <c r="M1129" s="166"/>
      <c r="N1129" s="166"/>
      <c r="O1129" s="166"/>
      <c r="P1129" s="166"/>
      <c r="Q1129" s="166"/>
      <c r="R1129" s="166"/>
      <c r="S1129" s="166"/>
      <c r="T1129" s="166"/>
      <c r="U1129" s="166"/>
      <c r="V1129" s="166"/>
      <c r="W1129" s="166"/>
      <c r="X1129" s="166"/>
      <c r="Y1129" s="167"/>
      <c r="Z1129" s="167"/>
      <c r="AA1129" s="167"/>
      <c r="AB1129" s="167"/>
      <c r="AC1129" s="167"/>
      <c r="AD1129" s="167"/>
      <c r="AE1129" s="167"/>
      <c r="AF1129" s="167"/>
      <c r="AG1129" s="167" t="s">
        <v>226</v>
      </c>
      <c r="AH1129" s="167">
        <v>1</v>
      </c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</row>
    <row r="1130" spans="1:60" outlineLevel="1">
      <c r="A1130" s="158">
        <v>266</v>
      </c>
      <c r="B1130" s="159" t="s">
        <v>1400</v>
      </c>
      <c r="C1130" s="160" t="s">
        <v>1401</v>
      </c>
      <c r="D1130" s="161" t="s">
        <v>260</v>
      </c>
      <c r="E1130" s="162">
        <v>337.4</v>
      </c>
      <c r="F1130" s="163"/>
      <c r="G1130" s="164">
        <f>ROUND(E1130*F1130,2)</f>
        <v>0</v>
      </c>
      <c r="H1130" s="163"/>
      <c r="I1130" s="164">
        <f>ROUND(E1130*H1130,2)</f>
        <v>0</v>
      </c>
      <c r="J1130" s="163"/>
      <c r="K1130" s="164">
        <f>ROUND(E1130*J1130,2)</f>
        <v>0</v>
      </c>
      <c r="L1130" s="164">
        <v>21</v>
      </c>
      <c r="M1130" s="164">
        <f>G1130*(1+L1130/100)</f>
        <v>0</v>
      </c>
      <c r="N1130" s="164">
        <v>0</v>
      </c>
      <c r="O1130" s="164">
        <f>ROUND(E1130*N1130,2)</f>
        <v>0</v>
      </c>
      <c r="P1130" s="164">
        <v>4.8700000000000002E-3</v>
      </c>
      <c r="Q1130" s="164">
        <f>ROUND(E1130*P1130,2)</f>
        <v>1.64</v>
      </c>
      <c r="R1130" s="164" t="s">
        <v>1402</v>
      </c>
      <c r="S1130" s="164" t="s">
        <v>179</v>
      </c>
      <c r="T1130" s="165" t="s">
        <v>179</v>
      </c>
      <c r="U1130" s="166">
        <v>4.1000000000000002E-2</v>
      </c>
      <c r="V1130" s="166">
        <f>ROUND(E1130*U1130,2)</f>
        <v>13.83</v>
      </c>
      <c r="W1130" s="166"/>
      <c r="X1130" s="166" t="s">
        <v>221</v>
      </c>
      <c r="Y1130" s="167"/>
      <c r="Z1130" s="167"/>
      <c r="AA1130" s="167"/>
      <c r="AB1130" s="167"/>
      <c r="AC1130" s="167"/>
      <c r="AD1130" s="167"/>
      <c r="AE1130" s="167"/>
      <c r="AF1130" s="167"/>
      <c r="AG1130" s="167" t="s">
        <v>222</v>
      </c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</row>
    <row r="1131" spans="1:60" outlineLevel="1">
      <c r="A1131" s="168"/>
      <c r="B1131" s="169"/>
      <c r="C1131" s="179" t="s">
        <v>1403</v>
      </c>
      <c r="D1131" s="180"/>
      <c r="E1131" s="181">
        <v>322.8</v>
      </c>
      <c r="F1131" s="166"/>
      <c r="G1131" s="166"/>
      <c r="H1131" s="166"/>
      <c r="I1131" s="166"/>
      <c r="J1131" s="166"/>
      <c r="K1131" s="166"/>
      <c r="L1131" s="166"/>
      <c r="M1131" s="166"/>
      <c r="N1131" s="166"/>
      <c r="O1131" s="166"/>
      <c r="P1131" s="166"/>
      <c r="Q1131" s="166"/>
      <c r="R1131" s="166"/>
      <c r="S1131" s="166"/>
      <c r="T1131" s="166"/>
      <c r="U1131" s="166"/>
      <c r="V1131" s="166"/>
      <c r="W1131" s="166"/>
      <c r="X1131" s="166"/>
      <c r="Y1131" s="167"/>
      <c r="Z1131" s="167"/>
      <c r="AA1131" s="167"/>
      <c r="AB1131" s="167"/>
      <c r="AC1131" s="167"/>
      <c r="AD1131" s="167"/>
      <c r="AE1131" s="167"/>
      <c r="AF1131" s="167"/>
      <c r="AG1131" s="167" t="s">
        <v>226</v>
      </c>
      <c r="AH1131" s="167">
        <v>0</v>
      </c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</row>
    <row r="1132" spans="1:60" outlineLevel="1">
      <c r="A1132" s="168"/>
      <c r="B1132" s="169"/>
      <c r="C1132" s="179" t="s">
        <v>1404</v>
      </c>
      <c r="D1132" s="180"/>
      <c r="E1132" s="181">
        <v>14.6</v>
      </c>
      <c r="F1132" s="166"/>
      <c r="G1132" s="166"/>
      <c r="H1132" s="166"/>
      <c r="I1132" s="166"/>
      <c r="J1132" s="166"/>
      <c r="K1132" s="166"/>
      <c r="L1132" s="166"/>
      <c r="M1132" s="166"/>
      <c r="N1132" s="166"/>
      <c r="O1132" s="166"/>
      <c r="P1132" s="166"/>
      <c r="Q1132" s="166"/>
      <c r="R1132" s="166"/>
      <c r="S1132" s="166"/>
      <c r="T1132" s="166"/>
      <c r="U1132" s="166"/>
      <c r="V1132" s="166"/>
      <c r="W1132" s="166"/>
      <c r="X1132" s="166"/>
      <c r="Y1132" s="167"/>
      <c r="Z1132" s="167"/>
      <c r="AA1132" s="167"/>
      <c r="AB1132" s="167"/>
      <c r="AC1132" s="167"/>
      <c r="AD1132" s="167"/>
      <c r="AE1132" s="167"/>
      <c r="AF1132" s="167"/>
      <c r="AG1132" s="167" t="s">
        <v>226</v>
      </c>
      <c r="AH1132" s="167">
        <v>0</v>
      </c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</row>
    <row r="1133" spans="1:60" outlineLevel="1">
      <c r="A1133" s="158">
        <v>267</v>
      </c>
      <c r="B1133" s="159" t="s">
        <v>1405</v>
      </c>
      <c r="C1133" s="160" t="s">
        <v>1406</v>
      </c>
      <c r="D1133" s="161" t="s">
        <v>260</v>
      </c>
      <c r="E1133" s="162">
        <v>283.33049999999997</v>
      </c>
      <c r="F1133" s="163"/>
      <c r="G1133" s="164">
        <f>ROUND(E1133*F1133,2)</f>
        <v>0</v>
      </c>
      <c r="H1133" s="163"/>
      <c r="I1133" s="164">
        <f>ROUND(E1133*H1133,2)</f>
        <v>0</v>
      </c>
      <c r="J1133" s="163"/>
      <c r="K1133" s="164">
        <f>ROUND(E1133*J1133,2)</f>
        <v>0</v>
      </c>
      <c r="L1133" s="164">
        <v>21</v>
      </c>
      <c r="M1133" s="164">
        <f>G1133*(1+L1133/100)</f>
        <v>0</v>
      </c>
      <c r="N1133" s="164">
        <v>0</v>
      </c>
      <c r="O1133" s="164">
        <f>ROUND(E1133*N1133,2)</f>
        <v>0</v>
      </c>
      <c r="P1133" s="164">
        <v>5.2399999999999999E-3</v>
      </c>
      <c r="Q1133" s="164">
        <f>ROUND(E1133*P1133,2)</f>
        <v>1.48</v>
      </c>
      <c r="R1133" s="164" t="s">
        <v>1402</v>
      </c>
      <c r="S1133" s="164" t="s">
        <v>179</v>
      </c>
      <c r="T1133" s="165" t="s">
        <v>179</v>
      </c>
      <c r="U1133" s="166">
        <v>4.2000000000000003E-2</v>
      </c>
      <c r="V1133" s="166">
        <f>ROUND(E1133*U1133,2)</f>
        <v>11.9</v>
      </c>
      <c r="W1133" s="166"/>
      <c r="X1133" s="166" t="s">
        <v>221</v>
      </c>
      <c r="Y1133" s="167"/>
      <c r="Z1133" s="167"/>
      <c r="AA1133" s="167"/>
      <c r="AB1133" s="167"/>
      <c r="AC1133" s="167"/>
      <c r="AD1133" s="167"/>
      <c r="AE1133" s="167"/>
      <c r="AF1133" s="167"/>
      <c r="AG1133" s="167" t="s">
        <v>222</v>
      </c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</row>
    <row r="1134" spans="1:60" outlineLevel="1">
      <c r="A1134" s="168"/>
      <c r="B1134" s="169"/>
      <c r="C1134" s="179" t="s">
        <v>714</v>
      </c>
      <c r="D1134" s="180"/>
      <c r="E1134" s="181">
        <v>283.33049999999997</v>
      </c>
      <c r="F1134" s="166"/>
      <c r="G1134" s="166"/>
      <c r="H1134" s="166"/>
      <c r="I1134" s="166"/>
      <c r="J1134" s="166"/>
      <c r="K1134" s="166"/>
      <c r="L1134" s="166"/>
      <c r="M1134" s="166"/>
      <c r="N1134" s="166"/>
      <c r="O1134" s="166"/>
      <c r="P1134" s="166"/>
      <c r="Q1134" s="166"/>
      <c r="R1134" s="166"/>
      <c r="S1134" s="166"/>
      <c r="T1134" s="166"/>
      <c r="U1134" s="166"/>
      <c r="V1134" s="166"/>
      <c r="W1134" s="166"/>
      <c r="X1134" s="166"/>
      <c r="Y1134" s="167"/>
      <c r="Z1134" s="167"/>
      <c r="AA1134" s="167"/>
      <c r="AB1134" s="167"/>
      <c r="AC1134" s="167"/>
      <c r="AD1134" s="167"/>
      <c r="AE1134" s="167"/>
      <c r="AF1134" s="167"/>
      <c r="AG1134" s="167" t="s">
        <v>226</v>
      </c>
      <c r="AH1134" s="167">
        <v>0</v>
      </c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</row>
    <row r="1135" spans="1:60" ht="22.5" outlineLevel="1">
      <c r="A1135" s="158">
        <v>268</v>
      </c>
      <c r="B1135" s="159" t="s">
        <v>1407</v>
      </c>
      <c r="C1135" s="160" t="s">
        <v>1408</v>
      </c>
      <c r="D1135" s="161" t="s">
        <v>327</v>
      </c>
      <c r="E1135" s="162">
        <v>328</v>
      </c>
      <c r="F1135" s="163"/>
      <c r="G1135" s="164">
        <f>ROUND(E1135*F1135,2)</f>
        <v>0</v>
      </c>
      <c r="H1135" s="163"/>
      <c r="I1135" s="164">
        <f>ROUND(E1135*H1135,2)</f>
        <v>0</v>
      </c>
      <c r="J1135" s="163"/>
      <c r="K1135" s="164">
        <f>ROUND(E1135*J1135,2)</f>
        <v>0</v>
      </c>
      <c r="L1135" s="164">
        <v>21</v>
      </c>
      <c r="M1135" s="164">
        <f>G1135*(1+L1135/100)</f>
        <v>0</v>
      </c>
      <c r="N1135" s="164">
        <v>0</v>
      </c>
      <c r="O1135" s="164">
        <f>ROUND(E1135*N1135,2)</f>
        <v>0</v>
      </c>
      <c r="P1135" s="164">
        <v>1.4E-2</v>
      </c>
      <c r="Q1135" s="164">
        <f>ROUND(E1135*P1135,2)</f>
        <v>4.59</v>
      </c>
      <c r="R1135" s="164" t="s">
        <v>1409</v>
      </c>
      <c r="S1135" s="164" t="s">
        <v>179</v>
      </c>
      <c r="T1135" s="165" t="s">
        <v>179</v>
      </c>
      <c r="U1135" s="166">
        <v>0.128</v>
      </c>
      <c r="V1135" s="166">
        <f>ROUND(E1135*U1135,2)</f>
        <v>41.98</v>
      </c>
      <c r="W1135" s="166"/>
      <c r="X1135" s="166" t="s">
        <v>221</v>
      </c>
      <c r="Y1135" s="167"/>
      <c r="Z1135" s="167"/>
      <c r="AA1135" s="167"/>
      <c r="AB1135" s="167"/>
      <c r="AC1135" s="167"/>
      <c r="AD1135" s="167"/>
      <c r="AE1135" s="167"/>
      <c r="AF1135" s="167"/>
      <c r="AG1135" s="167" t="s">
        <v>222</v>
      </c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</row>
    <row r="1136" spans="1:60" outlineLevel="1">
      <c r="A1136" s="168"/>
      <c r="B1136" s="169"/>
      <c r="C1136" s="179" t="s">
        <v>1410</v>
      </c>
      <c r="D1136" s="180"/>
      <c r="E1136" s="181">
        <v>328</v>
      </c>
      <c r="F1136" s="166"/>
      <c r="G1136" s="166"/>
      <c r="H1136" s="166"/>
      <c r="I1136" s="166"/>
      <c r="J1136" s="166"/>
      <c r="K1136" s="166"/>
      <c r="L1136" s="166"/>
      <c r="M1136" s="166"/>
      <c r="N1136" s="166"/>
      <c r="O1136" s="166"/>
      <c r="P1136" s="166"/>
      <c r="Q1136" s="166"/>
      <c r="R1136" s="166"/>
      <c r="S1136" s="166"/>
      <c r="T1136" s="166"/>
      <c r="U1136" s="166"/>
      <c r="V1136" s="166"/>
      <c r="W1136" s="166"/>
      <c r="X1136" s="166"/>
      <c r="Y1136" s="167"/>
      <c r="Z1136" s="167"/>
      <c r="AA1136" s="167"/>
      <c r="AB1136" s="167"/>
      <c r="AC1136" s="167"/>
      <c r="AD1136" s="167"/>
      <c r="AE1136" s="167"/>
      <c r="AF1136" s="167"/>
      <c r="AG1136" s="167" t="s">
        <v>226</v>
      </c>
      <c r="AH1136" s="167">
        <v>0</v>
      </c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</row>
    <row r="1137" spans="1:60" ht="22.5" outlineLevel="1">
      <c r="A1137" s="158">
        <v>269</v>
      </c>
      <c r="B1137" s="159" t="s">
        <v>1411</v>
      </c>
      <c r="C1137" s="160" t="s">
        <v>1412</v>
      </c>
      <c r="D1137" s="161" t="s">
        <v>260</v>
      </c>
      <c r="E1137" s="162">
        <v>739.6</v>
      </c>
      <c r="F1137" s="163"/>
      <c r="G1137" s="164">
        <f>ROUND(E1137*F1137,2)</f>
        <v>0</v>
      </c>
      <c r="H1137" s="163"/>
      <c r="I1137" s="164">
        <f>ROUND(E1137*H1137,2)</f>
        <v>0</v>
      </c>
      <c r="J1137" s="163"/>
      <c r="K1137" s="164">
        <f>ROUND(E1137*J1137,2)</f>
        <v>0</v>
      </c>
      <c r="L1137" s="164">
        <v>21</v>
      </c>
      <c r="M1137" s="164">
        <f>G1137*(1+L1137/100)</f>
        <v>0</v>
      </c>
      <c r="N1137" s="164">
        <v>0</v>
      </c>
      <c r="O1137" s="164">
        <f>ROUND(E1137*N1137,2)</f>
        <v>0</v>
      </c>
      <c r="P1137" s="164">
        <v>1.4999999999999999E-2</v>
      </c>
      <c r="Q1137" s="164">
        <f>ROUND(E1137*P1137,2)</f>
        <v>11.09</v>
      </c>
      <c r="R1137" s="164" t="s">
        <v>1409</v>
      </c>
      <c r="S1137" s="164" t="s">
        <v>179</v>
      </c>
      <c r="T1137" s="165" t="s">
        <v>179</v>
      </c>
      <c r="U1137" s="166">
        <v>0.09</v>
      </c>
      <c r="V1137" s="166">
        <f>ROUND(E1137*U1137,2)</f>
        <v>66.56</v>
      </c>
      <c r="W1137" s="166"/>
      <c r="X1137" s="166" t="s">
        <v>221</v>
      </c>
      <c r="Y1137" s="167"/>
      <c r="Z1137" s="167"/>
      <c r="AA1137" s="167"/>
      <c r="AB1137" s="167"/>
      <c r="AC1137" s="167"/>
      <c r="AD1137" s="167"/>
      <c r="AE1137" s="167"/>
      <c r="AF1137" s="167"/>
      <c r="AG1137" s="167" t="s">
        <v>222</v>
      </c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</row>
    <row r="1138" spans="1:60" outlineLevel="1">
      <c r="A1138" s="168"/>
      <c r="B1138" s="169"/>
      <c r="C1138" s="179" t="s">
        <v>1413</v>
      </c>
      <c r="D1138" s="180"/>
      <c r="E1138" s="181">
        <v>739.6</v>
      </c>
      <c r="F1138" s="166"/>
      <c r="G1138" s="166"/>
      <c r="H1138" s="166"/>
      <c r="I1138" s="166"/>
      <c r="J1138" s="166"/>
      <c r="K1138" s="166"/>
      <c r="L1138" s="166"/>
      <c r="M1138" s="166"/>
      <c r="N1138" s="166"/>
      <c r="O1138" s="166"/>
      <c r="P1138" s="166"/>
      <c r="Q1138" s="166"/>
      <c r="R1138" s="166"/>
      <c r="S1138" s="166"/>
      <c r="T1138" s="166"/>
      <c r="U1138" s="166"/>
      <c r="V1138" s="166"/>
      <c r="W1138" s="166"/>
      <c r="X1138" s="166"/>
      <c r="Y1138" s="167"/>
      <c r="Z1138" s="167"/>
      <c r="AA1138" s="167"/>
      <c r="AB1138" s="167"/>
      <c r="AC1138" s="167"/>
      <c r="AD1138" s="167"/>
      <c r="AE1138" s="167"/>
      <c r="AF1138" s="167"/>
      <c r="AG1138" s="167" t="s">
        <v>226</v>
      </c>
      <c r="AH1138" s="167">
        <v>5</v>
      </c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</row>
    <row r="1139" spans="1:60" outlineLevel="1">
      <c r="A1139" s="158">
        <v>270</v>
      </c>
      <c r="B1139" s="159" t="s">
        <v>1414</v>
      </c>
      <c r="C1139" s="160" t="s">
        <v>1415</v>
      </c>
      <c r="D1139" s="161" t="s">
        <v>260</v>
      </c>
      <c r="E1139" s="162">
        <v>89.1</v>
      </c>
      <c r="F1139" s="163"/>
      <c r="G1139" s="164">
        <f>ROUND(E1139*F1139,2)</f>
        <v>0</v>
      </c>
      <c r="H1139" s="163"/>
      <c r="I1139" s="164">
        <f>ROUND(E1139*H1139,2)</f>
        <v>0</v>
      </c>
      <c r="J1139" s="163"/>
      <c r="K1139" s="164">
        <f>ROUND(E1139*J1139,2)</f>
        <v>0</v>
      </c>
      <c r="L1139" s="164">
        <v>21</v>
      </c>
      <c r="M1139" s="164">
        <f>G1139*(1+L1139/100)</f>
        <v>0</v>
      </c>
      <c r="N1139" s="164">
        <v>0</v>
      </c>
      <c r="O1139" s="164">
        <f>ROUND(E1139*N1139,2)</f>
        <v>0</v>
      </c>
      <c r="P1139" s="164">
        <v>1.6E-2</v>
      </c>
      <c r="Q1139" s="164">
        <f>ROUND(E1139*P1139,2)</f>
        <v>1.43</v>
      </c>
      <c r="R1139" s="164" t="s">
        <v>1409</v>
      </c>
      <c r="S1139" s="164" t="s">
        <v>179</v>
      </c>
      <c r="T1139" s="165" t="s">
        <v>179</v>
      </c>
      <c r="U1139" s="166">
        <v>0.14000000000000001</v>
      </c>
      <c r="V1139" s="166">
        <f>ROUND(E1139*U1139,2)</f>
        <v>12.47</v>
      </c>
      <c r="W1139" s="166"/>
      <c r="X1139" s="166" t="s">
        <v>221</v>
      </c>
      <c r="Y1139" s="167"/>
      <c r="Z1139" s="167"/>
      <c r="AA1139" s="167"/>
      <c r="AB1139" s="167"/>
      <c r="AC1139" s="167"/>
      <c r="AD1139" s="167"/>
      <c r="AE1139" s="167"/>
      <c r="AF1139" s="167"/>
      <c r="AG1139" s="167" t="s">
        <v>222</v>
      </c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</row>
    <row r="1140" spans="1:60" outlineLevel="1">
      <c r="A1140" s="168"/>
      <c r="B1140" s="169"/>
      <c r="C1140" s="179" t="s">
        <v>1416</v>
      </c>
      <c r="D1140" s="180"/>
      <c r="E1140" s="181">
        <v>24.4</v>
      </c>
      <c r="F1140" s="166"/>
      <c r="G1140" s="166"/>
      <c r="H1140" s="166"/>
      <c r="I1140" s="166"/>
      <c r="J1140" s="166"/>
      <c r="K1140" s="166"/>
      <c r="L1140" s="166"/>
      <c r="M1140" s="166"/>
      <c r="N1140" s="166"/>
      <c r="O1140" s="166"/>
      <c r="P1140" s="166"/>
      <c r="Q1140" s="166"/>
      <c r="R1140" s="166"/>
      <c r="S1140" s="166"/>
      <c r="T1140" s="166"/>
      <c r="U1140" s="166"/>
      <c r="V1140" s="166"/>
      <c r="W1140" s="166"/>
      <c r="X1140" s="166"/>
      <c r="Y1140" s="167"/>
      <c r="Z1140" s="167"/>
      <c r="AA1140" s="167"/>
      <c r="AB1140" s="167"/>
      <c r="AC1140" s="167"/>
      <c r="AD1140" s="167"/>
      <c r="AE1140" s="167"/>
      <c r="AF1140" s="167"/>
      <c r="AG1140" s="167" t="s">
        <v>226</v>
      </c>
      <c r="AH1140" s="167">
        <v>0</v>
      </c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</row>
    <row r="1141" spans="1:60" outlineLevel="1">
      <c r="A1141" s="168"/>
      <c r="B1141" s="169"/>
      <c r="C1141" s="179" t="s">
        <v>1417</v>
      </c>
      <c r="D1141" s="180"/>
      <c r="E1141" s="181">
        <v>14.2</v>
      </c>
      <c r="F1141" s="166"/>
      <c r="G1141" s="166"/>
      <c r="H1141" s="166"/>
      <c r="I1141" s="166"/>
      <c r="J1141" s="166"/>
      <c r="K1141" s="166"/>
      <c r="L1141" s="166"/>
      <c r="M1141" s="166"/>
      <c r="N1141" s="166"/>
      <c r="O1141" s="166"/>
      <c r="P1141" s="166"/>
      <c r="Q1141" s="166"/>
      <c r="R1141" s="166"/>
      <c r="S1141" s="166"/>
      <c r="T1141" s="166"/>
      <c r="U1141" s="166"/>
      <c r="V1141" s="166"/>
      <c r="W1141" s="166"/>
      <c r="X1141" s="166"/>
      <c r="Y1141" s="167"/>
      <c r="Z1141" s="167"/>
      <c r="AA1141" s="167"/>
      <c r="AB1141" s="167"/>
      <c r="AC1141" s="167"/>
      <c r="AD1141" s="167"/>
      <c r="AE1141" s="167"/>
      <c r="AF1141" s="167"/>
      <c r="AG1141" s="167" t="s">
        <v>226</v>
      </c>
      <c r="AH1141" s="167">
        <v>0</v>
      </c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</row>
    <row r="1142" spans="1:60" outlineLevel="1">
      <c r="A1142" s="168"/>
      <c r="B1142" s="169"/>
      <c r="C1142" s="179" t="s">
        <v>1418</v>
      </c>
      <c r="D1142" s="180"/>
      <c r="E1142" s="181">
        <v>50.5</v>
      </c>
      <c r="F1142" s="166"/>
      <c r="G1142" s="166"/>
      <c r="H1142" s="166"/>
      <c r="I1142" s="166"/>
      <c r="J1142" s="166"/>
      <c r="K1142" s="166"/>
      <c r="L1142" s="166"/>
      <c r="M1142" s="166"/>
      <c r="N1142" s="166"/>
      <c r="O1142" s="166"/>
      <c r="P1142" s="166"/>
      <c r="Q1142" s="166"/>
      <c r="R1142" s="166"/>
      <c r="S1142" s="166"/>
      <c r="T1142" s="166"/>
      <c r="U1142" s="166"/>
      <c r="V1142" s="166"/>
      <c r="W1142" s="166"/>
      <c r="X1142" s="166"/>
      <c r="Y1142" s="167"/>
      <c r="Z1142" s="167"/>
      <c r="AA1142" s="167"/>
      <c r="AB1142" s="167"/>
      <c r="AC1142" s="167"/>
      <c r="AD1142" s="167"/>
      <c r="AE1142" s="167"/>
      <c r="AF1142" s="167"/>
      <c r="AG1142" s="167" t="s">
        <v>226</v>
      </c>
      <c r="AH1142" s="167">
        <v>0</v>
      </c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</row>
    <row r="1143" spans="1:60" outlineLevel="1">
      <c r="A1143" s="158">
        <v>271</v>
      </c>
      <c r="B1143" s="159" t="s">
        <v>1419</v>
      </c>
      <c r="C1143" s="160" t="s">
        <v>1420</v>
      </c>
      <c r="D1143" s="161" t="s">
        <v>260</v>
      </c>
      <c r="E1143" s="162">
        <v>891.1</v>
      </c>
      <c r="F1143" s="163"/>
      <c r="G1143" s="164">
        <f>ROUND(E1143*F1143,2)</f>
        <v>0</v>
      </c>
      <c r="H1143" s="163"/>
      <c r="I1143" s="164">
        <f>ROUND(E1143*H1143,2)</f>
        <v>0</v>
      </c>
      <c r="J1143" s="163"/>
      <c r="K1143" s="164">
        <f>ROUND(E1143*J1143,2)</f>
        <v>0</v>
      </c>
      <c r="L1143" s="164">
        <v>21</v>
      </c>
      <c r="M1143" s="164">
        <f>G1143*(1+L1143/100)</f>
        <v>0</v>
      </c>
      <c r="N1143" s="164">
        <v>0</v>
      </c>
      <c r="O1143" s="164">
        <f>ROUND(E1143*N1143,2)</f>
        <v>0</v>
      </c>
      <c r="P1143" s="164">
        <v>1.7999999999999999E-2</v>
      </c>
      <c r="Q1143" s="164">
        <f>ROUND(E1143*P1143,2)</f>
        <v>16.04</v>
      </c>
      <c r="R1143" s="164" t="s">
        <v>1409</v>
      </c>
      <c r="S1143" s="164" t="s">
        <v>179</v>
      </c>
      <c r="T1143" s="165" t="s">
        <v>179</v>
      </c>
      <c r="U1143" s="166">
        <v>0.19500000000000001</v>
      </c>
      <c r="V1143" s="166">
        <f>ROUND(E1143*U1143,2)</f>
        <v>173.76</v>
      </c>
      <c r="W1143" s="166"/>
      <c r="X1143" s="166" t="s">
        <v>221</v>
      </c>
      <c r="Y1143" s="167"/>
      <c r="Z1143" s="167"/>
      <c r="AA1143" s="167"/>
      <c r="AB1143" s="167"/>
      <c r="AC1143" s="167"/>
      <c r="AD1143" s="167"/>
      <c r="AE1143" s="167"/>
      <c r="AF1143" s="167"/>
      <c r="AG1143" s="167" t="s">
        <v>222</v>
      </c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</row>
    <row r="1144" spans="1:60" outlineLevel="1">
      <c r="A1144" s="168"/>
      <c r="B1144" s="169"/>
      <c r="C1144" s="179" t="s">
        <v>1421</v>
      </c>
      <c r="D1144" s="180"/>
      <c r="E1144" s="181">
        <v>314.2</v>
      </c>
      <c r="F1144" s="166"/>
      <c r="G1144" s="166"/>
      <c r="H1144" s="166"/>
      <c r="I1144" s="166"/>
      <c r="J1144" s="166"/>
      <c r="K1144" s="166"/>
      <c r="L1144" s="166"/>
      <c r="M1144" s="166"/>
      <c r="N1144" s="166"/>
      <c r="O1144" s="166"/>
      <c r="P1144" s="166"/>
      <c r="Q1144" s="166"/>
      <c r="R1144" s="166"/>
      <c r="S1144" s="166"/>
      <c r="T1144" s="166"/>
      <c r="U1144" s="166"/>
      <c r="V1144" s="166"/>
      <c r="W1144" s="166"/>
      <c r="X1144" s="166"/>
      <c r="Y1144" s="167"/>
      <c r="Z1144" s="167"/>
      <c r="AA1144" s="167"/>
      <c r="AB1144" s="167"/>
      <c r="AC1144" s="167"/>
      <c r="AD1144" s="167"/>
      <c r="AE1144" s="167"/>
      <c r="AF1144" s="167"/>
      <c r="AG1144" s="167" t="s">
        <v>226</v>
      </c>
      <c r="AH1144" s="167">
        <v>0</v>
      </c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</row>
    <row r="1145" spans="1:60" outlineLevel="1">
      <c r="A1145" s="168"/>
      <c r="B1145" s="169"/>
      <c r="C1145" s="179" t="s">
        <v>1422</v>
      </c>
      <c r="D1145" s="180"/>
      <c r="E1145" s="181">
        <v>317.5</v>
      </c>
      <c r="F1145" s="166"/>
      <c r="G1145" s="166"/>
      <c r="H1145" s="166"/>
      <c r="I1145" s="166"/>
      <c r="J1145" s="166"/>
      <c r="K1145" s="166"/>
      <c r="L1145" s="166"/>
      <c r="M1145" s="166"/>
      <c r="N1145" s="166"/>
      <c r="O1145" s="166"/>
      <c r="P1145" s="166"/>
      <c r="Q1145" s="166"/>
      <c r="R1145" s="166"/>
      <c r="S1145" s="166"/>
      <c r="T1145" s="166"/>
      <c r="U1145" s="166"/>
      <c r="V1145" s="166"/>
      <c r="W1145" s="166"/>
      <c r="X1145" s="166"/>
      <c r="Y1145" s="167"/>
      <c r="Z1145" s="167"/>
      <c r="AA1145" s="167"/>
      <c r="AB1145" s="167"/>
      <c r="AC1145" s="167"/>
      <c r="AD1145" s="167"/>
      <c r="AE1145" s="167"/>
      <c r="AF1145" s="167"/>
      <c r="AG1145" s="167" t="s">
        <v>226</v>
      </c>
      <c r="AH1145" s="167">
        <v>0</v>
      </c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</row>
    <row r="1146" spans="1:60" outlineLevel="1">
      <c r="A1146" s="168"/>
      <c r="B1146" s="169"/>
      <c r="C1146" s="179" t="s">
        <v>1423</v>
      </c>
      <c r="D1146" s="180"/>
      <c r="E1146" s="181">
        <v>259.39999999999998</v>
      </c>
      <c r="F1146" s="166"/>
      <c r="G1146" s="166"/>
      <c r="H1146" s="166"/>
      <c r="I1146" s="166"/>
      <c r="J1146" s="166"/>
      <c r="K1146" s="166"/>
      <c r="L1146" s="166"/>
      <c r="M1146" s="166"/>
      <c r="N1146" s="166"/>
      <c r="O1146" s="166"/>
      <c r="P1146" s="166"/>
      <c r="Q1146" s="166"/>
      <c r="R1146" s="166"/>
      <c r="S1146" s="166"/>
      <c r="T1146" s="166"/>
      <c r="U1146" s="166"/>
      <c r="V1146" s="166"/>
      <c r="W1146" s="166"/>
      <c r="X1146" s="166"/>
      <c r="Y1146" s="167"/>
      <c r="Z1146" s="167"/>
      <c r="AA1146" s="167"/>
      <c r="AB1146" s="167"/>
      <c r="AC1146" s="167"/>
      <c r="AD1146" s="167"/>
      <c r="AE1146" s="167"/>
      <c r="AF1146" s="167"/>
      <c r="AG1146" s="167" t="s">
        <v>226</v>
      </c>
      <c r="AH1146" s="167">
        <v>0</v>
      </c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</row>
    <row r="1147" spans="1:60" ht="22.5" outlineLevel="1">
      <c r="A1147" s="158">
        <v>272</v>
      </c>
      <c r="B1147" s="159" t="s">
        <v>1424</v>
      </c>
      <c r="C1147" s="160" t="s">
        <v>1425</v>
      </c>
      <c r="D1147" s="161" t="s">
        <v>260</v>
      </c>
      <c r="E1147" s="162">
        <v>314.2</v>
      </c>
      <c r="F1147" s="163"/>
      <c r="G1147" s="164">
        <f>ROUND(E1147*F1147,2)</f>
        <v>0</v>
      </c>
      <c r="H1147" s="163"/>
      <c r="I1147" s="164">
        <f>ROUND(E1147*H1147,2)</f>
        <v>0</v>
      </c>
      <c r="J1147" s="163"/>
      <c r="K1147" s="164">
        <f>ROUND(E1147*J1147,2)</f>
        <v>0</v>
      </c>
      <c r="L1147" s="164">
        <v>21</v>
      </c>
      <c r="M1147" s="164">
        <f>G1147*(1+L1147/100)</f>
        <v>0</v>
      </c>
      <c r="N1147" s="164">
        <v>0</v>
      </c>
      <c r="O1147" s="164">
        <f>ROUND(E1147*N1147,2)</f>
        <v>0</v>
      </c>
      <c r="P1147" s="164">
        <v>3.5000000000000003E-2</v>
      </c>
      <c r="Q1147" s="164">
        <f>ROUND(E1147*P1147,2)</f>
        <v>11</v>
      </c>
      <c r="R1147" s="164" t="s">
        <v>1409</v>
      </c>
      <c r="S1147" s="164" t="s">
        <v>179</v>
      </c>
      <c r="T1147" s="165" t="s">
        <v>179</v>
      </c>
      <c r="U1147" s="166">
        <v>0.09</v>
      </c>
      <c r="V1147" s="166">
        <f>ROUND(E1147*U1147,2)</f>
        <v>28.28</v>
      </c>
      <c r="W1147" s="166"/>
      <c r="X1147" s="166" t="s">
        <v>221</v>
      </c>
      <c r="Y1147" s="167"/>
      <c r="Z1147" s="167"/>
      <c r="AA1147" s="167"/>
      <c r="AB1147" s="167"/>
      <c r="AC1147" s="167"/>
      <c r="AD1147" s="167"/>
      <c r="AE1147" s="167"/>
      <c r="AF1147" s="167"/>
      <c r="AG1147" s="167" t="s">
        <v>222</v>
      </c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</row>
    <row r="1148" spans="1:60" outlineLevel="1">
      <c r="A1148" s="168"/>
      <c r="B1148" s="169"/>
      <c r="C1148" s="179" t="s">
        <v>1421</v>
      </c>
      <c r="D1148" s="180"/>
      <c r="E1148" s="181">
        <v>314.2</v>
      </c>
      <c r="F1148" s="166"/>
      <c r="G1148" s="166"/>
      <c r="H1148" s="166"/>
      <c r="I1148" s="166"/>
      <c r="J1148" s="166"/>
      <c r="K1148" s="166"/>
      <c r="L1148" s="166"/>
      <c r="M1148" s="166"/>
      <c r="N1148" s="166"/>
      <c r="O1148" s="166"/>
      <c r="P1148" s="166"/>
      <c r="Q1148" s="166"/>
      <c r="R1148" s="166"/>
      <c r="S1148" s="166"/>
      <c r="T1148" s="166"/>
      <c r="U1148" s="166"/>
      <c r="V1148" s="166"/>
      <c r="W1148" s="166"/>
      <c r="X1148" s="166"/>
      <c r="Y1148" s="167"/>
      <c r="Z1148" s="167"/>
      <c r="AA1148" s="167"/>
      <c r="AB1148" s="167"/>
      <c r="AC1148" s="167"/>
      <c r="AD1148" s="167"/>
      <c r="AE1148" s="167"/>
      <c r="AF1148" s="167"/>
      <c r="AG1148" s="167" t="s">
        <v>226</v>
      </c>
      <c r="AH1148" s="167">
        <v>0</v>
      </c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</row>
    <row r="1149" spans="1:60" outlineLevel="1">
      <c r="A1149" s="158">
        <v>273</v>
      </c>
      <c r="B1149" s="159" t="s">
        <v>1426</v>
      </c>
      <c r="C1149" s="160" t="s">
        <v>1427</v>
      </c>
      <c r="D1149" s="161" t="s">
        <v>260</v>
      </c>
      <c r="E1149" s="162">
        <v>637.5</v>
      </c>
      <c r="F1149" s="163"/>
      <c r="G1149" s="164">
        <f>ROUND(E1149*F1149,2)</f>
        <v>0</v>
      </c>
      <c r="H1149" s="163"/>
      <c r="I1149" s="164">
        <f>ROUND(E1149*H1149,2)</f>
        <v>0</v>
      </c>
      <c r="J1149" s="163"/>
      <c r="K1149" s="164">
        <f>ROUND(E1149*J1149,2)</f>
        <v>0</v>
      </c>
      <c r="L1149" s="164">
        <v>21</v>
      </c>
      <c r="M1149" s="164">
        <f>G1149*(1+L1149/100)</f>
        <v>0</v>
      </c>
      <c r="N1149" s="164">
        <v>0</v>
      </c>
      <c r="O1149" s="164">
        <f>ROUND(E1149*N1149,2)</f>
        <v>0</v>
      </c>
      <c r="P1149" s="164">
        <v>1.4E-2</v>
      </c>
      <c r="Q1149" s="164">
        <f>ROUND(E1149*P1149,2)</f>
        <v>8.93</v>
      </c>
      <c r="R1149" s="164" t="s">
        <v>1409</v>
      </c>
      <c r="S1149" s="164" t="s">
        <v>179</v>
      </c>
      <c r="T1149" s="165" t="s">
        <v>179</v>
      </c>
      <c r="U1149" s="166">
        <v>0.08</v>
      </c>
      <c r="V1149" s="166">
        <f>ROUND(E1149*U1149,2)</f>
        <v>51</v>
      </c>
      <c r="W1149" s="166"/>
      <c r="X1149" s="166" t="s">
        <v>221</v>
      </c>
      <c r="Y1149" s="167"/>
      <c r="Z1149" s="167"/>
      <c r="AA1149" s="167"/>
      <c r="AB1149" s="167"/>
      <c r="AC1149" s="167"/>
      <c r="AD1149" s="167"/>
      <c r="AE1149" s="167"/>
      <c r="AF1149" s="167"/>
      <c r="AG1149" s="167" t="s">
        <v>222</v>
      </c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</row>
    <row r="1150" spans="1:60" outlineLevel="1">
      <c r="A1150" s="168"/>
      <c r="B1150" s="169"/>
      <c r="C1150" s="179" t="s">
        <v>1428</v>
      </c>
      <c r="D1150" s="180"/>
      <c r="E1150" s="181">
        <v>317.5</v>
      </c>
      <c r="F1150" s="166"/>
      <c r="G1150" s="166"/>
      <c r="H1150" s="166"/>
      <c r="I1150" s="166"/>
      <c r="J1150" s="166"/>
      <c r="K1150" s="166"/>
      <c r="L1150" s="166"/>
      <c r="M1150" s="166"/>
      <c r="N1150" s="166"/>
      <c r="O1150" s="166"/>
      <c r="P1150" s="166"/>
      <c r="Q1150" s="166"/>
      <c r="R1150" s="166"/>
      <c r="S1150" s="166"/>
      <c r="T1150" s="166"/>
      <c r="U1150" s="166"/>
      <c r="V1150" s="166"/>
      <c r="W1150" s="166"/>
      <c r="X1150" s="166"/>
      <c r="Y1150" s="167"/>
      <c r="Z1150" s="167"/>
      <c r="AA1150" s="167"/>
      <c r="AB1150" s="167"/>
      <c r="AC1150" s="167"/>
      <c r="AD1150" s="167"/>
      <c r="AE1150" s="167"/>
      <c r="AF1150" s="167"/>
      <c r="AG1150" s="167" t="s">
        <v>226</v>
      </c>
      <c r="AH1150" s="167">
        <v>0</v>
      </c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</row>
    <row r="1151" spans="1:60" outlineLevel="1">
      <c r="A1151" s="168"/>
      <c r="B1151" s="169"/>
      <c r="C1151" s="179" t="s">
        <v>1429</v>
      </c>
      <c r="D1151" s="180"/>
      <c r="E1151" s="181">
        <v>259.39999999999998</v>
      </c>
      <c r="F1151" s="166"/>
      <c r="G1151" s="166"/>
      <c r="H1151" s="166"/>
      <c r="I1151" s="166"/>
      <c r="J1151" s="166"/>
      <c r="K1151" s="166"/>
      <c r="L1151" s="166"/>
      <c r="M1151" s="166"/>
      <c r="N1151" s="166"/>
      <c r="O1151" s="166"/>
      <c r="P1151" s="166"/>
      <c r="Q1151" s="166"/>
      <c r="R1151" s="166"/>
      <c r="S1151" s="166"/>
      <c r="T1151" s="166"/>
      <c r="U1151" s="166"/>
      <c r="V1151" s="166"/>
      <c r="W1151" s="166"/>
      <c r="X1151" s="166"/>
      <c r="Y1151" s="167"/>
      <c r="Z1151" s="167"/>
      <c r="AA1151" s="167"/>
      <c r="AB1151" s="167"/>
      <c r="AC1151" s="167"/>
      <c r="AD1151" s="167"/>
      <c r="AE1151" s="167"/>
      <c r="AF1151" s="167"/>
      <c r="AG1151" s="167" t="s">
        <v>226</v>
      </c>
      <c r="AH1151" s="167">
        <v>0</v>
      </c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</row>
    <row r="1152" spans="1:60" outlineLevel="1">
      <c r="A1152" s="168"/>
      <c r="B1152" s="169"/>
      <c r="C1152" s="179" t="s">
        <v>1430</v>
      </c>
      <c r="D1152" s="180"/>
      <c r="E1152" s="181">
        <v>60.6</v>
      </c>
      <c r="F1152" s="166"/>
      <c r="G1152" s="166"/>
      <c r="H1152" s="166"/>
      <c r="I1152" s="166"/>
      <c r="J1152" s="166"/>
      <c r="K1152" s="166"/>
      <c r="L1152" s="166"/>
      <c r="M1152" s="166"/>
      <c r="N1152" s="166"/>
      <c r="O1152" s="166"/>
      <c r="P1152" s="166"/>
      <c r="Q1152" s="166"/>
      <c r="R1152" s="166"/>
      <c r="S1152" s="166"/>
      <c r="T1152" s="166"/>
      <c r="U1152" s="166"/>
      <c r="V1152" s="166"/>
      <c r="W1152" s="166"/>
      <c r="X1152" s="166"/>
      <c r="Y1152" s="167"/>
      <c r="Z1152" s="167"/>
      <c r="AA1152" s="167"/>
      <c r="AB1152" s="167"/>
      <c r="AC1152" s="167"/>
      <c r="AD1152" s="167"/>
      <c r="AE1152" s="167"/>
      <c r="AF1152" s="167"/>
      <c r="AG1152" s="167" t="s">
        <v>226</v>
      </c>
      <c r="AH1152" s="167">
        <v>0</v>
      </c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</row>
    <row r="1153" spans="1:60" ht="22.5" outlineLevel="1">
      <c r="A1153" s="158">
        <v>274</v>
      </c>
      <c r="B1153" s="159" t="s">
        <v>1431</v>
      </c>
      <c r="C1153" s="160" t="s">
        <v>1432</v>
      </c>
      <c r="D1153" s="161" t="s">
        <v>260</v>
      </c>
      <c r="E1153" s="162">
        <v>739.6</v>
      </c>
      <c r="F1153" s="163"/>
      <c r="G1153" s="164">
        <f>ROUND(E1153*F1153,2)</f>
        <v>0</v>
      </c>
      <c r="H1153" s="163"/>
      <c r="I1153" s="164">
        <f>ROUND(E1153*H1153,2)</f>
        <v>0</v>
      </c>
      <c r="J1153" s="163"/>
      <c r="K1153" s="164">
        <f>ROUND(E1153*J1153,2)</f>
        <v>0</v>
      </c>
      <c r="L1153" s="164">
        <v>21</v>
      </c>
      <c r="M1153" s="164">
        <f>G1153*(1+L1153/100)</f>
        <v>0</v>
      </c>
      <c r="N1153" s="164">
        <v>0</v>
      </c>
      <c r="O1153" s="164">
        <f>ROUND(E1153*N1153,2)</f>
        <v>0</v>
      </c>
      <c r="P1153" s="164">
        <v>7.5100000000000002E-3</v>
      </c>
      <c r="Q1153" s="164">
        <f>ROUND(E1153*P1153,2)</f>
        <v>5.55</v>
      </c>
      <c r="R1153" s="164" t="s">
        <v>1433</v>
      </c>
      <c r="S1153" s="164" t="s">
        <v>179</v>
      </c>
      <c r="T1153" s="165" t="s">
        <v>179</v>
      </c>
      <c r="U1153" s="166">
        <v>0.1449</v>
      </c>
      <c r="V1153" s="166">
        <f>ROUND(E1153*U1153,2)</f>
        <v>107.17</v>
      </c>
      <c r="W1153" s="166"/>
      <c r="X1153" s="166" t="s">
        <v>221</v>
      </c>
      <c r="Y1153" s="167"/>
      <c r="Z1153" s="167"/>
      <c r="AA1153" s="167"/>
      <c r="AB1153" s="167"/>
      <c r="AC1153" s="167"/>
      <c r="AD1153" s="167"/>
      <c r="AE1153" s="167"/>
      <c r="AF1153" s="167"/>
      <c r="AG1153" s="167" t="s">
        <v>222</v>
      </c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</row>
    <row r="1154" spans="1:60" outlineLevel="1">
      <c r="A1154" s="168"/>
      <c r="B1154" s="169"/>
      <c r="C1154" s="179" t="s">
        <v>1434</v>
      </c>
      <c r="D1154" s="180"/>
      <c r="E1154" s="181"/>
      <c r="F1154" s="166"/>
      <c r="G1154" s="166"/>
      <c r="H1154" s="166"/>
      <c r="I1154" s="166"/>
      <c r="J1154" s="166"/>
      <c r="K1154" s="166"/>
      <c r="L1154" s="166"/>
      <c r="M1154" s="166"/>
      <c r="N1154" s="166"/>
      <c r="O1154" s="166"/>
      <c r="P1154" s="166"/>
      <c r="Q1154" s="166"/>
      <c r="R1154" s="166"/>
      <c r="S1154" s="166"/>
      <c r="T1154" s="166"/>
      <c r="U1154" s="166"/>
      <c r="V1154" s="166"/>
      <c r="W1154" s="166"/>
      <c r="X1154" s="166"/>
      <c r="Y1154" s="167"/>
      <c r="Z1154" s="167"/>
      <c r="AA1154" s="167"/>
      <c r="AB1154" s="167"/>
      <c r="AC1154" s="167"/>
      <c r="AD1154" s="167"/>
      <c r="AE1154" s="167"/>
      <c r="AF1154" s="167"/>
      <c r="AG1154" s="167" t="s">
        <v>226</v>
      </c>
      <c r="AH1154" s="167">
        <v>0</v>
      </c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</row>
    <row r="1155" spans="1:60" outlineLevel="1">
      <c r="A1155" s="168"/>
      <c r="B1155" s="169"/>
      <c r="C1155" s="179" t="s">
        <v>1435</v>
      </c>
      <c r="D1155" s="180"/>
      <c r="E1155" s="181">
        <v>739.6</v>
      </c>
      <c r="F1155" s="166"/>
      <c r="G1155" s="166"/>
      <c r="H1155" s="166"/>
      <c r="I1155" s="166"/>
      <c r="J1155" s="166"/>
      <c r="K1155" s="166"/>
      <c r="L1155" s="166"/>
      <c r="M1155" s="166"/>
      <c r="N1155" s="166"/>
      <c r="O1155" s="166"/>
      <c r="P1155" s="166"/>
      <c r="Q1155" s="166"/>
      <c r="R1155" s="166"/>
      <c r="S1155" s="166"/>
      <c r="T1155" s="166"/>
      <c r="U1155" s="166"/>
      <c r="V1155" s="166"/>
      <c r="W1155" s="166"/>
      <c r="X1155" s="166"/>
      <c r="Y1155" s="167"/>
      <c r="Z1155" s="167"/>
      <c r="AA1155" s="167"/>
      <c r="AB1155" s="167"/>
      <c r="AC1155" s="167"/>
      <c r="AD1155" s="167"/>
      <c r="AE1155" s="167"/>
      <c r="AF1155" s="167"/>
      <c r="AG1155" s="167" t="s">
        <v>226</v>
      </c>
      <c r="AH1155" s="167">
        <v>0</v>
      </c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</row>
    <row r="1156" spans="1:60" outlineLevel="1">
      <c r="A1156" s="158">
        <v>275</v>
      </c>
      <c r="B1156" s="159" t="s">
        <v>1436</v>
      </c>
      <c r="C1156" s="160" t="s">
        <v>1437</v>
      </c>
      <c r="D1156" s="161" t="s">
        <v>327</v>
      </c>
      <c r="E1156" s="162">
        <v>111.45</v>
      </c>
      <c r="F1156" s="163"/>
      <c r="G1156" s="164">
        <f>ROUND(E1156*F1156,2)</f>
        <v>0</v>
      </c>
      <c r="H1156" s="163"/>
      <c r="I1156" s="164">
        <f>ROUND(E1156*H1156,2)</f>
        <v>0</v>
      </c>
      <c r="J1156" s="163"/>
      <c r="K1156" s="164">
        <f>ROUND(E1156*J1156,2)</f>
        <v>0</v>
      </c>
      <c r="L1156" s="164">
        <v>21</v>
      </c>
      <c r="M1156" s="164">
        <f>G1156*(1+L1156/100)</f>
        <v>0</v>
      </c>
      <c r="N1156" s="164">
        <v>0</v>
      </c>
      <c r="O1156" s="164">
        <f>ROUND(E1156*N1156,2)</f>
        <v>0</v>
      </c>
      <c r="P1156" s="164">
        <v>1.3500000000000001E-3</v>
      </c>
      <c r="Q1156" s="164">
        <f>ROUND(E1156*P1156,2)</f>
        <v>0.15</v>
      </c>
      <c r="R1156" s="164" t="s">
        <v>1433</v>
      </c>
      <c r="S1156" s="164" t="s">
        <v>179</v>
      </c>
      <c r="T1156" s="165" t="s">
        <v>179</v>
      </c>
      <c r="U1156" s="166">
        <v>9.1999999999999998E-2</v>
      </c>
      <c r="V1156" s="166">
        <f>ROUND(E1156*U1156,2)</f>
        <v>10.25</v>
      </c>
      <c r="W1156" s="166"/>
      <c r="X1156" s="166" t="s">
        <v>221</v>
      </c>
      <c r="Y1156" s="167"/>
      <c r="Z1156" s="167"/>
      <c r="AA1156" s="167"/>
      <c r="AB1156" s="167"/>
      <c r="AC1156" s="167"/>
      <c r="AD1156" s="167"/>
      <c r="AE1156" s="167"/>
      <c r="AF1156" s="167"/>
      <c r="AG1156" s="167" t="s">
        <v>222</v>
      </c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</row>
    <row r="1157" spans="1:60" outlineLevel="1">
      <c r="A1157" s="168"/>
      <c r="B1157" s="169"/>
      <c r="C1157" s="179" t="s">
        <v>1438</v>
      </c>
      <c r="D1157" s="180"/>
      <c r="E1157" s="181">
        <v>18.899999999999999</v>
      </c>
      <c r="F1157" s="166"/>
      <c r="G1157" s="166"/>
      <c r="H1157" s="166"/>
      <c r="I1157" s="166"/>
      <c r="J1157" s="166"/>
      <c r="K1157" s="166"/>
      <c r="L1157" s="166"/>
      <c r="M1157" s="166"/>
      <c r="N1157" s="166"/>
      <c r="O1157" s="166"/>
      <c r="P1157" s="166"/>
      <c r="Q1157" s="166"/>
      <c r="R1157" s="166"/>
      <c r="S1157" s="166"/>
      <c r="T1157" s="166"/>
      <c r="U1157" s="166"/>
      <c r="V1157" s="166"/>
      <c r="W1157" s="166"/>
      <c r="X1157" s="166"/>
      <c r="Y1157" s="167"/>
      <c r="Z1157" s="167"/>
      <c r="AA1157" s="167"/>
      <c r="AB1157" s="167"/>
      <c r="AC1157" s="167"/>
      <c r="AD1157" s="167"/>
      <c r="AE1157" s="167"/>
      <c r="AF1157" s="167"/>
      <c r="AG1157" s="167" t="s">
        <v>226</v>
      </c>
      <c r="AH1157" s="167">
        <v>0</v>
      </c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</row>
    <row r="1158" spans="1:60" outlineLevel="1">
      <c r="A1158" s="168"/>
      <c r="B1158" s="169"/>
      <c r="C1158" s="179" t="s">
        <v>1302</v>
      </c>
      <c r="D1158" s="180"/>
      <c r="E1158" s="181">
        <v>6</v>
      </c>
      <c r="F1158" s="166"/>
      <c r="G1158" s="166"/>
      <c r="H1158" s="166"/>
      <c r="I1158" s="166"/>
      <c r="J1158" s="166"/>
      <c r="K1158" s="166"/>
      <c r="L1158" s="166"/>
      <c r="M1158" s="166"/>
      <c r="N1158" s="166"/>
      <c r="O1158" s="166"/>
      <c r="P1158" s="166"/>
      <c r="Q1158" s="166"/>
      <c r="R1158" s="166"/>
      <c r="S1158" s="166"/>
      <c r="T1158" s="166"/>
      <c r="U1158" s="166"/>
      <c r="V1158" s="166"/>
      <c r="W1158" s="166"/>
      <c r="X1158" s="166"/>
      <c r="Y1158" s="167"/>
      <c r="Z1158" s="167"/>
      <c r="AA1158" s="167"/>
      <c r="AB1158" s="167"/>
      <c r="AC1158" s="167"/>
      <c r="AD1158" s="167"/>
      <c r="AE1158" s="167"/>
      <c r="AF1158" s="167"/>
      <c r="AG1158" s="167" t="s">
        <v>226</v>
      </c>
      <c r="AH1158" s="167">
        <v>0</v>
      </c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</row>
    <row r="1159" spans="1:60" outlineLevel="1">
      <c r="A1159" s="168"/>
      <c r="B1159" s="169"/>
      <c r="C1159" s="179" t="s">
        <v>1303</v>
      </c>
      <c r="D1159" s="180"/>
      <c r="E1159" s="181">
        <v>3.85</v>
      </c>
      <c r="F1159" s="166"/>
      <c r="G1159" s="166"/>
      <c r="H1159" s="166"/>
      <c r="I1159" s="166"/>
      <c r="J1159" s="166"/>
      <c r="K1159" s="166"/>
      <c r="L1159" s="166"/>
      <c r="M1159" s="166"/>
      <c r="N1159" s="166"/>
      <c r="O1159" s="166"/>
      <c r="P1159" s="166"/>
      <c r="Q1159" s="166"/>
      <c r="R1159" s="166"/>
      <c r="S1159" s="166"/>
      <c r="T1159" s="166"/>
      <c r="U1159" s="166"/>
      <c r="V1159" s="166"/>
      <c r="W1159" s="166"/>
      <c r="X1159" s="166"/>
      <c r="Y1159" s="167"/>
      <c r="Z1159" s="167"/>
      <c r="AA1159" s="167"/>
      <c r="AB1159" s="167"/>
      <c r="AC1159" s="167"/>
      <c r="AD1159" s="167"/>
      <c r="AE1159" s="167"/>
      <c r="AF1159" s="167"/>
      <c r="AG1159" s="167" t="s">
        <v>226</v>
      </c>
      <c r="AH1159" s="167">
        <v>0</v>
      </c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</row>
    <row r="1160" spans="1:60" outlineLevel="1">
      <c r="A1160" s="168"/>
      <c r="B1160" s="169"/>
      <c r="C1160" s="179" t="s">
        <v>1304</v>
      </c>
      <c r="D1160" s="180"/>
      <c r="E1160" s="181">
        <v>3.6</v>
      </c>
      <c r="F1160" s="166"/>
      <c r="G1160" s="166"/>
      <c r="H1160" s="166"/>
      <c r="I1160" s="166"/>
      <c r="J1160" s="166"/>
      <c r="K1160" s="166"/>
      <c r="L1160" s="166"/>
      <c r="M1160" s="166"/>
      <c r="N1160" s="166"/>
      <c r="O1160" s="166"/>
      <c r="P1160" s="166"/>
      <c r="Q1160" s="166"/>
      <c r="R1160" s="166"/>
      <c r="S1160" s="166"/>
      <c r="T1160" s="166"/>
      <c r="U1160" s="166"/>
      <c r="V1160" s="166"/>
      <c r="W1160" s="166"/>
      <c r="X1160" s="166"/>
      <c r="Y1160" s="167"/>
      <c r="Z1160" s="167"/>
      <c r="AA1160" s="167"/>
      <c r="AB1160" s="167"/>
      <c r="AC1160" s="167"/>
      <c r="AD1160" s="167"/>
      <c r="AE1160" s="167"/>
      <c r="AF1160" s="167"/>
      <c r="AG1160" s="167" t="s">
        <v>226</v>
      </c>
      <c r="AH1160" s="167">
        <v>0</v>
      </c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</row>
    <row r="1161" spans="1:60" outlineLevel="1">
      <c r="A1161" s="168"/>
      <c r="B1161" s="169"/>
      <c r="C1161" s="179" t="s">
        <v>1305</v>
      </c>
      <c r="D1161" s="180"/>
      <c r="E1161" s="181">
        <v>5.6</v>
      </c>
      <c r="F1161" s="166"/>
      <c r="G1161" s="166"/>
      <c r="H1161" s="166"/>
      <c r="I1161" s="166"/>
      <c r="J1161" s="166"/>
      <c r="K1161" s="166"/>
      <c r="L1161" s="166"/>
      <c r="M1161" s="166"/>
      <c r="N1161" s="166"/>
      <c r="O1161" s="166"/>
      <c r="P1161" s="166"/>
      <c r="Q1161" s="166"/>
      <c r="R1161" s="166"/>
      <c r="S1161" s="166"/>
      <c r="T1161" s="166"/>
      <c r="U1161" s="166"/>
      <c r="V1161" s="166"/>
      <c r="W1161" s="166"/>
      <c r="X1161" s="166"/>
      <c r="Y1161" s="167"/>
      <c r="Z1161" s="167"/>
      <c r="AA1161" s="167"/>
      <c r="AB1161" s="167"/>
      <c r="AC1161" s="167"/>
      <c r="AD1161" s="167"/>
      <c r="AE1161" s="167"/>
      <c r="AF1161" s="167"/>
      <c r="AG1161" s="167" t="s">
        <v>226</v>
      </c>
      <c r="AH1161" s="167">
        <v>0</v>
      </c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</row>
    <row r="1162" spans="1:60" outlineLevel="1">
      <c r="A1162" s="168"/>
      <c r="B1162" s="169"/>
      <c r="C1162" s="179" t="s">
        <v>1306</v>
      </c>
      <c r="D1162" s="180"/>
      <c r="E1162" s="181">
        <v>1.9</v>
      </c>
      <c r="F1162" s="166"/>
      <c r="G1162" s="166"/>
      <c r="H1162" s="166"/>
      <c r="I1162" s="166"/>
      <c r="J1162" s="166"/>
      <c r="K1162" s="166"/>
      <c r="L1162" s="166"/>
      <c r="M1162" s="166"/>
      <c r="N1162" s="166"/>
      <c r="O1162" s="166"/>
      <c r="P1162" s="166"/>
      <c r="Q1162" s="166"/>
      <c r="R1162" s="166"/>
      <c r="S1162" s="166"/>
      <c r="T1162" s="166"/>
      <c r="U1162" s="166"/>
      <c r="V1162" s="166"/>
      <c r="W1162" s="166"/>
      <c r="X1162" s="166"/>
      <c r="Y1162" s="167"/>
      <c r="Z1162" s="167"/>
      <c r="AA1162" s="167"/>
      <c r="AB1162" s="167"/>
      <c r="AC1162" s="167"/>
      <c r="AD1162" s="167"/>
      <c r="AE1162" s="167"/>
      <c r="AF1162" s="167"/>
      <c r="AG1162" s="167" t="s">
        <v>226</v>
      </c>
      <c r="AH1162" s="167">
        <v>0</v>
      </c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</row>
    <row r="1163" spans="1:60" outlineLevel="1">
      <c r="A1163" s="168"/>
      <c r="B1163" s="169"/>
      <c r="C1163" s="179" t="s">
        <v>1307</v>
      </c>
      <c r="D1163" s="180"/>
      <c r="E1163" s="181">
        <v>30.8</v>
      </c>
      <c r="F1163" s="166"/>
      <c r="G1163" s="166"/>
      <c r="H1163" s="166"/>
      <c r="I1163" s="166"/>
      <c r="J1163" s="166"/>
      <c r="K1163" s="166"/>
      <c r="L1163" s="166"/>
      <c r="M1163" s="166"/>
      <c r="N1163" s="166"/>
      <c r="O1163" s="166"/>
      <c r="P1163" s="166"/>
      <c r="Q1163" s="166"/>
      <c r="R1163" s="166"/>
      <c r="S1163" s="166"/>
      <c r="T1163" s="166"/>
      <c r="U1163" s="166"/>
      <c r="V1163" s="166"/>
      <c r="W1163" s="166"/>
      <c r="X1163" s="166"/>
      <c r="Y1163" s="167"/>
      <c r="Z1163" s="167"/>
      <c r="AA1163" s="167"/>
      <c r="AB1163" s="167"/>
      <c r="AC1163" s="167"/>
      <c r="AD1163" s="167"/>
      <c r="AE1163" s="167"/>
      <c r="AF1163" s="167"/>
      <c r="AG1163" s="167" t="s">
        <v>226</v>
      </c>
      <c r="AH1163" s="167">
        <v>0</v>
      </c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</row>
    <row r="1164" spans="1:60" outlineLevel="1">
      <c r="A1164" s="168"/>
      <c r="B1164" s="169"/>
      <c r="C1164" s="179" t="s">
        <v>1308</v>
      </c>
      <c r="D1164" s="180"/>
      <c r="E1164" s="181">
        <v>15.4</v>
      </c>
      <c r="F1164" s="166"/>
      <c r="G1164" s="166"/>
      <c r="H1164" s="166"/>
      <c r="I1164" s="166"/>
      <c r="J1164" s="166"/>
      <c r="K1164" s="166"/>
      <c r="L1164" s="166"/>
      <c r="M1164" s="166"/>
      <c r="N1164" s="166"/>
      <c r="O1164" s="166"/>
      <c r="P1164" s="166"/>
      <c r="Q1164" s="166"/>
      <c r="R1164" s="166"/>
      <c r="S1164" s="166"/>
      <c r="T1164" s="166"/>
      <c r="U1164" s="166"/>
      <c r="V1164" s="166"/>
      <c r="W1164" s="166"/>
      <c r="X1164" s="166"/>
      <c r="Y1164" s="167"/>
      <c r="Z1164" s="167"/>
      <c r="AA1164" s="167"/>
      <c r="AB1164" s="167"/>
      <c r="AC1164" s="167"/>
      <c r="AD1164" s="167"/>
      <c r="AE1164" s="167"/>
      <c r="AF1164" s="167"/>
      <c r="AG1164" s="167" t="s">
        <v>226</v>
      </c>
      <c r="AH1164" s="167">
        <v>0</v>
      </c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</row>
    <row r="1165" spans="1:60" outlineLevel="1">
      <c r="A1165" s="168"/>
      <c r="B1165" s="169"/>
      <c r="C1165" s="179" t="s">
        <v>1309</v>
      </c>
      <c r="D1165" s="180"/>
      <c r="E1165" s="181">
        <v>20.399999999999999</v>
      </c>
      <c r="F1165" s="166"/>
      <c r="G1165" s="166"/>
      <c r="H1165" s="166"/>
      <c r="I1165" s="166"/>
      <c r="J1165" s="166"/>
      <c r="K1165" s="166"/>
      <c r="L1165" s="166"/>
      <c r="M1165" s="166"/>
      <c r="N1165" s="166"/>
      <c r="O1165" s="166"/>
      <c r="P1165" s="166"/>
      <c r="Q1165" s="166"/>
      <c r="R1165" s="166"/>
      <c r="S1165" s="166"/>
      <c r="T1165" s="166"/>
      <c r="U1165" s="166"/>
      <c r="V1165" s="166"/>
      <c r="W1165" s="166"/>
      <c r="X1165" s="166"/>
      <c r="Y1165" s="167"/>
      <c r="Z1165" s="167"/>
      <c r="AA1165" s="167"/>
      <c r="AB1165" s="167"/>
      <c r="AC1165" s="167"/>
      <c r="AD1165" s="167"/>
      <c r="AE1165" s="167"/>
      <c r="AF1165" s="167"/>
      <c r="AG1165" s="167" t="s">
        <v>226</v>
      </c>
      <c r="AH1165" s="167">
        <v>0</v>
      </c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</row>
    <row r="1166" spans="1:60" outlineLevel="1">
      <c r="A1166" s="168"/>
      <c r="B1166" s="169"/>
      <c r="C1166" s="179" t="s">
        <v>1310</v>
      </c>
      <c r="D1166" s="180"/>
      <c r="E1166" s="181">
        <v>3.7</v>
      </c>
      <c r="F1166" s="166"/>
      <c r="G1166" s="166"/>
      <c r="H1166" s="166"/>
      <c r="I1166" s="166"/>
      <c r="J1166" s="166"/>
      <c r="K1166" s="166"/>
      <c r="L1166" s="166"/>
      <c r="M1166" s="166"/>
      <c r="N1166" s="166"/>
      <c r="O1166" s="166"/>
      <c r="P1166" s="166"/>
      <c r="Q1166" s="166"/>
      <c r="R1166" s="166"/>
      <c r="S1166" s="166"/>
      <c r="T1166" s="166"/>
      <c r="U1166" s="166"/>
      <c r="V1166" s="166"/>
      <c r="W1166" s="166"/>
      <c r="X1166" s="166"/>
      <c r="Y1166" s="167"/>
      <c r="Z1166" s="167"/>
      <c r="AA1166" s="167"/>
      <c r="AB1166" s="167"/>
      <c r="AC1166" s="167"/>
      <c r="AD1166" s="167"/>
      <c r="AE1166" s="167"/>
      <c r="AF1166" s="167"/>
      <c r="AG1166" s="167" t="s">
        <v>226</v>
      </c>
      <c r="AH1166" s="167">
        <v>0</v>
      </c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</row>
    <row r="1167" spans="1:60" outlineLevel="1">
      <c r="A1167" s="168"/>
      <c r="B1167" s="169"/>
      <c r="C1167" s="179" t="s">
        <v>1311</v>
      </c>
      <c r="D1167" s="180"/>
      <c r="E1167" s="181">
        <v>1.3</v>
      </c>
      <c r="F1167" s="166"/>
      <c r="G1167" s="166"/>
      <c r="H1167" s="166"/>
      <c r="I1167" s="166"/>
      <c r="J1167" s="166"/>
      <c r="K1167" s="166"/>
      <c r="L1167" s="166"/>
      <c r="M1167" s="166"/>
      <c r="N1167" s="166"/>
      <c r="O1167" s="166"/>
      <c r="P1167" s="166"/>
      <c r="Q1167" s="166"/>
      <c r="R1167" s="166"/>
      <c r="S1167" s="166"/>
      <c r="T1167" s="166"/>
      <c r="U1167" s="166"/>
      <c r="V1167" s="166"/>
      <c r="W1167" s="166"/>
      <c r="X1167" s="166"/>
      <c r="Y1167" s="167"/>
      <c r="Z1167" s="167"/>
      <c r="AA1167" s="167"/>
      <c r="AB1167" s="167"/>
      <c r="AC1167" s="167"/>
      <c r="AD1167" s="167"/>
      <c r="AE1167" s="167"/>
      <c r="AF1167" s="167"/>
      <c r="AG1167" s="167" t="s">
        <v>226</v>
      </c>
      <c r="AH1167" s="167">
        <v>0</v>
      </c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</row>
    <row r="1168" spans="1:60" outlineLevel="1">
      <c r="A1168" s="158">
        <v>276</v>
      </c>
      <c r="B1168" s="159" t="s">
        <v>1439</v>
      </c>
      <c r="C1168" s="160" t="s">
        <v>1440</v>
      </c>
      <c r="D1168" s="161" t="s">
        <v>260</v>
      </c>
      <c r="E1168" s="162">
        <v>231.8</v>
      </c>
      <c r="F1168" s="163"/>
      <c r="G1168" s="164">
        <f>ROUND(E1168*F1168,2)</f>
        <v>0</v>
      </c>
      <c r="H1168" s="163"/>
      <c r="I1168" s="164">
        <f>ROUND(E1168*H1168,2)</f>
        <v>0</v>
      </c>
      <c r="J1168" s="163"/>
      <c r="K1168" s="164">
        <f>ROUND(E1168*J1168,2)</f>
        <v>0</v>
      </c>
      <c r="L1168" s="164">
        <v>21</v>
      </c>
      <c r="M1168" s="164">
        <f>G1168*(1+L1168/100)</f>
        <v>0</v>
      </c>
      <c r="N1168" s="164">
        <v>0</v>
      </c>
      <c r="O1168" s="164">
        <f>ROUND(E1168*N1168,2)</f>
        <v>0</v>
      </c>
      <c r="P1168" s="164">
        <v>0.02</v>
      </c>
      <c r="Q1168" s="164">
        <f>ROUND(E1168*P1168,2)</f>
        <v>4.6399999999999997</v>
      </c>
      <c r="R1168" s="164" t="s">
        <v>1441</v>
      </c>
      <c r="S1168" s="164" t="s">
        <v>179</v>
      </c>
      <c r="T1168" s="165" t="s">
        <v>179</v>
      </c>
      <c r="U1168" s="166">
        <v>0.24</v>
      </c>
      <c r="V1168" s="166">
        <f>ROUND(E1168*U1168,2)</f>
        <v>55.63</v>
      </c>
      <c r="W1168" s="166"/>
      <c r="X1168" s="166" t="s">
        <v>221</v>
      </c>
      <c r="Y1168" s="167"/>
      <c r="Z1168" s="167"/>
      <c r="AA1168" s="167"/>
      <c r="AB1168" s="167"/>
      <c r="AC1168" s="167"/>
      <c r="AD1168" s="167"/>
      <c r="AE1168" s="167"/>
      <c r="AF1168" s="167"/>
      <c r="AG1168" s="167" t="s">
        <v>222</v>
      </c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</row>
    <row r="1169" spans="1:60" outlineLevel="1">
      <c r="A1169" s="168"/>
      <c r="B1169" s="169"/>
      <c r="C1169" s="179" t="s">
        <v>1442</v>
      </c>
      <c r="D1169" s="180"/>
      <c r="E1169" s="181">
        <v>154.30000000000001</v>
      </c>
      <c r="F1169" s="166"/>
      <c r="G1169" s="166"/>
      <c r="H1169" s="166"/>
      <c r="I1169" s="166"/>
      <c r="J1169" s="166"/>
      <c r="K1169" s="166"/>
      <c r="L1169" s="166"/>
      <c r="M1169" s="166"/>
      <c r="N1169" s="166"/>
      <c r="O1169" s="166"/>
      <c r="P1169" s="166"/>
      <c r="Q1169" s="166"/>
      <c r="R1169" s="166"/>
      <c r="S1169" s="166"/>
      <c r="T1169" s="166"/>
      <c r="U1169" s="166"/>
      <c r="V1169" s="166"/>
      <c r="W1169" s="166"/>
      <c r="X1169" s="166"/>
      <c r="Y1169" s="167"/>
      <c r="Z1169" s="167"/>
      <c r="AA1169" s="167"/>
      <c r="AB1169" s="167"/>
      <c r="AC1169" s="167"/>
      <c r="AD1169" s="167"/>
      <c r="AE1169" s="167"/>
      <c r="AF1169" s="167"/>
      <c r="AG1169" s="167" t="s">
        <v>226</v>
      </c>
      <c r="AH1169" s="167">
        <v>0</v>
      </c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</row>
    <row r="1170" spans="1:60" outlineLevel="1">
      <c r="A1170" s="168"/>
      <c r="B1170" s="169"/>
      <c r="C1170" s="179" t="s">
        <v>1443</v>
      </c>
      <c r="D1170" s="180"/>
      <c r="E1170" s="181">
        <v>49.8</v>
      </c>
      <c r="F1170" s="166"/>
      <c r="G1170" s="166"/>
      <c r="H1170" s="166"/>
      <c r="I1170" s="166"/>
      <c r="J1170" s="166"/>
      <c r="K1170" s="166"/>
      <c r="L1170" s="166"/>
      <c r="M1170" s="166"/>
      <c r="N1170" s="166"/>
      <c r="O1170" s="166"/>
      <c r="P1170" s="166"/>
      <c r="Q1170" s="166"/>
      <c r="R1170" s="166"/>
      <c r="S1170" s="166"/>
      <c r="T1170" s="166"/>
      <c r="U1170" s="166"/>
      <c r="V1170" s="166"/>
      <c r="W1170" s="166"/>
      <c r="X1170" s="166"/>
      <c r="Y1170" s="167"/>
      <c r="Z1170" s="167"/>
      <c r="AA1170" s="167"/>
      <c r="AB1170" s="167"/>
      <c r="AC1170" s="167"/>
      <c r="AD1170" s="167"/>
      <c r="AE1170" s="167"/>
      <c r="AF1170" s="167"/>
      <c r="AG1170" s="167" t="s">
        <v>226</v>
      </c>
      <c r="AH1170" s="167">
        <v>0</v>
      </c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</row>
    <row r="1171" spans="1:60" outlineLevel="1">
      <c r="A1171" s="168"/>
      <c r="B1171" s="169"/>
      <c r="C1171" s="179" t="s">
        <v>1444</v>
      </c>
      <c r="D1171" s="180"/>
      <c r="E1171" s="181">
        <v>27.7</v>
      </c>
      <c r="F1171" s="166"/>
      <c r="G1171" s="166"/>
      <c r="H1171" s="166"/>
      <c r="I1171" s="166"/>
      <c r="J1171" s="166"/>
      <c r="K1171" s="166"/>
      <c r="L1171" s="166"/>
      <c r="M1171" s="166"/>
      <c r="N1171" s="166"/>
      <c r="O1171" s="166"/>
      <c r="P1171" s="166"/>
      <c r="Q1171" s="166"/>
      <c r="R1171" s="166"/>
      <c r="S1171" s="166"/>
      <c r="T1171" s="166"/>
      <c r="U1171" s="166"/>
      <c r="V1171" s="166"/>
      <c r="W1171" s="166"/>
      <c r="X1171" s="166"/>
      <c r="Y1171" s="167"/>
      <c r="Z1171" s="167"/>
      <c r="AA1171" s="167"/>
      <c r="AB1171" s="167"/>
      <c r="AC1171" s="167"/>
      <c r="AD1171" s="167"/>
      <c r="AE1171" s="167"/>
      <c r="AF1171" s="167"/>
      <c r="AG1171" s="167" t="s">
        <v>226</v>
      </c>
      <c r="AH1171" s="167">
        <v>0</v>
      </c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</row>
    <row r="1172" spans="1:60" outlineLevel="1">
      <c r="A1172" s="158">
        <v>277</v>
      </c>
      <c r="B1172" s="159" t="s">
        <v>1445</v>
      </c>
      <c r="C1172" s="160" t="s">
        <v>1446</v>
      </c>
      <c r="D1172" s="161" t="s">
        <v>260</v>
      </c>
      <c r="E1172" s="162">
        <v>221.2</v>
      </c>
      <c r="F1172" s="163"/>
      <c r="G1172" s="164">
        <f>ROUND(E1172*F1172,2)</f>
        <v>0</v>
      </c>
      <c r="H1172" s="163"/>
      <c r="I1172" s="164">
        <f>ROUND(E1172*H1172,2)</f>
        <v>0</v>
      </c>
      <c r="J1172" s="163"/>
      <c r="K1172" s="164">
        <f>ROUND(E1172*J1172,2)</f>
        <v>0</v>
      </c>
      <c r="L1172" s="164">
        <v>21</v>
      </c>
      <c r="M1172" s="164">
        <f>G1172*(1+L1172/100)</f>
        <v>0</v>
      </c>
      <c r="N1172" s="164">
        <v>0</v>
      </c>
      <c r="O1172" s="164">
        <f>ROUND(E1172*N1172,2)</f>
        <v>0</v>
      </c>
      <c r="P1172" s="164">
        <v>8.9099999999999995E-3</v>
      </c>
      <c r="Q1172" s="164">
        <f>ROUND(E1172*P1172,2)</f>
        <v>1.97</v>
      </c>
      <c r="R1172" s="164" t="s">
        <v>1441</v>
      </c>
      <c r="S1172" s="164" t="s">
        <v>179</v>
      </c>
      <c r="T1172" s="165" t="s">
        <v>179</v>
      </c>
      <c r="U1172" s="166">
        <v>0.15</v>
      </c>
      <c r="V1172" s="166">
        <f>ROUND(E1172*U1172,2)</f>
        <v>33.18</v>
      </c>
      <c r="W1172" s="166"/>
      <c r="X1172" s="166" t="s">
        <v>221</v>
      </c>
      <c r="Y1172" s="167"/>
      <c r="Z1172" s="167"/>
      <c r="AA1172" s="167"/>
      <c r="AB1172" s="167"/>
      <c r="AC1172" s="167"/>
      <c r="AD1172" s="167"/>
      <c r="AE1172" s="167"/>
      <c r="AF1172" s="167"/>
      <c r="AG1172" s="167" t="s">
        <v>222</v>
      </c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</row>
    <row r="1173" spans="1:60" ht="12.75" customHeight="1" outlineLevel="1">
      <c r="A1173" s="168"/>
      <c r="B1173" s="169"/>
      <c r="C1173" s="244" t="s">
        <v>1447</v>
      </c>
      <c r="D1173" s="244"/>
      <c r="E1173" s="244"/>
      <c r="F1173" s="244"/>
      <c r="G1173" s="244"/>
      <c r="H1173" s="166"/>
      <c r="I1173" s="166"/>
      <c r="J1173" s="166"/>
      <c r="K1173" s="166"/>
      <c r="L1173" s="166"/>
      <c r="M1173" s="166"/>
      <c r="N1173" s="166"/>
      <c r="O1173" s="166"/>
      <c r="P1173" s="166"/>
      <c r="Q1173" s="166"/>
      <c r="R1173" s="166"/>
      <c r="S1173" s="166"/>
      <c r="T1173" s="166"/>
      <c r="U1173" s="166"/>
      <c r="V1173" s="166"/>
      <c r="W1173" s="166"/>
      <c r="X1173" s="166"/>
      <c r="Y1173" s="167"/>
      <c r="Z1173" s="167"/>
      <c r="AA1173" s="167"/>
      <c r="AB1173" s="167"/>
      <c r="AC1173" s="167"/>
      <c r="AD1173" s="167"/>
      <c r="AE1173" s="167"/>
      <c r="AF1173" s="167"/>
      <c r="AG1173" s="167" t="s">
        <v>224</v>
      </c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</row>
    <row r="1174" spans="1:60" ht="12.75" customHeight="1" outlineLevel="1">
      <c r="A1174" s="168"/>
      <c r="B1174" s="169"/>
      <c r="C1174" s="243" t="s">
        <v>1448</v>
      </c>
      <c r="D1174" s="243"/>
      <c r="E1174" s="243"/>
      <c r="F1174" s="243"/>
      <c r="G1174" s="243"/>
      <c r="H1174" s="166"/>
      <c r="I1174" s="166"/>
      <c r="J1174" s="166"/>
      <c r="K1174" s="166"/>
      <c r="L1174" s="166"/>
      <c r="M1174" s="166"/>
      <c r="N1174" s="166"/>
      <c r="O1174" s="166"/>
      <c r="P1174" s="166"/>
      <c r="Q1174" s="166"/>
      <c r="R1174" s="166"/>
      <c r="S1174" s="166"/>
      <c r="T1174" s="166"/>
      <c r="U1174" s="166"/>
      <c r="V1174" s="166"/>
      <c r="W1174" s="166"/>
      <c r="X1174" s="166"/>
      <c r="Y1174" s="167"/>
      <c r="Z1174" s="167"/>
      <c r="AA1174" s="167"/>
      <c r="AB1174" s="167"/>
      <c r="AC1174" s="167"/>
      <c r="AD1174" s="167"/>
      <c r="AE1174" s="167"/>
      <c r="AF1174" s="167"/>
      <c r="AG1174" s="167" t="s">
        <v>184</v>
      </c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</row>
    <row r="1175" spans="1:60" outlineLevel="1">
      <c r="A1175" s="168"/>
      <c r="B1175" s="169"/>
      <c r="C1175" s="179" t="s">
        <v>1449</v>
      </c>
      <c r="D1175" s="180"/>
      <c r="E1175" s="181"/>
      <c r="F1175" s="166"/>
      <c r="G1175" s="166"/>
      <c r="H1175" s="166"/>
      <c r="I1175" s="166"/>
      <c r="J1175" s="166"/>
      <c r="K1175" s="166"/>
      <c r="L1175" s="166"/>
      <c r="M1175" s="166"/>
      <c r="N1175" s="166"/>
      <c r="O1175" s="166"/>
      <c r="P1175" s="166"/>
      <c r="Q1175" s="166"/>
      <c r="R1175" s="166"/>
      <c r="S1175" s="166"/>
      <c r="T1175" s="166"/>
      <c r="U1175" s="166"/>
      <c r="V1175" s="166"/>
      <c r="W1175" s="166"/>
      <c r="X1175" s="166"/>
      <c r="Y1175" s="167"/>
      <c r="Z1175" s="167"/>
      <c r="AA1175" s="167"/>
      <c r="AB1175" s="167"/>
      <c r="AC1175" s="167"/>
      <c r="AD1175" s="167"/>
      <c r="AE1175" s="167"/>
      <c r="AF1175" s="167"/>
      <c r="AG1175" s="167" t="s">
        <v>226</v>
      </c>
      <c r="AH1175" s="167">
        <v>0</v>
      </c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</row>
    <row r="1176" spans="1:60" outlineLevel="1">
      <c r="A1176" s="168"/>
      <c r="B1176" s="169"/>
      <c r="C1176" s="179" t="s">
        <v>1450</v>
      </c>
      <c r="D1176" s="180"/>
      <c r="E1176" s="181">
        <v>63.7</v>
      </c>
      <c r="F1176" s="166"/>
      <c r="G1176" s="166"/>
      <c r="H1176" s="166"/>
      <c r="I1176" s="166"/>
      <c r="J1176" s="166"/>
      <c r="K1176" s="166"/>
      <c r="L1176" s="166"/>
      <c r="M1176" s="166"/>
      <c r="N1176" s="166"/>
      <c r="O1176" s="166"/>
      <c r="P1176" s="166"/>
      <c r="Q1176" s="166"/>
      <c r="R1176" s="166"/>
      <c r="S1176" s="166"/>
      <c r="T1176" s="166"/>
      <c r="U1176" s="166"/>
      <c r="V1176" s="166"/>
      <c r="W1176" s="166"/>
      <c r="X1176" s="166"/>
      <c r="Y1176" s="167"/>
      <c r="Z1176" s="167"/>
      <c r="AA1176" s="167"/>
      <c r="AB1176" s="167"/>
      <c r="AC1176" s="167"/>
      <c r="AD1176" s="167"/>
      <c r="AE1176" s="167"/>
      <c r="AF1176" s="167"/>
      <c r="AG1176" s="167" t="s">
        <v>226</v>
      </c>
      <c r="AH1176" s="167">
        <v>0</v>
      </c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</row>
    <row r="1177" spans="1:60" outlineLevel="1">
      <c r="A1177" s="168"/>
      <c r="B1177" s="169"/>
      <c r="C1177" s="179" t="s">
        <v>1451</v>
      </c>
      <c r="D1177" s="180"/>
      <c r="E1177" s="181">
        <v>61</v>
      </c>
      <c r="F1177" s="166"/>
      <c r="G1177" s="166"/>
      <c r="H1177" s="166"/>
      <c r="I1177" s="166"/>
      <c r="J1177" s="166"/>
      <c r="K1177" s="166"/>
      <c r="L1177" s="166"/>
      <c r="M1177" s="166"/>
      <c r="N1177" s="166"/>
      <c r="O1177" s="166"/>
      <c r="P1177" s="166"/>
      <c r="Q1177" s="166"/>
      <c r="R1177" s="166"/>
      <c r="S1177" s="166"/>
      <c r="T1177" s="166"/>
      <c r="U1177" s="166"/>
      <c r="V1177" s="166"/>
      <c r="W1177" s="166"/>
      <c r="X1177" s="166"/>
      <c r="Y1177" s="167"/>
      <c r="Z1177" s="167"/>
      <c r="AA1177" s="167"/>
      <c r="AB1177" s="167"/>
      <c r="AC1177" s="167"/>
      <c r="AD1177" s="167"/>
      <c r="AE1177" s="167"/>
      <c r="AF1177" s="167"/>
      <c r="AG1177" s="167" t="s">
        <v>226</v>
      </c>
      <c r="AH1177" s="167">
        <v>0</v>
      </c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</row>
    <row r="1178" spans="1:60" outlineLevel="1">
      <c r="A1178" s="168"/>
      <c r="B1178" s="169"/>
      <c r="C1178" s="179" t="s">
        <v>1452</v>
      </c>
      <c r="D1178" s="180"/>
      <c r="E1178" s="181">
        <v>96.5</v>
      </c>
      <c r="F1178" s="166"/>
      <c r="G1178" s="166"/>
      <c r="H1178" s="166"/>
      <c r="I1178" s="166"/>
      <c r="J1178" s="166"/>
      <c r="K1178" s="166"/>
      <c r="L1178" s="166"/>
      <c r="M1178" s="166"/>
      <c r="N1178" s="166"/>
      <c r="O1178" s="166"/>
      <c r="P1178" s="166"/>
      <c r="Q1178" s="166"/>
      <c r="R1178" s="166"/>
      <c r="S1178" s="166"/>
      <c r="T1178" s="166"/>
      <c r="U1178" s="166"/>
      <c r="V1178" s="166"/>
      <c r="W1178" s="166"/>
      <c r="X1178" s="166"/>
      <c r="Y1178" s="167"/>
      <c r="Z1178" s="167"/>
      <c r="AA1178" s="167"/>
      <c r="AB1178" s="167"/>
      <c r="AC1178" s="167"/>
      <c r="AD1178" s="167"/>
      <c r="AE1178" s="167"/>
      <c r="AF1178" s="167"/>
      <c r="AG1178" s="167" t="s">
        <v>226</v>
      </c>
      <c r="AH1178" s="167">
        <v>0</v>
      </c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</row>
    <row r="1179" spans="1:60" ht="22.5" outlineLevel="1">
      <c r="A1179" s="158">
        <v>278</v>
      </c>
      <c r="B1179" s="159" t="s">
        <v>1453</v>
      </c>
      <c r="C1179" s="160" t="s">
        <v>1454</v>
      </c>
      <c r="D1179" s="161" t="s">
        <v>260</v>
      </c>
      <c r="E1179" s="162">
        <v>559</v>
      </c>
      <c r="F1179" s="163"/>
      <c r="G1179" s="164">
        <f>ROUND(E1179*F1179,2)</f>
        <v>0</v>
      </c>
      <c r="H1179" s="163"/>
      <c r="I1179" s="164">
        <f>ROUND(E1179*H1179,2)</f>
        <v>0</v>
      </c>
      <c r="J1179" s="163"/>
      <c r="K1179" s="164">
        <f>ROUND(E1179*J1179,2)</f>
        <v>0</v>
      </c>
      <c r="L1179" s="164">
        <v>21</v>
      </c>
      <c r="M1179" s="164">
        <f>G1179*(1+L1179/100)</f>
        <v>0</v>
      </c>
      <c r="N1179" s="164">
        <v>0</v>
      </c>
      <c r="O1179" s="164">
        <f>ROUND(E1179*N1179,2)</f>
        <v>0</v>
      </c>
      <c r="P1179" s="164">
        <v>1E-3</v>
      </c>
      <c r="Q1179" s="164">
        <f>ROUND(E1179*P1179,2)</f>
        <v>0.56000000000000005</v>
      </c>
      <c r="R1179" s="164" t="s">
        <v>1441</v>
      </c>
      <c r="S1179" s="164" t="s">
        <v>179</v>
      </c>
      <c r="T1179" s="165" t="s">
        <v>179</v>
      </c>
      <c r="U1179" s="166">
        <v>0.26</v>
      </c>
      <c r="V1179" s="166">
        <f>ROUND(E1179*U1179,2)</f>
        <v>145.34</v>
      </c>
      <c r="W1179" s="166"/>
      <c r="X1179" s="166" t="s">
        <v>221</v>
      </c>
      <c r="Y1179" s="167"/>
      <c r="Z1179" s="167"/>
      <c r="AA1179" s="167"/>
      <c r="AB1179" s="167"/>
      <c r="AC1179" s="167"/>
      <c r="AD1179" s="167"/>
      <c r="AE1179" s="167"/>
      <c r="AF1179" s="167"/>
      <c r="AG1179" s="167" t="s">
        <v>222</v>
      </c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</row>
    <row r="1180" spans="1:60" outlineLevel="1">
      <c r="A1180" s="168"/>
      <c r="B1180" s="169"/>
      <c r="C1180" s="179" t="s">
        <v>1455</v>
      </c>
      <c r="D1180" s="180"/>
      <c r="E1180" s="181"/>
      <c r="F1180" s="166"/>
      <c r="G1180" s="166"/>
      <c r="H1180" s="166"/>
      <c r="I1180" s="166"/>
      <c r="J1180" s="166"/>
      <c r="K1180" s="166"/>
      <c r="L1180" s="166"/>
      <c r="M1180" s="166"/>
      <c r="N1180" s="166"/>
      <c r="O1180" s="166"/>
      <c r="P1180" s="166"/>
      <c r="Q1180" s="166"/>
      <c r="R1180" s="166"/>
      <c r="S1180" s="166"/>
      <c r="T1180" s="166"/>
      <c r="U1180" s="166"/>
      <c r="V1180" s="166"/>
      <c r="W1180" s="166"/>
      <c r="X1180" s="166"/>
      <c r="Y1180" s="167"/>
      <c r="Z1180" s="167"/>
      <c r="AA1180" s="167"/>
      <c r="AB1180" s="167"/>
      <c r="AC1180" s="167"/>
      <c r="AD1180" s="167"/>
      <c r="AE1180" s="167"/>
      <c r="AF1180" s="167"/>
      <c r="AG1180" s="167" t="s">
        <v>226</v>
      </c>
      <c r="AH1180" s="167">
        <v>0</v>
      </c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</row>
    <row r="1181" spans="1:60" outlineLevel="1">
      <c r="A1181" s="168"/>
      <c r="B1181" s="169"/>
      <c r="C1181" s="179" t="s">
        <v>1456</v>
      </c>
      <c r="D1181" s="180"/>
      <c r="E1181" s="181">
        <v>31.7</v>
      </c>
      <c r="F1181" s="166"/>
      <c r="G1181" s="166"/>
      <c r="H1181" s="166"/>
      <c r="I1181" s="166"/>
      <c r="J1181" s="166"/>
      <c r="K1181" s="166"/>
      <c r="L1181" s="166"/>
      <c r="M1181" s="166"/>
      <c r="N1181" s="166"/>
      <c r="O1181" s="166"/>
      <c r="P1181" s="166"/>
      <c r="Q1181" s="166"/>
      <c r="R1181" s="166"/>
      <c r="S1181" s="166"/>
      <c r="T1181" s="166"/>
      <c r="U1181" s="166"/>
      <c r="V1181" s="166"/>
      <c r="W1181" s="166"/>
      <c r="X1181" s="166"/>
      <c r="Y1181" s="167"/>
      <c r="Z1181" s="167"/>
      <c r="AA1181" s="167"/>
      <c r="AB1181" s="167"/>
      <c r="AC1181" s="167"/>
      <c r="AD1181" s="167"/>
      <c r="AE1181" s="167"/>
      <c r="AF1181" s="167"/>
      <c r="AG1181" s="167" t="s">
        <v>226</v>
      </c>
      <c r="AH1181" s="167">
        <v>0</v>
      </c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</row>
    <row r="1182" spans="1:60" outlineLevel="1">
      <c r="A1182" s="168"/>
      <c r="B1182" s="169"/>
      <c r="C1182" s="179" t="s">
        <v>1457</v>
      </c>
      <c r="D1182" s="180"/>
      <c r="E1182" s="181">
        <v>154.19999999999999</v>
      </c>
      <c r="F1182" s="166"/>
      <c r="G1182" s="166"/>
      <c r="H1182" s="166"/>
      <c r="I1182" s="166"/>
      <c r="J1182" s="166"/>
      <c r="K1182" s="166"/>
      <c r="L1182" s="166"/>
      <c r="M1182" s="166"/>
      <c r="N1182" s="166"/>
      <c r="O1182" s="166"/>
      <c r="P1182" s="166"/>
      <c r="Q1182" s="166"/>
      <c r="R1182" s="166"/>
      <c r="S1182" s="166"/>
      <c r="T1182" s="166"/>
      <c r="U1182" s="166"/>
      <c r="V1182" s="166"/>
      <c r="W1182" s="166"/>
      <c r="X1182" s="166"/>
      <c r="Y1182" s="167"/>
      <c r="Z1182" s="167"/>
      <c r="AA1182" s="167"/>
      <c r="AB1182" s="167"/>
      <c r="AC1182" s="167"/>
      <c r="AD1182" s="167"/>
      <c r="AE1182" s="167"/>
      <c r="AF1182" s="167"/>
      <c r="AG1182" s="167" t="s">
        <v>226</v>
      </c>
      <c r="AH1182" s="167">
        <v>0</v>
      </c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</row>
    <row r="1183" spans="1:60" outlineLevel="1">
      <c r="A1183" s="168"/>
      <c r="B1183" s="169"/>
      <c r="C1183" s="179" t="s">
        <v>1458</v>
      </c>
      <c r="D1183" s="180"/>
      <c r="E1183" s="181">
        <v>72.2</v>
      </c>
      <c r="F1183" s="166"/>
      <c r="G1183" s="166"/>
      <c r="H1183" s="166"/>
      <c r="I1183" s="166"/>
      <c r="J1183" s="166"/>
      <c r="K1183" s="166"/>
      <c r="L1183" s="166"/>
      <c r="M1183" s="166"/>
      <c r="N1183" s="166"/>
      <c r="O1183" s="166"/>
      <c r="P1183" s="166"/>
      <c r="Q1183" s="166"/>
      <c r="R1183" s="166"/>
      <c r="S1183" s="166"/>
      <c r="T1183" s="166"/>
      <c r="U1183" s="166"/>
      <c r="V1183" s="166"/>
      <c r="W1183" s="166"/>
      <c r="X1183" s="166"/>
      <c r="Y1183" s="167"/>
      <c r="Z1183" s="167"/>
      <c r="AA1183" s="167"/>
      <c r="AB1183" s="167"/>
      <c r="AC1183" s="167"/>
      <c r="AD1183" s="167"/>
      <c r="AE1183" s="167"/>
      <c r="AF1183" s="167"/>
      <c r="AG1183" s="167" t="s">
        <v>226</v>
      </c>
      <c r="AH1183" s="167">
        <v>0</v>
      </c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</row>
    <row r="1184" spans="1:60" outlineLevel="1">
      <c r="A1184" s="168"/>
      <c r="B1184" s="169"/>
      <c r="C1184" s="190" t="s">
        <v>402</v>
      </c>
      <c r="D1184" s="191"/>
      <c r="E1184" s="192">
        <v>258.10000000000002</v>
      </c>
      <c r="F1184" s="166"/>
      <c r="G1184" s="166"/>
      <c r="H1184" s="166"/>
      <c r="I1184" s="166"/>
      <c r="J1184" s="166"/>
      <c r="K1184" s="166"/>
      <c r="L1184" s="166"/>
      <c r="M1184" s="166"/>
      <c r="N1184" s="166"/>
      <c r="O1184" s="166"/>
      <c r="P1184" s="166"/>
      <c r="Q1184" s="166"/>
      <c r="R1184" s="166"/>
      <c r="S1184" s="166"/>
      <c r="T1184" s="166"/>
      <c r="U1184" s="166"/>
      <c r="V1184" s="166"/>
      <c r="W1184" s="166"/>
      <c r="X1184" s="166"/>
      <c r="Y1184" s="167"/>
      <c r="Z1184" s="167"/>
      <c r="AA1184" s="167"/>
      <c r="AB1184" s="167"/>
      <c r="AC1184" s="167"/>
      <c r="AD1184" s="167"/>
      <c r="AE1184" s="167"/>
      <c r="AF1184" s="167"/>
      <c r="AG1184" s="167" t="s">
        <v>226</v>
      </c>
      <c r="AH1184" s="167">
        <v>1</v>
      </c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</row>
    <row r="1185" spans="1:60" outlineLevel="1">
      <c r="A1185" s="168"/>
      <c r="B1185" s="169"/>
      <c r="C1185" s="179" t="s">
        <v>1459</v>
      </c>
      <c r="D1185" s="180"/>
      <c r="E1185" s="181">
        <v>258.10000000000002</v>
      </c>
      <c r="F1185" s="166"/>
      <c r="G1185" s="166"/>
      <c r="H1185" s="166"/>
      <c r="I1185" s="166"/>
      <c r="J1185" s="166"/>
      <c r="K1185" s="166"/>
      <c r="L1185" s="166"/>
      <c r="M1185" s="166"/>
      <c r="N1185" s="166"/>
      <c r="O1185" s="166"/>
      <c r="P1185" s="166"/>
      <c r="Q1185" s="166"/>
      <c r="R1185" s="166"/>
      <c r="S1185" s="166"/>
      <c r="T1185" s="166"/>
      <c r="U1185" s="166"/>
      <c r="V1185" s="166"/>
      <c r="W1185" s="166"/>
      <c r="X1185" s="166"/>
      <c r="Y1185" s="167"/>
      <c r="Z1185" s="167"/>
      <c r="AA1185" s="167"/>
      <c r="AB1185" s="167"/>
      <c r="AC1185" s="167"/>
      <c r="AD1185" s="167"/>
      <c r="AE1185" s="167"/>
      <c r="AF1185" s="167"/>
      <c r="AG1185" s="167" t="s">
        <v>226</v>
      </c>
      <c r="AH1185" s="167">
        <v>0</v>
      </c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</row>
    <row r="1186" spans="1:60" outlineLevel="1">
      <c r="A1186" s="168"/>
      <c r="B1186" s="169"/>
      <c r="C1186" s="190" t="s">
        <v>402</v>
      </c>
      <c r="D1186" s="191"/>
      <c r="E1186" s="192">
        <v>258.10000000000002</v>
      </c>
      <c r="F1186" s="166"/>
      <c r="G1186" s="166"/>
      <c r="H1186" s="166"/>
      <c r="I1186" s="166"/>
      <c r="J1186" s="166"/>
      <c r="K1186" s="166"/>
      <c r="L1186" s="166"/>
      <c r="M1186" s="166"/>
      <c r="N1186" s="166"/>
      <c r="O1186" s="166"/>
      <c r="P1186" s="166"/>
      <c r="Q1186" s="166"/>
      <c r="R1186" s="166"/>
      <c r="S1186" s="166"/>
      <c r="T1186" s="166"/>
      <c r="U1186" s="166"/>
      <c r="V1186" s="166"/>
      <c r="W1186" s="166"/>
      <c r="X1186" s="166"/>
      <c r="Y1186" s="167"/>
      <c r="Z1186" s="167"/>
      <c r="AA1186" s="167"/>
      <c r="AB1186" s="167"/>
      <c r="AC1186" s="167"/>
      <c r="AD1186" s="167"/>
      <c r="AE1186" s="167"/>
      <c r="AF1186" s="167"/>
      <c r="AG1186" s="167" t="s">
        <v>226</v>
      </c>
      <c r="AH1186" s="167">
        <v>1</v>
      </c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</row>
    <row r="1187" spans="1:60" outlineLevel="1">
      <c r="A1187" s="168"/>
      <c r="B1187" s="169"/>
      <c r="C1187" s="179" t="s">
        <v>1460</v>
      </c>
      <c r="D1187" s="180"/>
      <c r="E1187" s="181"/>
      <c r="F1187" s="166"/>
      <c r="G1187" s="166"/>
      <c r="H1187" s="166"/>
      <c r="I1187" s="166"/>
      <c r="J1187" s="166"/>
      <c r="K1187" s="166"/>
      <c r="L1187" s="166"/>
      <c r="M1187" s="166"/>
      <c r="N1187" s="166"/>
      <c r="O1187" s="166"/>
      <c r="P1187" s="166"/>
      <c r="Q1187" s="166"/>
      <c r="R1187" s="166"/>
      <c r="S1187" s="166"/>
      <c r="T1187" s="166"/>
      <c r="U1187" s="166"/>
      <c r="V1187" s="166"/>
      <c r="W1187" s="166"/>
      <c r="X1187" s="166"/>
      <c r="Y1187" s="167"/>
      <c r="Z1187" s="167"/>
      <c r="AA1187" s="167"/>
      <c r="AB1187" s="167"/>
      <c r="AC1187" s="167"/>
      <c r="AD1187" s="167"/>
      <c r="AE1187" s="167"/>
      <c r="AF1187" s="167"/>
      <c r="AG1187" s="167" t="s">
        <v>226</v>
      </c>
      <c r="AH1187" s="167">
        <v>0</v>
      </c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</row>
    <row r="1188" spans="1:60" outlineLevel="1">
      <c r="A1188" s="168"/>
      <c r="B1188" s="169"/>
      <c r="C1188" s="179" t="s">
        <v>1461</v>
      </c>
      <c r="D1188" s="180"/>
      <c r="E1188" s="181">
        <v>42.8</v>
      </c>
      <c r="F1188" s="166"/>
      <c r="G1188" s="166"/>
      <c r="H1188" s="166"/>
      <c r="I1188" s="166"/>
      <c r="J1188" s="166"/>
      <c r="K1188" s="166"/>
      <c r="L1188" s="166"/>
      <c r="M1188" s="166"/>
      <c r="N1188" s="166"/>
      <c r="O1188" s="166"/>
      <c r="P1188" s="166"/>
      <c r="Q1188" s="166"/>
      <c r="R1188" s="166"/>
      <c r="S1188" s="166"/>
      <c r="T1188" s="166"/>
      <c r="U1188" s="166"/>
      <c r="V1188" s="166"/>
      <c r="W1188" s="166"/>
      <c r="X1188" s="166"/>
      <c r="Y1188" s="167"/>
      <c r="Z1188" s="167"/>
      <c r="AA1188" s="167"/>
      <c r="AB1188" s="167"/>
      <c r="AC1188" s="167"/>
      <c r="AD1188" s="167"/>
      <c r="AE1188" s="167"/>
      <c r="AF1188" s="167"/>
      <c r="AG1188" s="167" t="s">
        <v>226</v>
      </c>
      <c r="AH1188" s="167">
        <v>0</v>
      </c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</row>
    <row r="1189" spans="1:60" outlineLevel="1">
      <c r="A1189" s="168"/>
      <c r="B1189" s="169"/>
      <c r="C1189" s="190" t="s">
        <v>402</v>
      </c>
      <c r="D1189" s="191"/>
      <c r="E1189" s="192">
        <v>42.8</v>
      </c>
      <c r="F1189" s="166"/>
      <c r="G1189" s="166"/>
      <c r="H1189" s="166"/>
      <c r="I1189" s="166"/>
      <c r="J1189" s="166"/>
      <c r="K1189" s="166"/>
      <c r="L1189" s="166"/>
      <c r="M1189" s="166"/>
      <c r="N1189" s="166"/>
      <c r="O1189" s="166"/>
      <c r="P1189" s="166"/>
      <c r="Q1189" s="166"/>
      <c r="R1189" s="166"/>
      <c r="S1189" s="166"/>
      <c r="T1189" s="166"/>
      <c r="U1189" s="166"/>
      <c r="V1189" s="166"/>
      <c r="W1189" s="166"/>
      <c r="X1189" s="166"/>
      <c r="Y1189" s="167"/>
      <c r="Z1189" s="167"/>
      <c r="AA1189" s="167"/>
      <c r="AB1189" s="167"/>
      <c r="AC1189" s="167"/>
      <c r="AD1189" s="167"/>
      <c r="AE1189" s="167"/>
      <c r="AF1189" s="167"/>
      <c r="AG1189" s="167" t="s">
        <v>226</v>
      </c>
      <c r="AH1189" s="167">
        <v>1</v>
      </c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</row>
    <row r="1190" spans="1:60" outlineLevel="1">
      <c r="A1190" s="158">
        <v>279</v>
      </c>
      <c r="B1190" s="159" t="s">
        <v>1462</v>
      </c>
      <c r="C1190" s="160" t="s">
        <v>1463</v>
      </c>
      <c r="D1190" s="161" t="s">
        <v>260</v>
      </c>
      <c r="E1190" s="162">
        <v>640</v>
      </c>
      <c r="F1190" s="163"/>
      <c r="G1190" s="164">
        <f>ROUND(E1190*F1190,2)</f>
        <v>0</v>
      </c>
      <c r="H1190" s="163"/>
      <c r="I1190" s="164">
        <f>ROUND(E1190*H1190,2)</f>
        <v>0</v>
      </c>
      <c r="J1190" s="163"/>
      <c r="K1190" s="164">
        <f>ROUND(E1190*J1190,2)</f>
        <v>0</v>
      </c>
      <c r="L1190" s="164">
        <v>21</v>
      </c>
      <c r="M1190" s="164">
        <f>G1190*(1+L1190/100)</f>
        <v>0</v>
      </c>
      <c r="N1190" s="164">
        <v>0</v>
      </c>
      <c r="O1190" s="164">
        <f>ROUND(E1190*N1190,2)</f>
        <v>0</v>
      </c>
      <c r="P1190" s="164">
        <v>0</v>
      </c>
      <c r="Q1190" s="164">
        <f>ROUND(E1190*P1190,2)</f>
        <v>0</v>
      </c>
      <c r="R1190" s="164" t="s">
        <v>1464</v>
      </c>
      <c r="S1190" s="164" t="s">
        <v>179</v>
      </c>
      <c r="T1190" s="165" t="s">
        <v>179</v>
      </c>
      <c r="U1190" s="166">
        <v>0.09</v>
      </c>
      <c r="V1190" s="166">
        <f>ROUND(E1190*U1190,2)</f>
        <v>57.6</v>
      </c>
      <c r="W1190" s="166"/>
      <c r="X1190" s="166" t="s">
        <v>221</v>
      </c>
      <c r="Y1190" s="167"/>
      <c r="Z1190" s="167"/>
      <c r="AA1190" s="167"/>
      <c r="AB1190" s="167"/>
      <c r="AC1190" s="167"/>
      <c r="AD1190" s="167"/>
      <c r="AE1190" s="167"/>
      <c r="AF1190" s="167"/>
      <c r="AG1190" s="167" t="s">
        <v>222</v>
      </c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</row>
    <row r="1191" spans="1:60" outlineLevel="1">
      <c r="A1191" s="168"/>
      <c r="B1191" s="169"/>
      <c r="C1191" s="179" t="s">
        <v>1465</v>
      </c>
      <c r="D1191" s="180"/>
      <c r="E1191" s="181">
        <v>640</v>
      </c>
      <c r="F1191" s="166"/>
      <c r="G1191" s="166"/>
      <c r="H1191" s="166"/>
      <c r="I1191" s="166"/>
      <c r="J1191" s="166"/>
      <c r="K1191" s="166"/>
      <c r="L1191" s="166"/>
      <c r="M1191" s="166"/>
      <c r="N1191" s="166"/>
      <c r="O1191" s="166"/>
      <c r="P1191" s="166"/>
      <c r="Q1191" s="166"/>
      <c r="R1191" s="166"/>
      <c r="S1191" s="166"/>
      <c r="T1191" s="166"/>
      <c r="U1191" s="166"/>
      <c r="V1191" s="166"/>
      <c r="W1191" s="166"/>
      <c r="X1191" s="166"/>
      <c r="Y1191" s="167"/>
      <c r="Z1191" s="167"/>
      <c r="AA1191" s="167"/>
      <c r="AB1191" s="167"/>
      <c r="AC1191" s="167"/>
      <c r="AD1191" s="167"/>
      <c r="AE1191" s="167"/>
      <c r="AF1191" s="167"/>
      <c r="AG1191" s="167" t="s">
        <v>226</v>
      </c>
      <c r="AH1191" s="167">
        <v>0</v>
      </c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</row>
    <row r="1192" spans="1:60" outlineLevel="1">
      <c r="A1192" s="158">
        <v>280</v>
      </c>
      <c r="B1192" s="159" t="s">
        <v>1466</v>
      </c>
      <c r="C1192" s="160" t="s">
        <v>1467</v>
      </c>
      <c r="D1192" s="161" t="s">
        <v>260</v>
      </c>
      <c r="E1192" s="162">
        <v>48.677500000000002</v>
      </c>
      <c r="F1192" s="163"/>
      <c r="G1192" s="164">
        <f>ROUND(E1192*F1192,2)</f>
        <v>0</v>
      </c>
      <c r="H1192" s="163"/>
      <c r="I1192" s="164">
        <f>ROUND(E1192*H1192,2)</f>
        <v>0</v>
      </c>
      <c r="J1192" s="163"/>
      <c r="K1192" s="164">
        <f>ROUND(E1192*J1192,2)</f>
        <v>0</v>
      </c>
      <c r="L1192" s="164">
        <v>21</v>
      </c>
      <c r="M1192" s="164">
        <f>G1192*(1+L1192/100)</f>
        <v>0</v>
      </c>
      <c r="N1192" s="164">
        <v>0</v>
      </c>
      <c r="O1192" s="164">
        <f>ROUND(E1192*N1192,2)</f>
        <v>0</v>
      </c>
      <c r="P1192" s="164">
        <v>0.03</v>
      </c>
      <c r="Q1192" s="164">
        <f>ROUND(E1192*P1192,2)</f>
        <v>1.46</v>
      </c>
      <c r="R1192" s="164"/>
      <c r="S1192" s="164" t="s">
        <v>276</v>
      </c>
      <c r="T1192" s="165" t="s">
        <v>180</v>
      </c>
      <c r="U1192" s="166">
        <v>0</v>
      </c>
      <c r="V1192" s="166">
        <f>ROUND(E1192*U1192,2)</f>
        <v>0</v>
      </c>
      <c r="W1192" s="166"/>
      <c r="X1192" s="166" t="s">
        <v>221</v>
      </c>
      <c r="Y1192" s="167"/>
      <c r="Z1192" s="167"/>
      <c r="AA1192" s="167"/>
      <c r="AB1192" s="167"/>
      <c r="AC1192" s="167"/>
      <c r="AD1192" s="167"/>
      <c r="AE1192" s="167"/>
      <c r="AF1192" s="167"/>
      <c r="AG1192" s="167" t="s">
        <v>222</v>
      </c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</row>
    <row r="1193" spans="1:60" outlineLevel="1">
      <c r="A1193" s="168"/>
      <c r="B1193" s="169"/>
      <c r="C1193" s="179" t="s">
        <v>1468</v>
      </c>
      <c r="D1193" s="180"/>
      <c r="E1193" s="181">
        <v>15.237500000000001</v>
      </c>
      <c r="F1193" s="166"/>
      <c r="G1193" s="166"/>
      <c r="H1193" s="166"/>
      <c r="I1193" s="166"/>
      <c r="J1193" s="166"/>
      <c r="K1193" s="166"/>
      <c r="L1193" s="166"/>
      <c r="M1193" s="166"/>
      <c r="N1193" s="166"/>
      <c r="O1193" s="166"/>
      <c r="P1193" s="166"/>
      <c r="Q1193" s="166"/>
      <c r="R1193" s="166"/>
      <c r="S1193" s="166"/>
      <c r="T1193" s="166"/>
      <c r="U1193" s="166"/>
      <c r="V1193" s="166"/>
      <c r="W1193" s="166"/>
      <c r="X1193" s="166"/>
      <c r="Y1193" s="167"/>
      <c r="Z1193" s="167"/>
      <c r="AA1193" s="167"/>
      <c r="AB1193" s="167"/>
      <c r="AC1193" s="167"/>
      <c r="AD1193" s="167"/>
      <c r="AE1193" s="167"/>
      <c r="AF1193" s="167"/>
      <c r="AG1193" s="167" t="s">
        <v>226</v>
      </c>
      <c r="AH1193" s="167">
        <v>0</v>
      </c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</row>
    <row r="1194" spans="1:60" outlineLevel="1">
      <c r="A1194" s="168"/>
      <c r="B1194" s="169"/>
      <c r="C1194" s="179" t="s">
        <v>1469</v>
      </c>
      <c r="D1194" s="180"/>
      <c r="E1194" s="181">
        <v>33.44</v>
      </c>
      <c r="F1194" s="166"/>
      <c r="G1194" s="166"/>
      <c r="H1194" s="166"/>
      <c r="I1194" s="166"/>
      <c r="J1194" s="166"/>
      <c r="K1194" s="166"/>
      <c r="L1194" s="166"/>
      <c r="M1194" s="166"/>
      <c r="N1194" s="166"/>
      <c r="O1194" s="166"/>
      <c r="P1194" s="166"/>
      <c r="Q1194" s="166"/>
      <c r="R1194" s="166"/>
      <c r="S1194" s="166"/>
      <c r="T1194" s="166"/>
      <c r="U1194" s="166"/>
      <c r="V1194" s="166"/>
      <c r="W1194" s="166"/>
      <c r="X1194" s="166"/>
      <c r="Y1194" s="167"/>
      <c r="Z1194" s="167"/>
      <c r="AA1194" s="167"/>
      <c r="AB1194" s="167"/>
      <c r="AC1194" s="167"/>
      <c r="AD1194" s="167"/>
      <c r="AE1194" s="167"/>
      <c r="AF1194" s="167"/>
      <c r="AG1194" s="167" t="s">
        <v>226</v>
      </c>
      <c r="AH1194" s="167">
        <v>0</v>
      </c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</row>
    <row r="1195" spans="1:60" ht="22.5" outlineLevel="1">
      <c r="A1195" s="182">
        <v>281</v>
      </c>
      <c r="B1195" s="183" t="s">
        <v>1470</v>
      </c>
      <c r="C1195" s="184" t="s">
        <v>1471</v>
      </c>
      <c r="D1195" s="185" t="s">
        <v>1472</v>
      </c>
      <c r="E1195" s="186">
        <v>200</v>
      </c>
      <c r="F1195" s="187"/>
      <c r="G1195" s="188">
        <f>ROUND(E1195*F1195,2)</f>
        <v>0</v>
      </c>
      <c r="H1195" s="187"/>
      <c r="I1195" s="188">
        <f>ROUND(E1195*H1195,2)</f>
        <v>0</v>
      </c>
      <c r="J1195" s="187"/>
      <c r="K1195" s="188">
        <f>ROUND(E1195*J1195,2)</f>
        <v>0</v>
      </c>
      <c r="L1195" s="188">
        <v>21</v>
      </c>
      <c r="M1195" s="188">
        <f>G1195*(1+L1195/100)</f>
        <v>0</v>
      </c>
      <c r="N1195" s="188">
        <v>0</v>
      </c>
      <c r="O1195" s="188">
        <f>ROUND(E1195*N1195,2)</f>
        <v>0</v>
      </c>
      <c r="P1195" s="188">
        <v>0.05</v>
      </c>
      <c r="Q1195" s="188">
        <f>ROUND(E1195*P1195,2)</f>
        <v>10</v>
      </c>
      <c r="R1195" s="188"/>
      <c r="S1195" s="188" t="s">
        <v>276</v>
      </c>
      <c r="T1195" s="189" t="s">
        <v>180</v>
      </c>
      <c r="U1195" s="166">
        <v>0</v>
      </c>
      <c r="V1195" s="166">
        <f>ROUND(E1195*U1195,2)</f>
        <v>0</v>
      </c>
      <c r="W1195" s="166"/>
      <c r="X1195" s="166" t="s">
        <v>221</v>
      </c>
      <c r="Y1195" s="167"/>
      <c r="Z1195" s="167"/>
      <c r="AA1195" s="167"/>
      <c r="AB1195" s="167"/>
      <c r="AC1195" s="167"/>
      <c r="AD1195" s="167"/>
      <c r="AE1195" s="167"/>
      <c r="AF1195" s="167"/>
      <c r="AG1195" s="167" t="s">
        <v>222</v>
      </c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</row>
    <row r="1196" spans="1:60" ht="22.5" outlineLevel="1">
      <c r="A1196" s="158">
        <v>282</v>
      </c>
      <c r="B1196" s="159" t="s">
        <v>1473</v>
      </c>
      <c r="C1196" s="160" t="s">
        <v>1474</v>
      </c>
      <c r="D1196" s="161" t="s">
        <v>260</v>
      </c>
      <c r="E1196" s="162">
        <v>1.1475</v>
      </c>
      <c r="F1196" s="163"/>
      <c r="G1196" s="164">
        <f>ROUND(E1196*F1196,2)</f>
        <v>0</v>
      </c>
      <c r="H1196" s="163"/>
      <c r="I1196" s="164">
        <f>ROUND(E1196*H1196,2)</f>
        <v>0</v>
      </c>
      <c r="J1196" s="163"/>
      <c r="K1196" s="164">
        <f>ROUND(E1196*J1196,2)</f>
        <v>0</v>
      </c>
      <c r="L1196" s="164">
        <v>21</v>
      </c>
      <c r="M1196" s="164">
        <f>G1196*(1+L1196/100)</f>
        <v>0</v>
      </c>
      <c r="N1196" s="164">
        <v>0.1</v>
      </c>
      <c r="O1196" s="164">
        <f>ROUND(E1196*N1196,2)</f>
        <v>0.11</v>
      </c>
      <c r="P1196" s="164">
        <v>0.5</v>
      </c>
      <c r="Q1196" s="164">
        <f>ROUND(E1196*P1196,2)</f>
        <v>0.56999999999999995</v>
      </c>
      <c r="R1196" s="164"/>
      <c r="S1196" s="164" t="s">
        <v>276</v>
      </c>
      <c r="T1196" s="165" t="s">
        <v>180</v>
      </c>
      <c r="U1196" s="166">
        <v>0</v>
      </c>
      <c r="V1196" s="166">
        <f>ROUND(E1196*U1196,2)</f>
        <v>0</v>
      </c>
      <c r="W1196" s="166"/>
      <c r="X1196" s="166" t="s">
        <v>221</v>
      </c>
      <c r="Y1196" s="167"/>
      <c r="Z1196" s="167"/>
      <c r="AA1196" s="167"/>
      <c r="AB1196" s="167"/>
      <c r="AC1196" s="167"/>
      <c r="AD1196" s="167"/>
      <c r="AE1196" s="167"/>
      <c r="AF1196" s="167"/>
      <c r="AG1196" s="167" t="s">
        <v>222</v>
      </c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</row>
    <row r="1197" spans="1:60" outlineLevel="1">
      <c r="A1197" s="168"/>
      <c r="B1197" s="169"/>
      <c r="C1197" s="179" t="s">
        <v>1475</v>
      </c>
      <c r="D1197" s="180"/>
      <c r="E1197" s="181">
        <v>1.1475</v>
      </c>
      <c r="F1197" s="166"/>
      <c r="G1197" s="166"/>
      <c r="H1197" s="166"/>
      <c r="I1197" s="166"/>
      <c r="J1197" s="166"/>
      <c r="K1197" s="166"/>
      <c r="L1197" s="166"/>
      <c r="M1197" s="166"/>
      <c r="N1197" s="166"/>
      <c r="O1197" s="166"/>
      <c r="P1197" s="166"/>
      <c r="Q1197" s="166"/>
      <c r="R1197" s="166"/>
      <c r="S1197" s="166"/>
      <c r="T1197" s="166"/>
      <c r="U1197" s="166"/>
      <c r="V1197" s="166"/>
      <c r="W1197" s="166"/>
      <c r="X1197" s="166"/>
      <c r="Y1197" s="167"/>
      <c r="Z1197" s="167"/>
      <c r="AA1197" s="167"/>
      <c r="AB1197" s="167"/>
      <c r="AC1197" s="167"/>
      <c r="AD1197" s="167"/>
      <c r="AE1197" s="167"/>
      <c r="AF1197" s="167"/>
      <c r="AG1197" s="167" t="s">
        <v>226</v>
      </c>
      <c r="AH1197" s="167">
        <v>0</v>
      </c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</row>
    <row r="1198" spans="1:60" outlineLevel="1">
      <c r="A1198" s="158">
        <v>283</v>
      </c>
      <c r="B1198" s="159" t="s">
        <v>1476</v>
      </c>
      <c r="C1198" s="160" t="s">
        <v>1477</v>
      </c>
      <c r="D1198" s="161" t="s">
        <v>260</v>
      </c>
      <c r="E1198" s="162">
        <v>226</v>
      </c>
      <c r="F1198" s="163"/>
      <c r="G1198" s="164">
        <f>ROUND(E1198*F1198,2)</f>
        <v>0</v>
      </c>
      <c r="H1198" s="163"/>
      <c r="I1198" s="164">
        <f>ROUND(E1198*H1198,2)</f>
        <v>0</v>
      </c>
      <c r="J1198" s="163"/>
      <c r="K1198" s="164">
        <f>ROUND(E1198*J1198,2)</f>
        <v>0</v>
      </c>
      <c r="L1198" s="164">
        <v>21</v>
      </c>
      <c r="M1198" s="164">
        <f>G1198*(1+L1198/100)</f>
        <v>0</v>
      </c>
      <c r="N1198" s="164">
        <v>0</v>
      </c>
      <c r="O1198" s="164">
        <f>ROUND(E1198*N1198,2)</f>
        <v>0</v>
      </c>
      <c r="P1198" s="164">
        <v>0.05</v>
      </c>
      <c r="Q1198" s="164">
        <f>ROUND(E1198*P1198,2)</f>
        <v>11.3</v>
      </c>
      <c r="R1198" s="164"/>
      <c r="S1198" s="164" t="s">
        <v>276</v>
      </c>
      <c r="T1198" s="165" t="s">
        <v>180</v>
      </c>
      <c r="U1198" s="166">
        <v>0</v>
      </c>
      <c r="V1198" s="166">
        <f>ROUND(E1198*U1198,2)</f>
        <v>0</v>
      </c>
      <c r="W1198" s="166"/>
      <c r="X1198" s="166" t="s">
        <v>221</v>
      </c>
      <c r="Y1198" s="167"/>
      <c r="Z1198" s="167"/>
      <c r="AA1198" s="167"/>
      <c r="AB1198" s="167"/>
      <c r="AC1198" s="167"/>
      <c r="AD1198" s="167"/>
      <c r="AE1198" s="167"/>
      <c r="AF1198" s="167"/>
      <c r="AG1198" s="167" t="s">
        <v>222</v>
      </c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</row>
    <row r="1199" spans="1:60" outlineLevel="1">
      <c r="A1199" s="168"/>
      <c r="B1199" s="169"/>
      <c r="C1199" s="179" t="s">
        <v>1478</v>
      </c>
      <c r="D1199" s="180"/>
      <c r="E1199" s="181">
        <v>226</v>
      </c>
      <c r="F1199" s="166"/>
      <c r="G1199" s="166"/>
      <c r="H1199" s="166"/>
      <c r="I1199" s="166"/>
      <c r="J1199" s="166"/>
      <c r="K1199" s="166"/>
      <c r="L1199" s="166"/>
      <c r="M1199" s="166"/>
      <c r="N1199" s="166"/>
      <c r="O1199" s="166"/>
      <c r="P1199" s="166"/>
      <c r="Q1199" s="166"/>
      <c r="R1199" s="166"/>
      <c r="S1199" s="166"/>
      <c r="T1199" s="166"/>
      <c r="U1199" s="166"/>
      <c r="V1199" s="166"/>
      <c r="W1199" s="166"/>
      <c r="X1199" s="166"/>
      <c r="Y1199" s="167"/>
      <c r="Z1199" s="167"/>
      <c r="AA1199" s="167"/>
      <c r="AB1199" s="167"/>
      <c r="AC1199" s="167"/>
      <c r="AD1199" s="167"/>
      <c r="AE1199" s="167"/>
      <c r="AF1199" s="167"/>
      <c r="AG1199" s="167" t="s">
        <v>226</v>
      </c>
      <c r="AH1199" s="167">
        <v>0</v>
      </c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</row>
    <row r="1200" spans="1:60" outlineLevel="1">
      <c r="A1200" s="158">
        <v>284</v>
      </c>
      <c r="B1200" s="159" t="s">
        <v>1479</v>
      </c>
      <c r="C1200" s="160" t="s">
        <v>1480</v>
      </c>
      <c r="D1200" s="161" t="s">
        <v>260</v>
      </c>
      <c r="E1200" s="162">
        <v>22.8125</v>
      </c>
      <c r="F1200" s="163"/>
      <c r="G1200" s="164">
        <f>ROUND(E1200*F1200,2)</f>
        <v>0</v>
      </c>
      <c r="H1200" s="163"/>
      <c r="I1200" s="164">
        <f>ROUND(E1200*H1200,2)</f>
        <v>0</v>
      </c>
      <c r="J1200" s="163"/>
      <c r="K1200" s="164">
        <f>ROUND(E1200*J1200,2)</f>
        <v>0</v>
      </c>
      <c r="L1200" s="164">
        <v>21</v>
      </c>
      <c r="M1200" s="164">
        <f>G1200*(1+L1200/100)</f>
        <v>0</v>
      </c>
      <c r="N1200" s="164">
        <v>0</v>
      </c>
      <c r="O1200" s="164">
        <f>ROUND(E1200*N1200,2)</f>
        <v>0</v>
      </c>
      <c r="P1200" s="164">
        <v>0.04</v>
      </c>
      <c r="Q1200" s="164">
        <f>ROUND(E1200*P1200,2)</f>
        <v>0.91</v>
      </c>
      <c r="R1200" s="164"/>
      <c r="S1200" s="164" t="s">
        <v>276</v>
      </c>
      <c r="T1200" s="165" t="s">
        <v>180</v>
      </c>
      <c r="U1200" s="166">
        <v>0</v>
      </c>
      <c r="V1200" s="166">
        <f>ROUND(E1200*U1200,2)</f>
        <v>0</v>
      </c>
      <c r="W1200" s="166"/>
      <c r="X1200" s="166" t="s">
        <v>221</v>
      </c>
      <c r="Y1200" s="167"/>
      <c r="Z1200" s="167"/>
      <c r="AA1200" s="167"/>
      <c r="AB1200" s="167"/>
      <c r="AC1200" s="167"/>
      <c r="AD1200" s="167"/>
      <c r="AE1200" s="167"/>
      <c r="AF1200" s="167"/>
      <c r="AG1200" s="167" t="s">
        <v>222</v>
      </c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</row>
    <row r="1201" spans="1:60" outlineLevel="1">
      <c r="A1201" s="168"/>
      <c r="B1201" s="169"/>
      <c r="C1201" s="179" t="s">
        <v>1481</v>
      </c>
      <c r="D1201" s="180"/>
      <c r="E1201" s="181">
        <v>22.8125</v>
      </c>
      <c r="F1201" s="166"/>
      <c r="G1201" s="166"/>
      <c r="H1201" s="166"/>
      <c r="I1201" s="166"/>
      <c r="J1201" s="166"/>
      <c r="K1201" s="166"/>
      <c r="L1201" s="166"/>
      <c r="M1201" s="166"/>
      <c r="N1201" s="166"/>
      <c r="O1201" s="166"/>
      <c r="P1201" s="166"/>
      <c r="Q1201" s="166"/>
      <c r="R1201" s="166"/>
      <c r="S1201" s="166"/>
      <c r="T1201" s="166"/>
      <c r="U1201" s="166"/>
      <c r="V1201" s="166"/>
      <c r="W1201" s="166"/>
      <c r="X1201" s="166"/>
      <c r="Y1201" s="167"/>
      <c r="Z1201" s="167"/>
      <c r="AA1201" s="167"/>
      <c r="AB1201" s="167"/>
      <c r="AC1201" s="167"/>
      <c r="AD1201" s="167"/>
      <c r="AE1201" s="167"/>
      <c r="AF1201" s="167"/>
      <c r="AG1201" s="167" t="s">
        <v>226</v>
      </c>
      <c r="AH1201" s="167">
        <v>0</v>
      </c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</row>
    <row r="1202" spans="1:60" outlineLevel="1">
      <c r="A1202" s="158">
        <v>285</v>
      </c>
      <c r="B1202" s="159" t="s">
        <v>1482</v>
      </c>
      <c r="C1202" s="160" t="s">
        <v>1483</v>
      </c>
      <c r="D1202" s="161" t="s">
        <v>260</v>
      </c>
      <c r="E1202" s="162">
        <v>3.8</v>
      </c>
      <c r="F1202" s="163"/>
      <c r="G1202" s="164">
        <f>ROUND(E1202*F1202,2)</f>
        <v>0</v>
      </c>
      <c r="H1202" s="163"/>
      <c r="I1202" s="164">
        <f>ROUND(E1202*H1202,2)</f>
        <v>0</v>
      </c>
      <c r="J1202" s="163"/>
      <c r="K1202" s="164">
        <f>ROUND(E1202*J1202,2)</f>
        <v>0</v>
      </c>
      <c r="L1202" s="164">
        <v>21</v>
      </c>
      <c r="M1202" s="164">
        <f>G1202*(1+L1202/100)</f>
        <v>0</v>
      </c>
      <c r="N1202" s="164">
        <v>0</v>
      </c>
      <c r="O1202" s="164">
        <f>ROUND(E1202*N1202,2)</f>
        <v>0</v>
      </c>
      <c r="P1202" s="164">
        <v>1</v>
      </c>
      <c r="Q1202" s="164">
        <f>ROUND(E1202*P1202,2)</f>
        <v>3.8</v>
      </c>
      <c r="R1202" s="164"/>
      <c r="S1202" s="164" t="s">
        <v>276</v>
      </c>
      <c r="T1202" s="165" t="s">
        <v>180</v>
      </c>
      <c r="U1202" s="166">
        <v>0</v>
      </c>
      <c r="V1202" s="166">
        <f>ROUND(E1202*U1202,2)</f>
        <v>0</v>
      </c>
      <c r="W1202" s="166"/>
      <c r="X1202" s="166" t="s">
        <v>221</v>
      </c>
      <c r="Y1202" s="167"/>
      <c r="Z1202" s="167"/>
      <c r="AA1202" s="167"/>
      <c r="AB1202" s="167"/>
      <c r="AC1202" s="167"/>
      <c r="AD1202" s="167"/>
      <c r="AE1202" s="167"/>
      <c r="AF1202" s="167"/>
      <c r="AG1202" s="167" t="s">
        <v>222</v>
      </c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</row>
    <row r="1203" spans="1:60" outlineLevel="1">
      <c r="A1203" s="168"/>
      <c r="B1203" s="169"/>
      <c r="C1203" s="179" t="s">
        <v>1484</v>
      </c>
      <c r="D1203" s="180"/>
      <c r="E1203" s="181">
        <v>3.8</v>
      </c>
      <c r="F1203" s="166"/>
      <c r="G1203" s="166"/>
      <c r="H1203" s="166"/>
      <c r="I1203" s="166"/>
      <c r="J1203" s="166"/>
      <c r="K1203" s="166"/>
      <c r="L1203" s="166"/>
      <c r="M1203" s="166"/>
      <c r="N1203" s="166"/>
      <c r="O1203" s="166"/>
      <c r="P1203" s="166"/>
      <c r="Q1203" s="166"/>
      <c r="R1203" s="166"/>
      <c r="S1203" s="166"/>
      <c r="T1203" s="166"/>
      <c r="U1203" s="166"/>
      <c r="V1203" s="166"/>
      <c r="W1203" s="166"/>
      <c r="X1203" s="166"/>
      <c r="Y1203" s="167"/>
      <c r="Z1203" s="167"/>
      <c r="AA1203" s="167"/>
      <c r="AB1203" s="167"/>
      <c r="AC1203" s="167"/>
      <c r="AD1203" s="167"/>
      <c r="AE1203" s="167"/>
      <c r="AF1203" s="167"/>
      <c r="AG1203" s="167" t="s">
        <v>226</v>
      </c>
      <c r="AH1203" s="167">
        <v>0</v>
      </c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</row>
    <row r="1204" spans="1:60" outlineLevel="1">
      <c r="A1204" s="158">
        <v>286</v>
      </c>
      <c r="B1204" s="159" t="s">
        <v>1485</v>
      </c>
      <c r="C1204" s="160" t="s">
        <v>1486</v>
      </c>
      <c r="D1204" s="161" t="s">
        <v>260</v>
      </c>
      <c r="E1204" s="162">
        <v>3.36</v>
      </c>
      <c r="F1204" s="163"/>
      <c r="G1204" s="164">
        <f>ROUND(E1204*F1204,2)</f>
        <v>0</v>
      </c>
      <c r="H1204" s="163"/>
      <c r="I1204" s="164">
        <f>ROUND(E1204*H1204,2)</f>
        <v>0</v>
      </c>
      <c r="J1204" s="163"/>
      <c r="K1204" s="164">
        <f>ROUND(E1204*J1204,2)</f>
        <v>0</v>
      </c>
      <c r="L1204" s="164">
        <v>21</v>
      </c>
      <c r="M1204" s="164">
        <f>G1204*(1+L1204/100)</f>
        <v>0</v>
      </c>
      <c r="N1204" s="164">
        <v>0</v>
      </c>
      <c r="O1204" s="164">
        <f>ROUND(E1204*N1204,2)</f>
        <v>0</v>
      </c>
      <c r="P1204" s="164">
        <v>0.1</v>
      </c>
      <c r="Q1204" s="164">
        <f>ROUND(E1204*P1204,2)</f>
        <v>0.34</v>
      </c>
      <c r="R1204" s="164"/>
      <c r="S1204" s="164" t="s">
        <v>276</v>
      </c>
      <c r="T1204" s="165" t="s">
        <v>180</v>
      </c>
      <c r="U1204" s="166">
        <v>0</v>
      </c>
      <c r="V1204" s="166">
        <f>ROUND(E1204*U1204,2)</f>
        <v>0</v>
      </c>
      <c r="W1204" s="166"/>
      <c r="X1204" s="166" t="s">
        <v>221</v>
      </c>
      <c r="Y1204" s="167"/>
      <c r="Z1204" s="167"/>
      <c r="AA1204" s="167"/>
      <c r="AB1204" s="167"/>
      <c r="AC1204" s="167"/>
      <c r="AD1204" s="167"/>
      <c r="AE1204" s="167"/>
      <c r="AF1204" s="167"/>
      <c r="AG1204" s="167" t="s">
        <v>222</v>
      </c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</row>
    <row r="1205" spans="1:60" outlineLevel="1">
      <c r="A1205" s="168"/>
      <c r="B1205" s="169"/>
      <c r="C1205" s="179" t="s">
        <v>1487</v>
      </c>
      <c r="D1205" s="180"/>
      <c r="E1205" s="181">
        <v>3.36</v>
      </c>
      <c r="F1205" s="166"/>
      <c r="G1205" s="166"/>
      <c r="H1205" s="166"/>
      <c r="I1205" s="166"/>
      <c r="J1205" s="166"/>
      <c r="K1205" s="166"/>
      <c r="L1205" s="166"/>
      <c r="M1205" s="166"/>
      <c r="N1205" s="166"/>
      <c r="O1205" s="166"/>
      <c r="P1205" s="166"/>
      <c r="Q1205" s="166"/>
      <c r="R1205" s="166"/>
      <c r="S1205" s="166"/>
      <c r="T1205" s="166"/>
      <c r="U1205" s="166"/>
      <c r="V1205" s="166"/>
      <c r="W1205" s="166"/>
      <c r="X1205" s="166"/>
      <c r="Y1205" s="167"/>
      <c r="Z1205" s="167"/>
      <c r="AA1205" s="167"/>
      <c r="AB1205" s="167"/>
      <c r="AC1205" s="167"/>
      <c r="AD1205" s="167"/>
      <c r="AE1205" s="167"/>
      <c r="AF1205" s="167"/>
      <c r="AG1205" s="167" t="s">
        <v>226</v>
      </c>
      <c r="AH1205" s="167">
        <v>0</v>
      </c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</row>
    <row r="1206" spans="1:60" outlineLevel="1">
      <c r="A1206" s="158">
        <v>287</v>
      </c>
      <c r="B1206" s="159" t="s">
        <v>1488</v>
      </c>
      <c r="C1206" s="160" t="s">
        <v>1489</v>
      </c>
      <c r="D1206" s="161" t="s">
        <v>260</v>
      </c>
      <c r="E1206" s="162">
        <v>5.76</v>
      </c>
      <c r="F1206" s="163"/>
      <c r="G1206" s="164">
        <f>ROUND(E1206*F1206,2)</f>
        <v>0</v>
      </c>
      <c r="H1206" s="163"/>
      <c r="I1206" s="164">
        <f>ROUND(E1206*H1206,2)</f>
        <v>0</v>
      </c>
      <c r="J1206" s="163"/>
      <c r="K1206" s="164">
        <f>ROUND(E1206*J1206,2)</f>
        <v>0</v>
      </c>
      <c r="L1206" s="164">
        <v>21</v>
      </c>
      <c r="M1206" s="164">
        <f>G1206*(1+L1206/100)</f>
        <v>0</v>
      </c>
      <c r="N1206" s="164">
        <v>0</v>
      </c>
      <c r="O1206" s="164">
        <f>ROUND(E1206*N1206,2)</f>
        <v>0</v>
      </c>
      <c r="P1206" s="164">
        <v>0.03</v>
      </c>
      <c r="Q1206" s="164">
        <f>ROUND(E1206*P1206,2)</f>
        <v>0.17</v>
      </c>
      <c r="R1206" s="164"/>
      <c r="S1206" s="164" t="s">
        <v>276</v>
      </c>
      <c r="T1206" s="165" t="s">
        <v>180</v>
      </c>
      <c r="U1206" s="166">
        <v>0</v>
      </c>
      <c r="V1206" s="166">
        <f>ROUND(E1206*U1206,2)</f>
        <v>0</v>
      </c>
      <c r="W1206" s="166"/>
      <c r="X1206" s="166" t="s">
        <v>221</v>
      </c>
      <c r="Y1206" s="167"/>
      <c r="Z1206" s="167"/>
      <c r="AA1206" s="167"/>
      <c r="AB1206" s="167"/>
      <c r="AC1206" s="167"/>
      <c r="AD1206" s="167"/>
      <c r="AE1206" s="167"/>
      <c r="AF1206" s="167"/>
      <c r="AG1206" s="167" t="s">
        <v>222</v>
      </c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</row>
    <row r="1207" spans="1:60" outlineLevel="1">
      <c r="A1207" s="168"/>
      <c r="B1207" s="169"/>
      <c r="C1207" s="179" t="s">
        <v>1490</v>
      </c>
      <c r="D1207" s="180"/>
      <c r="E1207" s="181">
        <v>3.6</v>
      </c>
      <c r="F1207" s="166"/>
      <c r="G1207" s="166"/>
      <c r="H1207" s="166"/>
      <c r="I1207" s="166"/>
      <c r="J1207" s="166"/>
      <c r="K1207" s="166"/>
      <c r="L1207" s="166"/>
      <c r="M1207" s="166"/>
      <c r="N1207" s="166"/>
      <c r="O1207" s="166"/>
      <c r="P1207" s="166"/>
      <c r="Q1207" s="166"/>
      <c r="R1207" s="166"/>
      <c r="S1207" s="166"/>
      <c r="T1207" s="166"/>
      <c r="U1207" s="166"/>
      <c r="V1207" s="166"/>
      <c r="W1207" s="166"/>
      <c r="X1207" s="166"/>
      <c r="Y1207" s="167"/>
      <c r="Z1207" s="167"/>
      <c r="AA1207" s="167"/>
      <c r="AB1207" s="167"/>
      <c r="AC1207" s="167"/>
      <c r="AD1207" s="167"/>
      <c r="AE1207" s="167"/>
      <c r="AF1207" s="167"/>
      <c r="AG1207" s="167" t="s">
        <v>226</v>
      </c>
      <c r="AH1207" s="167">
        <v>0</v>
      </c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</row>
    <row r="1208" spans="1:60" outlineLevel="1">
      <c r="A1208" s="168"/>
      <c r="B1208" s="169"/>
      <c r="C1208" s="179" t="s">
        <v>1491</v>
      </c>
      <c r="D1208" s="180"/>
      <c r="E1208" s="181">
        <v>2.16</v>
      </c>
      <c r="F1208" s="166"/>
      <c r="G1208" s="166"/>
      <c r="H1208" s="166"/>
      <c r="I1208" s="166"/>
      <c r="J1208" s="166"/>
      <c r="K1208" s="166"/>
      <c r="L1208" s="166"/>
      <c r="M1208" s="166"/>
      <c r="N1208" s="166"/>
      <c r="O1208" s="166"/>
      <c r="P1208" s="166"/>
      <c r="Q1208" s="166"/>
      <c r="R1208" s="166"/>
      <c r="S1208" s="166"/>
      <c r="T1208" s="166"/>
      <c r="U1208" s="166"/>
      <c r="V1208" s="166"/>
      <c r="W1208" s="166"/>
      <c r="X1208" s="166"/>
      <c r="Y1208" s="167"/>
      <c r="Z1208" s="167"/>
      <c r="AA1208" s="167"/>
      <c r="AB1208" s="167"/>
      <c r="AC1208" s="167"/>
      <c r="AD1208" s="167"/>
      <c r="AE1208" s="167"/>
      <c r="AF1208" s="167"/>
      <c r="AG1208" s="167" t="s">
        <v>226</v>
      </c>
      <c r="AH1208" s="167">
        <v>0</v>
      </c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</row>
    <row r="1209" spans="1:60">
      <c r="A1209" s="150" t="s">
        <v>174</v>
      </c>
      <c r="B1209" s="151" t="s">
        <v>95</v>
      </c>
      <c r="C1209" s="152" t="s">
        <v>96</v>
      </c>
      <c r="D1209" s="153"/>
      <c r="E1209" s="154"/>
      <c r="F1209" s="155"/>
      <c r="G1209" s="155">
        <f>SUMIF(AG1210:AG1211,"&lt;&gt;NOR",G1210:G1211)</f>
        <v>0</v>
      </c>
      <c r="H1209" s="155"/>
      <c r="I1209" s="155">
        <f>SUM(I1210:I1211)</f>
        <v>0</v>
      </c>
      <c r="J1209" s="155"/>
      <c r="K1209" s="155">
        <f>SUM(K1210:K1211)</f>
        <v>0</v>
      </c>
      <c r="L1209" s="155"/>
      <c r="M1209" s="155">
        <f>SUM(M1210:M1211)</f>
        <v>0</v>
      </c>
      <c r="N1209" s="155"/>
      <c r="O1209" s="155">
        <f>SUM(O1210:O1211)</f>
        <v>0</v>
      </c>
      <c r="P1209" s="155"/>
      <c r="Q1209" s="155">
        <f>SUM(Q1210:Q1211)</f>
        <v>0</v>
      </c>
      <c r="R1209" s="155"/>
      <c r="S1209" s="155"/>
      <c r="T1209" s="156"/>
      <c r="U1209" s="157"/>
      <c r="V1209" s="157">
        <f>SUM(V1210:V1211)</f>
        <v>9321.34</v>
      </c>
      <c r="W1209" s="157"/>
      <c r="X1209" s="157"/>
      <c r="AG1209" t="s">
        <v>175</v>
      </c>
    </row>
    <row r="1210" spans="1:60" ht="33.75" outlineLevel="1">
      <c r="A1210" s="158">
        <v>288</v>
      </c>
      <c r="B1210" s="159" t="s">
        <v>1492</v>
      </c>
      <c r="C1210" s="160" t="s">
        <v>1493</v>
      </c>
      <c r="D1210" s="161" t="s">
        <v>239</v>
      </c>
      <c r="E1210" s="162">
        <v>3612.9239299999999</v>
      </c>
      <c r="F1210" s="163"/>
      <c r="G1210" s="164">
        <f>ROUND(E1210*F1210,2)</f>
        <v>0</v>
      </c>
      <c r="H1210" s="163"/>
      <c r="I1210" s="164">
        <f>ROUND(E1210*H1210,2)</f>
        <v>0</v>
      </c>
      <c r="J1210" s="163"/>
      <c r="K1210" s="164">
        <f>ROUND(E1210*J1210,2)</f>
        <v>0</v>
      </c>
      <c r="L1210" s="164">
        <v>21</v>
      </c>
      <c r="M1210" s="164">
        <f>G1210*(1+L1210/100)</f>
        <v>0</v>
      </c>
      <c r="N1210" s="164">
        <v>0</v>
      </c>
      <c r="O1210" s="164">
        <f>ROUND(E1210*N1210,2)</f>
        <v>0</v>
      </c>
      <c r="P1210" s="164">
        <v>0</v>
      </c>
      <c r="Q1210" s="164">
        <f>ROUND(E1210*P1210,2)</f>
        <v>0</v>
      </c>
      <c r="R1210" s="164" t="s">
        <v>392</v>
      </c>
      <c r="S1210" s="164" t="s">
        <v>179</v>
      </c>
      <c r="T1210" s="165" t="s">
        <v>179</v>
      </c>
      <c r="U1210" s="166">
        <v>2.58</v>
      </c>
      <c r="V1210" s="166">
        <f>ROUND(E1210*U1210,2)</f>
        <v>9321.34</v>
      </c>
      <c r="W1210" s="166"/>
      <c r="X1210" s="166" t="s">
        <v>1494</v>
      </c>
      <c r="Y1210" s="167"/>
      <c r="Z1210" s="167"/>
      <c r="AA1210" s="167"/>
      <c r="AB1210" s="167"/>
      <c r="AC1210" s="167"/>
      <c r="AD1210" s="167"/>
      <c r="AE1210" s="167"/>
      <c r="AF1210" s="167"/>
      <c r="AG1210" s="167" t="s">
        <v>1495</v>
      </c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</row>
    <row r="1211" spans="1:60" ht="12.75" customHeight="1" outlineLevel="1">
      <c r="A1211" s="168"/>
      <c r="B1211" s="169"/>
      <c r="C1211" s="244" t="s">
        <v>1496</v>
      </c>
      <c r="D1211" s="244"/>
      <c r="E1211" s="244"/>
      <c r="F1211" s="244"/>
      <c r="G1211" s="244"/>
      <c r="H1211" s="166"/>
      <c r="I1211" s="166"/>
      <c r="J1211" s="166"/>
      <c r="K1211" s="166"/>
      <c r="L1211" s="166"/>
      <c r="M1211" s="166"/>
      <c r="N1211" s="166"/>
      <c r="O1211" s="166"/>
      <c r="P1211" s="166"/>
      <c r="Q1211" s="166"/>
      <c r="R1211" s="166"/>
      <c r="S1211" s="166"/>
      <c r="T1211" s="166"/>
      <c r="U1211" s="166"/>
      <c r="V1211" s="166"/>
      <c r="W1211" s="166"/>
      <c r="X1211" s="166"/>
      <c r="Y1211" s="167"/>
      <c r="Z1211" s="167"/>
      <c r="AA1211" s="167"/>
      <c r="AB1211" s="167"/>
      <c r="AC1211" s="167"/>
      <c r="AD1211" s="167"/>
      <c r="AE1211" s="167"/>
      <c r="AF1211" s="167"/>
      <c r="AG1211" s="167" t="s">
        <v>224</v>
      </c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</row>
    <row r="1212" spans="1:60">
      <c r="A1212" s="150" t="s">
        <v>174</v>
      </c>
      <c r="B1212" s="151" t="s">
        <v>97</v>
      </c>
      <c r="C1212" s="152" t="s">
        <v>98</v>
      </c>
      <c r="D1212" s="153"/>
      <c r="E1212" s="154"/>
      <c r="F1212" s="155"/>
      <c r="G1212" s="155">
        <f>SUMIF(AG1213:AG1248,"&lt;&gt;NOR",G1213:G1248)</f>
        <v>0</v>
      </c>
      <c r="H1212" s="155"/>
      <c r="I1212" s="155">
        <f>SUM(I1213:I1248)</f>
        <v>0</v>
      </c>
      <c r="J1212" s="155"/>
      <c r="K1212" s="155">
        <f>SUM(K1213:K1248)</f>
        <v>0</v>
      </c>
      <c r="L1212" s="155"/>
      <c r="M1212" s="155">
        <f>SUM(M1213:M1248)</f>
        <v>0</v>
      </c>
      <c r="N1212" s="155"/>
      <c r="O1212" s="155">
        <f>SUM(O1213:O1248)</f>
        <v>10.1</v>
      </c>
      <c r="P1212" s="155"/>
      <c r="Q1212" s="155">
        <f>SUM(Q1213:Q1248)</f>
        <v>0</v>
      </c>
      <c r="R1212" s="155"/>
      <c r="S1212" s="155"/>
      <c r="T1212" s="156"/>
      <c r="U1212" s="157"/>
      <c r="V1212" s="157">
        <f>SUM(V1213:V1248)</f>
        <v>604.54999999999995</v>
      </c>
      <c r="W1212" s="157"/>
      <c r="X1212" s="157"/>
      <c r="AG1212" t="s">
        <v>175</v>
      </c>
    </row>
    <row r="1213" spans="1:60" ht="22.5" outlineLevel="1">
      <c r="A1213" s="158">
        <v>289</v>
      </c>
      <c r="B1213" s="159" t="s">
        <v>1497</v>
      </c>
      <c r="C1213" s="160" t="s">
        <v>1498</v>
      </c>
      <c r="D1213" s="161" t="s">
        <v>260</v>
      </c>
      <c r="E1213" s="162">
        <v>434.01</v>
      </c>
      <c r="F1213" s="163"/>
      <c r="G1213" s="164">
        <f>ROUND(E1213*F1213,2)</f>
        <v>0</v>
      </c>
      <c r="H1213" s="163"/>
      <c r="I1213" s="164">
        <f>ROUND(E1213*H1213,2)</f>
        <v>0</v>
      </c>
      <c r="J1213" s="163"/>
      <c r="K1213" s="164">
        <f>ROUND(E1213*J1213,2)</f>
        <v>0</v>
      </c>
      <c r="L1213" s="164">
        <v>21</v>
      </c>
      <c r="M1213" s="164">
        <f>G1213*(1+L1213/100)</f>
        <v>0</v>
      </c>
      <c r="N1213" s="164">
        <v>0</v>
      </c>
      <c r="O1213" s="164">
        <f>ROUND(E1213*N1213,2)</f>
        <v>0</v>
      </c>
      <c r="P1213" s="164">
        <v>0</v>
      </c>
      <c r="Q1213" s="164">
        <f>ROUND(E1213*P1213,2)</f>
        <v>0</v>
      </c>
      <c r="R1213" s="164" t="s">
        <v>1402</v>
      </c>
      <c r="S1213" s="164" t="s">
        <v>179</v>
      </c>
      <c r="T1213" s="165" t="s">
        <v>179</v>
      </c>
      <c r="U1213" s="166">
        <v>2.75E-2</v>
      </c>
      <c r="V1213" s="166">
        <f>ROUND(E1213*U1213,2)</f>
        <v>11.94</v>
      </c>
      <c r="W1213" s="166"/>
      <c r="X1213" s="166" t="s">
        <v>221</v>
      </c>
      <c r="Y1213" s="167"/>
      <c r="Z1213" s="167"/>
      <c r="AA1213" s="167"/>
      <c r="AB1213" s="167"/>
      <c r="AC1213" s="167"/>
      <c r="AD1213" s="167"/>
      <c r="AE1213" s="167"/>
      <c r="AF1213" s="167"/>
      <c r="AG1213" s="167" t="s">
        <v>222</v>
      </c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</row>
    <row r="1214" spans="1:60" outlineLevel="1">
      <c r="A1214" s="168"/>
      <c r="B1214" s="169"/>
      <c r="C1214" s="179" t="s">
        <v>1499</v>
      </c>
      <c r="D1214" s="180"/>
      <c r="E1214" s="181">
        <v>345.8</v>
      </c>
      <c r="F1214" s="166"/>
      <c r="G1214" s="166"/>
      <c r="H1214" s="166"/>
      <c r="I1214" s="166"/>
      <c r="J1214" s="166"/>
      <c r="K1214" s="166"/>
      <c r="L1214" s="166"/>
      <c r="M1214" s="166"/>
      <c r="N1214" s="166"/>
      <c r="O1214" s="166"/>
      <c r="P1214" s="166"/>
      <c r="Q1214" s="166"/>
      <c r="R1214" s="166"/>
      <c r="S1214" s="166"/>
      <c r="T1214" s="166"/>
      <c r="U1214" s="166"/>
      <c r="V1214" s="166"/>
      <c r="W1214" s="166"/>
      <c r="X1214" s="166"/>
      <c r="Y1214" s="167"/>
      <c r="Z1214" s="167"/>
      <c r="AA1214" s="167"/>
      <c r="AB1214" s="167"/>
      <c r="AC1214" s="167"/>
      <c r="AD1214" s="167"/>
      <c r="AE1214" s="167"/>
      <c r="AF1214" s="167"/>
      <c r="AG1214" s="167" t="s">
        <v>226</v>
      </c>
      <c r="AH1214" s="167">
        <v>0</v>
      </c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</row>
    <row r="1215" spans="1:60" outlineLevel="1">
      <c r="A1215" s="168"/>
      <c r="B1215" s="169"/>
      <c r="C1215" s="179" t="s">
        <v>1500</v>
      </c>
      <c r="D1215" s="180"/>
      <c r="E1215" s="181">
        <v>84.35</v>
      </c>
      <c r="F1215" s="166"/>
      <c r="G1215" s="166"/>
      <c r="H1215" s="166"/>
      <c r="I1215" s="166"/>
      <c r="J1215" s="166"/>
      <c r="K1215" s="166"/>
      <c r="L1215" s="166"/>
      <c r="M1215" s="166"/>
      <c r="N1215" s="166"/>
      <c r="O1215" s="166"/>
      <c r="P1215" s="166"/>
      <c r="Q1215" s="166"/>
      <c r="R1215" s="166"/>
      <c r="S1215" s="166"/>
      <c r="T1215" s="166"/>
      <c r="U1215" s="166"/>
      <c r="V1215" s="166"/>
      <c r="W1215" s="166"/>
      <c r="X1215" s="166"/>
      <c r="Y1215" s="167"/>
      <c r="Z1215" s="167"/>
      <c r="AA1215" s="167"/>
      <c r="AB1215" s="167"/>
      <c r="AC1215" s="167"/>
      <c r="AD1215" s="167"/>
      <c r="AE1215" s="167"/>
      <c r="AF1215" s="167"/>
      <c r="AG1215" s="167" t="s">
        <v>226</v>
      </c>
      <c r="AH1215" s="167">
        <v>0</v>
      </c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</row>
    <row r="1216" spans="1:60" outlineLevel="1">
      <c r="A1216" s="168"/>
      <c r="B1216" s="169"/>
      <c r="C1216" s="179" t="s">
        <v>1501</v>
      </c>
      <c r="D1216" s="180"/>
      <c r="E1216" s="181">
        <v>3.86</v>
      </c>
      <c r="F1216" s="166"/>
      <c r="G1216" s="166"/>
      <c r="H1216" s="166"/>
      <c r="I1216" s="166"/>
      <c r="J1216" s="166"/>
      <c r="K1216" s="166"/>
      <c r="L1216" s="166"/>
      <c r="M1216" s="166"/>
      <c r="N1216" s="166"/>
      <c r="O1216" s="166"/>
      <c r="P1216" s="166"/>
      <c r="Q1216" s="166"/>
      <c r="R1216" s="166"/>
      <c r="S1216" s="166"/>
      <c r="T1216" s="166"/>
      <c r="U1216" s="166"/>
      <c r="V1216" s="166"/>
      <c r="W1216" s="166"/>
      <c r="X1216" s="166"/>
      <c r="Y1216" s="167"/>
      <c r="Z1216" s="167"/>
      <c r="AA1216" s="167"/>
      <c r="AB1216" s="167"/>
      <c r="AC1216" s="167"/>
      <c r="AD1216" s="167"/>
      <c r="AE1216" s="167"/>
      <c r="AF1216" s="167"/>
      <c r="AG1216" s="167" t="s">
        <v>226</v>
      </c>
      <c r="AH1216" s="167">
        <v>0</v>
      </c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</row>
    <row r="1217" spans="1:60" ht="33.75" outlineLevel="1">
      <c r="A1217" s="158">
        <v>290</v>
      </c>
      <c r="B1217" s="159" t="s">
        <v>1502</v>
      </c>
      <c r="C1217" s="160" t="s">
        <v>1503</v>
      </c>
      <c r="D1217" s="161" t="s">
        <v>260</v>
      </c>
      <c r="E1217" s="162">
        <v>316.6635</v>
      </c>
      <c r="F1217" s="163"/>
      <c r="G1217" s="164">
        <f>ROUND(E1217*F1217,2)</f>
        <v>0</v>
      </c>
      <c r="H1217" s="163"/>
      <c r="I1217" s="164">
        <f>ROUND(E1217*H1217,2)</f>
        <v>0</v>
      </c>
      <c r="J1217" s="163"/>
      <c r="K1217" s="164">
        <f>ROUND(E1217*J1217,2)</f>
        <v>0</v>
      </c>
      <c r="L1217" s="164">
        <v>21</v>
      </c>
      <c r="M1217" s="164">
        <f>G1217*(1+L1217/100)</f>
        <v>0</v>
      </c>
      <c r="N1217" s="164">
        <v>1.7000000000000001E-4</v>
      </c>
      <c r="O1217" s="164">
        <f>ROUND(E1217*N1217,2)</f>
        <v>0.05</v>
      </c>
      <c r="P1217" s="164">
        <v>0</v>
      </c>
      <c r="Q1217" s="164">
        <f>ROUND(E1217*P1217,2)</f>
        <v>0</v>
      </c>
      <c r="R1217" s="164" t="s">
        <v>1402</v>
      </c>
      <c r="S1217" s="164" t="s">
        <v>179</v>
      </c>
      <c r="T1217" s="165" t="s">
        <v>179</v>
      </c>
      <c r="U1217" s="166">
        <v>4.9000000000000002E-2</v>
      </c>
      <c r="V1217" s="166">
        <f>ROUND(E1217*U1217,2)</f>
        <v>15.52</v>
      </c>
      <c r="W1217" s="166"/>
      <c r="X1217" s="166" t="s">
        <v>221</v>
      </c>
      <c r="Y1217" s="167"/>
      <c r="Z1217" s="167"/>
      <c r="AA1217" s="167"/>
      <c r="AB1217" s="167"/>
      <c r="AC1217" s="167"/>
      <c r="AD1217" s="167"/>
      <c r="AE1217" s="167"/>
      <c r="AF1217" s="167"/>
      <c r="AG1217" s="167" t="s">
        <v>222</v>
      </c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</row>
    <row r="1218" spans="1:60" outlineLevel="1">
      <c r="A1218" s="168"/>
      <c r="B1218" s="169"/>
      <c r="C1218" s="179" t="s">
        <v>1504</v>
      </c>
      <c r="D1218" s="180"/>
      <c r="E1218" s="181">
        <v>316.6635</v>
      </c>
      <c r="F1218" s="166"/>
      <c r="G1218" s="166"/>
      <c r="H1218" s="166"/>
      <c r="I1218" s="166"/>
      <c r="J1218" s="166"/>
      <c r="K1218" s="166"/>
      <c r="L1218" s="166"/>
      <c r="M1218" s="166"/>
      <c r="N1218" s="166"/>
      <c r="O1218" s="166"/>
      <c r="P1218" s="166"/>
      <c r="Q1218" s="166"/>
      <c r="R1218" s="166"/>
      <c r="S1218" s="166"/>
      <c r="T1218" s="166"/>
      <c r="U1218" s="166"/>
      <c r="V1218" s="166"/>
      <c r="W1218" s="166"/>
      <c r="X1218" s="166"/>
      <c r="Y1218" s="167"/>
      <c r="Z1218" s="167"/>
      <c r="AA1218" s="167"/>
      <c r="AB1218" s="167"/>
      <c r="AC1218" s="167"/>
      <c r="AD1218" s="167"/>
      <c r="AE1218" s="167"/>
      <c r="AF1218" s="167"/>
      <c r="AG1218" s="167" t="s">
        <v>226</v>
      </c>
      <c r="AH1218" s="167">
        <v>0</v>
      </c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</row>
    <row r="1219" spans="1:60" ht="22.5" outlineLevel="1">
      <c r="A1219" s="158">
        <v>291</v>
      </c>
      <c r="B1219" s="159" t="s">
        <v>1505</v>
      </c>
      <c r="C1219" s="160" t="s">
        <v>1506</v>
      </c>
      <c r="D1219" s="161" t="s">
        <v>260</v>
      </c>
      <c r="E1219" s="162">
        <v>868.02</v>
      </c>
      <c r="F1219" s="163"/>
      <c r="G1219" s="164">
        <f>ROUND(E1219*F1219,2)</f>
        <v>0</v>
      </c>
      <c r="H1219" s="163"/>
      <c r="I1219" s="164">
        <f>ROUND(E1219*H1219,2)</f>
        <v>0</v>
      </c>
      <c r="J1219" s="163"/>
      <c r="K1219" s="164">
        <f>ROUND(E1219*J1219,2)</f>
        <v>0</v>
      </c>
      <c r="L1219" s="164">
        <v>21</v>
      </c>
      <c r="M1219" s="164">
        <f>G1219*(1+L1219/100)</f>
        <v>0</v>
      </c>
      <c r="N1219" s="164">
        <v>4.0999999999999999E-4</v>
      </c>
      <c r="O1219" s="164">
        <f>ROUND(E1219*N1219,2)</f>
        <v>0.36</v>
      </c>
      <c r="P1219" s="164">
        <v>0</v>
      </c>
      <c r="Q1219" s="164">
        <f>ROUND(E1219*P1219,2)</f>
        <v>0</v>
      </c>
      <c r="R1219" s="164" t="s">
        <v>1402</v>
      </c>
      <c r="S1219" s="164" t="s">
        <v>179</v>
      </c>
      <c r="T1219" s="165" t="s">
        <v>179</v>
      </c>
      <c r="U1219" s="166">
        <v>0.22991</v>
      </c>
      <c r="V1219" s="166">
        <f>ROUND(E1219*U1219,2)</f>
        <v>199.57</v>
      </c>
      <c r="W1219" s="166"/>
      <c r="X1219" s="166" t="s">
        <v>221</v>
      </c>
      <c r="Y1219" s="167"/>
      <c r="Z1219" s="167"/>
      <c r="AA1219" s="167"/>
      <c r="AB1219" s="167"/>
      <c r="AC1219" s="167"/>
      <c r="AD1219" s="167"/>
      <c r="AE1219" s="167"/>
      <c r="AF1219" s="167"/>
      <c r="AG1219" s="167" t="s">
        <v>222</v>
      </c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</row>
    <row r="1220" spans="1:60" outlineLevel="1">
      <c r="A1220" s="168"/>
      <c r="B1220" s="169"/>
      <c r="C1220" s="179" t="s">
        <v>1507</v>
      </c>
      <c r="D1220" s="180"/>
      <c r="E1220" s="181">
        <v>868.02</v>
      </c>
      <c r="F1220" s="166"/>
      <c r="G1220" s="166"/>
      <c r="H1220" s="166"/>
      <c r="I1220" s="166"/>
      <c r="J1220" s="166"/>
      <c r="K1220" s="166"/>
      <c r="L1220" s="166"/>
      <c r="M1220" s="166"/>
      <c r="N1220" s="166"/>
      <c r="O1220" s="166"/>
      <c r="P1220" s="166"/>
      <c r="Q1220" s="166"/>
      <c r="R1220" s="166"/>
      <c r="S1220" s="166"/>
      <c r="T1220" s="166"/>
      <c r="U1220" s="166"/>
      <c r="V1220" s="166"/>
      <c r="W1220" s="166"/>
      <c r="X1220" s="166"/>
      <c r="Y1220" s="167"/>
      <c r="Z1220" s="167"/>
      <c r="AA1220" s="167"/>
      <c r="AB1220" s="167"/>
      <c r="AC1220" s="167"/>
      <c r="AD1220" s="167"/>
      <c r="AE1220" s="167"/>
      <c r="AF1220" s="167"/>
      <c r="AG1220" s="167" t="s">
        <v>226</v>
      </c>
      <c r="AH1220" s="167">
        <v>5</v>
      </c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</row>
    <row r="1221" spans="1:60" ht="22.5" outlineLevel="1">
      <c r="A1221" s="158">
        <v>292</v>
      </c>
      <c r="B1221" s="159" t="s">
        <v>1508</v>
      </c>
      <c r="C1221" s="160" t="s">
        <v>1509</v>
      </c>
      <c r="D1221" s="161" t="s">
        <v>260</v>
      </c>
      <c r="E1221" s="162">
        <v>633.327</v>
      </c>
      <c r="F1221" s="163"/>
      <c r="G1221" s="164">
        <f>ROUND(E1221*F1221,2)</f>
        <v>0</v>
      </c>
      <c r="H1221" s="163"/>
      <c r="I1221" s="164">
        <f>ROUND(E1221*H1221,2)</f>
        <v>0</v>
      </c>
      <c r="J1221" s="163"/>
      <c r="K1221" s="164">
        <f>ROUND(E1221*J1221,2)</f>
        <v>0</v>
      </c>
      <c r="L1221" s="164">
        <v>21</v>
      </c>
      <c r="M1221" s="164">
        <f>G1221*(1+L1221/100)</f>
        <v>0</v>
      </c>
      <c r="N1221" s="164">
        <v>5.8E-4</v>
      </c>
      <c r="O1221" s="164">
        <f>ROUND(E1221*N1221,2)</f>
        <v>0.37</v>
      </c>
      <c r="P1221" s="164">
        <v>0</v>
      </c>
      <c r="Q1221" s="164">
        <f>ROUND(E1221*P1221,2)</f>
        <v>0</v>
      </c>
      <c r="R1221" s="164" t="s">
        <v>1402</v>
      </c>
      <c r="S1221" s="164" t="s">
        <v>179</v>
      </c>
      <c r="T1221" s="165" t="s">
        <v>179</v>
      </c>
      <c r="U1221" s="166">
        <v>0.26600000000000001</v>
      </c>
      <c r="V1221" s="166">
        <f>ROUND(E1221*U1221,2)</f>
        <v>168.46</v>
      </c>
      <c r="W1221" s="166"/>
      <c r="X1221" s="166" t="s">
        <v>221</v>
      </c>
      <c r="Y1221" s="167"/>
      <c r="Z1221" s="167"/>
      <c r="AA1221" s="167"/>
      <c r="AB1221" s="167"/>
      <c r="AC1221" s="167"/>
      <c r="AD1221" s="167"/>
      <c r="AE1221" s="167"/>
      <c r="AF1221" s="167"/>
      <c r="AG1221" s="167" t="s">
        <v>222</v>
      </c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</row>
    <row r="1222" spans="1:60" outlineLevel="1">
      <c r="A1222" s="168"/>
      <c r="B1222" s="169"/>
      <c r="C1222" s="179" t="s">
        <v>1510</v>
      </c>
      <c r="D1222" s="180"/>
      <c r="E1222" s="181">
        <v>633.327</v>
      </c>
      <c r="F1222" s="166"/>
      <c r="G1222" s="166"/>
      <c r="H1222" s="166"/>
      <c r="I1222" s="166"/>
      <c r="J1222" s="166"/>
      <c r="K1222" s="166"/>
      <c r="L1222" s="166"/>
      <c r="M1222" s="166"/>
      <c r="N1222" s="166"/>
      <c r="O1222" s="166"/>
      <c r="P1222" s="166"/>
      <c r="Q1222" s="166"/>
      <c r="R1222" s="166"/>
      <c r="S1222" s="166"/>
      <c r="T1222" s="166"/>
      <c r="U1222" s="166"/>
      <c r="V1222" s="166"/>
      <c r="W1222" s="166"/>
      <c r="X1222" s="166"/>
      <c r="Y1222" s="167"/>
      <c r="Z1222" s="167"/>
      <c r="AA1222" s="167"/>
      <c r="AB1222" s="167"/>
      <c r="AC1222" s="167"/>
      <c r="AD1222" s="167"/>
      <c r="AE1222" s="167"/>
      <c r="AF1222" s="167"/>
      <c r="AG1222" s="167" t="s">
        <v>226</v>
      </c>
      <c r="AH1222" s="167">
        <v>5</v>
      </c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</row>
    <row r="1223" spans="1:60" outlineLevel="1">
      <c r="A1223" s="158">
        <v>293</v>
      </c>
      <c r="B1223" s="159" t="s">
        <v>1511</v>
      </c>
      <c r="C1223" s="160" t="s">
        <v>1512</v>
      </c>
      <c r="D1223" s="161" t="s">
        <v>260</v>
      </c>
      <c r="E1223" s="162">
        <v>253.99</v>
      </c>
      <c r="F1223" s="163"/>
      <c r="G1223" s="164">
        <f>ROUND(E1223*F1223,2)</f>
        <v>0</v>
      </c>
      <c r="H1223" s="163"/>
      <c r="I1223" s="164">
        <f>ROUND(E1223*H1223,2)</f>
        <v>0</v>
      </c>
      <c r="J1223" s="163"/>
      <c r="K1223" s="164">
        <f>ROUND(E1223*J1223,2)</f>
        <v>0</v>
      </c>
      <c r="L1223" s="164">
        <v>21</v>
      </c>
      <c r="M1223" s="164">
        <f>G1223*(1+L1223/100)</f>
        <v>0</v>
      </c>
      <c r="N1223" s="164">
        <v>3.6800000000000001E-3</v>
      </c>
      <c r="O1223" s="164">
        <f>ROUND(E1223*N1223,2)</f>
        <v>0.93</v>
      </c>
      <c r="P1223" s="164">
        <v>0</v>
      </c>
      <c r="Q1223" s="164">
        <f>ROUND(E1223*P1223,2)</f>
        <v>0</v>
      </c>
      <c r="R1223" s="164" t="s">
        <v>1402</v>
      </c>
      <c r="S1223" s="164" t="s">
        <v>179</v>
      </c>
      <c r="T1223" s="165" t="s">
        <v>179</v>
      </c>
      <c r="U1223" s="166">
        <v>0.38500000000000001</v>
      </c>
      <c r="V1223" s="166">
        <f>ROUND(E1223*U1223,2)</f>
        <v>97.79</v>
      </c>
      <c r="W1223" s="166"/>
      <c r="X1223" s="166" t="s">
        <v>221</v>
      </c>
      <c r="Y1223" s="167"/>
      <c r="Z1223" s="167"/>
      <c r="AA1223" s="167"/>
      <c r="AB1223" s="167"/>
      <c r="AC1223" s="167"/>
      <c r="AD1223" s="167"/>
      <c r="AE1223" s="167"/>
      <c r="AF1223" s="167"/>
      <c r="AG1223" s="167" t="s">
        <v>222</v>
      </c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</row>
    <row r="1224" spans="1:60" ht="12.75" customHeight="1" outlineLevel="1">
      <c r="A1224" s="168"/>
      <c r="B1224" s="169"/>
      <c r="C1224" s="242" t="s">
        <v>1513</v>
      </c>
      <c r="D1224" s="242"/>
      <c r="E1224" s="242"/>
      <c r="F1224" s="242"/>
      <c r="G1224" s="242"/>
      <c r="H1224" s="166"/>
      <c r="I1224" s="166"/>
      <c r="J1224" s="166"/>
      <c r="K1224" s="166"/>
      <c r="L1224" s="166"/>
      <c r="M1224" s="166"/>
      <c r="N1224" s="166"/>
      <c r="O1224" s="166"/>
      <c r="P1224" s="166"/>
      <c r="Q1224" s="166"/>
      <c r="R1224" s="166"/>
      <c r="S1224" s="166"/>
      <c r="T1224" s="166"/>
      <c r="U1224" s="166"/>
      <c r="V1224" s="166"/>
      <c r="W1224" s="166"/>
      <c r="X1224" s="166"/>
      <c r="Y1224" s="167"/>
      <c r="Z1224" s="167"/>
      <c r="AA1224" s="167"/>
      <c r="AB1224" s="167"/>
      <c r="AC1224" s="167"/>
      <c r="AD1224" s="167"/>
      <c r="AE1224" s="167"/>
      <c r="AF1224" s="167"/>
      <c r="AG1224" s="167" t="s">
        <v>184</v>
      </c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</row>
    <row r="1225" spans="1:60" outlineLevel="1">
      <c r="A1225" s="168"/>
      <c r="B1225" s="169"/>
      <c r="C1225" s="179" t="s">
        <v>1514</v>
      </c>
      <c r="D1225" s="180"/>
      <c r="E1225" s="181">
        <v>62.3</v>
      </c>
      <c r="F1225" s="166"/>
      <c r="G1225" s="166"/>
      <c r="H1225" s="166"/>
      <c r="I1225" s="166"/>
      <c r="J1225" s="166"/>
      <c r="K1225" s="166"/>
      <c r="L1225" s="166"/>
      <c r="M1225" s="166"/>
      <c r="N1225" s="166"/>
      <c r="O1225" s="166"/>
      <c r="P1225" s="166"/>
      <c r="Q1225" s="166"/>
      <c r="R1225" s="166"/>
      <c r="S1225" s="166"/>
      <c r="T1225" s="166"/>
      <c r="U1225" s="166"/>
      <c r="V1225" s="166"/>
      <c r="W1225" s="166"/>
      <c r="X1225" s="166"/>
      <c r="Y1225" s="167"/>
      <c r="Z1225" s="167"/>
      <c r="AA1225" s="167"/>
      <c r="AB1225" s="167"/>
      <c r="AC1225" s="167"/>
      <c r="AD1225" s="167"/>
      <c r="AE1225" s="167"/>
      <c r="AF1225" s="167"/>
      <c r="AG1225" s="167" t="s">
        <v>226</v>
      </c>
      <c r="AH1225" s="167">
        <v>0</v>
      </c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</row>
    <row r="1226" spans="1:60" outlineLevel="1">
      <c r="A1226" s="168"/>
      <c r="B1226" s="169"/>
      <c r="C1226" s="179" t="s">
        <v>1515</v>
      </c>
      <c r="D1226" s="180"/>
      <c r="E1226" s="181">
        <v>60.3</v>
      </c>
      <c r="F1226" s="166"/>
      <c r="G1226" s="166"/>
      <c r="H1226" s="166"/>
      <c r="I1226" s="166"/>
      <c r="J1226" s="166"/>
      <c r="K1226" s="166"/>
      <c r="L1226" s="166"/>
      <c r="M1226" s="166"/>
      <c r="N1226" s="166"/>
      <c r="O1226" s="166"/>
      <c r="P1226" s="166"/>
      <c r="Q1226" s="166"/>
      <c r="R1226" s="166"/>
      <c r="S1226" s="166"/>
      <c r="T1226" s="166"/>
      <c r="U1226" s="166"/>
      <c r="V1226" s="166"/>
      <c r="W1226" s="166"/>
      <c r="X1226" s="166"/>
      <c r="Y1226" s="167"/>
      <c r="Z1226" s="167"/>
      <c r="AA1226" s="167"/>
      <c r="AB1226" s="167"/>
      <c r="AC1226" s="167"/>
      <c r="AD1226" s="167"/>
      <c r="AE1226" s="167"/>
      <c r="AF1226" s="167"/>
      <c r="AG1226" s="167" t="s">
        <v>226</v>
      </c>
      <c r="AH1226" s="167">
        <v>0</v>
      </c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</row>
    <row r="1227" spans="1:60" outlineLevel="1">
      <c r="A1227" s="168"/>
      <c r="B1227" s="169"/>
      <c r="C1227" s="179" t="s">
        <v>1516</v>
      </c>
      <c r="D1227" s="180"/>
      <c r="E1227" s="181">
        <v>30.9</v>
      </c>
      <c r="F1227" s="166"/>
      <c r="G1227" s="166"/>
      <c r="H1227" s="166"/>
      <c r="I1227" s="166"/>
      <c r="J1227" s="166"/>
      <c r="K1227" s="166"/>
      <c r="L1227" s="166"/>
      <c r="M1227" s="166"/>
      <c r="N1227" s="166"/>
      <c r="O1227" s="166"/>
      <c r="P1227" s="166"/>
      <c r="Q1227" s="166"/>
      <c r="R1227" s="166"/>
      <c r="S1227" s="166"/>
      <c r="T1227" s="166"/>
      <c r="U1227" s="166"/>
      <c r="V1227" s="166"/>
      <c r="W1227" s="166"/>
      <c r="X1227" s="166"/>
      <c r="Y1227" s="167"/>
      <c r="Z1227" s="167"/>
      <c r="AA1227" s="167"/>
      <c r="AB1227" s="167"/>
      <c r="AC1227" s="167"/>
      <c r="AD1227" s="167"/>
      <c r="AE1227" s="167"/>
      <c r="AF1227" s="167"/>
      <c r="AG1227" s="167" t="s">
        <v>226</v>
      </c>
      <c r="AH1227" s="167">
        <v>0</v>
      </c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</row>
    <row r="1228" spans="1:60" ht="33.75" outlineLevel="1">
      <c r="A1228" s="168"/>
      <c r="B1228" s="169"/>
      <c r="C1228" s="179" t="s">
        <v>1517</v>
      </c>
      <c r="D1228" s="180"/>
      <c r="E1228" s="181">
        <v>36.57</v>
      </c>
      <c r="F1228" s="166"/>
      <c r="G1228" s="166"/>
      <c r="H1228" s="166"/>
      <c r="I1228" s="166"/>
      <c r="J1228" s="166"/>
      <c r="K1228" s="166"/>
      <c r="L1228" s="166"/>
      <c r="M1228" s="166"/>
      <c r="N1228" s="166"/>
      <c r="O1228" s="166"/>
      <c r="P1228" s="166"/>
      <c r="Q1228" s="166"/>
      <c r="R1228" s="166"/>
      <c r="S1228" s="166"/>
      <c r="T1228" s="166"/>
      <c r="U1228" s="166"/>
      <c r="V1228" s="166"/>
      <c r="W1228" s="166"/>
      <c r="X1228" s="166"/>
      <c r="Y1228" s="167"/>
      <c r="Z1228" s="167"/>
      <c r="AA1228" s="167"/>
      <c r="AB1228" s="167"/>
      <c r="AC1228" s="167"/>
      <c r="AD1228" s="167"/>
      <c r="AE1228" s="167"/>
      <c r="AF1228" s="167"/>
      <c r="AG1228" s="167" t="s">
        <v>226</v>
      </c>
      <c r="AH1228" s="167">
        <v>0</v>
      </c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</row>
    <row r="1229" spans="1:60" ht="33.75" outlineLevel="1">
      <c r="A1229" s="168"/>
      <c r="B1229" s="169"/>
      <c r="C1229" s="179" t="s">
        <v>1518</v>
      </c>
      <c r="D1229" s="180"/>
      <c r="E1229" s="181">
        <v>33.6</v>
      </c>
      <c r="F1229" s="166"/>
      <c r="G1229" s="166"/>
      <c r="H1229" s="166"/>
      <c r="I1229" s="166"/>
      <c r="J1229" s="166"/>
      <c r="K1229" s="166"/>
      <c r="L1229" s="166"/>
      <c r="M1229" s="166"/>
      <c r="N1229" s="166"/>
      <c r="O1229" s="166"/>
      <c r="P1229" s="166"/>
      <c r="Q1229" s="166"/>
      <c r="R1229" s="166"/>
      <c r="S1229" s="166"/>
      <c r="T1229" s="166"/>
      <c r="U1229" s="166"/>
      <c r="V1229" s="166"/>
      <c r="W1229" s="166"/>
      <c r="X1229" s="166"/>
      <c r="Y1229" s="167"/>
      <c r="Z1229" s="167"/>
      <c r="AA1229" s="167"/>
      <c r="AB1229" s="167"/>
      <c r="AC1229" s="167"/>
      <c r="AD1229" s="167"/>
      <c r="AE1229" s="167"/>
      <c r="AF1229" s="167"/>
      <c r="AG1229" s="167" t="s">
        <v>226</v>
      </c>
      <c r="AH1229" s="167">
        <v>0</v>
      </c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</row>
    <row r="1230" spans="1:60" ht="22.5" outlineLevel="1">
      <c r="A1230" s="168"/>
      <c r="B1230" s="169"/>
      <c r="C1230" s="179" t="s">
        <v>1519</v>
      </c>
      <c r="D1230" s="180"/>
      <c r="E1230" s="181">
        <v>22.32</v>
      </c>
      <c r="F1230" s="166"/>
      <c r="G1230" s="166"/>
      <c r="H1230" s="166"/>
      <c r="I1230" s="166"/>
      <c r="J1230" s="166"/>
      <c r="K1230" s="166"/>
      <c r="L1230" s="166"/>
      <c r="M1230" s="166"/>
      <c r="N1230" s="166"/>
      <c r="O1230" s="166"/>
      <c r="P1230" s="166"/>
      <c r="Q1230" s="166"/>
      <c r="R1230" s="166"/>
      <c r="S1230" s="166"/>
      <c r="T1230" s="166"/>
      <c r="U1230" s="166"/>
      <c r="V1230" s="166"/>
      <c r="W1230" s="166"/>
      <c r="X1230" s="166"/>
      <c r="Y1230" s="167"/>
      <c r="Z1230" s="167"/>
      <c r="AA1230" s="167"/>
      <c r="AB1230" s="167"/>
      <c r="AC1230" s="167"/>
      <c r="AD1230" s="167"/>
      <c r="AE1230" s="167"/>
      <c r="AF1230" s="167"/>
      <c r="AG1230" s="167" t="s">
        <v>226</v>
      </c>
      <c r="AH1230" s="167">
        <v>0</v>
      </c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</row>
    <row r="1231" spans="1:60" outlineLevel="1">
      <c r="A1231" s="168"/>
      <c r="B1231" s="169"/>
      <c r="C1231" s="179" t="s">
        <v>1520</v>
      </c>
      <c r="D1231" s="180"/>
      <c r="E1231" s="181">
        <v>8</v>
      </c>
      <c r="F1231" s="166"/>
      <c r="G1231" s="166"/>
      <c r="H1231" s="166"/>
      <c r="I1231" s="166"/>
      <c r="J1231" s="166"/>
      <c r="K1231" s="166"/>
      <c r="L1231" s="166"/>
      <c r="M1231" s="166"/>
      <c r="N1231" s="166"/>
      <c r="O1231" s="166"/>
      <c r="P1231" s="166"/>
      <c r="Q1231" s="166"/>
      <c r="R1231" s="166"/>
      <c r="S1231" s="166"/>
      <c r="T1231" s="166"/>
      <c r="U1231" s="166"/>
      <c r="V1231" s="166"/>
      <c r="W1231" s="166"/>
      <c r="X1231" s="166"/>
      <c r="Y1231" s="167"/>
      <c r="Z1231" s="167"/>
      <c r="AA1231" s="167"/>
      <c r="AB1231" s="167"/>
      <c r="AC1231" s="167"/>
      <c r="AD1231" s="167"/>
      <c r="AE1231" s="167"/>
      <c r="AF1231" s="167"/>
      <c r="AG1231" s="167" t="s">
        <v>226</v>
      </c>
      <c r="AH1231" s="167">
        <v>0</v>
      </c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</row>
    <row r="1232" spans="1:60" ht="22.5" outlineLevel="1">
      <c r="A1232" s="158">
        <v>294</v>
      </c>
      <c r="B1232" s="159" t="s">
        <v>1521</v>
      </c>
      <c r="C1232" s="160" t="s">
        <v>1522</v>
      </c>
      <c r="D1232" s="161" t="s">
        <v>327</v>
      </c>
      <c r="E1232" s="162">
        <v>400.5</v>
      </c>
      <c r="F1232" s="163"/>
      <c r="G1232" s="164">
        <f>ROUND(E1232*F1232,2)</f>
        <v>0</v>
      </c>
      <c r="H1232" s="163"/>
      <c r="I1232" s="164">
        <f>ROUND(E1232*H1232,2)</f>
        <v>0</v>
      </c>
      <c r="J1232" s="163"/>
      <c r="K1232" s="164">
        <f>ROUND(E1232*J1232,2)</f>
        <v>0</v>
      </c>
      <c r="L1232" s="164">
        <v>21</v>
      </c>
      <c r="M1232" s="164">
        <f>G1232*(1+L1232/100)</f>
        <v>0</v>
      </c>
      <c r="N1232" s="164">
        <v>3.2000000000000003E-4</v>
      </c>
      <c r="O1232" s="164">
        <f>ROUND(E1232*N1232,2)</f>
        <v>0.13</v>
      </c>
      <c r="P1232" s="164">
        <v>0</v>
      </c>
      <c r="Q1232" s="164">
        <f>ROUND(E1232*P1232,2)</f>
        <v>0</v>
      </c>
      <c r="R1232" s="164" t="s">
        <v>1402</v>
      </c>
      <c r="S1232" s="164" t="s">
        <v>179</v>
      </c>
      <c r="T1232" s="165" t="s">
        <v>179</v>
      </c>
      <c r="U1232" s="166">
        <v>0.11</v>
      </c>
      <c r="V1232" s="166">
        <f>ROUND(E1232*U1232,2)</f>
        <v>44.06</v>
      </c>
      <c r="W1232" s="166"/>
      <c r="X1232" s="166" t="s">
        <v>221</v>
      </c>
      <c r="Y1232" s="167"/>
      <c r="Z1232" s="167"/>
      <c r="AA1232" s="167"/>
      <c r="AB1232" s="167"/>
      <c r="AC1232" s="167"/>
      <c r="AD1232" s="167"/>
      <c r="AE1232" s="167"/>
      <c r="AF1232" s="167"/>
      <c r="AG1232" s="167" t="s">
        <v>222</v>
      </c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</row>
    <row r="1233" spans="1:60" ht="33.75" outlineLevel="1">
      <c r="A1233" s="168"/>
      <c r="B1233" s="169"/>
      <c r="C1233" s="179" t="s">
        <v>1523</v>
      </c>
      <c r="D1233" s="180"/>
      <c r="E1233" s="181">
        <v>121.9</v>
      </c>
      <c r="F1233" s="166"/>
      <c r="G1233" s="166"/>
      <c r="H1233" s="166"/>
      <c r="I1233" s="166"/>
      <c r="J1233" s="166"/>
      <c r="K1233" s="166"/>
      <c r="L1233" s="166"/>
      <c r="M1233" s="166"/>
      <c r="N1233" s="166"/>
      <c r="O1233" s="166"/>
      <c r="P1233" s="166"/>
      <c r="Q1233" s="166"/>
      <c r="R1233" s="166"/>
      <c r="S1233" s="166"/>
      <c r="T1233" s="166"/>
      <c r="U1233" s="166"/>
      <c r="V1233" s="166"/>
      <c r="W1233" s="166"/>
      <c r="X1233" s="166"/>
      <c r="Y1233" s="167"/>
      <c r="Z1233" s="167"/>
      <c r="AA1233" s="167"/>
      <c r="AB1233" s="167"/>
      <c r="AC1233" s="167"/>
      <c r="AD1233" s="167"/>
      <c r="AE1233" s="167"/>
      <c r="AF1233" s="167"/>
      <c r="AG1233" s="167" t="s">
        <v>226</v>
      </c>
      <c r="AH1233" s="167">
        <v>0</v>
      </c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</row>
    <row r="1234" spans="1:60" ht="33.75" outlineLevel="1">
      <c r="A1234" s="168"/>
      <c r="B1234" s="169"/>
      <c r="C1234" s="179" t="s">
        <v>1524</v>
      </c>
      <c r="D1234" s="180"/>
      <c r="E1234" s="181">
        <v>112</v>
      </c>
      <c r="F1234" s="166"/>
      <c r="G1234" s="166"/>
      <c r="H1234" s="166"/>
      <c r="I1234" s="166"/>
      <c r="J1234" s="166"/>
      <c r="K1234" s="166"/>
      <c r="L1234" s="166"/>
      <c r="M1234" s="166"/>
      <c r="N1234" s="166"/>
      <c r="O1234" s="166"/>
      <c r="P1234" s="166"/>
      <c r="Q1234" s="166"/>
      <c r="R1234" s="166"/>
      <c r="S1234" s="166"/>
      <c r="T1234" s="166"/>
      <c r="U1234" s="166"/>
      <c r="V1234" s="166"/>
      <c r="W1234" s="166"/>
      <c r="X1234" s="166"/>
      <c r="Y1234" s="167"/>
      <c r="Z1234" s="167"/>
      <c r="AA1234" s="167"/>
      <c r="AB1234" s="167"/>
      <c r="AC1234" s="167"/>
      <c r="AD1234" s="167"/>
      <c r="AE1234" s="167"/>
      <c r="AF1234" s="167"/>
      <c r="AG1234" s="167" t="s">
        <v>226</v>
      </c>
      <c r="AH1234" s="167">
        <v>0</v>
      </c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</row>
    <row r="1235" spans="1:60" outlineLevel="1">
      <c r="A1235" s="168"/>
      <c r="B1235" s="169"/>
      <c r="C1235" s="179" t="s">
        <v>1525</v>
      </c>
      <c r="D1235" s="180"/>
      <c r="E1235" s="181">
        <v>74.400000000000006</v>
      </c>
      <c r="F1235" s="166"/>
      <c r="G1235" s="166"/>
      <c r="H1235" s="166"/>
      <c r="I1235" s="166"/>
      <c r="J1235" s="166"/>
      <c r="K1235" s="166"/>
      <c r="L1235" s="166"/>
      <c r="M1235" s="166"/>
      <c r="N1235" s="166"/>
      <c r="O1235" s="166"/>
      <c r="P1235" s="166"/>
      <c r="Q1235" s="166"/>
      <c r="R1235" s="166"/>
      <c r="S1235" s="166"/>
      <c r="T1235" s="166"/>
      <c r="U1235" s="166"/>
      <c r="V1235" s="166"/>
      <c r="W1235" s="166"/>
      <c r="X1235" s="166"/>
      <c r="Y1235" s="167"/>
      <c r="Z1235" s="167"/>
      <c r="AA1235" s="167"/>
      <c r="AB1235" s="167"/>
      <c r="AC1235" s="167"/>
      <c r="AD1235" s="167"/>
      <c r="AE1235" s="167"/>
      <c r="AF1235" s="167"/>
      <c r="AG1235" s="167" t="s">
        <v>226</v>
      </c>
      <c r="AH1235" s="167">
        <v>0</v>
      </c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</row>
    <row r="1236" spans="1:60" outlineLevel="1">
      <c r="A1236" s="168"/>
      <c r="B1236" s="169"/>
      <c r="C1236" s="179" t="s">
        <v>1526</v>
      </c>
      <c r="D1236" s="180"/>
      <c r="E1236" s="181">
        <v>4</v>
      </c>
      <c r="F1236" s="166"/>
      <c r="G1236" s="166"/>
      <c r="H1236" s="166"/>
      <c r="I1236" s="166"/>
      <c r="J1236" s="166"/>
      <c r="K1236" s="166"/>
      <c r="L1236" s="166"/>
      <c r="M1236" s="166"/>
      <c r="N1236" s="166"/>
      <c r="O1236" s="166"/>
      <c r="P1236" s="166"/>
      <c r="Q1236" s="166"/>
      <c r="R1236" s="166"/>
      <c r="S1236" s="166"/>
      <c r="T1236" s="166"/>
      <c r="U1236" s="166"/>
      <c r="V1236" s="166"/>
      <c r="W1236" s="166"/>
      <c r="X1236" s="166"/>
      <c r="Y1236" s="167"/>
      <c r="Z1236" s="167"/>
      <c r="AA1236" s="167"/>
      <c r="AB1236" s="167"/>
      <c r="AC1236" s="167"/>
      <c r="AD1236" s="167"/>
      <c r="AE1236" s="167"/>
      <c r="AF1236" s="167"/>
      <c r="AG1236" s="167" t="s">
        <v>226</v>
      </c>
      <c r="AH1236" s="167">
        <v>0</v>
      </c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</row>
    <row r="1237" spans="1:60" outlineLevel="1">
      <c r="A1237" s="168"/>
      <c r="B1237" s="169"/>
      <c r="C1237" s="179" t="s">
        <v>1527</v>
      </c>
      <c r="D1237" s="180"/>
      <c r="E1237" s="181">
        <v>69.599999999999994</v>
      </c>
      <c r="F1237" s="166"/>
      <c r="G1237" s="166"/>
      <c r="H1237" s="166"/>
      <c r="I1237" s="166"/>
      <c r="J1237" s="166"/>
      <c r="K1237" s="166"/>
      <c r="L1237" s="166"/>
      <c r="M1237" s="166"/>
      <c r="N1237" s="166"/>
      <c r="O1237" s="166"/>
      <c r="P1237" s="166"/>
      <c r="Q1237" s="166"/>
      <c r="R1237" s="166"/>
      <c r="S1237" s="166"/>
      <c r="T1237" s="166"/>
      <c r="U1237" s="166"/>
      <c r="V1237" s="166"/>
      <c r="W1237" s="166"/>
      <c r="X1237" s="166"/>
      <c r="Y1237" s="167"/>
      <c r="Z1237" s="167"/>
      <c r="AA1237" s="167"/>
      <c r="AB1237" s="167"/>
      <c r="AC1237" s="167"/>
      <c r="AD1237" s="167"/>
      <c r="AE1237" s="167"/>
      <c r="AF1237" s="167"/>
      <c r="AG1237" s="167" t="s">
        <v>226</v>
      </c>
      <c r="AH1237" s="167">
        <v>0</v>
      </c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</row>
    <row r="1238" spans="1:60" outlineLevel="1">
      <c r="A1238" s="168"/>
      <c r="B1238" s="169"/>
      <c r="C1238" s="179" t="s">
        <v>1528</v>
      </c>
      <c r="D1238" s="180"/>
      <c r="E1238" s="181">
        <v>18.600000000000001</v>
      </c>
      <c r="F1238" s="166"/>
      <c r="G1238" s="166"/>
      <c r="H1238" s="166"/>
      <c r="I1238" s="166"/>
      <c r="J1238" s="166"/>
      <c r="K1238" s="166"/>
      <c r="L1238" s="166"/>
      <c r="M1238" s="166"/>
      <c r="N1238" s="166"/>
      <c r="O1238" s="166"/>
      <c r="P1238" s="166"/>
      <c r="Q1238" s="166"/>
      <c r="R1238" s="166"/>
      <c r="S1238" s="166"/>
      <c r="T1238" s="166"/>
      <c r="U1238" s="166"/>
      <c r="V1238" s="166"/>
      <c r="W1238" s="166"/>
      <c r="X1238" s="166"/>
      <c r="Y1238" s="167"/>
      <c r="Z1238" s="167"/>
      <c r="AA1238" s="167"/>
      <c r="AB1238" s="167"/>
      <c r="AC1238" s="167"/>
      <c r="AD1238" s="167"/>
      <c r="AE1238" s="167"/>
      <c r="AF1238" s="167"/>
      <c r="AG1238" s="167" t="s">
        <v>226</v>
      </c>
      <c r="AH1238" s="167">
        <v>0</v>
      </c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</row>
    <row r="1239" spans="1:60" outlineLevel="1">
      <c r="A1239" s="158">
        <v>295</v>
      </c>
      <c r="B1239" s="159" t="s">
        <v>1529</v>
      </c>
      <c r="C1239" s="160" t="s">
        <v>1530</v>
      </c>
      <c r="D1239" s="161" t="s">
        <v>260</v>
      </c>
      <c r="E1239" s="162">
        <v>316.6635</v>
      </c>
      <c r="F1239" s="163"/>
      <c r="G1239" s="164">
        <f>ROUND(E1239*F1239,2)</f>
        <v>0</v>
      </c>
      <c r="H1239" s="163"/>
      <c r="I1239" s="164">
        <f>ROUND(E1239*H1239,2)</f>
        <v>0</v>
      </c>
      <c r="J1239" s="163"/>
      <c r="K1239" s="164">
        <f>ROUND(E1239*J1239,2)</f>
        <v>0</v>
      </c>
      <c r="L1239" s="164">
        <v>21</v>
      </c>
      <c r="M1239" s="164">
        <f>G1239*(1+L1239/100)</f>
        <v>0</v>
      </c>
      <c r="N1239" s="164">
        <v>1.7000000000000001E-4</v>
      </c>
      <c r="O1239" s="164">
        <f>ROUND(E1239*N1239,2)</f>
        <v>0.05</v>
      </c>
      <c r="P1239" s="164">
        <v>0</v>
      </c>
      <c r="Q1239" s="164">
        <f>ROUND(E1239*P1239,2)</f>
        <v>0</v>
      </c>
      <c r="R1239" s="164" t="s">
        <v>1402</v>
      </c>
      <c r="S1239" s="164" t="s">
        <v>179</v>
      </c>
      <c r="T1239" s="165" t="s">
        <v>179</v>
      </c>
      <c r="U1239" s="166">
        <v>0.16</v>
      </c>
      <c r="V1239" s="166">
        <f>ROUND(E1239*U1239,2)</f>
        <v>50.67</v>
      </c>
      <c r="W1239" s="166"/>
      <c r="X1239" s="166" t="s">
        <v>221</v>
      </c>
      <c r="Y1239" s="167"/>
      <c r="Z1239" s="167"/>
      <c r="AA1239" s="167"/>
      <c r="AB1239" s="167"/>
      <c r="AC1239" s="167"/>
      <c r="AD1239" s="167"/>
      <c r="AE1239" s="167"/>
      <c r="AF1239" s="167"/>
      <c r="AG1239" s="167" t="s">
        <v>222</v>
      </c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</row>
    <row r="1240" spans="1:60" outlineLevel="1">
      <c r="A1240" s="168"/>
      <c r="B1240" s="169"/>
      <c r="C1240" s="179" t="s">
        <v>1531</v>
      </c>
      <c r="D1240" s="180"/>
      <c r="E1240" s="181">
        <v>316.6635</v>
      </c>
      <c r="F1240" s="166"/>
      <c r="G1240" s="166"/>
      <c r="H1240" s="166"/>
      <c r="I1240" s="166"/>
      <c r="J1240" s="166"/>
      <c r="K1240" s="166"/>
      <c r="L1240" s="166"/>
      <c r="M1240" s="166"/>
      <c r="N1240" s="166"/>
      <c r="O1240" s="166"/>
      <c r="P1240" s="166"/>
      <c r="Q1240" s="166"/>
      <c r="R1240" s="166"/>
      <c r="S1240" s="166"/>
      <c r="T1240" s="166"/>
      <c r="U1240" s="166"/>
      <c r="V1240" s="166"/>
      <c r="W1240" s="166"/>
      <c r="X1240" s="166"/>
      <c r="Y1240" s="167"/>
      <c r="Z1240" s="167"/>
      <c r="AA1240" s="167"/>
      <c r="AB1240" s="167"/>
      <c r="AC1240" s="167"/>
      <c r="AD1240" s="167"/>
      <c r="AE1240" s="167"/>
      <c r="AF1240" s="167"/>
      <c r="AG1240" s="167" t="s">
        <v>226</v>
      </c>
      <c r="AH1240" s="167">
        <v>5</v>
      </c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</row>
    <row r="1241" spans="1:60" ht="22.5" outlineLevel="1">
      <c r="A1241" s="158">
        <v>296</v>
      </c>
      <c r="B1241" s="159" t="s">
        <v>1532</v>
      </c>
      <c r="C1241" s="160" t="s">
        <v>1533</v>
      </c>
      <c r="D1241" s="161" t="s">
        <v>1534</v>
      </c>
      <c r="E1241" s="162">
        <v>300.26940000000002</v>
      </c>
      <c r="F1241" s="163"/>
      <c r="G1241" s="164">
        <f>ROUND(E1241*F1241,2)</f>
        <v>0</v>
      </c>
      <c r="H1241" s="163"/>
      <c r="I1241" s="164">
        <f>ROUND(E1241*H1241,2)</f>
        <v>0</v>
      </c>
      <c r="J1241" s="163"/>
      <c r="K1241" s="164">
        <f>ROUND(E1241*J1241,2)</f>
        <v>0</v>
      </c>
      <c r="L1241" s="164">
        <v>21</v>
      </c>
      <c r="M1241" s="164">
        <f>G1241*(1+L1241/100)</f>
        <v>0</v>
      </c>
      <c r="N1241" s="164">
        <v>1E-3</v>
      </c>
      <c r="O1241" s="164">
        <f>ROUND(E1241*N1241,2)</f>
        <v>0.3</v>
      </c>
      <c r="P1241" s="164">
        <v>0</v>
      </c>
      <c r="Q1241" s="164">
        <f>ROUND(E1241*P1241,2)</f>
        <v>0</v>
      </c>
      <c r="R1241" s="164" t="s">
        <v>321</v>
      </c>
      <c r="S1241" s="164" t="s">
        <v>179</v>
      </c>
      <c r="T1241" s="165" t="s">
        <v>179</v>
      </c>
      <c r="U1241" s="166">
        <v>0</v>
      </c>
      <c r="V1241" s="166">
        <f>ROUND(E1241*U1241,2)</f>
        <v>0</v>
      </c>
      <c r="W1241" s="166"/>
      <c r="X1241" s="166" t="s">
        <v>322</v>
      </c>
      <c r="Y1241" s="167"/>
      <c r="Z1241" s="167"/>
      <c r="AA1241" s="167"/>
      <c r="AB1241" s="167"/>
      <c r="AC1241" s="167"/>
      <c r="AD1241" s="167"/>
      <c r="AE1241" s="167"/>
      <c r="AF1241" s="167"/>
      <c r="AG1241" s="167" t="s">
        <v>323</v>
      </c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</row>
    <row r="1242" spans="1:60" outlineLevel="1">
      <c r="A1242" s="168"/>
      <c r="B1242" s="169"/>
      <c r="C1242" s="179" t="s">
        <v>1535</v>
      </c>
      <c r="D1242" s="180"/>
      <c r="E1242" s="181">
        <v>126.66540000000001</v>
      </c>
      <c r="F1242" s="166"/>
      <c r="G1242" s="166"/>
      <c r="H1242" s="166"/>
      <c r="I1242" s="166"/>
      <c r="J1242" s="166"/>
      <c r="K1242" s="166"/>
      <c r="L1242" s="166"/>
      <c r="M1242" s="166"/>
      <c r="N1242" s="166"/>
      <c r="O1242" s="166"/>
      <c r="P1242" s="166"/>
      <c r="Q1242" s="166"/>
      <c r="R1242" s="166"/>
      <c r="S1242" s="166"/>
      <c r="T1242" s="166"/>
      <c r="U1242" s="166"/>
      <c r="V1242" s="166"/>
      <c r="W1242" s="166"/>
      <c r="X1242" s="166"/>
      <c r="Y1242" s="167"/>
      <c r="Z1242" s="167"/>
      <c r="AA1242" s="167"/>
      <c r="AB1242" s="167"/>
      <c r="AC1242" s="167"/>
      <c r="AD1242" s="167"/>
      <c r="AE1242" s="167"/>
      <c r="AF1242" s="167"/>
      <c r="AG1242" s="167" t="s">
        <v>226</v>
      </c>
      <c r="AH1242" s="167">
        <v>5</v>
      </c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</row>
    <row r="1243" spans="1:60" outlineLevel="1">
      <c r="A1243" s="168"/>
      <c r="B1243" s="169"/>
      <c r="C1243" s="179" t="s">
        <v>1536</v>
      </c>
      <c r="D1243" s="180"/>
      <c r="E1243" s="181">
        <v>173.60400000000001</v>
      </c>
      <c r="F1243" s="166"/>
      <c r="G1243" s="166"/>
      <c r="H1243" s="166"/>
      <c r="I1243" s="166"/>
      <c r="J1243" s="166"/>
      <c r="K1243" s="166"/>
      <c r="L1243" s="166"/>
      <c r="M1243" s="166"/>
      <c r="N1243" s="166"/>
      <c r="O1243" s="166"/>
      <c r="P1243" s="166"/>
      <c r="Q1243" s="166"/>
      <c r="R1243" s="166"/>
      <c r="S1243" s="166"/>
      <c r="T1243" s="166"/>
      <c r="U1243" s="166"/>
      <c r="V1243" s="166"/>
      <c r="W1243" s="166"/>
      <c r="X1243" s="166"/>
      <c r="Y1243" s="167"/>
      <c r="Z1243" s="167"/>
      <c r="AA1243" s="167"/>
      <c r="AB1243" s="167"/>
      <c r="AC1243" s="167"/>
      <c r="AD1243" s="167"/>
      <c r="AE1243" s="167"/>
      <c r="AF1243" s="167"/>
      <c r="AG1243" s="167" t="s">
        <v>226</v>
      </c>
      <c r="AH1243" s="167">
        <v>5</v>
      </c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</row>
    <row r="1244" spans="1:60" ht="33.75" outlineLevel="1">
      <c r="A1244" s="158">
        <v>297</v>
      </c>
      <c r="B1244" s="159" t="s">
        <v>1537</v>
      </c>
      <c r="C1244" s="160" t="s">
        <v>1538</v>
      </c>
      <c r="D1244" s="161" t="s">
        <v>260</v>
      </c>
      <c r="E1244" s="162">
        <v>1758.2154</v>
      </c>
      <c r="F1244" s="163"/>
      <c r="G1244" s="164">
        <f>ROUND(E1244*F1244,2)</f>
        <v>0</v>
      </c>
      <c r="H1244" s="163"/>
      <c r="I1244" s="164">
        <f>ROUND(E1244*H1244,2)</f>
        <v>0</v>
      </c>
      <c r="J1244" s="163"/>
      <c r="K1244" s="164">
        <f>ROUND(E1244*J1244,2)</f>
        <v>0</v>
      </c>
      <c r="L1244" s="164">
        <v>21</v>
      </c>
      <c r="M1244" s="164">
        <f>G1244*(1+L1244/100)</f>
        <v>0</v>
      </c>
      <c r="N1244" s="164">
        <v>4.4999999999999997E-3</v>
      </c>
      <c r="O1244" s="164">
        <f>ROUND(E1244*N1244,2)</f>
        <v>7.91</v>
      </c>
      <c r="P1244" s="164">
        <v>0</v>
      </c>
      <c r="Q1244" s="164">
        <f>ROUND(E1244*P1244,2)</f>
        <v>0</v>
      </c>
      <c r="R1244" s="164" t="s">
        <v>321</v>
      </c>
      <c r="S1244" s="164" t="s">
        <v>179</v>
      </c>
      <c r="T1244" s="165" t="s">
        <v>179</v>
      </c>
      <c r="U1244" s="166">
        <v>0</v>
      </c>
      <c r="V1244" s="166">
        <f>ROUND(E1244*U1244,2)</f>
        <v>0</v>
      </c>
      <c r="W1244" s="166"/>
      <c r="X1244" s="166" t="s">
        <v>322</v>
      </c>
      <c r="Y1244" s="167"/>
      <c r="Z1244" s="167"/>
      <c r="AA1244" s="167"/>
      <c r="AB1244" s="167"/>
      <c r="AC1244" s="167"/>
      <c r="AD1244" s="167"/>
      <c r="AE1244" s="167"/>
      <c r="AF1244" s="167"/>
      <c r="AG1244" s="167" t="s">
        <v>323</v>
      </c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</row>
    <row r="1245" spans="1:60" outlineLevel="1">
      <c r="A1245" s="168"/>
      <c r="B1245" s="169"/>
      <c r="C1245" s="179" t="s">
        <v>1539</v>
      </c>
      <c r="D1245" s="180"/>
      <c r="E1245" s="181">
        <v>759.99239999999998</v>
      </c>
      <c r="F1245" s="166"/>
      <c r="G1245" s="166"/>
      <c r="H1245" s="166"/>
      <c r="I1245" s="166"/>
      <c r="J1245" s="166"/>
      <c r="K1245" s="166"/>
      <c r="L1245" s="166"/>
      <c r="M1245" s="166"/>
      <c r="N1245" s="166"/>
      <c r="O1245" s="166"/>
      <c r="P1245" s="166"/>
      <c r="Q1245" s="166"/>
      <c r="R1245" s="166"/>
      <c r="S1245" s="166"/>
      <c r="T1245" s="166"/>
      <c r="U1245" s="166"/>
      <c r="V1245" s="166"/>
      <c r="W1245" s="166"/>
      <c r="X1245" s="166"/>
      <c r="Y1245" s="167"/>
      <c r="Z1245" s="167"/>
      <c r="AA1245" s="167"/>
      <c r="AB1245" s="167"/>
      <c r="AC1245" s="167"/>
      <c r="AD1245" s="167"/>
      <c r="AE1245" s="167"/>
      <c r="AF1245" s="167"/>
      <c r="AG1245" s="167" t="s">
        <v>226</v>
      </c>
      <c r="AH1245" s="167">
        <v>5</v>
      </c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</row>
    <row r="1246" spans="1:60" outlineLevel="1">
      <c r="A1246" s="168"/>
      <c r="B1246" s="169"/>
      <c r="C1246" s="179" t="s">
        <v>1540</v>
      </c>
      <c r="D1246" s="180"/>
      <c r="E1246" s="181">
        <v>998.22299999999996</v>
      </c>
      <c r="F1246" s="166"/>
      <c r="G1246" s="166"/>
      <c r="H1246" s="166"/>
      <c r="I1246" s="166"/>
      <c r="J1246" s="166"/>
      <c r="K1246" s="166"/>
      <c r="L1246" s="166"/>
      <c r="M1246" s="166"/>
      <c r="N1246" s="166"/>
      <c r="O1246" s="166"/>
      <c r="P1246" s="166"/>
      <c r="Q1246" s="166"/>
      <c r="R1246" s="166"/>
      <c r="S1246" s="166"/>
      <c r="T1246" s="166"/>
      <c r="U1246" s="166"/>
      <c r="V1246" s="166"/>
      <c r="W1246" s="166"/>
      <c r="X1246" s="166"/>
      <c r="Y1246" s="167"/>
      <c r="Z1246" s="167"/>
      <c r="AA1246" s="167"/>
      <c r="AB1246" s="167"/>
      <c r="AC1246" s="167"/>
      <c r="AD1246" s="167"/>
      <c r="AE1246" s="167"/>
      <c r="AF1246" s="167"/>
      <c r="AG1246" s="167" t="s">
        <v>226</v>
      </c>
      <c r="AH1246" s="167">
        <v>5</v>
      </c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</row>
    <row r="1247" spans="1:60" outlineLevel="1">
      <c r="A1247" s="158">
        <v>298</v>
      </c>
      <c r="B1247" s="159" t="s">
        <v>1541</v>
      </c>
      <c r="C1247" s="160" t="s">
        <v>1542</v>
      </c>
      <c r="D1247" s="161" t="s">
        <v>239</v>
      </c>
      <c r="E1247" s="162">
        <v>10.105969999999999</v>
      </c>
      <c r="F1247" s="163"/>
      <c r="G1247" s="164">
        <f>ROUND(E1247*F1247,2)</f>
        <v>0</v>
      </c>
      <c r="H1247" s="163"/>
      <c r="I1247" s="164">
        <f>ROUND(E1247*H1247,2)</f>
        <v>0</v>
      </c>
      <c r="J1247" s="163"/>
      <c r="K1247" s="164">
        <f>ROUND(E1247*J1247,2)</f>
        <v>0</v>
      </c>
      <c r="L1247" s="164">
        <v>21</v>
      </c>
      <c r="M1247" s="164">
        <f>G1247*(1+L1247/100)</f>
        <v>0</v>
      </c>
      <c r="N1247" s="164">
        <v>0</v>
      </c>
      <c r="O1247" s="164">
        <f>ROUND(E1247*N1247,2)</f>
        <v>0</v>
      </c>
      <c r="P1247" s="164">
        <v>0</v>
      </c>
      <c r="Q1247" s="164">
        <f>ROUND(E1247*P1247,2)</f>
        <v>0</v>
      </c>
      <c r="R1247" s="164" t="s">
        <v>1402</v>
      </c>
      <c r="S1247" s="164" t="s">
        <v>179</v>
      </c>
      <c r="T1247" s="165" t="s">
        <v>179</v>
      </c>
      <c r="U1247" s="166">
        <v>1.637</v>
      </c>
      <c r="V1247" s="166">
        <f>ROUND(E1247*U1247,2)</f>
        <v>16.54</v>
      </c>
      <c r="W1247" s="166"/>
      <c r="X1247" s="166" t="s">
        <v>1494</v>
      </c>
      <c r="Y1247" s="167"/>
      <c r="Z1247" s="167"/>
      <c r="AA1247" s="167"/>
      <c r="AB1247" s="167"/>
      <c r="AC1247" s="167"/>
      <c r="AD1247" s="167"/>
      <c r="AE1247" s="167"/>
      <c r="AF1247" s="167"/>
      <c r="AG1247" s="167" t="s">
        <v>1495</v>
      </c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</row>
    <row r="1248" spans="1:60" ht="12.75" customHeight="1" outlineLevel="1">
      <c r="A1248" s="168"/>
      <c r="B1248" s="169"/>
      <c r="C1248" s="244" t="s">
        <v>1543</v>
      </c>
      <c r="D1248" s="244"/>
      <c r="E1248" s="244"/>
      <c r="F1248" s="244"/>
      <c r="G1248" s="244"/>
      <c r="H1248" s="166"/>
      <c r="I1248" s="166"/>
      <c r="J1248" s="166"/>
      <c r="K1248" s="166"/>
      <c r="L1248" s="166"/>
      <c r="M1248" s="166"/>
      <c r="N1248" s="166"/>
      <c r="O1248" s="166"/>
      <c r="P1248" s="166"/>
      <c r="Q1248" s="166"/>
      <c r="R1248" s="166"/>
      <c r="S1248" s="166"/>
      <c r="T1248" s="166"/>
      <c r="U1248" s="166"/>
      <c r="V1248" s="166"/>
      <c r="W1248" s="166"/>
      <c r="X1248" s="166"/>
      <c r="Y1248" s="167"/>
      <c r="Z1248" s="167"/>
      <c r="AA1248" s="167"/>
      <c r="AB1248" s="167"/>
      <c r="AC1248" s="167"/>
      <c r="AD1248" s="167"/>
      <c r="AE1248" s="167"/>
      <c r="AF1248" s="167"/>
      <c r="AG1248" s="167" t="s">
        <v>224</v>
      </c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</row>
    <row r="1249" spans="1:60">
      <c r="A1249" s="150" t="s">
        <v>174</v>
      </c>
      <c r="B1249" s="151" t="s">
        <v>99</v>
      </c>
      <c r="C1249" s="152" t="s">
        <v>100</v>
      </c>
      <c r="D1249" s="153"/>
      <c r="E1249" s="154"/>
      <c r="F1249" s="155"/>
      <c r="G1249" s="155">
        <f>SUMIF(AG1250:AG1291,"&lt;&gt;NOR",G1250:G1291)</f>
        <v>0</v>
      </c>
      <c r="H1249" s="155"/>
      <c r="I1249" s="155">
        <f>SUM(I1250:I1291)</f>
        <v>0</v>
      </c>
      <c r="J1249" s="155"/>
      <c r="K1249" s="155">
        <f>SUM(K1250:K1291)</f>
        <v>0</v>
      </c>
      <c r="L1249" s="155"/>
      <c r="M1249" s="155">
        <f>SUM(M1250:M1291)</f>
        <v>0</v>
      </c>
      <c r="N1249" s="155"/>
      <c r="O1249" s="155">
        <f>SUM(O1250:O1291)</f>
        <v>9.57</v>
      </c>
      <c r="P1249" s="155"/>
      <c r="Q1249" s="155">
        <f>SUM(Q1250:Q1291)</f>
        <v>0</v>
      </c>
      <c r="R1249" s="155"/>
      <c r="S1249" s="155"/>
      <c r="T1249" s="156"/>
      <c r="U1249" s="157"/>
      <c r="V1249" s="157">
        <f>SUM(V1250:V1291)</f>
        <v>381.55999999999995</v>
      </c>
      <c r="W1249" s="157"/>
      <c r="X1249" s="157"/>
      <c r="AG1249" t="s">
        <v>175</v>
      </c>
    </row>
    <row r="1250" spans="1:60" outlineLevel="1">
      <c r="A1250" s="158">
        <v>299</v>
      </c>
      <c r="B1250" s="159" t="s">
        <v>1544</v>
      </c>
      <c r="C1250" s="160" t="s">
        <v>1545</v>
      </c>
      <c r="D1250" s="161" t="s">
        <v>260</v>
      </c>
      <c r="E1250" s="162">
        <v>226</v>
      </c>
      <c r="F1250" s="163"/>
      <c r="G1250" s="164">
        <f>ROUND(E1250*F1250,2)</f>
        <v>0</v>
      </c>
      <c r="H1250" s="163"/>
      <c r="I1250" s="164">
        <f>ROUND(E1250*H1250,2)</f>
        <v>0</v>
      </c>
      <c r="J1250" s="163"/>
      <c r="K1250" s="164">
        <f>ROUND(E1250*J1250,2)</f>
        <v>0</v>
      </c>
      <c r="L1250" s="164">
        <v>21</v>
      </c>
      <c r="M1250" s="164">
        <f>G1250*(1+L1250/100)</f>
        <v>0</v>
      </c>
      <c r="N1250" s="164">
        <v>2.3000000000000001E-4</v>
      </c>
      <c r="O1250" s="164">
        <f>ROUND(E1250*N1250,2)</f>
        <v>0.05</v>
      </c>
      <c r="P1250" s="164">
        <v>0</v>
      </c>
      <c r="Q1250" s="164">
        <f>ROUND(E1250*P1250,2)</f>
        <v>0</v>
      </c>
      <c r="R1250" s="164" t="s">
        <v>1546</v>
      </c>
      <c r="S1250" s="164" t="s">
        <v>179</v>
      </c>
      <c r="T1250" s="165" t="s">
        <v>179</v>
      </c>
      <c r="U1250" s="166">
        <v>0.36199999999999999</v>
      </c>
      <c r="V1250" s="166">
        <f>ROUND(E1250*U1250,2)</f>
        <v>81.81</v>
      </c>
      <c r="W1250" s="166"/>
      <c r="X1250" s="166" t="s">
        <v>221</v>
      </c>
      <c r="Y1250" s="167"/>
      <c r="Z1250" s="167"/>
      <c r="AA1250" s="167"/>
      <c r="AB1250" s="167"/>
      <c r="AC1250" s="167"/>
      <c r="AD1250" s="167"/>
      <c r="AE1250" s="167"/>
      <c r="AF1250" s="167"/>
      <c r="AG1250" s="167" t="s">
        <v>222</v>
      </c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</row>
    <row r="1251" spans="1:60" outlineLevel="1">
      <c r="A1251" s="168"/>
      <c r="B1251" s="169"/>
      <c r="C1251" s="179" t="s">
        <v>1547</v>
      </c>
      <c r="D1251" s="180"/>
      <c r="E1251" s="181">
        <v>226</v>
      </c>
      <c r="F1251" s="166"/>
      <c r="G1251" s="166"/>
      <c r="H1251" s="166"/>
      <c r="I1251" s="166"/>
      <c r="J1251" s="166"/>
      <c r="K1251" s="166"/>
      <c r="L1251" s="166"/>
      <c r="M1251" s="166"/>
      <c r="N1251" s="166"/>
      <c r="O1251" s="166"/>
      <c r="P1251" s="166"/>
      <c r="Q1251" s="166"/>
      <c r="R1251" s="166"/>
      <c r="S1251" s="166"/>
      <c r="T1251" s="166"/>
      <c r="U1251" s="166"/>
      <c r="V1251" s="166"/>
      <c r="W1251" s="166"/>
      <c r="X1251" s="166"/>
      <c r="Y1251" s="167"/>
      <c r="Z1251" s="167"/>
      <c r="AA1251" s="167"/>
      <c r="AB1251" s="167"/>
      <c r="AC1251" s="167"/>
      <c r="AD1251" s="167"/>
      <c r="AE1251" s="167"/>
      <c r="AF1251" s="167"/>
      <c r="AG1251" s="167" t="s">
        <v>226</v>
      </c>
      <c r="AH1251" s="167">
        <v>0</v>
      </c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</row>
    <row r="1252" spans="1:60" ht="22.5" outlineLevel="1">
      <c r="A1252" s="158">
        <v>300</v>
      </c>
      <c r="B1252" s="159" t="s">
        <v>1548</v>
      </c>
      <c r="C1252" s="160" t="s">
        <v>1549</v>
      </c>
      <c r="D1252" s="161" t="s">
        <v>260</v>
      </c>
      <c r="E1252" s="162">
        <v>226</v>
      </c>
      <c r="F1252" s="163"/>
      <c r="G1252" s="164">
        <f>ROUND(E1252*F1252,2)</f>
        <v>0</v>
      </c>
      <c r="H1252" s="163"/>
      <c r="I1252" s="164">
        <f>ROUND(E1252*H1252,2)</f>
        <v>0</v>
      </c>
      <c r="J1252" s="163"/>
      <c r="K1252" s="164">
        <f>ROUND(E1252*J1252,2)</f>
        <v>0</v>
      </c>
      <c r="L1252" s="164">
        <v>21</v>
      </c>
      <c r="M1252" s="164">
        <f>G1252*(1+L1252/100)</f>
        <v>0</v>
      </c>
      <c r="N1252" s="164">
        <v>2.1000000000000001E-4</v>
      </c>
      <c r="O1252" s="164">
        <f>ROUND(E1252*N1252,2)</f>
        <v>0.05</v>
      </c>
      <c r="P1252" s="164">
        <v>0</v>
      </c>
      <c r="Q1252" s="164">
        <f>ROUND(E1252*P1252,2)</f>
        <v>0</v>
      </c>
      <c r="R1252" s="164" t="s">
        <v>1546</v>
      </c>
      <c r="S1252" s="164" t="s">
        <v>179</v>
      </c>
      <c r="T1252" s="165" t="s">
        <v>179</v>
      </c>
      <c r="U1252" s="166">
        <v>0.16</v>
      </c>
      <c r="V1252" s="166">
        <f>ROUND(E1252*U1252,2)</f>
        <v>36.159999999999997</v>
      </c>
      <c r="W1252" s="166"/>
      <c r="X1252" s="166" t="s">
        <v>221</v>
      </c>
      <c r="Y1252" s="167"/>
      <c r="Z1252" s="167"/>
      <c r="AA1252" s="167"/>
      <c r="AB1252" s="167"/>
      <c r="AC1252" s="167"/>
      <c r="AD1252" s="167"/>
      <c r="AE1252" s="167"/>
      <c r="AF1252" s="167"/>
      <c r="AG1252" s="167" t="s">
        <v>222</v>
      </c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</row>
    <row r="1253" spans="1:60" ht="12.75" customHeight="1" outlineLevel="1">
      <c r="A1253" s="168"/>
      <c r="B1253" s="169"/>
      <c r="C1253" s="242" t="s">
        <v>1550</v>
      </c>
      <c r="D1253" s="242"/>
      <c r="E1253" s="242"/>
      <c r="F1253" s="242"/>
      <c r="G1253" s="242"/>
      <c r="H1253" s="166"/>
      <c r="I1253" s="166"/>
      <c r="J1253" s="166"/>
      <c r="K1253" s="166"/>
      <c r="L1253" s="166"/>
      <c r="M1253" s="166"/>
      <c r="N1253" s="166"/>
      <c r="O1253" s="166"/>
      <c r="P1253" s="166"/>
      <c r="Q1253" s="166"/>
      <c r="R1253" s="166"/>
      <c r="S1253" s="166"/>
      <c r="T1253" s="166"/>
      <c r="U1253" s="166"/>
      <c r="V1253" s="166"/>
      <c r="W1253" s="166"/>
      <c r="X1253" s="166"/>
      <c r="Y1253" s="167"/>
      <c r="Z1253" s="167"/>
      <c r="AA1253" s="167"/>
      <c r="AB1253" s="167"/>
      <c r="AC1253" s="167"/>
      <c r="AD1253" s="167"/>
      <c r="AE1253" s="167"/>
      <c r="AF1253" s="167"/>
      <c r="AG1253" s="167" t="s">
        <v>184</v>
      </c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</row>
    <row r="1254" spans="1:60" outlineLevel="1">
      <c r="A1254" s="168"/>
      <c r="B1254" s="169"/>
      <c r="C1254" s="179" t="s">
        <v>1547</v>
      </c>
      <c r="D1254" s="180"/>
      <c r="E1254" s="181">
        <v>226</v>
      </c>
      <c r="F1254" s="166"/>
      <c r="G1254" s="166"/>
      <c r="H1254" s="166"/>
      <c r="I1254" s="166"/>
      <c r="J1254" s="166"/>
      <c r="K1254" s="166"/>
      <c r="L1254" s="166"/>
      <c r="M1254" s="166"/>
      <c r="N1254" s="166"/>
      <c r="O1254" s="166"/>
      <c r="P1254" s="166"/>
      <c r="Q1254" s="166"/>
      <c r="R1254" s="166"/>
      <c r="S1254" s="166"/>
      <c r="T1254" s="166"/>
      <c r="U1254" s="166"/>
      <c r="V1254" s="166"/>
      <c r="W1254" s="166"/>
      <c r="X1254" s="166"/>
      <c r="Y1254" s="167"/>
      <c r="Z1254" s="167"/>
      <c r="AA1254" s="167"/>
      <c r="AB1254" s="167"/>
      <c r="AC1254" s="167"/>
      <c r="AD1254" s="167"/>
      <c r="AE1254" s="167"/>
      <c r="AF1254" s="167"/>
      <c r="AG1254" s="167" t="s">
        <v>226</v>
      </c>
      <c r="AH1254" s="167">
        <v>0</v>
      </c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</row>
    <row r="1255" spans="1:60" ht="22.5" outlineLevel="1">
      <c r="A1255" s="158">
        <v>301</v>
      </c>
      <c r="B1255" s="159" t="s">
        <v>1551</v>
      </c>
      <c r="C1255" s="160" t="s">
        <v>1552</v>
      </c>
      <c r="D1255" s="161" t="s">
        <v>260</v>
      </c>
      <c r="E1255" s="162">
        <v>377</v>
      </c>
      <c r="F1255" s="163"/>
      <c r="G1255" s="164">
        <f>ROUND(E1255*F1255,2)</f>
        <v>0</v>
      </c>
      <c r="H1255" s="163"/>
      <c r="I1255" s="164">
        <f>ROUND(E1255*H1255,2)</f>
        <v>0</v>
      </c>
      <c r="J1255" s="163"/>
      <c r="K1255" s="164">
        <f>ROUND(E1255*J1255,2)</f>
        <v>0</v>
      </c>
      <c r="L1255" s="164">
        <v>21</v>
      </c>
      <c r="M1255" s="164">
        <f>G1255*(1+L1255/100)</f>
        <v>0</v>
      </c>
      <c r="N1255" s="164">
        <v>2.0000000000000002E-5</v>
      </c>
      <c r="O1255" s="164">
        <f>ROUND(E1255*N1255,2)</f>
        <v>0.01</v>
      </c>
      <c r="P1255" s="164">
        <v>0</v>
      </c>
      <c r="Q1255" s="164">
        <f>ROUND(E1255*P1255,2)</f>
        <v>0</v>
      </c>
      <c r="R1255" s="164" t="s">
        <v>1546</v>
      </c>
      <c r="S1255" s="164" t="s">
        <v>179</v>
      </c>
      <c r="T1255" s="165" t="s">
        <v>179</v>
      </c>
      <c r="U1255" s="166">
        <v>0.14000000000000001</v>
      </c>
      <c r="V1255" s="166">
        <f>ROUND(E1255*U1255,2)</f>
        <v>52.78</v>
      </c>
      <c r="W1255" s="166"/>
      <c r="X1255" s="166" t="s">
        <v>221</v>
      </c>
      <c r="Y1255" s="167"/>
      <c r="Z1255" s="167"/>
      <c r="AA1255" s="167"/>
      <c r="AB1255" s="167"/>
      <c r="AC1255" s="167"/>
      <c r="AD1255" s="167"/>
      <c r="AE1255" s="167"/>
      <c r="AF1255" s="167"/>
      <c r="AG1255" s="167" t="s">
        <v>222</v>
      </c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</row>
    <row r="1256" spans="1:60" ht="12.75" customHeight="1" outlineLevel="1">
      <c r="A1256" s="168"/>
      <c r="B1256" s="169"/>
      <c r="C1256" s="242" t="s">
        <v>1553</v>
      </c>
      <c r="D1256" s="242"/>
      <c r="E1256" s="242"/>
      <c r="F1256" s="242"/>
      <c r="G1256" s="242"/>
      <c r="H1256" s="166"/>
      <c r="I1256" s="166"/>
      <c r="J1256" s="166"/>
      <c r="K1256" s="166"/>
      <c r="L1256" s="166"/>
      <c r="M1256" s="166"/>
      <c r="N1256" s="166"/>
      <c r="O1256" s="166"/>
      <c r="P1256" s="166"/>
      <c r="Q1256" s="166"/>
      <c r="R1256" s="166"/>
      <c r="S1256" s="166"/>
      <c r="T1256" s="166"/>
      <c r="U1256" s="166"/>
      <c r="V1256" s="166"/>
      <c r="W1256" s="166"/>
      <c r="X1256" s="166"/>
      <c r="Y1256" s="167"/>
      <c r="Z1256" s="167"/>
      <c r="AA1256" s="167"/>
      <c r="AB1256" s="167"/>
      <c r="AC1256" s="167"/>
      <c r="AD1256" s="167"/>
      <c r="AE1256" s="167"/>
      <c r="AF1256" s="167"/>
      <c r="AG1256" s="167" t="s">
        <v>184</v>
      </c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</row>
    <row r="1257" spans="1:60" outlineLevel="1">
      <c r="A1257" s="168"/>
      <c r="B1257" s="169"/>
      <c r="C1257" s="179" t="s">
        <v>876</v>
      </c>
      <c r="D1257" s="180"/>
      <c r="E1257" s="181">
        <v>377</v>
      </c>
      <c r="F1257" s="166"/>
      <c r="G1257" s="166"/>
      <c r="H1257" s="166"/>
      <c r="I1257" s="166"/>
      <c r="J1257" s="166"/>
      <c r="K1257" s="166"/>
      <c r="L1257" s="166"/>
      <c r="M1257" s="166"/>
      <c r="N1257" s="166"/>
      <c r="O1257" s="166"/>
      <c r="P1257" s="166"/>
      <c r="Q1257" s="166"/>
      <c r="R1257" s="166"/>
      <c r="S1257" s="166"/>
      <c r="T1257" s="166"/>
      <c r="U1257" s="166"/>
      <c r="V1257" s="166"/>
      <c r="W1257" s="166"/>
      <c r="X1257" s="166"/>
      <c r="Y1257" s="167"/>
      <c r="Z1257" s="167"/>
      <c r="AA1257" s="167"/>
      <c r="AB1257" s="167"/>
      <c r="AC1257" s="167"/>
      <c r="AD1257" s="167"/>
      <c r="AE1257" s="167"/>
      <c r="AF1257" s="167"/>
      <c r="AG1257" s="167" t="s">
        <v>226</v>
      </c>
      <c r="AH1257" s="167">
        <v>0</v>
      </c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</row>
    <row r="1258" spans="1:60" outlineLevel="1">
      <c r="A1258" s="158">
        <v>302</v>
      </c>
      <c r="B1258" s="159" t="s">
        <v>1554</v>
      </c>
      <c r="C1258" s="160" t="s">
        <v>1555</v>
      </c>
      <c r="D1258" s="161" t="s">
        <v>260</v>
      </c>
      <c r="E1258" s="162">
        <v>92.8</v>
      </c>
      <c r="F1258" s="163"/>
      <c r="G1258" s="164">
        <f>ROUND(E1258*F1258,2)</f>
        <v>0</v>
      </c>
      <c r="H1258" s="163"/>
      <c r="I1258" s="164">
        <f>ROUND(E1258*H1258,2)</f>
        <v>0</v>
      </c>
      <c r="J1258" s="163"/>
      <c r="K1258" s="164">
        <f>ROUND(E1258*J1258,2)</f>
        <v>0</v>
      </c>
      <c r="L1258" s="164">
        <v>21</v>
      </c>
      <c r="M1258" s="164">
        <f>G1258*(1+L1258/100)</f>
        <v>0</v>
      </c>
      <c r="N1258" s="164">
        <v>0</v>
      </c>
      <c r="O1258" s="164">
        <f>ROUND(E1258*N1258,2)</f>
        <v>0</v>
      </c>
      <c r="P1258" s="164">
        <v>0</v>
      </c>
      <c r="Q1258" s="164">
        <f>ROUND(E1258*P1258,2)</f>
        <v>0</v>
      </c>
      <c r="R1258" s="164" t="s">
        <v>1546</v>
      </c>
      <c r="S1258" s="164" t="s">
        <v>179</v>
      </c>
      <c r="T1258" s="165" t="s">
        <v>179</v>
      </c>
      <c r="U1258" s="166">
        <v>0.08</v>
      </c>
      <c r="V1258" s="166">
        <f>ROUND(E1258*U1258,2)</f>
        <v>7.42</v>
      </c>
      <c r="W1258" s="166"/>
      <c r="X1258" s="166" t="s">
        <v>221</v>
      </c>
      <c r="Y1258" s="167"/>
      <c r="Z1258" s="167"/>
      <c r="AA1258" s="167"/>
      <c r="AB1258" s="167"/>
      <c r="AC1258" s="167"/>
      <c r="AD1258" s="167"/>
      <c r="AE1258" s="167"/>
      <c r="AF1258" s="167"/>
      <c r="AG1258" s="167" t="s">
        <v>222</v>
      </c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</row>
    <row r="1259" spans="1:60" outlineLevel="1">
      <c r="A1259" s="168"/>
      <c r="B1259" s="169"/>
      <c r="C1259" s="179" t="s">
        <v>1556</v>
      </c>
      <c r="D1259" s="180"/>
      <c r="E1259" s="181">
        <v>0.9</v>
      </c>
      <c r="F1259" s="166"/>
      <c r="G1259" s="166"/>
      <c r="H1259" s="166"/>
      <c r="I1259" s="166"/>
      <c r="J1259" s="166"/>
      <c r="K1259" s="166"/>
      <c r="L1259" s="166"/>
      <c r="M1259" s="166"/>
      <c r="N1259" s="166"/>
      <c r="O1259" s="166"/>
      <c r="P1259" s="166"/>
      <c r="Q1259" s="166"/>
      <c r="R1259" s="166"/>
      <c r="S1259" s="166"/>
      <c r="T1259" s="166"/>
      <c r="U1259" s="166"/>
      <c r="V1259" s="166"/>
      <c r="W1259" s="166"/>
      <c r="X1259" s="166"/>
      <c r="Y1259" s="167"/>
      <c r="Z1259" s="167"/>
      <c r="AA1259" s="167"/>
      <c r="AB1259" s="167"/>
      <c r="AC1259" s="167"/>
      <c r="AD1259" s="167"/>
      <c r="AE1259" s="167"/>
      <c r="AF1259" s="167"/>
      <c r="AG1259" s="167" t="s">
        <v>226</v>
      </c>
      <c r="AH1259" s="167">
        <v>0</v>
      </c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</row>
    <row r="1260" spans="1:60" outlineLevel="1">
      <c r="A1260" s="168"/>
      <c r="B1260" s="169"/>
      <c r="C1260" s="179" t="s">
        <v>1557</v>
      </c>
      <c r="D1260" s="180"/>
      <c r="E1260" s="181">
        <v>83.3</v>
      </c>
      <c r="F1260" s="166"/>
      <c r="G1260" s="166"/>
      <c r="H1260" s="166"/>
      <c r="I1260" s="166"/>
      <c r="J1260" s="166"/>
      <c r="K1260" s="166"/>
      <c r="L1260" s="166"/>
      <c r="M1260" s="166"/>
      <c r="N1260" s="166"/>
      <c r="O1260" s="166"/>
      <c r="P1260" s="166"/>
      <c r="Q1260" s="166"/>
      <c r="R1260" s="166"/>
      <c r="S1260" s="166"/>
      <c r="T1260" s="166"/>
      <c r="U1260" s="166"/>
      <c r="V1260" s="166"/>
      <c r="W1260" s="166"/>
      <c r="X1260" s="166"/>
      <c r="Y1260" s="167"/>
      <c r="Z1260" s="167"/>
      <c r="AA1260" s="167"/>
      <c r="AB1260" s="167"/>
      <c r="AC1260" s="167"/>
      <c r="AD1260" s="167"/>
      <c r="AE1260" s="167"/>
      <c r="AF1260" s="167"/>
      <c r="AG1260" s="167" t="s">
        <v>226</v>
      </c>
      <c r="AH1260" s="167">
        <v>0</v>
      </c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</row>
    <row r="1261" spans="1:60" outlineLevel="1">
      <c r="A1261" s="168"/>
      <c r="B1261" s="169"/>
      <c r="C1261" s="179" t="s">
        <v>1558</v>
      </c>
      <c r="D1261" s="180"/>
      <c r="E1261" s="181">
        <v>8.6</v>
      </c>
      <c r="F1261" s="166"/>
      <c r="G1261" s="166"/>
      <c r="H1261" s="166"/>
      <c r="I1261" s="166"/>
      <c r="J1261" s="166"/>
      <c r="K1261" s="166"/>
      <c r="L1261" s="166"/>
      <c r="M1261" s="166"/>
      <c r="N1261" s="166"/>
      <c r="O1261" s="166"/>
      <c r="P1261" s="166"/>
      <c r="Q1261" s="166"/>
      <c r="R1261" s="166"/>
      <c r="S1261" s="166"/>
      <c r="T1261" s="166"/>
      <c r="U1261" s="166"/>
      <c r="V1261" s="166"/>
      <c r="W1261" s="166"/>
      <c r="X1261" s="166"/>
      <c r="Y1261" s="167"/>
      <c r="Z1261" s="167"/>
      <c r="AA1261" s="167"/>
      <c r="AB1261" s="167"/>
      <c r="AC1261" s="167"/>
      <c r="AD1261" s="167"/>
      <c r="AE1261" s="167"/>
      <c r="AF1261" s="167"/>
      <c r="AG1261" s="167" t="s">
        <v>226</v>
      </c>
      <c r="AH1261" s="167">
        <v>0</v>
      </c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</row>
    <row r="1262" spans="1:60" outlineLevel="1">
      <c r="A1262" s="158">
        <v>303</v>
      </c>
      <c r="B1262" s="159" t="s">
        <v>1559</v>
      </c>
      <c r="C1262" s="160" t="s">
        <v>1560</v>
      </c>
      <c r="D1262" s="161" t="s">
        <v>260</v>
      </c>
      <c r="E1262" s="162">
        <v>307.3125</v>
      </c>
      <c r="F1262" s="163"/>
      <c r="G1262" s="164">
        <f>ROUND(E1262*F1262,2)</f>
        <v>0</v>
      </c>
      <c r="H1262" s="163"/>
      <c r="I1262" s="164">
        <f>ROUND(E1262*H1262,2)</f>
        <v>0</v>
      </c>
      <c r="J1262" s="163"/>
      <c r="K1262" s="164">
        <f>ROUND(E1262*J1262,2)</f>
        <v>0</v>
      </c>
      <c r="L1262" s="164">
        <v>21</v>
      </c>
      <c r="M1262" s="164">
        <f>G1262*(1+L1262/100)</f>
        <v>0</v>
      </c>
      <c r="N1262" s="164">
        <v>3.0000000000000001E-3</v>
      </c>
      <c r="O1262" s="164">
        <f>ROUND(E1262*N1262,2)</f>
        <v>0.92</v>
      </c>
      <c r="P1262" s="164">
        <v>0</v>
      </c>
      <c r="Q1262" s="164">
        <f>ROUND(E1262*P1262,2)</f>
        <v>0</v>
      </c>
      <c r="R1262" s="164" t="s">
        <v>1546</v>
      </c>
      <c r="S1262" s="164" t="s">
        <v>179</v>
      </c>
      <c r="T1262" s="165" t="s">
        <v>179</v>
      </c>
      <c r="U1262" s="166">
        <v>0.28000000000000003</v>
      </c>
      <c r="V1262" s="166">
        <f>ROUND(E1262*U1262,2)</f>
        <v>86.05</v>
      </c>
      <c r="W1262" s="166"/>
      <c r="X1262" s="166" t="s">
        <v>221</v>
      </c>
      <c r="Y1262" s="167"/>
      <c r="Z1262" s="167"/>
      <c r="AA1262" s="167"/>
      <c r="AB1262" s="167"/>
      <c r="AC1262" s="167"/>
      <c r="AD1262" s="167"/>
      <c r="AE1262" s="167"/>
      <c r="AF1262" s="167"/>
      <c r="AG1262" s="167" t="s">
        <v>222</v>
      </c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</row>
    <row r="1263" spans="1:60" ht="12.75" customHeight="1" outlineLevel="1">
      <c r="A1263" s="168"/>
      <c r="B1263" s="169"/>
      <c r="C1263" s="242" t="s">
        <v>1561</v>
      </c>
      <c r="D1263" s="242"/>
      <c r="E1263" s="242"/>
      <c r="F1263" s="242"/>
      <c r="G1263" s="242"/>
      <c r="H1263" s="166"/>
      <c r="I1263" s="166"/>
      <c r="J1263" s="166"/>
      <c r="K1263" s="166"/>
      <c r="L1263" s="166"/>
      <c r="M1263" s="166"/>
      <c r="N1263" s="166"/>
      <c r="O1263" s="166"/>
      <c r="P1263" s="166"/>
      <c r="Q1263" s="166"/>
      <c r="R1263" s="166"/>
      <c r="S1263" s="166"/>
      <c r="T1263" s="166"/>
      <c r="U1263" s="166"/>
      <c r="V1263" s="166"/>
      <c r="W1263" s="166"/>
      <c r="X1263" s="166"/>
      <c r="Y1263" s="167"/>
      <c r="Z1263" s="167"/>
      <c r="AA1263" s="167"/>
      <c r="AB1263" s="167"/>
      <c r="AC1263" s="167"/>
      <c r="AD1263" s="167"/>
      <c r="AE1263" s="167"/>
      <c r="AF1263" s="167"/>
      <c r="AG1263" s="167" t="s">
        <v>184</v>
      </c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70" t="str">
        <f>C1263</f>
        <v>Očištění povrchu stěny od prachu, nařezání izolačních desek na požadovaný rozměr, nanesení lepicího tmelu, osazení desek.</v>
      </c>
      <c r="BB1263" s="167"/>
      <c r="BC1263" s="167"/>
      <c r="BD1263" s="167"/>
      <c r="BE1263" s="167"/>
      <c r="BF1263" s="167"/>
      <c r="BG1263" s="167"/>
      <c r="BH1263" s="167"/>
    </row>
    <row r="1264" spans="1:60" ht="22.5" outlineLevel="1">
      <c r="A1264" s="168"/>
      <c r="B1264" s="169"/>
      <c r="C1264" s="179" t="s">
        <v>1562</v>
      </c>
      <c r="D1264" s="180"/>
      <c r="E1264" s="181">
        <v>307.3125</v>
      </c>
      <c r="F1264" s="166"/>
      <c r="G1264" s="166"/>
      <c r="H1264" s="166"/>
      <c r="I1264" s="166"/>
      <c r="J1264" s="166"/>
      <c r="K1264" s="166"/>
      <c r="L1264" s="166"/>
      <c r="M1264" s="166"/>
      <c r="N1264" s="166"/>
      <c r="O1264" s="166"/>
      <c r="P1264" s="166"/>
      <c r="Q1264" s="166"/>
      <c r="R1264" s="166"/>
      <c r="S1264" s="166"/>
      <c r="T1264" s="166"/>
      <c r="U1264" s="166"/>
      <c r="V1264" s="166"/>
      <c r="W1264" s="166"/>
      <c r="X1264" s="166"/>
      <c r="Y1264" s="167"/>
      <c r="Z1264" s="167"/>
      <c r="AA1264" s="167"/>
      <c r="AB1264" s="167"/>
      <c r="AC1264" s="167"/>
      <c r="AD1264" s="167"/>
      <c r="AE1264" s="167"/>
      <c r="AF1264" s="167"/>
      <c r="AG1264" s="167" t="s">
        <v>226</v>
      </c>
      <c r="AH1264" s="167">
        <v>0</v>
      </c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</row>
    <row r="1265" spans="1:60" outlineLevel="1">
      <c r="A1265" s="158">
        <v>304</v>
      </c>
      <c r="B1265" s="159" t="s">
        <v>1563</v>
      </c>
      <c r="C1265" s="160" t="s">
        <v>1564</v>
      </c>
      <c r="D1265" s="161" t="s">
        <v>219</v>
      </c>
      <c r="E1265" s="162">
        <v>85.428200000000004</v>
      </c>
      <c r="F1265" s="163"/>
      <c r="G1265" s="164">
        <f>ROUND(E1265*F1265,2)</f>
        <v>0</v>
      </c>
      <c r="H1265" s="163"/>
      <c r="I1265" s="164">
        <f>ROUND(E1265*H1265,2)</f>
        <v>0</v>
      </c>
      <c r="J1265" s="163"/>
      <c r="K1265" s="164">
        <f>ROUND(E1265*J1265,2)</f>
        <v>0</v>
      </c>
      <c r="L1265" s="164">
        <v>21</v>
      </c>
      <c r="M1265" s="164">
        <f>G1265*(1+L1265/100)</f>
        <v>0</v>
      </c>
      <c r="N1265" s="164">
        <v>5.7750000000000003E-2</v>
      </c>
      <c r="O1265" s="164">
        <f>ROUND(E1265*N1265,2)</f>
        <v>4.93</v>
      </c>
      <c r="P1265" s="164">
        <v>0</v>
      </c>
      <c r="Q1265" s="164">
        <f>ROUND(E1265*P1265,2)</f>
        <v>0</v>
      </c>
      <c r="R1265" s="164" t="s">
        <v>1546</v>
      </c>
      <c r="S1265" s="164" t="s">
        <v>179</v>
      </c>
      <c r="T1265" s="165" t="s">
        <v>179</v>
      </c>
      <c r="U1265" s="166">
        <v>0.8</v>
      </c>
      <c r="V1265" s="166">
        <f>ROUND(E1265*U1265,2)</f>
        <v>68.34</v>
      </c>
      <c r="W1265" s="166"/>
      <c r="X1265" s="166" t="s">
        <v>221</v>
      </c>
      <c r="Y1265" s="167"/>
      <c r="Z1265" s="167"/>
      <c r="AA1265" s="167"/>
      <c r="AB1265" s="167"/>
      <c r="AC1265" s="167"/>
      <c r="AD1265" s="167"/>
      <c r="AE1265" s="167"/>
      <c r="AF1265" s="167"/>
      <c r="AG1265" s="167" t="s">
        <v>222</v>
      </c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</row>
    <row r="1266" spans="1:60" ht="12.75" customHeight="1" outlineLevel="1">
      <c r="A1266" s="168"/>
      <c r="B1266" s="169"/>
      <c r="C1266" s="242" t="s">
        <v>1565</v>
      </c>
      <c r="D1266" s="242"/>
      <c r="E1266" s="242"/>
      <c r="F1266" s="242"/>
      <c r="G1266" s="242"/>
      <c r="H1266" s="166"/>
      <c r="I1266" s="166"/>
      <c r="J1266" s="166"/>
      <c r="K1266" s="166"/>
      <c r="L1266" s="166"/>
      <c r="M1266" s="166"/>
      <c r="N1266" s="166"/>
      <c r="O1266" s="166"/>
      <c r="P1266" s="166"/>
      <c r="Q1266" s="166"/>
      <c r="R1266" s="166"/>
      <c r="S1266" s="166"/>
      <c r="T1266" s="166"/>
      <c r="U1266" s="166"/>
      <c r="V1266" s="166"/>
      <c r="W1266" s="166"/>
      <c r="X1266" s="166"/>
      <c r="Y1266" s="167"/>
      <c r="Z1266" s="167"/>
      <c r="AA1266" s="167"/>
      <c r="AB1266" s="167"/>
      <c r="AC1266" s="167"/>
      <c r="AD1266" s="167"/>
      <c r="AE1266" s="167"/>
      <c r="AF1266" s="167"/>
      <c r="AG1266" s="167" t="s">
        <v>184</v>
      </c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70" t="str">
        <f>C1266</f>
        <v>Vyříznutí otvoru v podkladu pro osazení stroje na foukání izolace, foukání a dodávka izolace. Zapravení vyřezaného otvoru.</v>
      </c>
      <c r="BB1266" s="167"/>
      <c r="BC1266" s="167"/>
      <c r="BD1266" s="167"/>
      <c r="BE1266" s="167"/>
      <c r="BF1266" s="167"/>
      <c r="BG1266" s="167"/>
      <c r="BH1266" s="167"/>
    </row>
    <row r="1267" spans="1:60" outlineLevel="1">
      <c r="A1267" s="168"/>
      <c r="B1267" s="169"/>
      <c r="C1267" s="179" t="s">
        <v>1566</v>
      </c>
      <c r="D1267" s="180"/>
      <c r="E1267" s="181"/>
      <c r="F1267" s="166"/>
      <c r="G1267" s="166"/>
      <c r="H1267" s="166"/>
      <c r="I1267" s="166"/>
      <c r="J1267" s="166"/>
      <c r="K1267" s="166"/>
      <c r="L1267" s="166"/>
      <c r="M1267" s="166"/>
      <c r="N1267" s="166"/>
      <c r="O1267" s="166"/>
      <c r="P1267" s="166"/>
      <c r="Q1267" s="166"/>
      <c r="R1267" s="166"/>
      <c r="S1267" s="166"/>
      <c r="T1267" s="166"/>
      <c r="U1267" s="166"/>
      <c r="V1267" s="166"/>
      <c r="W1267" s="166"/>
      <c r="X1267" s="166"/>
      <c r="Y1267" s="167"/>
      <c r="Z1267" s="167"/>
      <c r="AA1267" s="167"/>
      <c r="AB1267" s="167"/>
      <c r="AC1267" s="167"/>
      <c r="AD1267" s="167"/>
      <c r="AE1267" s="167"/>
      <c r="AF1267" s="167"/>
      <c r="AG1267" s="167" t="s">
        <v>226</v>
      </c>
      <c r="AH1267" s="167">
        <v>0</v>
      </c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</row>
    <row r="1268" spans="1:60" outlineLevel="1">
      <c r="A1268" s="168"/>
      <c r="B1268" s="169"/>
      <c r="C1268" s="179" t="s">
        <v>1567</v>
      </c>
      <c r="D1268" s="180"/>
      <c r="E1268" s="181">
        <v>85.428200000000004</v>
      </c>
      <c r="F1268" s="166"/>
      <c r="G1268" s="166"/>
      <c r="H1268" s="166"/>
      <c r="I1268" s="166"/>
      <c r="J1268" s="166"/>
      <c r="K1268" s="166"/>
      <c r="L1268" s="166"/>
      <c r="M1268" s="166"/>
      <c r="N1268" s="166"/>
      <c r="O1268" s="166"/>
      <c r="P1268" s="166"/>
      <c r="Q1268" s="166"/>
      <c r="R1268" s="166"/>
      <c r="S1268" s="166"/>
      <c r="T1268" s="166"/>
      <c r="U1268" s="166"/>
      <c r="V1268" s="166"/>
      <c r="W1268" s="166"/>
      <c r="X1268" s="166"/>
      <c r="Y1268" s="167"/>
      <c r="Z1268" s="167"/>
      <c r="AA1268" s="167"/>
      <c r="AB1268" s="167"/>
      <c r="AC1268" s="167"/>
      <c r="AD1268" s="167"/>
      <c r="AE1268" s="167"/>
      <c r="AF1268" s="167"/>
      <c r="AG1268" s="167" t="s">
        <v>226</v>
      </c>
      <c r="AH1268" s="167">
        <v>0</v>
      </c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</row>
    <row r="1269" spans="1:60" ht="22.5" outlineLevel="1">
      <c r="A1269" s="158">
        <v>305</v>
      </c>
      <c r="B1269" s="159" t="s">
        <v>1568</v>
      </c>
      <c r="C1269" s="160" t="s">
        <v>1569</v>
      </c>
      <c r="D1269" s="161" t="s">
        <v>260</v>
      </c>
      <c r="E1269" s="162">
        <v>92.8</v>
      </c>
      <c r="F1269" s="163"/>
      <c r="G1269" s="164">
        <f>ROUND(E1269*F1269,2)</f>
        <v>0</v>
      </c>
      <c r="H1269" s="163"/>
      <c r="I1269" s="164">
        <f>ROUND(E1269*H1269,2)</f>
        <v>0</v>
      </c>
      <c r="J1269" s="163"/>
      <c r="K1269" s="164">
        <f>ROUND(E1269*J1269,2)</f>
        <v>0</v>
      </c>
      <c r="L1269" s="164">
        <v>21</v>
      </c>
      <c r="M1269" s="164">
        <f>G1269*(1+L1269/100)</f>
        <v>0</v>
      </c>
      <c r="N1269" s="164">
        <v>1.0000000000000001E-5</v>
      </c>
      <c r="O1269" s="164">
        <f>ROUND(E1269*N1269,2)</f>
        <v>0</v>
      </c>
      <c r="P1269" s="164">
        <v>0</v>
      </c>
      <c r="Q1269" s="164">
        <f>ROUND(E1269*P1269,2)</f>
        <v>0</v>
      </c>
      <c r="R1269" s="164" t="s">
        <v>1546</v>
      </c>
      <c r="S1269" s="164" t="s">
        <v>179</v>
      </c>
      <c r="T1269" s="165" t="s">
        <v>179</v>
      </c>
      <c r="U1269" s="166">
        <v>7.0000000000000007E-2</v>
      </c>
      <c r="V1269" s="166">
        <f>ROUND(E1269*U1269,2)</f>
        <v>6.5</v>
      </c>
      <c r="W1269" s="166"/>
      <c r="X1269" s="166" t="s">
        <v>221</v>
      </c>
      <c r="Y1269" s="167"/>
      <c r="Z1269" s="167"/>
      <c r="AA1269" s="167"/>
      <c r="AB1269" s="167"/>
      <c r="AC1269" s="167"/>
      <c r="AD1269" s="167"/>
      <c r="AE1269" s="167"/>
      <c r="AF1269" s="167"/>
      <c r="AG1269" s="167" t="s">
        <v>222</v>
      </c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</row>
    <row r="1270" spans="1:60" outlineLevel="1">
      <c r="A1270" s="168"/>
      <c r="B1270" s="169"/>
      <c r="C1270" s="179" t="s">
        <v>1570</v>
      </c>
      <c r="D1270" s="180"/>
      <c r="E1270" s="181">
        <v>92.8</v>
      </c>
      <c r="F1270" s="166"/>
      <c r="G1270" s="166"/>
      <c r="H1270" s="166"/>
      <c r="I1270" s="166"/>
      <c r="J1270" s="166"/>
      <c r="K1270" s="166"/>
      <c r="L1270" s="166"/>
      <c r="M1270" s="166"/>
      <c r="N1270" s="166"/>
      <c r="O1270" s="166"/>
      <c r="P1270" s="166"/>
      <c r="Q1270" s="166"/>
      <c r="R1270" s="166"/>
      <c r="S1270" s="166"/>
      <c r="T1270" s="166"/>
      <c r="U1270" s="166"/>
      <c r="V1270" s="166"/>
      <c r="W1270" s="166"/>
      <c r="X1270" s="166"/>
      <c r="Y1270" s="167"/>
      <c r="Z1270" s="167"/>
      <c r="AA1270" s="167"/>
      <c r="AB1270" s="167"/>
      <c r="AC1270" s="167"/>
      <c r="AD1270" s="167"/>
      <c r="AE1270" s="167"/>
      <c r="AF1270" s="167"/>
      <c r="AG1270" s="167" t="s">
        <v>226</v>
      </c>
      <c r="AH1270" s="167">
        <v>5</v>
      </c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</row>
    <row r="1271" spans="1:60" ht="22.5" outlineLevel="1">
      <c r="A1271" s="158">
        <v>306</v>
      </c>
      <c r="B1271" s="159" t="s">
        <v>1571</v>
      </c>
      <c r="C1271" s="160" t="s">
        <v>1572</v>
      </c>
      <c r="D1271" s="161" t="s">
        <v>327</v>
      </c>
      <c r="E1271" s="162">
        <v>473.22</v>
      </c>
      <c r="F1271" s="163"/>
      <c r="G1271" s="164">
        <f>ROUND(E1271*F1271,2)</f>
        <v>0</v>
      </c>
      <c r="H1271" s="163"/>
      <c r="I1271" s="164">
        <f>ROUND(E1271*H1271,2)</f>
        <v>0</v>
      </c>
      <c r="J1271" s="163"/>
      <c r="K1271" s="164">
        <f>ROUND(E1271*J1271,2)</f>
        <v>0</v>
      </c>
      <c r="L1271" s="164">
        <v>21</v>
      </c>
      <c r="M1271" s="164">
        <f>G1271*(1+L1271/100)</f>
        <v>0</v>
      </c>
      <c r="N1271" s="164">
        <v>0</v>
      </c>
      <c r="O1271" s="164">
        <f>ROUND(E1271*N1271,2)</f>
        <v>0</v>
      </c>
      <c r="P1271" s="164">
        <v>0</v>
      </c>
      <c r="Q1271" s="164">
        <f>ROUND(E1271*P1271,2)</f>
        <v>0</v>
      </c>
      <c r="R1271" s="164" t="s">
        <v>1546</v>
      </c>
      <c r="S1271" s="164" t="s">
        <v>179</v>
      </c>
      <c r="T1271" s="165" t="s">
        <v>179</v>
      </c>
      <c r="U1271" s="166">
        <v>0.05</v>
      </c>
      <c r="V1271" s="166">
        <f>ROUND(E1271*U1271,2)</f>
        <v>23.66</v>
      </c>
      <c r="W1271" s="166"/>
      <c r="X1271" s="166" t="s">
        <v>221</v>
      </c>
      <c r="Y1271" s="167"/>
      <c r="Z1271" s="167"/>
      <c r="AA1271" s="167"/>
      <c r="AB1271" s="167"/>
      <c r="AC1271" s="167"/>
      <c r="AD1271" s="167"/>
      <c r="AE1271" s="167"/>
      <c r="AF1271" s="167"/>
      <c r="AG1271" s="167" t="s">
        <v>222</v>
      </c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</row>
    <row r="1272" spans="1:60" outlineLevel="1">
      <c r="A1272" s="168"/>
      <c r="B1272" s="169"/>
      <c r="C1272" s="179" t="s">
        <v>1573</v>
      </c>
      <c r="D1272" s="180"/>
      <c r="E1272" s="181">
        <v>356.07</v>
      </c>
      <c r="F1272" s="166"/>
      <c r="G1272" s="166"/>
      <c r="H1272" s="166"/>
      <c r="I1272" s="166"/>
      <c r="J1272" s="166"/>
      <c r="K1272" s="166"/>
      <c r="L1272" s="166"/>
      <c r="M1272" s="166"/>
      <c r="N1272" s="166"/>
      <c r="O1272" s="166"/>
      <c r="P1272" s="166"/>
      <c r="Q1272" s="166"/>
      <c r="R1272" s="166"/>
      <c r="S1272" s="166"/>
      <c r="T1272" s="166"/>
      <c r="U1272" s="166"/>
      <c r="V1272" s="166"/>
      <c r="W1272" s="166"/>
      <c r="X1272" s="166"/>
      <c r="Y1272" s="167"/>
      <c r="Z1272" s="167"/>
      <c r="AA1272" s="167"/>
      <c r="AB1272" s="167"/>
      <c r="AC1272" s="167"/>
      <c r="AD1272" s="167"/>
      <c r="AE1272" s="167"/>
      <c r="AF1272" s="167"/>
      <c r="AG1272" s="167" t="s">
        <v>226</v>
      </c>
      <c r="AH1272" s="167">
        <v>0</v>
      </c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</row>
    <row r="1273" spans="1:60" outlineLevel="1">
      <c r="A1273" s="168"/>
      <c r="B1273" s="169"/>
      <c r="C1273" s="179" t="s">
        <v>1574</v>
      </c>
      <c r="D1273" s="180"/>
      <c r="E1273" s="181">
        <v>107.69</v>
      </c>
      <c r="F1273" s="166"/>
      <c r="G1273" s="166"/>
      <c r="H1273" s="166"/>
      <c r="I1273" s="166"/>
      <c r="J1273" s="166"/>
      <c r="K1273" s="166"/>
      <c r="L1273" s="166"/>
      <c r="M1273" s="166"/>
      <c r="N1273" s="166"/>
      <c r="O1273" s="166"/>
      <c r="P1273" s="166"/>
      <c r="Q1273" s="166"/>
      <c r="R1273" s="166"/>
      <c r="S1273" s="166"/>
      <c r="T1273" s="166"/>
      <c r="U1273" s="166"/>
      <c r="V1273" s="166"/>
      <c r="W1273" s="166"/>
      <c r="X1273" s="166"/>
      <c r="Y1273" s="167"/>
      <c r="Z1273" s="167"/>
      <c r="AA1273" s="167"/>
      <c r="AB1273" s="167"/>
      <c r="AC1273" s="167"/>
      <c r="AD1273" s="167"/>
      <c r="AE1273" s="167"/>
      <c r="AF1273" s="167"/>
      <c r="AG1273" s="167" t="s">
        <v>226</v>
      </c>
      <c r="AH1273" s="167">
        <v>0</v>
      </c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</row>
    <row r="1274" spans="1:60" outlineLevel="1">
      <c r="A1274" s="168"/>
      <c r="B1274" s="169"/>
      <c r="C1274" s="179" t="s">
        <v>1575</v>
      </c>
      <c r="D1274" s="180"/>
      <c r="E1274" s="181">
        <v>9.4600000000000009</v>
      </c>
      <c r="F1274" s="166"/>
      <c r="G1274" s="166"/>
      <c r="H1274" s="166"/>
      <c r="I1274" s="166"/>
      <c r="J1274" s="166"/>
      <c r="K1274" s="166"/>
      <c r="L1274" s="166"/>
      <c r="M1274" s="166"/>
      <c r="N1274" s="166"/>
      <c r="O1274" s="166"/>
      <c r="P1274" s="166"/>
      <c r="Q1274" s="166"/>
      <c r="R1274" s="166"/>
      <c r="S1274" s="166"/>
      <c r="T1274" s="166"/>
      <c r="U1274" s="166"/>
      <c r="V1274" s="166"/>
      <c r="W1274" s="166"/>
      <c r="X1274" s="166"/>
      <c r="Y1274" s="167"/>
      <c r="Z1274" s="167"/>
      <c r="AA1274" s="167"/>
      <c r="AB1274" s="167"/>
      <c r="AC1274" s="167"/>
      <c r="AD1274" s="167"/>
      <c r="AE1274" s="167"/>
      <c r="AF1274" s="167"/>
      <c r="AG1274" s="167" t="s">
        <v>226</v>
      </c>
      <c r="AH1274" s="167">
        <v>0</v>
      </c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</row>
    <row r="1275" spans="1:60" ht="33.75" outlineLevel="1">
      <c r="A1275" s="158">
        <v>307</v>
      </c>
      <c r="B1275" s="159" t="s">
        <v>2087</v>
      </c>
      <c r="C1275" s="201" t="s">
        <v>2086</v>
      </c>
      <c r="D1275" s="161" t="s">
        <v>260</v>
      </c>
      <c r="E1275" s="162">
        <v>0.92700000000000005</v>
      </c>
      <c r="F1275" s="163"/>
      <c r="G1275" s="164">
        <f>ROUND(E1275*F1275,2)</f>
        <v>0</v>
      </c>
      <c r="H1275" s="163"/>
      <c r="I1275" s="164">
        <f>ROUND(E1275*H1275,2)</f>
        <v>0</v>
      </c>
      <c r="J1275" s="163"/>
      <c r="K1275" s="164">
        <f>ROUND(E1275*J1275,2)</f>
        <v>0</v>
      </c>
      <c r="L1275" s="164">
        <v>21</v>
      </c>
      <c r="M1275" s="164">
        <f>G1275*(1+L1275/100)</f>
        <v>0</v>
      </c>
      <c r="N1275" s="164">
        <v>1.75E-3</v>
      </c>
      <c r="O1275" s="164">
        <f>ROUND(E1275*N1275,2)</f>
        <v>0</v>
      </c>
      <c r="P1275" s="164">
        <v>0</v>
      </c>
      <c r="Q1275" s="164">
        <f>ROUND(E1275*P1275,2)</f>
        <v>0</v>
      </c>
      <c r="R1275" s="164" t="s">
        <v>321</v>
      </c>
      <c r="S1275" s="164" t="s">
        <v>276</v>
      </c>
      <c r="T1275" s="165" t="s">
        <v>179</v>
      </c>
      <c r="U1275" s="166">
        <v>0</v>
      </c>
      <c r="V1275" s="166">
        <f>ROUND(E1275*U1275,2)</f>
        <v>0</v>
      </c>
      <c r="W1275" s="166"/>
      <c r="X1275" s="166" t="s">
        <v>322</v>
      </c>
      <c r="Y1275" s="167"/>
      <c r="Z1275" s="167"/>
      <c r="AA1275" s="167"/>
      <c r="AB1275" s="167"/>
      <c r="AC1275" s="167"/>
      <c r="AD1275" s="167"/>
      <c r="AE1275" s="167"/>
      <c r="AF1275" s="167"/>
      <c r="AG1275" s="167" t="s">
        <v>323</v>
      </c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</row>
    <row r="1276" spans="1:60" outlineLevel="1">
      <c r="A1276" s="168"/>
      <c r="B1276" s="169"/>
      <c r="C1276" s="179" t="s">
        <v>1576</v>
      </c>
      <c r="D1276" s="180"/>
      <c r="E1276" s="181">
        <v>0.92700000000000005</v>
      </c>
      <c r="F1276" s="166"/>
      <c r="G1276" s="166"/>
      <c r="H1276" s="166"/>
      <c r="I1276" s="166"/>
      <c r="J1276" s="166"/>
      <c r="K1276" s="166"/>
      <c r="L1276" s="166"/>
      <c r="M1276" s="166"/>
      <c r="N1276" s="166"/>
      <c r="O1276" s="166"/>
      <c r="P1276" s="166"/>
      <c r="Q1276" s="166"/>
      <c r="R1276" s="166"/>
      <c r="S1276" s="166"/>
      <c r="T1276" s="166"/>
      <c r="U1276" s="166"/>
      <c r="V1276" s="166"/>
      <c r="W1276" s="166"/>
      <c r="X1276" s="166"/>
      <c r="Y1276" s="167"/>
      <c r="Z1276" s="167"/>
      <c r="AA1276" s="167"/>
      <c r="AB1276" s="167"/>
      <c r="AC1276" s="167"/>
      <c r="AD1276" s="167"/>
      <c r="AE1276" s="167"/>
      <c r="AF1276" s="167"/>
      <c r="AG1276" s="167" t="s">
        <v>226</v>
      </c>
      <c r="AH1276" s="167">
        <v>0</v>
      </c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</row>
    <row r="1277" spans="1:60" ht="33.75" outlineLevel="1">
      <c r="A1277" s="158">
        <v>308</v>
      </c>
      <c r="B1277" s="159" t="s">
        <v>1577</v>
      </c>
      <c r="C1277" s="160" t="s">
        <v>1578</v>
      </c>
      <c r="D1277" s="161" t="s">
        <v>260</v>
      </c>
      <c r="E1277" s="162">
        <v>316.53188</v>
      </c>
      <c r="F1277" s="163"/>
      <c r="G1277" s="164">
        <f>ROUND(E1277*F1277,2)</f>
        <v>0</v>
      </c>
      <c r="H1277" s="163"/>
      <c r="I1277" s="164">
        <f>ROUND(E1277*H1277,2)</f>
        <v>0</v>
      </c>
      <c r="J1277" s="163"/>
      <c r="K1277" s="164">
        <f>ROUND(E1277*J1277,2)</f>
        <v>0</v>
      </c>
      <c r="L1277" s="164">
        <v>21</v>
      </c>
      <c r="M1277" s="164">
        <f>G1277*(1+L1277/100)</f>
        <v>0</v>
      </c>
      <c r="N1277" s="164">
        <v>2.8E-3</v>
      </c>
      <c r="O1277" s="164">
        <f>ROUND(E1277*N1277,2)</f>
        <v>0.89</v>
      </c>
      <c r="P1277" s="164">
        <v>0</v>
      </c>
      <c r="Q1277" s="164">
        <f>ROUND(E1277*P1277,2)</f>
        <v>0</v>
      </c>
      <c r="R1277" s="164" t="s">
        <v>321</v>
      </c>
      <c r="S1277" s="164" t="s">
        <v>179</v>
      </c>
      <c r="T1277" s="165" t="s">
        <v>179</v>
      </c>
      <c r="U1277" s="166">
        <v>0</v>
      </c>
      <c r="V1277" s="166">
        <f>ROUND(E1277*U1277,2)</f>
        <v>0</v>
      </c>
      <c r="W1277" s="166"/>
      <c r="X1277" s="166" t="s">
        <v>322</v>
      </c>
      <c r="Y1277" s="167"/>
      <c r="Z1277" s="167"/>
      <c r="AA1277" s="167"/>
      <c r="AB1277" s="167"/>
      <c r="AC1277" s="167"/>
      <c r="AD1277" s="167"/>
      <c r="AE1277" s="167"/>
      <c r="AF1277" s="167"/>
      <c r="AG1277" s="167" t="s">
        <v>323</v>
      </c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</row>
    <row r="1278" spans="1:60" outlineLevel="1">
      <c r="A1278" s="168"/>
      <c r="B1278" s="169"/>
      <c r="C1278" s="179" t="s">
        <v>1579</v>
      </c>
      <c r="D1278" s="180"/>
      <c r="E1278" s="181">
        <v>316.53188</v>
      </c>
      <c r="F1278" s="166"/>
      <c r="G1278" s="166"/>
      <c r="H1278" s="166"/>
      <c r="I1278" s="166"/>
      <c r="J1278" s="166"/>
      <c r="K1278" s="166"/>
      <c r="L1278" s="166"/>
      <c r="M1278" s="166"/>
      <c r="N1278" s="166"/>
      <c r="O1278" s="166"/>
      <c r="P1278" s="166"/>
      <c r="Q1278" s="166"/>
      <c r="R1278" s="166"/>
      <c r="S1278" s="166"/>
      <c r="T1278" s="166"/>
      <c r="U1278" s="166"/>
      <c r="V1278" s="166"/>
      <c r="W1278" s="166"/>
      <c r="X1278" s="166"/>
      <c r="Y1278" s="167"/>
      <c r="Z1278" s="167"/>
      <c r="AA1278" s="167"/>
      <c r="AB1278" s="167"/>
      <c r="AC1278" s="167"/>
      <c r="AD1278" s="167"/>
      <c r="AE1278" s="167"/>
      <c r="AF1278" s="167"/>
      <c r="AG1278" s="167" t="s">
        <v>226</v>
      </c>
      <c r="AH1278" s="167">
        <v>5</v>
      </c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</row>
    <row r="1279" spans="1:60" ht="22.5" outlineLevel="1">
      <c r="A1279" s="158">
        <v>309</v>
      </c>
      <c r="B1279" s="159" t="s">
        <v>2085</v>
      </c>
      <c r="C1279" s="201" t="s">
        <v>2084</v>
      </c>
      <c r="D1279" s="161" t="s">
        <v>219</v>
      </c>
      <c r="E1279" s="162">
        <v>13.25198</v>
      </c>
      <c r="F1279" s="163"/>
      <c r="G1279" s="164">
        <f>ROUND(E1279*F1279,2)</f>
        <v>0</v>
      </c>
      <c r="H1279" s="163"/>
      <c r="I1279" s="164">
        <f>ROUND(E1279*H1279,2)</f>
        <v>0</v>
      </c>
      <c r="J1279" s="163"/>
      <c r="K1279" s="164">
        <f>ROUND(E1279*J1279,2)</f>
        <v>0</v>
      </c>
      <c r="L1279" s="164">
        <v>21</v>
      </c>
      <c r="M1279" s="164">
        <f>G1279*(1+L1279/100)</f>
        <v>0</v>
      </c>
      <c r="N1279" s="164">
        <v>2.5000000000000001E-2</v>
      </c>
      <c r="O1279" s="164">
        <f>ROUND(E1279*N1279,2)</f>
        <v>0.33</v>
      </c>
      <c r="P1279" s="164">
        <v>0</v>
      </c>
      <c r="Q1279" s="164">
        <f>ROUND(E1279*P1279,2)</f>
        <v>0</v>
      </c>
      <c r="R1279" s="164" t="s">
        <v>321</v>
      </c>
      <c r="S1279" s="164" t="s">
        <v>276</v>
      </c>
      <c r="T1279" s="165" t="s">
        <v>179</v>
      </c>
      <c r="U1279" s="166">
        <v>0</v>
      </c>
      <c r="V1279" s="166">
        <f>ROUND(E1279*U1279,2)</f>
        <v>0</v>
      </c>
      <c r="W1279" s="166"/>
      <c r="X1279" s="166" t="s">
        <v>322</v>
      </c>
      <c r="Y1279" s="167"/>
      <c r="Z1279" s="167"/>
      <c r="AA1279" s="167"/>
      <c r="AB1279" s="167"/>
      <c r="AC1279" s="167"/>
      <c r="AD1279" s="167"/>
      <c r="AE1279" s="167"/>
      <c r="AF1279" s="167"/>
      <c r="AG1279" s="167" t="s">
        <v>323</v>
      </c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</row>
    <row r="1280" spans="1:60" outlineLevel="1">
      <c r="A1280" s="168"/>
      <c r="B1280" s="169"/>
      <c r="C1280" s="179" t="s">
        <v>1580</v>
      </c>
      <c r="D1280" s="180"/>
      <c r="E1280" s="181"/>
      <c r="F1280" s="166"/>
      <c r="G1280" s="166"/>
      <c r="H1280" s="166"/>
      <c r="I1280" s="166"/>
      <c r="J1280" s="166"/>
      <c r="K1280" s="166"/>
      <c r="L1280" s="166"/>
      <c r="M1280" s="166"/>
      <c r="N1280" s="166"/>
      <c r="O1280" s="166"/>
      <c r="P1280" s="166"/>
      <c r="Q1280" s="166"/>
      <c r="R1280" s="166"/>
      <c r="S1280" s="166"/>
      <c r="T1280" s="166"/>
      <c r="U1280" s="166"/>
      <c r="V1280" s="166"/>
      <c r="W1280" s="166"/>
      <c r="X1280" s="166"/>
      <c r="Y1280" s="167"/>
      <c r="Z1280" s="167"/>
      <c r="AA1280" s="167"/>
      <c r="AB1280" s="167"/>
      <c r="AC1280" s="167"/>
      <c r="AD1280" s="167"/>
      <c r="AE1280" s="167"/>
      <c r="AF1280" s="167"/>
      <c r="AG1280" s="167" t="s">
        <v>226</v>
      </c>
      <c r="AH1280" s="167">
        <v>0</v>
      </c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</row>
    <row r="1281" spans="1:60" outlineLevel="1">
      <c r="A1281" s="168"/>
      <c r="B1281" s="169"/>
      <c r="C1281" s="179" t="s">
        <v>1581</v>
      </c>
      <c r="D1281" s="180"/>
      <c r="E1281" s="181">
        <v>13.25198</v>
      </c>
      <c r="F1281" s="166"/>
      <c r="G1281" s="166"/>
      <c r="H1281" s="166"/>
      <c r="I1281" s="166"/>
      <c r="J1281" s="166"/>
      <c r="K1281" s="166"/>
      <c r="L1281" s="166"/>
      <c r="M1281" s="166"/>
      <c r="N1281" s="166"/>
      <c r="O1281" s="166"/>
      <c r="P1281" s="166"/>
      <c r="Q1281" s="166"/>
      <c r="R1281" s="166"/>
      <c r="S1281" s="166"/>
      <c r="T1281" s="166"/>
      <c r="U1281" s="166"/>
      <c r="V1281" s="166"/>
      <c r="W1281" s="166"/>
      <c r="X1281" s="166"/>
      <c r="Y1281" s="167"/>
      <c r="Z1281" s="167"/>
      <c r="AA1281" s="167"/>
      <c r="AB1281" s="167"/>
      <c r="AC1281" s="167"/>
      <c r="AD1281" s="167"/>
      <c r="AE1281" s="167"/>
      <c r="AF1281" s="167"/>
      <c r="AG1281" s="167" t="s">
        <v>226</v>
      </c>
      <c r="AH1281" s="167">
        <v>0</v>
      </c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</row>
    <row r="1282" spans="1:60" ht="22.5" outlineLevel="1">
      <c r="A1282" s="158">
        <v>310</v>
      </c>
      <c r="B1282" s="159" t="s">
        <v>1582</v>
      </c>
      <c r="C1282" s="160" t="s">
        <v>1583</v>
      </c>
      <c r="D1282" s="161" t="s">
        <v>260</v>
      </c>
      <c r="E1282" s="162">
        <v>414.7</v>
      </c>
      <c r="F1282" s="163"/>
      <c r="G1282" s="164">
        <f>ROUND(E1282*F1282,2)</f>
        <v>0</v>
      </c>
      <c r="H1282" s="163"/>
      <c r="I1282" s="164">
        <f>ROUND(E1282*H1282,2)</f>
        <v>0</v>
      </c>
      <c r="J1282" s="163"/>
      <c r="K1282" s="164">
        <f>ROUND(E1282*J1282,2)</f>
        <v>0</v>
      </c>
      <c r="L1282" s="164">
        <v>21</v>
      </c>
      <c r="M1282" s="164">
        <f>G1282*(1+L1282/100)</f>
        <v>0</v>
      </c>
      <c r="N1282" s="164">
        <v>1.7000000000000001E-4</v>
      </c>
      <c r="O1282" s="164">
        <f>ROUND(E1282*N1282,2)</f>
        <v>7.0000000000000007E-2</v>
      </c>
      <c r="P1282" s="164">
        <v>0</v>
      </c>
      <c r="Q1282" s="164">
        <f>ROUND(E1282*P1282,2)</f>
        <v>0</v>
      </c>
      <c r="R1282" s="164" t="s">
        <v>321</v>
      </c>
      <c r="S1282" s="164" t="s">
        <v>179</v>
      </c>
      <c r="T1282" s="165" t="s">
        <v>179</v>
      </c>
      <c r="U1282" s="166">
        <v>0</v>
      </c>
      <c r="V1282" s="166">
        <f>ROUND(E1282*U1282,2)</f>
        <v>0</v>
      </c>
      <c r="W1282" s="166"/>
      <c r="X1282" s="166" t="s">
        <v>322</v>
      </c>
      <c r="Y1282" s="167"/>
      <c r="Z1282" s="167"/>
      <c r="AA1282" s="167"/>
      <c r="AB1282" s="167"/>
      <c r="AC1282" s="167"/>
      <c r="AD1282" s="167"/>
      <c r="AE1282" s="167"/>
      <c r="AF1282" s="167"/>
      <c r="AG1282" s="167" t="s">
        <v>323</v>
      </c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</row>
    <row r="1283" spans="1:60" outlineLevel="1">
      <c r="A1283" s="168"/>
      <c r="B1283" s="169"/>
      <c r="C1283" s="179" t="s">
        <v>1584</v>
      </c>
      <c r="D1283" s="180"/>
      <c r="E1283" s="181">
        <v>414.7</v>
      </c>
      <c r="F1283" s="166"/>
      <c r="G1283" s="166"/>
      <c r="H1283" s="166"/>
      <c r="I1283" s="166"/>
      <c r="J1283" s="166"/>
      <c r="K1283" s="166"/>
      <c r="L1283" s="166"/>
      <c r="M1283" s="166"/>
      <c r="N1283" s="166"/>
      <c r="O1283" s="166"/>
      <c r="P1283" s="166"/>
      <c r="Q1283" s="166"/>
      <c r="R1283" s="166"/>
      <c r="S1283" s="166"/>
      <c r="T1283" s="166"/>
      <c r="U1283" s="166"/>
      <c r="V1283" s="166"/>
      <c r="W1283" s="166"/>
      <c r="X1283" s="166"/>
      <c r="Y1283" s="167"/>
      <c r="Z1283" s="167"/>
      <c r="AA1283" s="167"/>
      <c r="AB1283" s="167"/>
      <c r="AC1283" s="167"/>
      <c r="AD1283" s="167"/>
      <c r="AE1283" s="167"/>
      <c r="AF1283" s="167"/>
      <c r="AG1283" s="167" t="s">
        <v>226</v>
      </c>
      <c r="AH1283" s="167">
        <v>5</v>
      </c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</row>
    <row r="1284" spans="1:60" outlineLevel="1">
      <c r="A1284" s="158">
        <v>311</v>
      </c>
      <c r="B1284" s="159" t="s">
        <v>1585</v>
      </c>
      <c r="C1284" s="201" t="s">
        <v>2081</v>
      </c>
      <c r="D1284" s="161" t="s">
        <v>260</v>
      </c>
      <c r="E1284" s="162">
        <v>414.7</v>
      </c>
      <c r="F1284" s="163"/>
      <c r="G1284" s="164">
        <f>ROUND(E1284*F1284,2)</f>
        <v>0</v>
      </c>
      <c r="H1284" s="163"/>
      <c r="I1284" s="164">
        <f>ROUND(E1284*H1284,2)</f>
        <v>0</v>
      </c>
      <c r="J1284" s="163"/>
      <c r="K1284" s="164">
        <f>ROUND(E1284*J1284,2)</f>
        <v>0</v>
      </c>
      <c r="L1284" s="164">
        <v>21</v>
      </c>
      <c r="M1284" s="164">
        <f>G1284*(1+L1284/100)</f>
        <v>0</v>
      </c>
      <c r="N1284" s="164">
        <v>0</v>
      </c>
      <c r="O1284" s="164">
        <f>ROUND(E1284*N1284,2)</f>
        <v>0</v>
      </c>
      <c r="P1284" s="164">
        <v>0</v>
      </c>
      <c r="Q1284" s="164">
        <f>ROUND(E1284*P1284,2)</f>
        <v>0</v>
      </c>
      <c r="R1284" s="164"/>
      <c r="S1284" s="164" t="s">
        <v>276</v>
      </c>
      <c r="T1284" s="165" t="s">
        <v>180</v>
      </c>
      <c r="U1284" s="166">
        <v>0</v>
      </c>
      <c r="V1284" s="166">
        <f>ROUND(E1284*U1284,2)</f>
        <v>0</v>
      </c>
      <c r="W1284" s="166"/>
      <c r="X1284" s="166" t="s">
        <v>322</v>
      </c>
      <c r="Y1284" s="167"/>
      <c r="Z1284" s="167"/>
      <c r="AA1284" s="167"/>
      <c r="AB1284" s="167"/>
      <c r="AC1284" s="167"/>
      <c r="AD1284" s="167"/>
      <c r="AE1284" s="167"/>
      <c r="AF1284" s="167"/>
      <c r="AG1284" s="167" t="s">
        <v>323</v>
      </c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</row>
    <row r="1285" spans="1:60" outlineLevel="1">
      <c r="A1285" s="168"/>
      <c r="B1285" s="169"/>
      <c r="C1285" s="179" t="s">
        <v>1586</v>
      </c>
      <c r="D1285" s="180"/>
      <c r="E1285" s="181">
        <v>414.7</v>
      </c>
      <c r="F1285" s="166"/>
      <c r="G1285" s="166"/>
      <c r="H1285" s="166"/>
      <c r="I1285" s="166"/>
      <c r="J1285" s="166"/>
      <c r="K1285" s="166"/>
      <c r="L1285" s="166"/>
      <c r="M1285" s="166"/>
      <c r="N1285" s="166"/>
      <c r="O1285" s="166"/>
      <c r="P1285" s="166"/>
      <c r="Q1285" s="166"/>
      <c r="R1285" s="166"/>
      <c r="S1285" s="166"/>
      <c r="T1285" s="166"/>
      <c r="U1285" s="166"/>
      <c r="V1285" s="166"/>
      <c r="W1285" s="166"/>
      <c r="X1285" s="166"/>
      <c r="Y1285" s="167"/>
      <c r="Z1285" s="167"/>
      <c r="AA1285" s="167"/>
      <c r="AB1285" s="167"/>
      <c r="AC1285" s="167"/>
      <c r="AD1285" s="167"/>
      <c r="AE1285" s="167"/>
      <c r="AF1285" s="167"/>
      <c r="AG1285" s="167" t="s">
        <v>226</v>
      </c>
      <c r="AH1285" s="167">
        <v>0</v>
      </c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</row>
    <row r="1286" spans="1:60" outlineLevel="1">
      <c r="A1286" s="158">
        <v>312</v>
      </c>
      <c r="B1286" s="159" t="s">
        <v>1587</v>
      </c>
      <c r="C1286" s="160" t="s">
        <v>1588</v>
      </c>
      <c r="D1286" s="161" t="s">
        <v>260</v>
      </c>
      <c r="E1286" s="162">
        <v>232.78</v>
      </c>
      <c r="F1286" s="163"/>
      <c r="G1286" s="164">
        <f>ROUND(E1286*F1286,2)</f>
        <v>0</v>
      </c>
      <c r="H1286" s="163"/>
      <c r="I1286" s="164">
        <f>ROUND(E1286*H1286,2)</f>
        <v>0</v>
      </c>
      <c r="J1286" s="163"/>
      <c r="K1286" s="164">
        <f>ROUND(E1286*J1286,2)</f>
        <v>0</v>
      </c>
      <c r="L1286" s="164">
        <v>21</v>
      </c>
      <c r="M1286" s="164">
        <f>G1286*(1+L1286/100)</f>
        <v>0</v>
      </c>
      <c r="N1286" s="164">
        <v>5.0000000000000001E-3</v>
      </c>
      <c r="O1286" s="164">
        <f>ROUND(E1286*N1286,2)</f>
        <v>1.1599999999999999</v>
      </c>
      <c r="P1286" s="164">
        <v>0</v>
      </c>
      <c r="Q1286" s="164">
        <f>ROUND(E1286*P1286,2)</f>
        <v>0</v>
      </c>
      <c r="R1286" s="164"/>
      <c r="S1286" s="164" t="s">
        <v>276</v>
      </c>
      <c r="T1286" s="165" t="s">
        <v>180</v>
      </c>
      <c r="U1286" s="166">
        <v>0</v>
      </c>
      <c r="V1286" s="166">
        <f>ROUND(E1286*U1286,2)</f>
        <v>0</v>
      </c>
      <c r="W1286" s="166"/>
      <c r="X1286" s="166" t="s">
        <v>322</v>
      </c>
      <c r="Y1286" s="167"/>
      <c r="Z1286" s="167"/>
      <c r="AA1286" s="167"/>
      <c r="AB1286" s="167"/>
      <c r="AC1286" s="167"/>
      <c r="AD1286" s="167"/>
      <c r="AE1286" s="167"/>
      <c r="AF1286" s="167"/>
      <c r="AG1286" s="167" t="s">
        <v>323</v>
      </c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</row>
    <row r="1287" spans="1:60" outlineLevel="1">
      <c r="A1287" s="168"/>
      <c r="B1287" s="169"/>
      <c r="C1287" s="179" t="s">
        <v>1589</v>
      </c>
      <c r="D1287" s="180"/>
      <c r="E1287" s="181">
        <v>232.78</v>
      </c>
      <c r="F1287" s="166"/>
      <c r="G1287" s="166"/>
      <c r="H1287" s="166"/>
      <c r="I1287" s="166"/>
      <c r="J1287" s="166"/>
      <c r="K1287" s="166"/>
      <c r="L1287" s="166"/>
      <c r="M1287" s="166"/>
      <c r="N1287" s="166"/>
      <c r="O1287" s="166"/>
      <c r="P1287" s="166"/>
      <c r="Q1287" s="166"/>
      <c r="R1287" s="166"/>
      <c r="S1287" s="166"/>
      <c r="T1287" s="166"/>
      <c r="U1287" s="166"/>
      <c r="V1287" s="166"/>
      <c r="W1287" s="166"/>
      <c r="X1287" s="166"/>
      <c r="Y1287" s="167"/>
      <c r="Z1287" s="167"/>
      <c r="AA1287" s="167"/>
      <c r="AB1287" s="167"/>
      <c r="AC1287" s="167"/>
      <c r="AD1287" s="167"/>
      <c r="AE1287" s="167"/>
      <c r="AF1287" s="167"/>
      <c r="AG1287" s="167" t="s">
        <v>226</v>
      </c>
      <c r="AH1287" s="167">
        <v>5</v>
      </c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</row>
    <row r="1288" spans="1:60" outlineLevel="1">
      <c r="A1288" s="158">
        <v>313</v>
      </c>
      <c r="B1288" s="159" t="s">
        <v>1590</v>
      </c>
      <c r="C1288" s="160" t="s">
        <v>1591</v>
      </c>
      <c r="D1288" s="161" t="s">
        <v>260</v>
      </c>
      <c r="E1288" s="162">
        <v>232.78</v>
      </c>
      <c r="F1288" s="163"/>
      <c r="G1288" s="164">
        <f>ROUND(E1288*F1288,2)</f>
        <v>0</v>
      </c>
      <c r="H1288" s="163"/>
      <c r="I1288" s="164">
        <f>ROUND(E1288*H1288,2)</f>
        <v>0</v>
      </c>
      <c r="J1288" s="163"/>
      <c r="K1288" s="164">
        <f>ROUND(E1288*J1288,2)</f>
        <v>0</v>
      </c>
      <c r="L1288" s="164">
        <v>21</v>
      </c>
      <c r="M1288" s="164">
        <f>G1288*(1+L1288/100)</f>
        <v>0</v>
      </c>
      <c r="N1288" s="164">
        <v>5.0000000000000001E-3</v>
      </c>
      <c r="O1288" s="164">
        <f>ROUND(E1288*N1288,2)</f>
        <v>1.1599999999999999</v>
      </c>
      <c r="P1288" s="164">
        <v>0</v>
      </c>
      <c r="Q1288" s="164">
        <f>ROUND(E1288*P1288,2)</f>
        <v>0</v>
      </c>
      <c r="R1288" s="164"/>
      <c r="S1288" s="164" t="s">
        <v>276</v>
      </c>
      <c r="T1288" s="165" t="s">
        <v>180</v>
      </c>
      <c r="U1288" s="166">
        <v>0</v>
      </c>
      <c r="V1288" s="166">
        <f>ROUND(E1288*U1288,2)</f>
        <v>0</v>
      </c>
      <c r="W1288" s="166"/>
      <c r="X1288" s="166" t="s">
        <v>322</v>
      </c>
      <c r="Y1288" s="167"/>
      <c r="Z1288" s="167"/>
      <c r="AA1288" s="167"/>
      <c r="AB1288" s="167"/>
      <c r="AC1288" s="167"/>
      <c r="AD1288" s="167"/>
      <c r="AE1288" s="167"/>
      <c r="AF1288" s="167"/>
      <c r="AG1288" s="167" t="s">
        <v>323</v>
      </c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</row>
    <row r="1289" spans="1:60" outlineLevel="1">
      <c r="A1289" s="168"/>
      <c r="B1289" s="169"/>
      <c r="C1289" s="179" t="s">
        <v>1589</v>
      </c>
      <c r="D1289" s="180"/>
      <c r="E1289" s="181">
        <v>232.78</v>
      </c>
      <c r="F1289" s="166"/>
      <c r="G1289" s="166"/>
      <c r="H1289" s="166"/>
      <c r="I1289" s="166"/>
      <c r="J1289" s="166"/>
      <c r="K1289" s="166"/>
      <c r="L1289" s="166"/>
      <c r="M1289" s="166"/>
      <c r="N1289" s="166"/>
      <c r="O1289" s="166"/>
      <c r="P1289" s="166"/>
      <c r="Q1289" s="166"/>
      <c r="R1289" s="166"/>
      <c r="S1289" s="166"/>
      <c r="T1289" s="166"/>
      <c r="U1289" s="166"/>
      <c r="V1289" s="166"/>
      <c r="W1289" s="166"/>
      <c r="X1289" s="166"/>
      <c r="Y1289" s="167"/>
      <c r="Z1289" s="167"/>
      <c r="AA1289" s="167"/>
      <c r="AB1289" s="167"/>
      <c r="AC1289" s="167"/>
      <c r="AD1289" s="167"/>
      <c r="AE1289" s="167"/>
      <c r="AF1289" s="167"/>
      <c r="AG1289" s="167" t="s">
        <v>226</v>
      </c>
      <c r="AH1289" s="167">
        <v>5</v>
      </c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</row>
    <row r="1290" spans="1:60" outlineLevel="1">
      <c r="A1290" s="158">
        <v>314</v>
      </c>
      <c r="B1290" s="159" t="s">
        <v>1592</v>
      </c>
      <c r="C1290" s="160" t="s">
        <v>1593</v>
      </c>
      <c r="D1290" s="161" t="s">
        <v>239</v>
      </c>
      <c r="E1290" s="162">
        <v>9.5808300000000006</v>
      </c>
      <c r="F1290" s="163"/>
      <c r="G1290" s="164">
        <f>ROUND(E1290*F1290,2)</f>
        <v>0</v>
      </c>
      <c r="H1290" s="163"/>
      <c r="I1290" s="164">
        <f>ROUND(E1290*H1290,2)</f>
        <v>0</v>
      </c>
      <c r="J1290" s="163"/>
      <c r="K1290" s="164">
        <f>ROUND(E1290*J1290,2)</f>
        <v>0</v>
      </c>
      <c r="L1290" s="164">
        <v>21</v>
      </c>
      <c r="M1290" s="164">
        <f>G1290*(1+L1290/100)</f>
        <v>0</v>
      </c>
      <c r="N1290" s="164">
        <v>0</v>
      </c>
      <c r="O1290" s="164">
        <f>ROUND(E1290*N1290,2)</f>
        <v>0</v>
      </c>
      <c r="P1290" s="164">
        <v>0</v>
      </c>
      <c r="Q1290" s="164">
        <f>ROUND(E1290*P1290,2)</f>
        <v>0</v>
      </c>
      <c r="R1290" s="164" t="s">
        <v>1546</v>
      </c>
      <c r="S1290" s="164" t="s">
        <v>179</v>
      </c>
      <c r="T1290" s="165" t="s">
        <v>179</v>
      </c>
      <c r="U1290" s="166">
        <v>1.966</v>
      </c>
      <c r="V1290" s="166">
        <f>ROUND(E1290*U1290,2)</f>
        <v>18.84</v>
      </c>
      <c r="W1290" s="166"/>
      <c r="X1290" s="166" t="s">
        <v>1494</v>
      </c>
      <c r="Y1290" s="167"/>
      <c r="Z1290" s="167"/>
      <c r="AA1290" s="167"/>
      <c r="AB1290" s="167"/>
      <c r="AC1290" s="167"/>
      <c r="AD1290" s="167"/>
      <c r="AE1290" s="167"/>
      <c r="AF1290" s="167"/>
      <c r="AG1290" s="167" t="s">
        <v>1495</v>
      </c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</row>
    <row r="1291" spans="1:60" ht="12.75" customHeight="1" outlineLevel="1">
      <c r="A1291" s="168"/>
      <c r="B1291" s="169"/>
      <c r="C1291" s="244" t="s">
        <v>1594</v>
      </c>
      <c r="D1291" s="244"/>
      <c r="E1291" s="244"/>
      <c r="F1291" s="244"/>
      <c r="G1291" s="244"/>
      <c r="H1291" s="166"/>
      <c r="I1291" s="166"/>
      <c r="J1291" s="166"/>
      <c r="K1291" s="166"/>
      <c r="L1291" s="166"/>
      <c r="M1291" s="166"/>
      <c r="N1291" s="166"/>
      <c r="O1291" s="166"/>
      <c r="P1291" s="166"/>
      <c r="Q1291" s="166"/>
      <c r="R1291" s="166"/>
      <c r="S1291" s="166"/>
      <c r="T1291" s="166"/>
      <c r="U1291" s="166"/>
      <c r="V1291" s="166"/>
      <c r="W1291" s="166"/>
      <c r="X1291" s="166"/>
      <c r="Y1291" s="167"/>
      <c r="Z1291" s="167"/>
      <c r="AA1291" s="167"/>
      <c r="AB1291" s="167"/>
      <c r="AC1291" s="167"/>
      <c r="AD1291" s="167"/>
      <c r="AE1291" s="167"/>
      <c r="AF1291" s="167"/>
      <c r="AG1291" s="167" t="s">
        <v>224</v>
      </c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</row>
    <row r="1292" spans="1:60">
      <c r="A1292" s="150" t="s">
        <v>174</v>
      </c>
      <c r="B1292" s="151" t="s">
        <v>105</v>
      </c>
      <c r="C1292" s="152" t="s">
        <v>106</v>
      </c>
      <c r="D1292" s="153"/>
      <c r="E1292" s="154"/>
      <c r="F1292" s="155"/>
      <c r="G1292" s="155">
        <f>SUMIF(AG1293:AG1351,"&lt;&gt;NOR",G1293:G1351)</f>
        <v>0</v>
      </c>
      <c r="H1292" s="155"/>
      <c r="I1292" s="155">
        <f>SUM(I1293:I1351)</f>
        <v>0</v>
      </c>
      <c r="J1292" s="155"/>
      <c r="K1292" s="155">
        <f>SUM(K1293:K1351)</f>
        <v>0</v>
      </c>
      <c r="L1292" s="155"/>
      <c r="M1292" s="155">
        <f>SUM(M1293:M1351)</f>
        <v>0</v>
      </c>
      <c r="N1292" s="155"/>
      <c r="O1292" s="155">
        <f>SUM(O1293:O1351)</f>
        <v>57.419999999999995</v>
      </c>
      <c r="P1292" s="155"/>
      <c r="Q1292" s="155">
        <f>SUM(Q1293:Q1351)</f>
        <v>0</v>
      </c>
      <c r="R1292" s="155"/>
      <c r="S1292" s="155"/>
      <c r="T1292" s="156"/>
      <c r="U1292" s="157"/>
      <c r="V1292" s="157">
        <f>SUM(V1293:V1351)</f>
        <v>2167.3199999999997</v>
      </c>
      <c r="W1292" s="157"/>
      <c r="X1292" s="157"/>
      <c r="AG1292" t="s">
        <v>175</v>
      </c>
    </row>
    <row r="1293" spans="1:60" ht="33.75" outlineLevel="1">
      <c r="A1293" s="158">
        <v>315</v>
      </c>
      <c r="B1293" s="159" t="s">
        <v>1595</v>
      </c>
      <c r="C1293" s="160" t="s">
        <v>1596</v>
      </c>
      <c r="D1293" s="161" t="s">
        <v>327</v>
      </c>
      <c r="E1293" s="162">
        <v>328</v>
      </c>
      <c r="F1293" s="163"/>
      <c r="G1293" s="164">
        <f>ROUND(E1293*F1293,2)</f>
        <v>0</v>
      </c>
      <c r="H1293" s="163"/>
      <c r="I1293" s="164">
        <f>ROUND(E1293*H1293,2)</f>
        <v>0</v>
      </c>
      <c r="J1293" s="163"/>
      <c r="K1293" s="164">
        <f>ROUND(E1293*J1293,2)</f>
        <v>0</v>
      </c>
      <c r="L1293" s="164">
        <v>21</v>
      </c>
      <c r="M1293" s="164">
        <f>G1293*(1+L1293/100)</f>
        <v>0</v>
      </c>
      <c r="N1293" s="164">
        <v>9.8999999999999999E-4</v>
      </c>
      <c r="O1293" s="164">
        <f>ROUND(E1293*N1293,2)</f>
        <v>0.32</v>
      </c>
      <c r="P1293" s="164">
        <v>0</v>
      </c>
      <c r="Q1293" s="164">
        <f>ROUND(E1293*P1293,2)</f>
        <v>0</v>
      </c>
      <c r="R1293" s="164" t="s">
        <v>1409</v>
      </c>
      <c r="S1293" s="164" t="s">
        <v>179</v>
      </c>
      <c r="T1293" s="165" t="s">
        <v>179</v>
      </c>
      <c r="U1293" s="166">
        <v>0.36099999999999999</v>
      </c>
      <c r="V1293" s="166">
        <f>ROUND(E1293*U1293,2)</f>
        <v>118.41</v>
      </c>
      <c r="W1293" s="166"/>
      <c r="X1293" s="166" t="s">
        <v>221</v>
      </c>
      <c r="Y1293" s="167"/>
      <c r="Z1293" s="167"/>
      <c r="AA1293" s="167"/>
      <c r="AB1293" s="167"/>
      <c r="AC1293" s="167"/>
      <c r="AD1293" s="167"/>
      <c r="AE1293" s="167"/>
      <c r="AF1293" s="167"/>
      <c r="AG1293" s="167" t="s">
        <v>222</v>
      </c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</row>
    <row r="1294" spans="1:60" outlineLevel="1">
      <c r="A1294" s="168"/>
      <c r="B1294" s="169"/>
      <c r="C1294" s="179" t="s">
        <v>1597</v>
      </c>
      <c r="D1294" s="180"/>
      <c r="E1294" s="181">
        <v>328</v>
      </c>
      <c r="F1294" s="166"/>
      <c r="G1294" s="166"/>
      <c r="H1294" s="166"/>
      <c r="I1294" s="166"/>
      <c r="J1294" s="166"/>
      <c r="K1294" s="166"/>
      <c r="L1294" s="166"/>
      <c r="M1294" s="166"/>
      <c r="N1294" s="166"/>
      <c r="O1294" s="166"/>
      <c r="P1294" s="166"/>
      <c r="Q1294" s="166"/>
      <c r="R1294" s="166"/>
      <c r="S1294" s="166"/>
      <c r="T1294" s="166"/>
      <c r="U1294" s="166"/>
      <c r="V1294" s="166"/>
      <c r="W1294" s="166"/>
      <c r="X1294" s="166"/>
      <c r="Y1294" s="167"/>
      <c r="Z1294" s="167"/>
      <c r="AA1294" s="167"/>
      <c r="AB1294" s="167"/>
      <c r="AC1294" s="167"/>
      <c r="AD1294" s="167"/>
      <c r="AE1294" s="167"/>
      <c r="AF1294" s="167"/>
      <c r="AG1294" s="167" t="s">
        <v>226</v>
      </c>
      <c r="AH1294" s="167">
        <v>5</v>
      </c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</row>
    <row r="1295" spans="1:60" ht="22.5" outlineLevel="1">
      <c r="A1295" s="158">
        <v>316</v>
      </c>
      <c r="B1295" s="159" t="s">
        <v>1598</v>
      </c>
      <c r="C1295" s="160" t="s">
        <v>1599</v>
      </c>
      <c r="D1295" s="161" t="s">
        <v>260</v>
      </c>
      <c r="E1295" s="162">
        <v>739.6</v>
      </c>
      <c r="F1295" s="163"/>
      <c r="G1295" s="164">
        <f>ROUND(E1295*F1295,2)</f>
        <v>0</v>
      </c>
      <c r="H1295" s="163"/>
      <c r="I1295" s="164">
        <f>ROUND(E1295*H1295,2)</f>
        <v>0</v>
      </c>
      <c r="J1295" s="163"/>
      <c r="K1295" s="164">
        <f>ROUND(E1295*J1295,2)</f>
        <v>0</v>
      </c>
      <c r="L1295" s="164">
        <v>21</v>
      </c>
      <c r="M1295" s="164">
        <f>G1295*(1+L1295/100)</f>
        <v>0</v>
      </c>
      <c r="N1295" s="164">
        <v>0</v>
      </c>
      <c r="O1295" s="164">
        <f>ROUND(E1295*N1295,2)</f>
        <v>0</v>
      </c>
      <c r="P1295" s="164">
        <v>0</v>
      </c>
      <c r="Q1295" s="164">
        <f>ROUND(E1295*P1295,2)</f>
        <v>0</v>
      </c>
      <c r="R1295" s="164" t="s">
        <v>1409</v>
      </c>
      <c r="S1295" s="164" t="s">
        <v>179</v>
      </c>
      <c r="T1295" s="165" t="s">
        <v>179</v>
      </c>
      <c r="U1295" s="166">
        <v>0.27</v>
      </c>
      <c r="V1295" s="166">
        <f>ROUND(E1295*U1295,2)</f>
        <v>199.69</v>
      </c>
      <c r="W1295" s="166"/>
      <c r="X1295" s="166" t="s">
        <v>221</v>
      </c>
      <c r="Y1295" s="167"/>
      <c r="Z1295" s="167"/>
      <c r="AA1295" s="167"/>
      <c r="AB1295" s="167"/>
      <c r="AC1295" s="167"/>
      <c r="AD1295" s="167"/>
      <c r="AE1295" s="167"/>
      <c r="AF1295" s="167"/>
      <c r="AG1295" s="167" t="s">
        <v>222</v>
      </c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</row>
    <row r="1296" spans="1:60" outlineLevel="1">
      <c r="A1296" s="168"/>
      <c r="B1296" s="169"/>
      <c r="C1296" s="179" t="s">
        <v>1600</v>
      </c>
      <c r="D1296" s="180"/>
      <c r="E1296" s="181">
        <v>739.6</v>
      </c>
      <c r="F1296" s="166"/>
      <c r="G1296" s="166"/>
      <c r="H1296" s="166"/>
      <c r="I1296" s="166"/>
      <c r="J1296" s="166"/>
      <c r="K1296" s="166"/>
      <c r="L1296" s="166"/>
      <c r="M1296" s="166"/>
      <c r="N1296" s="166"/>
      <c r="O1296" s="166"/>
      <c r="P1296" s="166"/>
      <c r="Q1296" s="166"/>
      <c r="R1296" s="166"/>
      <c r="S1296" s="166"/>
      <c r="T1296" s="166"/>
      <c r="U1296" s="166"/>
      <c r="V1296" s="166"/>
      <c r="W1296" s="166"/>
      <c r="X1296" s="166"/>
      <c r="Y1296" s="167"/>
      <c r="Z1296" s="167"/>
      <c r="AA1296" s="167"/>
      <c r="AB1296" s="167"/>
      <c r="AC1296" s="167"/>
      <c r="AD1296" s="167"/>
      <c r="AE1296" s="167"/>
      <c r="AF1296" s="167"/>
      <c r="AG1296" s="167" t="s">
        <v>226</v>
      </c>
      <c r="AH1296" s="167">
        <v>5</v>
      </c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</row>
    <row r="1297" spans="1:60" outlineLevel="1">
      <c r="A1297" s="158">
        <v>317</v>
      </c>
      <c r="B1297" s="159" t="s">
        <v>1601</v>
      </c>
      <c r="C1297" s="160" t="s">
        <v>1602</v>
      </c>
      <c r="D1297" s="161" t="s">
        <v>260</v>
      </c>
      <c r="E1297" s="162">
        <v>739.6</v>
      </c>
      <c r="F1297" s="163"/>
      <c r="G1297" s="164">
        <f>ROUND(E1297*F1297,2)</f>
        <v>0</v>
      </c>
      <c r="H1297" s="163"/>
      <c r="I1297" s="164">
        <f>ROUND(E1297*H1297,2)</f>
        <v>0</v>
      </c>
      <c r="J1297" s="163"/>
      <c r="K1297" s="164">
        <f>ROUND(E1297*J1297,2)</f>
        <v>0</v>
      </c>
      <c r="L1297" s="164">
        <v>21</v>
      </c>
      <c r="M1297" s="164">
        <f>G1297*(1+L1297/100)</f>
        <v>0</v>
      </c>
      <c r="N1297" s="164">
        <v>0</v>
      </c>
      <c r="O1297" s="164">
        <f>ROUND(E1297*N1297,2)</f>
        <v>0</v>
      </c>
      <c r="P1297" s="164">
        <v>0</v>
      </c>
      <c r="Q1297" s="164">
        <f>ROUND(E1297*P1297,2)</f>
        <v>0</v>
      </c>
      <c r="R1297" s="164" t="s">
        <v>1409</v>
      </c>
      <c r="S1297" s="164" t="s">
        <v>179</v>
      </c>
      <c r="T1297" s="165" t="s">
        <v>179</v>
      </c>
      <c r="U1297" s="166">
        <v>5.5E-2</v>
      </c>
      <c r="V1297" s="166">
        <f>ROUND(E1297*U1297,2)</f>
        <v>40.68</v>
      </c>
      <c r="W1297" s="166"/>
      <c r="X1297" s="166" t="s">
        <v>221</v>
      </c>
      <c r="Y1297" s="167"/>
      <c r="Z1297" s="167"/>
      <c r="AA1297" s="167"/>
      <c r="AB1297" s="167"/>
      <c r="AC1297" s="167"/>
      <c r="AD1297" s="167"/>
      <c r="AE1297" s="167"/>
      <c r="AF1297" s="167"/>
      <c r="AG1297" s="167" t="s">
        <v>222</v>
      </c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</row>
    <row r="1298" spans="1:60" outlineLevel="1">
      <c r="A1298" s="168"/>
      <c r="B1298" s="169"/>
      <c r="C1298" s="179" t="s">
        <v>1603</v>
      </c>
      <c r="D1298" s="180"/>
      <c r="E1298" s="181">
        <v>739.6</v>
      </c>
      <c r="F1298" s="166"/>
      <c r="G1298" s="166"/>
      <c r="H1298" s="166"/>
      <c r="I1298" s="166"/>
      <c r="J1298" s="166"/>
      <c r="K1298" s="166"/>
      <c r="L1298" s="166"/>
      <c r="M1298" s="166"/>
      <c r="N1298" s="166"/>
      <c r="O1298" s="166"/>
      <c r="P1298" s="166"/>
      <c r="Q1298" s="166"/>
      <c r="R1298" s="166"/>
      <c r="S1298" s="166"/>
      <c r="T1298" s="166"/>
      <c r="U1298" s="166"/>
      <c r="V1298" s="166"/>
      <c r="W1298" s="166"/>
      <c r="X1298" s="166"/>
      <c r="Y1298" s="167"/>
      <c r="Z1298" s="167"/>
      <c r="AA1298" s="167"/>
      <c r="AB1298" s="167"/>
      <c r="AC1298" s="167"/>
      <c r="AD1298" s="167"/>
      <c r="AE1298" s="167"/>
      <c r="AF1298" s="167"/>
      <c r="AG1298" s="167" t="s">
        <v>226</v>
      </c>
      <c r="AH1298" s="167">
        <v>5</v>
      </c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</row>
    <row r="1299" spans="1:60" outlineLevel="1">
      <c r="A1299" s="158">
        <v>318</v>
      </c>
      <c r="B1299" s="159" t="s">
        <v>1604</v>
      </c>
      <c r="C1299" s="160" t="s">
        <v>1605</v>
      </c>
      <c r="D1299" s="161" t="s">
        <v>219</v>
      </c>
      <c r="E1299" s="162">
        <v>29.013999999999999</v>
      </c>
      <c r="F1299" s="163"/>
      <c r="G1299" s="164">
        <f>ROUND(E1299*F1299,2)</f>
        <v>0</v>
      </c>
      <c r="H1299" s="163"/>
      <c r="I1299" s="164">
        <f>ROUND(E1299*H1299,2)</f>
        <v>0</v>
      </c>
      <c r="J1299" s="163"/>
      <c r="K1299" s="164">
        <f>ROUND(E1299*J1299,2)</f>
        <v>0</v>
      </c>
      <c r="L1299" s="164">
        <v>21</v>
      </c>
      <c r="M1299" s="164">
        <f>G1299*(1+L1299/100)</f>
        <v>0</v>
      </c>
      <c r="N1299" s="164">
        <v>2.3570000000000001E-2</v>
      </c>
      <c r="O1299" s="164">
        <f>ROUND(E1299*N1299,2)</f>
        <v>0.68</v>
      </c>
      <c r="P1299" s="164">
        <v>0</v>
      </c>
      <c r="Q1299" s="164">
        <f>ROUND(E1299*P1299,2)</f>
        <v>0</v>
      </c>
      <c r="R1299" s="164" t="s">
        <v>1409</v>
      </c>
      <c r="S1299" s="164" t="s">
        <v>179</v>
      </c>
      <c r="T1299" s="165" t="s">
        <v>179</v>
      </c>
      <c r="U1299" s="166">
        <v>0</v>
      </c>
      <c r="V1299" s="166">
        <f>ROUND(E1299*U1299,2)</f>
        <v>0</v>
      </c>
      <c r="W1299" s="166"/>
      <c r="X1299" s="166" t="s">
        <v>221</v>
      </c>
      <c r="Y1299" s="167"/>
      <c r="Z1299" s="167"/>
      <c r="AA1299" s="167"/>
      <c r="AB1299" s="167"/>
      <c r="AC1299" s="167"/>
      <c r="AD1299" s="167"/>
      <c r="AE1299" s="167"/>
      <c r="AF1299" s="167"/>
      <c r="AG1299" s="167" t="s">
        <v>222</v>
      </c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</row>
    <row r="1300" spans="1:60" outlineLevel="1">
      <c r="A1300" s="168"/>
      <c r="B1300" s="169"/>
      <c r="C1300" s="179" t="s">
        <v>1606</v>
      </c>
      <c r="D1300" s="180"/>
      <c r="E1300" s="181">
        <v>29.013999999999999</v>
      </c>
      <c r="F1300" s="166"/>
      <c r="G1300" s="166"/>
      <c r="H1300" s="166"/>
      <c r="I1300" s="166"/>
      <c r="J1300" s="166"/>
      <c r="K1300" s="166"/>
      <c r="L1300" s="166"/>
      <c r="M1300" s="166"/>
      <c r="N1300" s="166"/>
      <c r="O1300" s="166"/>
      <c r="P1300" s="166"/>
      <c r="Q1300" s="166"/>
      <c r="R1300" s="166"/>
      <c r="S1300" s="166"/>
      <c r="T1300" s="166"/>
      <c r="U1300" s="166"/>
      <c r="V1300" s="166"/>
      <c r="W1300" s="166"/>
      <c r="X1300" s="166"/>
      <c r="Y1300" s="167"/>
      <c r="Z1300" s="167"/>
      <c r="AA1300" s="167"/>
      <c r="AB1300" s="167"/>
      <c r="AC1300" s="167"/>
      <c r="AD1300" s="167"/>
      <c r="AE1300" s="167"/>
      <c r="AF1300" s="167"/>
      <c r="AG1300" s="167" t="s">
        <v>226</v>
      </c>
      <c r="AH1300" s="167">
        <v>0</v>
      </c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</row>
    <row r="1301" spans="1:60" ht="22.5" outlineLevel="1">
      <c r="A1301" s="158">
        <v>319</v>
      </c>
      <c r="B1301" s="159" t="s">
        <v>1607</v>
      </c>
      <c r="C1301" s="201" t="s">
        <v>2082</v>
      </c>
      <c r="D1301" s="161" t="s">
        <v>260</v>
      </c>
      <c r="E1301" s="162">
        <v>633</v>
      </c>
      <c r="F1301" s="163"/>
      <c r="G1301" s="164">
        <f>ROUND(E1301*F1301,2)</f>
        <v>0</v>
      </c>
      <c r="H1301" s="163"/>
      <c r="I1301" s="164">
        <f>ROUND(E1301*H1301,2)</f>
        <v>0</v>
      </c>
      <c r="J1301" s="163"/>
      <c r="K1301" s="164">
        <f>ROUND(E1301*J1301,2)</f>
        <v>0</v>
      </c>
      <c r="L1301" s="164">
        <v>21</v>
      </c>
      <c r="M1301" s="164">
        <f>G1301*(1+L1301/100)</f>
        <v>0</v>
      </c>
      <c r="N1301" s="164">
        <v>0</v>
      </c>
      <c r="O1301" s="164">
        <f>ROUND(E1301*N1301,2)</f>
        <v>0</v>
      </c>
      <c r="P1301" s="164">
        <v>0</v>
      </c>
      <c r="Q1301" s="164">
        <f>ROUND(E1301*P1301,2)</f>
        <v>0</v>
      </c>
      <c r="R1301" s="164" t="s">
        <v>1409</v>
      </c>
      <c r="S1301" s="164" t="s">
        <v>179</v>
      </c>
      <c r="T1301" s="165" t="s">
        <v>179</v>
      </c>
      <c r="U1301" s="166">
        <v>0.48</v>
      </c>
      <c r="V1301" s="166">
        <f>ROUND(E1301*U1301,2)</f>
        <v>303.83999999999997</v>
      </c>
      <c r="W1301" s="166"/>
      <c r="X1301" s="166" t="s">
        <v>221</v>
      </c>
      <c r="Y1301" s="167"/>
      <c r="Z1301" s="167"/>
      <c r="AA1301" s="167"/>
      <c r="AB1301" s="167"/>
      <c r="AC1301" s="167"/>
      <c r="AD1301" s="167"/>
      <c r="AE1301" s="167"/>
      <c r="AF1301" s="167"/>
      <c r="AG1301" s="167" t="s">
        <v>222</v>
      </c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</row>
    <row r="1302" spans="1:60" outlineLevel="1">
      <c r="A1302" s="168"/>
      <c r="B1302" s="169"/>
      <c r="C1302" s="179" t="s">
        <v>1608</v>
      </c>
      <c r="D1302" s="180"/>
      <c r="E1302" s="181"/>
      <c r="F1302" s="166"/>
      <c r="G1302" s="166"/>
      <c r="H1302" s="166"/>
      <c r="I1302" s="166"/>
      <c r="J1302" s="166"/>
      <c r="K1302" s="166"/>
      <c r="L1302" s="166"/>
      <c r="M1302" s="166"/>
      <c r="N1302" s="166"/>
      <c r="O1302" s="166"/>
      <c r="P1302" s="166"/>
      <c r="Q1302" s="166"/>
      <c r="R1302" s="166"/>
      <c r="S1302" s="166"/>
      <c r="T1302" s="166"/>
      <c r="U1302" s="166"/>
      <c r="V1302" s="166"/>
      <c r="W1302" s="166"/>
      <c r="X1302" s="166"/>
      <c r="Y1302" s="167"/>
      <c r="Z1302" s="167"/>
      <c r="AA1302" s="167"/>
      <c r="AB1302" s="167"/>
      <c r="AC1302" s="167"/>
      <c r="AD1302" s="167"/>
      <c r="AE1302" s="167"/>
      <c r="AF1302" s="167"/>
      <c r="AG1302" s="167" t="s">
        <v>226</v>
      </c>
      <c r="AH1302" s="167">
        <v>0</v>
      </c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</row>
    <row r="1303" spans="1:60" outlineLevel="1">
      <c r="A1303" s="168"/>
      <c r="B1303" s="169"/>
      <c r="C1303" s="179" t="s">
        <v>1609</v>
      </c>
      <c r="D1303" s="180"/>
      <c r="E1303" s="181">
        <v>314.89999999999998</v>
      </c>
      <c r="F1303" s="166"/>
      <c r="G1303" s="166"/>
      <c r="H1303" s="166"/>
      <c r="I1303" s="166"/>
      <c r="J1303" s="166"/>
      <c r="K1303" s="166"/>
      <c r="L1303" s="166"/>
      <c r="M1303" s="166"/>
      <c r="N1303" s="166"/>
      <c r="O1303" s="166"/>
      <c r="P1303" s="166"/>
      <c r="Q1303" s="166"/>
      <c r="R1303" s="166"/>
      <c r="S1303" s="166"/>
      <c r="T1303" s="166"/>
      <c r="U1303" s="166"/>
      <c r="V1303" s="166"/>
      <c r="W1303" s="166"/>
      <c r="X1303" s="166"/>
      <c r="Y1303" s="167"/>
      <c r="Z1303" s="167"/>
      <c r="AA1303" s="167"/>
      <c r="AB1303" s="167"/>
      <c r="AC1303" s="167"/>
      <c r="AD1303" s="167"/>
      <c r="AE1303" s="167"/>
      <c r="AF1303" s="167"/>
      <c r="AG1303" s="167" t="s">
        <v>226</v>
      </c>
      <c r="AH1303" s="167">
        <v>0</v>
      </c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</row>
    <row r="1304" spans="1:60" outlineLevel="1">
      <c r="A1304" s="168"/>
      <c r="B1304" s="169"/>
      <c r="C1304" s="179" t="s">
        <v>1610</v>
      </c>
      <c r="D1304" s="180"/>
      <c r="E1304" s="181">
        <v>318.10000000000002</v>
      </c>
      <c r="F1304" s="166"/>
      <c r="G1304" s="166"/>
      <c r="H1304" s="166"/>
      <c r="I1304" s="166"/>
      <c r="J1304" s="166"/>
      <c r="K1304" s="166"/>
      <c r="L1304" s="166"/>
      <c r="M1304" s="166"/>
      <c r="N1304" s="166"/>
      <c r="O1304" s="166"/>
      <c r="P1304" s="166"/>
      <c r="Q1304" s="166"/>
      <c r="R1304" s="166"/>
      <c r="S1304" s="166"/>
      <c r="T1304" s="166"/>
      <c r="U1304" s="166"/>
      <c r="V1304" s="166"/>
      <c r="W1304" s="166"/>
      <c r="X1304" s="166"/>
      <c r="Y1304" s="167"/>
      <c r="Z1304" s="167"/>
      <c r="AA1304" s="167"/>
      <c r="AB1304" s="167"/>
      <c r="AC1304" s="167"/>
      <c r="AD1304" s="167"/>
      <c r="AE1304" s="167"/>
      <c r="AF1304" s="167"/>
      <c r="AG1304" s="167" t="s">
        <v>226</v>
      </c>
      <c r="AH1304" s="167">
        <v>0</v>
      </c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</row>
    <row r="1305" spans="1:60" ht="22.5" outlineLevel="1">
      <c r="A1305" s="158">
        <v>320</v>
      </c>
      <c r="B1305" s="159" t="s">
        <v>1611</v>
      </c>
      <c r="C1305" s="160" t="s">
        <v>1612</v>
      </c>
      <c r="D1305" s="161" t="s">
        <v>260</v>
      </c>
      <c r="E1305" s="162">
        <v>633</v>
      </c>
      <c r="F1305" s="163"/>
      <c r="G1305" s="164">
        <f>ROUND(E1305*F1305,2)</f>
        <v>0</v>
      </c>
      <c r="H1305" s="163"/>
      <c r="I1305" s="164">
        <f>ROUND(E1305*H1305,2)</f>
        <v>0</v>
      </c>
      <c r="J1305" s="163"/>
      <c r="K1305" s="164">
        <f>ROUND(E1305*J1305,2)</f>
        <v>0</v>
      </c>
      <c r="L1305" s="164">
        <v>21</v>
      </c>
      <c r="M1305" s="164">
        <f>G1305*(1+L1305/100)</f>
        <v>0</v>
      </c>
      <c r="N1305" s="164">
        <v>0</v>
      </c>
      <c r="O1305" s="164">
        <f>ROUND(E1305*N1305,2)</f>
        <v>0</v>
      </c>
      <c r="P1305" s="164">
        <v>0</v>
      </c>
      <c r="Q1305" s="164">
        <f>ROUND(E1305*P1305,2)</f>
        <v>0</v>
      </c>
      <c r="R1305" s="164" t="s">
        <v>1409</v>
      </c>
      <c r="S1305" s="164" t="s">
        <v>179</v>
      </c>
      <c r="T1305" s="165" t="s">
        <v>179</v>
      </c>
      <c r="U1305" s="166">
        <v>0.29899999999999999</v>
      </c>
      <c r="V1305" s="166">
        <f>ROUND(E1305*U1305,2)</f>
        <v>189.27</v>
      </c>
      <c r="W1305" s="166"/>
      <c r="X1305" s="166" t="s">
        <v>221</v>
      </c>
      <c r="Y1305" s="167"/>
      <c r="Z1305" s="167"/>
      <c r="AA1305" s="167"/>
      <c r="AB1305" s="167"/>
      <c r="AC1305" s="167"/>
      <c r="AD1305" s="167"/>
      <c r="AE1305" s="167"/>
      <c r="AF1305" s="167"/>
      <c r="AG1305" s="167" t="s">
        <v>222</v>
      </c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</row>
    <row r="1306" spans="1:60" outlineLevel="1">
      <c r="A1306" s="168"/>
      <c r="B1306" s="169"/>
      <c r="C1306" s="179" t="s">
        <v>1609</v>
      </c>
      <c r="D1306" s="180"/>
      <c r="E1306" s="181">
        <v>314.89999999999998</v>
      </c>
      <c r="F1306" s="166"/>
      <c r="G1306" s="166"/>
      <c r="H1306" s="166"/>
      <c r="I1306" s="166"/>
      <c r="J1306" s="166"/>
      <c r="K1306" s="166"/>
      <c r="L1306" s="166"/>
      <c r="M1306" s="166"/>
      <c r="N1306" s="166"/>
      <c r="O1306" s="166"/>
      <c r="P1306" s="166"/>
      <c r="Q1306" s="166"/>
      <c r="R1306" s="166"/>
      <c r="S1306" s="166"/>
      <c r="T1306" s="166"/>
      <c r="U1306" s="166"/>
      <c r="V1306" s="166"/>
      <c r="W1306" s="166"/>
      <c r="X1306" s="166"/>
      <c r="Y1306" s="167"/>
      <c r="Z1306" s="167"/>
      <c r="AA1306" s="167"/>
      <c r="AB1306" s="167"/>
      <c r="AC1306" s="167"/>
      <c r="AD1306" s="167"/>
      <c r="AE1306" s="167"/>
      <c r="AF1306" s="167"/>
      <c r="AG1306" s="167" t="s">
        <v>226</v>
      </c>
      <c r="AH1306" s="167">
        <v>0</v>
      </c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</row>
    <row r="1307" spans="1:60" outlineLevel="1">
      <c r="A1307" s="168"/>
      <c r="B1307" s="169"/>
      <c r="C1307" s="179" t="s">
        <v>1610</v>
      </c>
      <c r="D1307" s="180"/>
      <c r="E1307" s="181">
        <v>318.10000000000002</v>
      </c>
      <c r="F1307" s="166"/>
      <c r="G1307" s="166"/>
      <c r="H1307" s="166"/>
      <c r="I1307" s="166"/>
      <c r="J1307" s="166"/>
      <c r="K1307" s="166"/>
      <c r="L1307" s="166"/>
      <c r="M1307" s="166"/>
      <c r="N1307" s="166"/>
      <c r="O1307" s="166"/>
      <c r="P1307" s="166"/>
      <c r="Q1307" s="166"/>
      <c r="R1307" s="166"/>
      <c r="S1307" s="166"/>
      <c r="T1307" s="166"/>
      <c r="U1307" s="166"/>
      <c r="V1307" s="166"/>
      <c r="W1307" s="166"/>
      <c r="X1307" s="166"/>
      <c r="Y1307" s="167"/>
      <c r="Z1307" s="167"/>
      <c r="AA1307" s="167"/>
      <c r="AB1307" s="167"/>
      <c r="AC1307" s="167"/>
      <c r="AD1307" s="167"/>
      <c r="AE1307" s="167"/>
      <c r="AF1307" s="167"/>
      <c r="AG1307" s="167" t="s">
        <v>226</v>
      </c>
      <c r="AH1307" s="167">
        <v>0</v>
      </c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</row>
    <row r="1308" spans="1:60" outlineLevel="1">
      <c r="A1308" s="158">
        <v>321</v>
      </c>
      <c r="B1308" s="159" t="s">
        <v>1613</v>
      </c>
      <c r="C1308" s="160" t="s">
        <v>1614</v>
      </c>
      <c r="D1308" s="161" t="s">
        <v>219</v>
      </c>
      <c r="E1308" s="162">
        <v>9.8030000000000008</v>
      </c>
      <c r="F1308" s="163"/>
      <c r="G1308" s="164">
        <f>ROUND(E1308*F1308,2)</f>
        <v>0</v>
      </c>
      <c r="H1308" s="163"/>
      <c r="I1308" s="164">
        <f>ROUND(E1308*H1308,2)</f>
        <v>0</v>
      </c>
      <c r="J1308" s="163"/>
      <c r="K1308" s="164">
        <f>ROUND(E1308*J1308,2)</f>
        <v>0</v>
      </c>
      <c r="L1308" s="164">
        <v>21</v>
      </c>
      <c r="M1308" s="164">
        <f>G1308*(1+L1308/100)</f>
        <v>0</v>
      </c>
      <c r="N1308" s="164">
        <v>2.9499999999999999E-3</v>
      </c>
      <c r="O1308" s="164">
        <f>ROUND(E1308*N1308,2)</f>
        <v>0.03</v>
      </c>
      <c r="P1308" s="164">
        <v>0</v>
      </c>
      <c r="Q1308" s="164">
        <f>ROUND(E1308*P1308,2)</f>
        <v>0</v>
      </c>
      <c r="R1308" s="164" t="s">
        <v>1409</v>
      </c>
      <c r="S1308" s="164" t="s">
        <v>179</v>
      </c>
      <c r="T1308" s="165" t="s">
        <v>179</v>
      </c>
      <c r="U1308" s="166">
        <v>0</v>
      </c>
      <c r="V1308" s="166">
        <f>ROUND(E1308*U1308,2)</f>
        <v>0</v>
      </c>
      <c r="W1308" s="166"/>
      <c r="X1308" s="166" t="s">
        <v>221</v>
      </c>
      <c r="Y1308" s="167"/>
      <c r="Z1308" s="167"/>
      <c r="AA1308" s="167"/>
      <c r="AB1308" s="167"/>
      <c r="AC1308" s="167"/>
      <c r="AD1308" s="167"/>
      <c r="AE1308" s="167"/>
      <c r="AF1308" s="167"/>
      <c r="AG1308" s="167" t="s">
        <v>222</v>
      </c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</row>
    <row r="1309" spans="1:60" outlineLevel="1">
      <c r="A1309" s="168"/>
      <c r="B1309" s="169"/>
      <c r="C1309" s="179" t="s">
        <v>1615</v>
      </c>
      <c r="D1309" s="180"/>
      <c r="E1309" s="181">
        <v>9.8030000000000008</v>
      </c>
      <c r="F1309" s="166"/>
      <c r="G1309" s="166"/>
      <c r="H1309" s="166"/>
      <c r="I1309" s="166"/>
      <c r="J1309" s="166"/>
      <c r="K1309" s="166"/>
      <c r="L1309" s="166"/>
      <c r="M1309" s="166"/>
      <c r="N1309" s="166"/>
      <c r="O1309" s="166"/>
      <c r="P1309" s="166"/>
      <c r="Q1309" s="166"/>
      <c r="R1309" s="166"/>
      <c r="S1309" s="166"/>
      <c r="T1309" s="166"/>
      <c r="U1309" s="166"/>
      <c r="V1309" s="166"/>
      <c r="W1309" s="166"/>
      <c r="X1309" s="166"/>
      <c r="Y1309" s="167"/>
      <c r="Z1309" s="167"/>
      <c r="AA1309" s="167"/>
      <c r="AB1309" s="167"/>
      <c r="AC1309" s="167"/>
      <c r="AD1309" s="167"/>
      <c r="AE1309" s="167"/>
      <c r="AF1309" s="167"/>
      <c r="AG1309" s="167" t="s">
        <v>226</v>
      </c>
      <c r="AH1309" s="167">
        <v>0</v>
      </c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</row>
    <row r="1310" spans="1:60" ht="22.5" outlineLevel="1">
      <c r="A1310" s="158">
        <v>322</v>
      </c>
      <c r="B1310" s="159" t="s">
        <v>1616</v>
      </c>
      <c r="C1310" s="160" t="s">
        <v>1617</v>
      </c>
      <c r="D1310" s="161" t="s">
        <v>260</v>
      </c>
      <c r="E1310" s="162">
        <v>633</v>
      </c>
      <c r="F1310" s="163"/>
      <c r="G1310" s="164">
        <f>ROUND(E1310*F1310,2)</f>
        <v>0</v>
      </c>
      <c r="H1310" s="163"/>
      <c r="I1310" s="164">
        <f>ROUND(E1310*H1310,2)</f>
        <v>0</v>
      </c>
      <c r="J1310" s="163"/>
      <c r="K1310" s="164">
        <f>ROUND(E1310*J1310,2)</f>
        <v>0</v>
      </c>
      <c r="L1310" s="164">
        <v>21</v>
      </c>
      <c r="M1310" s="164">
        <f>G1310*(1+L1310/100)</f>
        <v>0</v>
      </c>
      <c r="N1310" s="164">
        <v>0</v>
      </c>
      <c r="O1310" s="164">
        <f>ROUND(E1310*N1310,2)</f>
        <v>0</v>
      </c>
      <c r="P1310" s="164">
        <v>0</v>
      </c>
      <c r="Q1310" s="164">
        <f>ROUND(E1310*P1310,2)</f>
        <v>0</v>
      </c>
      <c r="R1310" s="164" t="s">
        <v>1409</v>
      </c>
      <c r="S1310" s="164" t="s">
        <v>179</v>
      </c>
      <c r="T1310" s="165" t="s">
        <v>179</v>
      </c>
      <c r="U1310" s="166">
        <v>0.16200000000000001</v>
      </c>
      <c r="V1310" s="166">
        <f>ROUND(E1310*U1310,2)</f>
        <v>102.55</v>
      </c>
      <c r="W1310" s="166"/>
      <c r="X1310" s="166" t="s">
        <v>221</v>
      </c>
      <c r="Y1310" s="167"/>
      <c r="Z1310" s="167"/>
      <c r="AA1310" s="167"/>
      <c r="AB1310" s="167"/>
      <c r="AC1310" s="167"/>
      <c r="AD1310" s="167"/>
      <c r="AE1310" s="167"/>
      <c r="AF1310" s="167"/>
      <c r="AG1310" s="167" t="s">
        <v>222</v>
      </c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</row>
    <row r="1311" spans="1:60" outlineLevel="1">
      <c r="A1311" s="168"/>
      <c r="B1311" s="169"/>
      <c r="C1311" s="179" t="s">
        <v>1618</v>
      </c>
      <c r="D1311" s="180"/>
      <c r="E1311" s="181"/>
      <c r="F1311" s="166"/>
      <c r="G1311" s="166"/>
      <c r="H1311" s="166"/>
      <c r="I1311" s="166"/>
      <c r="J1311" s="166"/>
      <c r="K1311" s="166"/>
      <c r="L1311" s="166"/>
      <c r="M1311" s="166"/>
      <c r="N1311" s="166"/>
      <c r="O1311" s="166"/>
      <c r="P1311" s="166"/>
      <c r="Q1311" s="166"/>
      <c r="R1311" s="166"/>
      <c r="S1311" s="166"/>
      <c r="T1311" s="166"/>
      <c r="U1311" s="166"/>
      <c r="V1311" s="166"/>
      <c r="W1311" s="166"/>
      <c r="X1311" s="166"/>
      <c r="Y1311" s="167"/>
      <c r="Z1311" s="167"/>
      <c r="AA1311" s="167"/>
      <c r="AB1311" s="167"/>
      <c r="AC1311" s="167"/>
      <c r="AD1311" s="167"/>
      <c r="AE1311" s="167"/>
      <c r="AF1311" s="167"/>
      <c r="AG1311" s="167" t="s">
        <v>226</v>
      </c>
      <c r="AH1311" s="167">
        <v>0</v>
      </c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</row>
    <row r="1312" spans="1:60" outlineLevel="1">
      <c r="A1312" s="168"/>
      <c r="B1312" s="169"/>
      <c r="C1312" s="179" t="s">
        <v>1609</v>
      </c>
      <c r="D1312" s="180"/>
      <c r="E1312" s="181">
        <v>314.89999999999998</v>
      </c>
      <c r="F1312" s="166"/>
      <c r="G1312" s="166"/>
      <c r="H1312" s="166"/>
      <c r="I1312" s="166"/>
      <c r="J1312" s="166"/>
      <c r="K1312" s="166"/>
      <c r="L1312" s="166"/>
      <c r="M1312" s="166"/>
      <c r="N1312" s="166"/>
      <c r="O1312" s="166"/>
      <c r="P1312" s="166"/>
      <c r="Q1312" s="166"/>
      <c r="R1312" s="166"/>
      <c r="S1312" s="166"/>
      <c r="T1312" s="166"/>
      <c r="U1312" s="166"/>
      <c r="V1312" s="166"/>
      <c r="W1312" s="166"/>
      <c r="X1312" s="166"/>
      <c r="Y1312" s="167"/>
      <c r="Z1312" s="167"/>
      <c r="AA1312" s="167"/>
      <c r="AB1312" s="167"/>
      <c r="AC1312" s="167"/>
      <c r="AD1312" s="167"/>
      <c r="AE1312" s="167"/>
      <c r="AF1312" s="167"/>
      <c r="AG1312" s="167" t="s">
        <v>226</v>
      </c>
      <c r="AH1312" s="167">
        <v>0</v>
      </c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</row>
    <row r="1313" spans="1:60" outlineLevel="1">
      <c r="A1313" s="168"/>
      <c r="B1313" s="169"/>
      <c r="C1313" s="179" t="s">
        <v>1610</v>
      </c>
      <c r="D1313" s="180"/>
      <c r="E1313" s="181">
        <v>318.10000000000002</v>
      </c>
      <c r="F1313" s="166"/>
      <c r="G1313" s="166"/>
      <c r="H1313" s="166"/>
      <c r="I1313" s="166"/>
      <c r="J1313" s="166"/>
      <c r="K1313" s="166"/>
      <c r="L1313" s="166"/>
      <c r="M1313" s="166"/>
      <c r="N1313" s="166"/>
      <c r="O1313" s="166"/>
      <c r="P1313" s="166"/>
      <c r="Q1313" s="166"/>
      <c r="R1313" s="166"/>
      <c r="S1313" s="166"/>
      <c r="T1313" s="166"/>
      <c r="U1313" s="166"/>
      <c r="V1313" s="166"/>
      <c r="W1313" s="166"/>
      <c r="X1313" s="166"/>
      <c r="Y1313" s="167"/>
      <c r="Z1313" s="167"/>
      <c r="AA1313" s="167"/>
      <c r="AB1313" s="167"/>
      <c r="AC1313" s="167"/>
      <c r="AD1313" s="167"/>
      <c r="AE1313" s="167"/>
      <c r="AF1313" s="167"/>
      <c r="AG1313" s="167" t="s">
        <v>226</v>
      </c>
      <c r="AH1313" s="167">
        <v>0</v>
      </c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</row>
    <row r="1314" spans="1:60" outlineLevel="1">
      <c r="A1314" s="158">
        <v>323</v>
      </c>
      <c r="B1314" s="159" t="s">
        <v>1619</v>
      </c>
      <c r="C1314" s="160" t="s">
        <v>1620</v>
      </c>
      <c r="D1314" s="161" t="s">
        <v>219</v>
      </c>
      <c r="E1314" s="162">
        <v>17.407499999999999</v>
      </c>
      <c r="F1314" s="163"/>
      <c r="G1314" s="164">
        <f>ROUND(E1314*F1314,2)</f>
        <v>0</v>
      </c>
      <c r="H1314" s="163"/>
      <c r="I1314" s="164">
        <f>ROUND(E1314*H1314,2)</f>
        <v>0</v>
      </c>
      <c r="J1314" s="163"/>
      <c r="K1314" s="164">
        <f>ROUND(E1314*J1314,2)</f>
        <v>0</v>
      </c>
      <c r="L1314" s="164">
        <v>21</v>
      </c>
      <c r="M1314" s="164">
        <f>G1314*(1+L1314/100)</f>
        <v>0</v>
      </c>
      <c r="N1314" s="164">
        <v>3.1099999999999999E-3</v>
      </c>
      <c r="O1314" s="164">
        <f>ROUND(E1314*N1314,2)</f>
        <v>0.05</v>
      </c>
      <c r="P1314" s="164">
        <v>0</v>
      </c>
      <c r="Q1314" s="164">
        <f>ROUND(E1314*P1314,2)</f>
        <v>0</v>
      </c>
      <c r="R1314" s="164" t="s">
        <v>1409</v>
      </c>
      <c r="S1314" s="164" t="s">
        <v>179</v>
      </c>
      <c r="T1314" s="165" t="s">
        <v>179</v>
      </c>
      <c r="U1314" s="166">
        <v>0</v>
      </c>
      <c r="V1314" s="166">
        <f>ROUND(E1314*U1314,2)</f>
        <v>0</v>
      </c>
      <c r="W1314" s="166"/>
      <c r="X1314" s="166" t="s">
        <v>221</v>
      </c>
      <c r="Y1314" s="167"/>
      <c r="Z1314" s="167"/>
      <c r="AA1314" s="167"/>
      <c r="AB1314" s="167"/>
      <c r="AC1314" s="167"/>
      <c r="AD1314" s="167"/>
      <c r="AE1314" s="167"/>
      <c r="AF1314" s="167"/>
      <c r="AG1314" s="167" t="s">
        <v>222</v>
      </c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</row>
    <row r="1315" spans="1:60" outlineLevel="1">
      <c r="A1315" s="168"/>
      <c r="B1315" s="169"/>
      <c r="C1315" s="179" t="s">
        <v>1621</v>
      </c>
      <c r="D1315" s="180"/>
      <c r="E1315" s="181">
        <v>17.407499999999999</v>
      </c>
      <c r="F1315" s="166"/>
      <c r="G1315" s="166"/>
      <c r="H1315" s="166"/>
      <c r="I1315" s="166"/>
      <c r="J1315" s="166"/>
      <c r="K1315" s="166"/>
      <c r="L1315" s="166"/>
      <c r="M1315" s="166"/>
      <c r="N1315" s="166"/>
      <c r="O1315" s="166"/>
      <c r="P1315" s="166"/>
      <c r="Q1315" s="166"/>
      <c r="R1315" s="166"/>
      <c r="S1315" s="166"/>
      <c r="T1315" s="166"/>
      <c r="U1315" s="166"/>
      <c r="V1315" s="166"/>
      <c r="W1315" s="166"/>
      <c r="X1315" s="166"/>
      <c r="Y1315" s="167"/>
      <c r="Z1315" s="167"/>
      <c r="AA1315" s="167"/>
      <c r="AB1315" s="167"/>
      <c r="AC1315" s="167"/>
      <c r="AD1315" s="167"/>
      <c r="AE1315" s="167"/>
      <c r="AF1315" s="167"/>
      <c r="AG1315" s="167" t="s">
        <v>226</v>
      </c>
      <c r="AH1315" s="167">
        <v>5</v>
      </c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</row>
    <row r="1316" spans="1:60" ht="22.5" outlineLevel="1">
      <c r="A1316" s="158">
        <v>324</v>
      </c>
      <c r="B1316" s="159" t="s">
        <v>1622</v>
      </c>
      <c r="C1316" s="160" t="s">
        <v>1623</v>
      </c>
      <c r="D1316" s="161" t="s">
        <v>260</v>
      </c>
      <c r="E1316" s="162">
        <v>739.6</v>
      </c>
      <c r="F1316" s="163"/>
      <c r="G1316" s="164">
        <f>ROUND(E1316*F1316,2)</f>
        <v>0</v>
      </c>
      <c r="H1316" s="163"/>
      <c r="I1316" s="164">
        <f>ROUND(E1316*H1316,2)</f>
        <v>0</v>
      </c>
      <c r="J1316" s="163"/>
      <c r="K1316" s="164">
        <f>ROUND(E1316*J1316,2)</f>
        <v>0</v>
      </c>
      <c r="L1316" s="164">
        <v>21</v>
      </c>
      <c r="M1316" s="164">
        <f>G1316*(1+L1316/100)</f>
        <v>0</v>
      </c>
      <c r="N1316" s="164">
        <v>2.0000000000000001E-4</v>
      </c>
      <c r="O1316" s="164">
        <f>ROUND(E1316*N1316,2)</f>
        <v>0.15</v>
      </c>
      <c r="P1316" s="164">
        <v>0</v>
      </c>
      <c r="Q1316" s="164">
        <f>ROUND(E1316*P1316,2)</f>
        <v>0</v>
      </c>
      <c r="R1316" s="164" t="s">
        <v>1624</v>
      </c>
      <c r="S1316" s="164" t="s">
        <v>179</v>
      </c>
      <c r="T1316" s="165" t="s">
        <v>179</v>
      </c>
      <c r="U1316" s="166">
        <v>0.14000000000000001</v>
      </c>
      <c r="V1316" s="166">
        <f>ROUND(E1316*U1316,2)</f>
        <v>103.54</v>
      </c>
      <c r="W1316" s="166"/>
      <c r="X1316" s="166" t="s">
        <v>221</v>
      </c>
      <c r="Y1316" s="167"/>
      <c r="Z1316" s="167"/>
      <c r="AA1316" s="167"/>
      <c r="AB1316" s="167"/>
      <c r="AC1316" s="167"/>
      <c r="AD1316" s="167"/>
      <c r="AE1316" s="167"/>
      <c r="AF1316" s="167"/>
      <c r="AG1316" s="167" t="s">
        <v>222</v>
      </c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</row>
    <row r="1317" spans="1:60" ht="12.75" customHeight="1" outlineLevel="1">
      <c r="A1317" s="168"/>
      <c r="B1317" s="169"/>
      <c r="C1317" s="242" t="s">
        <v>1625</v>
      </c>
      <c r="D1317" s="242"/>
      <c r="E1317" s="242"/>
      <c r="F1317" s="242"/>
      <c r="G1317" s="242"/>
      <c r="H1317" s="166"/>
      <c r="I1317" s="166"/>
      <c r="J1317" s="166"/>
      <c r="K1317" s="166"/>
      <c r="L1317" s="166"/>
      <c r="M1317" s="166"/>
      <c r="N1317" s="166"/>
      <c r="O1317" s="166"/>
      <c r="P1317" s="166"/>
      <c r="Q1317" s="166"/>
      <c r="R1317" s="166"/>
      <c r="S1317" s="166"/>
      <c r="T1317" s="166"/>
      <c r="U1317" s="166"/>
      <c r="V1317" s="166"/>
      <c r="W1317" s="166"/>
      <c r="X1317" s="166"/>
      <c r="Y1317" s="167"/>
      <c r="Z1317" s="167"/>
      <c r="AA1317" s="167"/>
      <c r="AB1317" s="167"/>
      <c r="AC1317" s="167"/>
      <c r="AD1317" s="167"/>
      <c r="AE1317" s="167"/>
      <c r="AF1317" s="167"/>
      <c r="AG1317" s="167" t="s">
        <v>184</v>
      </c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</row>
    <row r="1318" spans="1:60" outlineLevel="1">
      <c r="A1318" s="168"/>
      <c r="B1318" s="169"/>
      <c r="C1318" s="179" t="s">
        <v>1626</v>
      </c>
      <c r="D1318" s="180"/>
      <c r="E1318" s="181">
        <v>739.6</v>
      </c>
      <c r="F1318" s="166"/>
      <c r="G1318" s="166"/>
      <c r="H1318" s="166"/>
      <c r="I1318" s="166"/>
      <c r="J1318" s="166"/>
      <c r="K1318" s="166"/>
      <c r="L1318" s="166"/>
      <c r="M1318" s="166"/>
      <c r="N1318" s="166"/>
      <c r="O1318" s="166"/>
      <c r="P1318" s="166"/>
      <c r="Q1318" s="166"/>
      <c r="R1318" s="166"/>
      <c r="S1318" s="166"/>
      <c r="T1318" s="166"/>
      <c r="U1318" s="166"/>
      <c r="V1318" s="166"/>
      <c r="W1318" s="166"/>
      <c r="X1318" s="166"/>
      <c r="Y1318" s="167"/>
      <c r="Z1318" s="167"/>
      <c r="AA1318" s="167"/>
      <c r="AB1318" s="167"/>
      <c r="AC1318" s="167"/>
      <c r="AD1318" s="167"/>
      <c r="AE1318" s="167"/>
      <c r="AF1318" s="167"/>
      <c r="AG1318" s="167" t="s">
        <v>226</v>
      </c>
      <c r="AH1318" s="167">
        <v>5</v>
      </c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</row>
    <row r="1319" spans="1:60" ht="22.5" outlineLevel="1">
      <c r="A1319" s="158">
        <v>325</v>
      </c>
      <c r="B1319" s="159" t="s">
        <v>1627</v>
      </c>
      <c r="C1319" s="160" t="s">
        <v>1628</v>
      </c>
      <c r="D1319" s="161" t="s">
        <v>260</v>
      </c>
      <c r="E1319" s="162">
        <v>6682.3</v>
      </c>
      <c r="F1319" s="163"/>
      <c r="G1319" s="164">
        <f>ROUND(E1319*F1319,2)</f>
        <v>0</v>
      </c>
      <c r="H1319" s="163"/>
      <c r="I1319" s="164">
        <f>ROUND(E1319*H1319,2)</f>
        <v>0</v>
      </c>
      <c r="J1319" s="163"/>
      <c r="K1319" s="164">
        <f>ROUND(E1319*J1319,2)</f>
        <v>0</v>
      </c>
      <c r="L1319" s="164">
        <v>21</v>
      </c>
      <c r="M1319" s="164">
        <f>G1319*(1+L1319/100)</f>
        <v>0</v>
      </c>
      <c r="N1319" s="164">
        <v>1.6000000000000001E-4</v>
      </c>
      <c r="O1319" s="164">
        <f>ROUND(E1319*N1319,2)</f>
        <v>1.07</v>
      </c>
      <c r="P1319" s="164">
        <v>0</v>
      </c>
      <c r="Q1319" s="164">
        <f>ROUND(E1319*P1319,2)</f>
        <v>0</v>
      </c>
      <c r="R1319" s="164" t="s">
        <v>1629</v>
      </c>
      <c r="S1319" s="164" t="s">
        <v>179</v>
      </c>
      <c r="T1319" s="165" t="s">
        <v>179</v>
      </c>
      <c r="U1319" s="166">
        <v>0.15</v>
      </c>
      <c r="V1319" s="166">
        <f>ROUND(E1319*U1319,2)</f>
        <v>1002.35</v>
      </c>
      <c r="W1319" s="166"/>
      <c r="X1319" s="166" t="s">
        <v>221</v>
      </c>
      <c r="Y1319" s="167"/>
      <c r="Z1319" s="167"/>
      <c r="AA1319" s="167"/>
      <c r="AB1319" s="167"/>
      <c r="AC1319" s="167"/>
      <c r="AD1319" s="167"/>
      <c r="AE1319" s="167"/>
      <c r="AF1319" s="167"/>
      <c r="AG1319" s="167" t="s">
        <v>222</v>
      </c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</row>
    <row r="1320" spans="1:60" ht="12.75" customHeight="1" outlineLevel="1">
      <c r="A1320" s="168"/>
      <c r="B1320" s="169"/>
      <c r="C1320" s="244" t="s">
        <v>1630</v>
      </c>
      <c r="D1320" s="244"/>
      <c r="E1320" s="244"/>
      <c r="F1320" s="244"/>
      <c r="G1320" s="244"/>
      <c r="H1320" s="166"/>
      <c r="I1320" s="166"/>
      <c r="J1320" s="166"/>
      <c r="K1320" s="166"/>
      <c r="L1320" s="166"/>
      <c r="M1320" s="166"/>
      <c r="N1320" s="166"/>
      <c r="O1320" s="166"/>
      <c r="P1320" s="166"/>
      <c r="Q1320" s="166"/>
      <c r="R1320" s="166"/>
      <c r="S1320" s="166"/>
      <c r="T1320" s="166"/>
      <c r="U1320" s="166"/>
      <c r="V1320" s="166"/>
      <c r="W1320" s="166"/>
      <c r="X1320" s="166"/>
      <c r="Y1320" s="167"/>
      <c r="Z1320" s="167"/>
      <c r="AA1320" s="167"/>
      <c r="AB1320" s="167"/>
      <c r="AC1320" s="167"/>
      <c r="AD1320" s="167"/>
      <c r="AE1320" s="167"/>
      <c r="AF1320" s="167"/>
      <c r="AG1320" s="167" t="s">
        <v>224</v>
      </c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</row>
    <row r="1321" spans="1:60" ht="12.75" customHeight="1" outlineLevel="1">
      <c r="A1321" s="168"/>
      <c r="B1321" s="169"/>
      <c r="C1321" s="243" t="s">
        <v>1631</v>
      </c>
      <c r="D1321" s="243"/>
      <c r="E1321" s="243"/>
      <c r="F1321" s="243"/>
      <c r="G1321" s="243"/>
      <c r="H1321" s="166"/>
      <c r="I1321" s="166"/>
      <c r="J1321" s="166"/>
      <c r="K1321" s="166"/>
      <c r="L1321" s="166"/>
      <c r="M1321" s="166"/>
      <c r="N1321" s="166"/>
      <c r="O1321" s="166"/>
      <c r="P1321" s="166"/>
      <c r="Q1321" s="166"/>
      <c r="R1321" s="166"/>
      <c r="S1321" s="166"/>
      <c r="T1321" s="166"/>
      <c r="U1321" s="166"/>
      <c r="V1321" s="166"/>
      <c r="W1321" s="166"/>
      <c r="X1321" s="166"/>
      <c r="Y1321" s="167"/>
      <c r="Z1321" s="167"/>
      <c r="AA1321" s="167"/>
      <c r="AB1321" s="167"/>
      <c r="AC1321" s="167"/>
      <c r="AD1321" s="167"/>
      <c r="AE1321" s="167"/>
      <c r="AF1321" s="167"/>
      <c r="AG1321" s="167" t="s">
        <v>184</v>
      </c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</row>
    <row r="1322" spans="1:60" outlineLevel="1">
      <c r="A1322" s="168"/>
      <c r="B1322" s="169"/>
      <c r="C1322" s="179" t="s">
        <v>1632</v>
      </c>
      <c r="D1322" s="180"/>
      <c r="E1322" s="181">
        <v>1849</v>
      </c>
      <c r="F1322" s="166"/>
      <c r="G1322" s="166"/>
      <c r="H1322" s="166"/>
      <c r="I1322" s="166"/>
      <c r="J1322" s="166"/>
      <c r="K1322" s="166"/>
      <c r="L1322" s="166"/>
      <c r="M1322" s="166"/>
      <c r="N1322" s="166"/>
      <c r="O1322" s="166"/>
      <c r="P1322" s="166"/>
      <c r="Q1322" s="166"/>
      <c r="R1322" s="166"/>
      <c r="S1322" s="166"/>
      <c r="T1322" s="166"/>
      <c r="U1322" s="166"/>
      <c r="V1322" s="166"/>
      <c r="W1322" s="166"/>
      <c r="X1322" s="166"/>
      <c r="Y1322" s="167"/>
      <c r="Z1322" s="167"/>
      <c r="AA1322" s="167"/>
      <c r="AB1322" s="167"/>
      <c r="AC1322" s="167"/>
      <c r="AD1322" s="167"/>
      <c r="AE1322" s="167"/>
      <c r="AF1322" s="167"/>
      <c r="AG1322" s="167" t="s">
        <v>226</v>
      </c>
      <c r="AH1322" s="167">
        <v>0</v>
      </c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</row>
    <row r="1323" spans="1:60" outlineLevel="1">
      <c r="A1323" s="168"/>
      <c r="B1323" s="169"/>
      <c r="C1323" s="179" t="s">
        <v>1633</v>
      </c>
      <c r="D1323" s="180"/>
      <c r="E1323" s="181">
        <v>170.56</v>
      </c>
      <c r="F1323" s="166"/>
      <c r="G1323" s="166"/>
      <c r="H1323" s="166"/>
      <c r="I1323" s="166"/>
      <c r="J1323" s="166"/>
      <c r="K1323" s="166"/>
      <c r="L1323" s="166"/>
      <c r="M1323" s="166"/>
      <c r="N1323" s="166"/>
      <c r="O1323" s="166"/>
      <c r="P1323" s="166"/>
      <c r="Q1323" s="166"/>
      <c r="R1323" s="166"/>
      <c r="S1323" s="166"/>
      <c r="T1323" s="166"/>
      <c r="U1323" s="166"/>
      <c r="V1323" s="166"/>
      <c r="W1323" s="166"/>
      <c r="X1323" s="166"/>
      <c r="Y1323" s="167"/>
      <c r="Z1323" s="167"/>
      <c r="AA1323" s="167"/>
      <c r="AB1323" s="167"/>
      <c r="AC1323" s="167"/>
      <c r="AD1323" s="167"/>
      <c r="AE1323" s="167"/>
      <c r="AF1323" s="167"/>
      <c r="AG1323" s="167" t="s">
        <v>226</v>
      </c>
      <c r="AH1323" s="167">
        <v>0</v>
      </c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</row>
    <row r="1324" spans="1:60" outlineLevel="1">
      <c r="A1324" s="168"/>
      <c r="B1324" s="169"/>
      <c r="C1324" s="179" t="s">
        <v>1634</v>
      </c>
      <c r="D1324" s="180"/>
      <c r="E1324" s="181">
        <v>1479.2</v>
      </c>
      <c r="F1324" s="166"/>
      <c r="G1324" s="166"/>
      <c r="H1324" s="166"/>
      <c r="I1324" s="166"/>
      <c r="J1324" s="166"/>
      <c r="K1324" s="166"/>
      <c r="L1324" s="166"/>
      <c r="M1324" s="166"/>
      <c r="N1324" s="166"/>
      <c r="O1324" s="166"/>
      <c r="P1324" s="166"/>
      <c r="Q1324" s="166"/>
      <c r="R1324" s="166"/>
      <c r="S1324" s="166"/>
      <c r="T1324" s="166"/>
      <c r="U1324" s="166"/>
      <c r="V1324" s="166"/>
      <c r="W1324" s="166"/>
      <c r="X1324" s="166"/>
      <c r="Y1324" s="167"/>
      <c r="Z1324" s="167"/>
      <c r="AA1324" s="167"/>
      <c r="AB1324" s="167"/>
      <c r="AC1324" s="167"/>
      <c r="AD1324" s="167"/>
      <c r="AE1324" s="167"/>
      <c r="AF1324" s="167"/>
      <c r="AG1324" s="167" t="s">
        <v>226</v>
      </c>
      <c r="AH1324" s="167">
        <v>0</v>
      </c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</row>
    <row r="1325" spans="1:60" outlineLevel="1">
      <c r="A1325" s="168"/>
      <c r="B1325" s="169"/>
      <c r="C1325" s="190" t="s">
        <v>402</v>
      </c>
      <c r="D1325" s="191"/>
      <c r="E1325" s="192">
        <v>3498.76</v>
      </c>
      <c r="F1325" s="166"/>
      <c r="G1325" s="166"/>
      <c r="H1325" s="166"/>
      <c r="I1325" s="166"/>
      <c r="J1325" s="166"/>
      <c r="K1325" s="166"/>
      <c r="L1325" s="166"/>
      <c r="M1325" s="166"/>
      <c r="N1325" s="166"/>
      <c r="O1325" s="166"/>
      <c r="P1325" s="166"/>
      <c r="Q1325" s="166"/>
      <c r="R1325" s="166"/>
      <c r="S1325" s="166"/>
      <c r="T1325" s="166"/>
      <c r="U1325" s="166"/>
      <c r="V1325" s="166"/>
      <c r="W1325" s="166"/>
      <c r="X1325" s="166"/>
      <c r="Y1325" s="167"/>
      <c r="Z1325" s="167"/>
      <c r="AA1325" s="167"/>
      <c r="AB1325" s="167"/>
      <c r="AC1325" s="167"/>
      <c r="AD1325" s="167"/>
      <c r="AE1325" s="167"/>
      <c r="AF1325" s="167"/>
      <c r="AG1325" s="167" t="s">
        <v>226</v>
      </c>
      <c r="AH1325" s="167">
        <v>1</v>
      </c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</row>
    <row r="1326" spans="1:60" outlineLevel="1">
      <c r="A1326" s="168"/>
      <c r="B1326" s="169"/>
      <c r="C1326" s="179" t="s">
        <v>1635</v>
      </c>
      <c r="D1326" s="180"/>
      <c r="E1326" s="181">
        <v>1200</v>
      </c>
      <c r="F1326" s="166"/>
      <c r="G1326" s="166"/>
      <c r="H1326" s="166"/>
      <c r="I1326" s="166"/>
      <c r="J1326" s="166"/>
      <c r="K1326" s="166"/>
      <c r="L1326" s="166"/>
      <c r="M1326" s="166"/>
      <c r="N1326" s="166"/>
      <c r="O1326" s="166"/>
      <c r="P1326" s="166"/>
      <c r="Q1326" s="166"/>
      <c r="R1326" s="166"/>
      <c r="S1326" s="166"/>
      <c r="T1326" s="166"/>
      <c r="U1326" s="166"/>
      <c r="V1326" s="166"/>
      <c r="W1326" s="166"/>
      <c r="X1326" s="166"/>
      <c r="Y1326" s="167"/>
      <c r="Z1326" s="167"/>
      <c r="AA1326" s="167"/>
      <c r="AB1326" s="167"/>
      <c r="AC1326" s="167"/>
      <c r="AD1326" s="167"/>
      <c r="AE1326" s="167"/>
      <c r="AF1326" s="167"/>
      <c r="AG1326" s="167" t="s">
        <v>226</v>
      </c>
      <c r="AH1326" s="167">
        <v>0</v>
      </c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</row>
    <row r="1327" spans="1:60" outlineLevel="1">
      <c r="A1327" s="168"/>
      <c r="B1327" s="169"/>
      <c r="C1327" s="179" t="s">
        <v>1636</v>
      </c>
      <c r="D1327" s="180"/>
      <c r="E1327" s="181">
        <v>1582.5</v>
      </c>
      <c r="F1327" s="166"/>
      <c r="G1327" s="166"/>
      <c r="H1327" s="166"/>
      <c r="I1327" s="166"/>
      <c r="J1327" s="166"/>
      <c r="K1327" s="166"/>
      <c r="L1327" s="166"/>
      <c r="M1327" s="166"/>
      <c r="N1327" s="166"/>
      <c r="O1327" s="166"/>
      <c r="P1327" s="166"/>
      <c r="Q1327" s="166"/>
      <c r="R1327" s="166"/>
      <c r="S1327" s="166"/>
      <c r="T1327" s="166"/>
      <c r="U1327" s="166"/>
      <c r="V1327" s="166"/>
      <c r="W1327" s="166"/>
      <c r="X1327" s="166"/>
      <c r="Y1327" s="167"/>
      <c r="Z1327" s="167"/>
      <c r="AA1327" s="167"/>
      <c r="AB1327" s="167"/>
      <c r="AC1327" s="167"/>
      <c r="AD1327" s="167"/>
      <c r="AE1327" s="167"/>
      <c r="AF1327" s="167"/>
      <c r="AG1327" s="167" t="s">
        <v>226</v>
      </c>
      <c r="AH1327" s="167">
        <v>0</v>
      </c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</row>
    <row r="1328" spans="1:60" outlineLevel="1">
      <c r="A1328" s="168"/>
      <c r="B1328" s="169"/>
      <c r="C1328" s="179" t="s">
        <v>1637</v>
      </c>
      <c r="D1328" s="180"/>
      <c r="E1328" s="181">
        <v>401.04</v>
      </c>
      <c r="F1328" s="166"/>
      <c r="G1328" s="166"/>
      <c r="H1328" s="166"/>
      <c r="I1328" s="166"/>
      <c r="J1328" s="166"/>
      <c r="K1328" s="166"/>
      <c r="L1328" s="166"/>
      <c r="M1328" s="166"/>
      <c r="N1328" s="166"/>
      <c r="O1328" s="166"/>
      <c r="P1328" s="166"/>
      <c r="Q1328" s="166"/>
      <c r="R1328" s="166"/>
      <c r="S1328" s="166"/>
      <c r="T1328" s="166"/>
      <c r="U1328" s="166"/>
      <c r="V1328" s="166"/>
      <c r="W1328" s="166"/>
      <c r="X1328" s="166"/>
      <c r="Y1328" s="167"/>
      <c r="Z1328" s="167"/>
      <c r="AA1328" s="167"/>
      <c r="AB1328" s="167"/>
      <c r="AC1328" s="167"/>
      <c r="AD1328" s="167"/>
      <c r="AE1328" s="167"/>
      <c r="AF1328" s="167"/>
      <c r="AG1328" s="167" t="s">
        <v>226</v>
      </c>
      <c r="AH1328" s="167">
        <v>0</v>
      </c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</row>
    <row r="1329" spans="1:60" outlineLevel="1">
      <c r="A1329" s="158">
        <v>326</v>
      </c>
      <c r="B1329" s="159" t="s">
        <v>1638</v>
      </c>
      <c r="C1329" s="160" t="s">
        <v>1639</v>
      </c>
      <c r="D1329" s="161" t="s">
        <v>219</v>
      </c>
      <c r="E1329" s="162">
        <v>20.338999999999999</v>
      </c>
      <c r="F1329" s="163"/>
      <c r="G1329" s="164">
        <f>ROUND(E1329*F1329,2)</f>
        <v>0</v>
      </c>
      <c r="H1329" s="163"/>
      <c r="I1329" s="164">
        <f>ROUND(E1329*H1329,2)</f>
        <v>0</v>
      </c>
      <c r="J1329" s="163"/>
      <c r="K1329" s="164">
        <f>ROUND(E1329*J1329,2)</f>
        <v>0</v>
      </c>
      <c r="L1329" s="164">
        <v>21</v>
      </c>
      <c r="M1329" s="164">
        <f>G1329*(1+L1329/100)</f>
        <v>0</v>
      </c>
      <c r="N1329" s="164">
        <v>0.55000000000000004</v>
      </c>
      <c r="O1329" s="164">
        <f>ROUND(E1329*N1329,2)</f>
        <v>11.19</v>
      </c>
      <c r="P1329" s="164">
        <v>0</v>
      </c>
      <c r="Q1329" s="164">
        <f>ROUND(E1329*P1329,2)</f>
        <v>0</v>
      </c>
      <c r="R1329" s="164"/>
      <c r="S1329" s="164" t="s">
        <v>276</v>
      </c>
      <c r="T1329" s="165" t="s">
        <v>180</v>
      </c>
      <c r="U1329" s="166">
        <v>0</v>
      </c>
      <c r="V1329" s="166">
        <f>ROUND(E1329*U1329,2)</f>
        <v>0</v>
      </c>
      <c r="W1329" s="166"/>
      <c r="X1329" s="166" t="s">
        <v>221</v>
      </c>
      <c r="Y1329" s="167"/>
      <c r="Z1329" s="167"/>
      <c r="AA1329" s="167"/>
      <c r="AB1329" s="167"/>
      <c r="AC1329" s="167"/>
      <c r="AD1329" s="167"/>
      <c r="AE1329" s="167"/>
      <c r="AF1329" s="167"/>
      <c r="AG1329" s="167" t="s">
        <v>222</v>
      </c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</row>
    <row r="1330" spans="1:60" outlineLevel="1">
      <c r="A1330" s="168"/>
      <c r="B1330" s="169"/>
      <c r="C1330" s="179" t="s">
        <v>1640</v>
      </c>
      <c r="D1330" s="180"/>
      <c r="E1330" s="181">
        <v>20.338999999999999</v>
      </c>
      <c r="F1330" s="166"/>
      <c r="G1330" s="166"/>
      <c r="H1330" s="166"/>
      <c r="I1330" s="166"/>
      <c r="J1330" s="166"/>
      <c r="K1330" s="166"/>
      <c r="L1330" s="166"/>
      <c r="M1330" s="166"/>
      <c r="N1330" s="166"/>
      <c r="O1330" s="166"/>
      <c r="P1330" s="166"/>
      <c r="Q1330" s="166"/>
      <c r="R1330" s="166"/>
      <c r="S1330" s="166"/>
      <c r="T1330" s="166"/>
      <c r="U1330" s="166"/>
      <c r="V1330" s="166"/>
      <c r="W1330" s="166"/>
      <c r="X1330" s="166"/>
      <c r="Y1330" s="167"/>
      <c r="Z1330" s="167"/>
      <c r="AA1330" s="167"/>
      <c r="AB1330" s="167"/>
      <c r="AC1330" s="167"/>
      <c r="AD1330" s="167"/>
      <c r="AE1330" s="167"/>
      <c r="AF1330" s="167"/>
      <c r="AG1330" s="167" t="s">
        <v>226</v>
      </c>
      <c r="AH1330" s="167">
        <v>0</v>
      </c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</row>
    <row r="1331" spans="1:60" outlineLevel="1">
      <c r="A1331" s="158">
        <v>327</v>
      </c>
      <c r="B1331" s="159" t="s">
        <v>1641</v>
      </c>
      <c r="C1331" s="160" t="s">
        <v>1642</v>
      </c>
      <c r="D1331" s="161" t="s">
        <v>219</v>
      </c>
      <c r="E1331" s="162">
        <v>17.407499999999999</v>
      </c>
      <c r="F1331" s="163"/>
      <c r="G1331" s="164">
        <f>ROUND(E1331*F1331,2)</f>
        <v>0</v>
      </c>
      <c r="H1331" s="163"/>
      <c r="I1331" s="164">
        <f>ROUND(E1331*H1331,2)</f>
        <v>0</v>
      </c>
      <c r="J1331" s="163"/>
      <c r="K1331" s="164">
        <f>ROUND(E1331*J1331,2)</f>
        <v>0</v>
      </c>
      <c r="L1331" s="164">
        <v>21</v>
      </c>
      <c r="M1331" s="164">
        <f>G1331*(1+L1331/100)</f>
        <v>0</v>
      </c>
      <c r="N1331" s="164">
        <v>0.55000000000000004</v>
      </c>
      <c r="O1331" s="164">
        <f>ROUND(E1331*N1331,2)</f>
        <v>9.57</v>
      </c>
      <c r="P1331" s="164">
        <v>0</v>
      </c>
      <c r="Q1331" s="164">
        <f>ROUND(E1331*P1331,2)</f>
        <v>0</v>
      </c>
      <c r="R1331" s="164"/>
      <c r="S1331" s="164" t="s">
        <v>276</v>
      </c>
      <c r="T1331" s="165" t="s">
        <v>180</v>
      </c>
      <c r="U1331" s="166">
        <v>0</v>
      </c>
      <c r="V1331" s="166">
        <f>ROUND(E1331*U1331,2)</f>
        <v>0</v>
      </c>
      <c r="W1331" s="166"/>
      <c r="X1331" s="166" t="s">
        <v>221</v>
      </c>
      <c r="Y1331" s="167"/>
      <c r="Z1331" s="167"/>
      <c r="AA1331" s="167"/>
      <c r="AB1331" s="167"/>
      <c r="AC1331" s="167"/>
      <c r="AD1331" s="167"/>
      <c r="AE1331" s="167"/>
      <c r="AF1331" s="167"/>
      <c r="AG1331" s="167" t="s">
        <v>222</v>
      </c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</row>
    <row r="1332" spans="1:60" outlineLevel="1">
      <c r="A1332" s="168"/>
      <c r="B1332" s="169"/>
      <c r="C1332" s="179" t="s">
        <v>1618</v>
      </c>
      <c r="D1332" s="180"/>
      <c r="E1332" s="181"/>
      <c r="F1332" s="166"/>
      <c r="G1332" s="166"/>
      <c r="H1332" s="166"/>
      <c r="I1332" s="166"/>
      <c r="J1332" s="166"/>
      <c r="K1332" s="166"/>
      <c r="L1332" s="166"/>
      <c r="M1332" s="166"/>
      <c r="N1332" s="166"/>
      <c r="O1332" s="166"/>
      <c r="P1332" s="166"/>
      <c r="Q1332" s="166"/>
      <c r="R1332" s="166"/>
      <c r="S1332" s="166"/>
      <c r="T1332" s="166"/>
      <c r="U1332" s="166"/>
      <c r="V1332" s="166"/>
      <c r="W1332" s="166"/>
      <c r="X1332" s="166"/>
      <c r="Y1332" s="167"/>
      <c r="Z1332" s="167"/>
      <c r="AA1332" s="167"/>
      <c r="AB1332" s="167"/>
      <c r="AC1332" s="167"/>
      <c r="AD1332" s="167"/>
      <c r="AE1332" s="167"/>
      <c r="AF1332" s="167"/>
      <c r="AG1332" s="167" t="s">
        <v>226</v>
      </c>
      <c r="AH1332" s="167">
        <v>0</v>
      </c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</row>
    <row r="1333" spans="1:60" outlineLevel="1">
      <c r="A1333" s="168"/>
      <c r="B1333" s="169"/>
      <c r="C1333" s="179" t="s">
        <v>1643</v>
      </c>
      <c r="D1333" s="180"/>
      <c r="E1333" s="181">
        <v>8.6597500000000007</v>
      </c>
      <c r="F1333" s="166"/>
      <c r="G1333" s="166"/>
      <c r="H1333" s="166"/>
      <c r="I1333" s="166"/>
      <c r="J1333" s="166"/>
      <c r="K1333" s="166"/>
      <c r="L1333" s="166"/>
      <c r="M1333" s="166"/>
      <c r="N1333" s="166"/>
      <c r="O1333" s="166"/>
      <c r="P1333" s="166"/>
      <c r="Q1333" s="166"/>
      <c r="R1333" s="166"/>
      <c r="S1333" s="166"/>
      <c r="T1333" s="166"/>
      <c r="U1333" s="166"/>
      <c r="V1333" s="166"/>
      <c r="W1333" s="166"/>
      <c r="X1333" s="166"/>
      <c r="Y1333" s="167"/>
      <c r="Z1333" s="167"/>
      <c r="AA1333" s="167"/>
      <c r="AB1333" s="167"/>
      <c r="AC1333" s="167"/>
      <c r="AD1333" s="167"/>
      <c r="AE1333" s="167"/>
      <c r="AF1333" s="167"/>
      <c r="AG1333" s="167" t="s">
        <v>226</v>
      </c>
      <c r="AH1333" s="167">
        <v>0</v>
      </c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</row>
    <row r="1334" spans="1:60" outlineLevel="1">
      <c r="A1334" s="168"/>
      <c r="B1334" s="169"/>
      <c r="C1334" s="179" t="s">
        <v>1644</v>
      </c>
      <c r="D1334" s="180"/>
      <c r="E1334" s="181">
        <v>8.7477499999999999</v>
      </c>
      <c r="F1334" s="166"/>
      <c r="G1334" s="166"/>
      <c r="H1334" s="166"/>
      <c r="I1334" s="166"/>
      <c r="J1334" s="166"/>
      <c r="K1334" s="166"/>
      <c r="L1334" s="166"/>
      <c r="M1334" s="166"/>
      <c r="N1334" s="166"/>
      <c r="O1334" s="166"/>
      <c r="P1334" s="166"/>
      <c r="Q1334" s="166"/>
      <c r="R1334" s="166"/>
      <c r="S1334" s="166"/>
      <c r="T1334" s="166"/>
      <c r="U1334" s="166"/>
      <c r="V1334" s="166"/>
      <c r="W1334" s="166"/>
      <c r="X1334" s="166"/>
      <c r="Y1334" s="167"/>
      <c r="Z1334" s="167"/>
      <c r="AA1334" s="167"/>
      <c r="AB1334" s="167"/>
      <c r="AC1334" s="167"/>
      <c r="AD1334" s="167"/>
      <c r="AE1334" s="167"/>
      <c r="AF1334" s="167"/>
      <c r="AG1334" s="167" t="s">
        <v>226</v>
      </c>
      <c r="AH1334" s="167">
        <v>0</v>
      </c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</row>
    <row r="1335" spans="1:60" outlineLevel="1">
      <c r="A1335" s="158">
        <v>328</v>
      </c>
      <c r="B1335" s="159" t="s">
        <v>1645</v>
      </c>
      <c r="C1335" s="160" t="s">
        <v>1646</v>
      </c>
      <c r="D1335" s="161" t="s">
        <v>219</v>
      </c>
      <c r="E1335" s="162">
        <v>2.6135999999999999</v>
      </c>
      <c r="F1335" s="163"/>
      <c r="G1335" s="164">
        <f>ROUND(E1335*F1335,2)</f>
        <v>0</v>
      </c>
      <c r="H1335" s="163"/>
      <c r="I1335" s="164">
        <f>ROUND(E1335*H1335,2)</f>
        <v>0</v>
      </c>
      <c r="J1335" s="163"/>
      <c r="K1335" s="164">
        <f>ROUND(E1335*J1335,2)</f>
        <v>0</v>
      </c>
      <c r="L1335" s="164">
        <v>21</v>
      </c>
      <c r="M1335" s="164">
        <f>G1335*(1+L1335/100)</f>
        <v>0</v>
      </c>
      <c r="N1335" s="164">
        <v>0.55000000000000004</v>
      </c>
      <c r="O1335" s="164">
        <f>ROUND(E1335*N1335,2)</f>
        <v>1.44</v>
      </c>
      <c r="P1335" s="164">
        <v>0</v>
      </c>
      <c r="Q1335" s="164">
        <f>ROUND(E1335*P1335,2)</f>
        <v>0</v>
      </c>
      <c r="R1335" s="164"/>
      <c r="S1335" s="164" t="s">
        <v>276</v>
      </c>
      <c r="T1335" s="165" t="s">
        <v>180</v>
      </c>
      <c r="U1335" s="166">
        <v>0</v>
      </c>
      <c r="V1335" s="166">
        <f>ROUND(E1335*U1335,2)</f>
        <v>0</v>
      </c>
      <c r="W1335" s="166"/>
      <c r="X1335" s="166" t="s">
        <v>221</v>
      </c>
      <c r="Y1335" s="167"/>
      <c r="Z1335" s="167"/>
      <c r="AA1335" s="167"/>
      <c r="AB1335" s="167"/>
      <c r="AC1335" s="167"/>
      <c r="AD1335" s="167"/>
      <c r="AE1335" s="167"/>
      <c r="AF1335" s="167"/>
      <c r="AG1335" s="167" t="s">
        <v>222</v>
      </c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</row>
    <row r="1336" spans="1:60" outlineLevel="1">
      <c r="A1336" s="168"/>
      <c r="B1336" s="169"/>
      <c r="C1336" s="179" t="s">
        <v>1647</v>
      </c>
      <c r="D1336" s="180"/>
      <c r="E1336" s="181">
        <v>2.6135999999999999</v>
      </c>
      <c r="F1336" s="166"/>
      <c r="G1336" s="166"/>
      <c r="H1336" s="166"/>
      <c r="I1336" s="166"/>
      <c r="J1336" s="166"/>
      <c r="K1336" s="166"/>
      <c r="L1336" s="166"/>
      <c r="M1336" s="166"/>
      <c r="N1336" s="166"/>
      <c r="O1336" s="166"/>
      <c r="P1336" s="166"/>
      <c r="Q1336" s="166"/>
      <c r="R1336" s="166"/>
      <c r="S1336" s="166"/>
      <c r="T1336" s="166"/>
      <c r="U1336" s="166"/>
      <c r="V1336" s="166"/>
      <c r="W1336" s="166"/>
      <c r="X1336" s="166"/>
      <c r="Y1336" s="167"/>
      <c r="Z1336" s="167"/>
      <c r="AA1336" s="167"/>
      <c r="AB1336" s="167"/>
      <c r="AC1336" s="167"/>
      <c r="AD1336" s="167"/>
      <c r="AE1336" s="167"/>
      <c r="AF1336" s="167"/>
      <c r="AG1336" s="167" t="s">
        <v>226</v>
      </c>
      <c r="AH1336" s="167">
        <v>0</v>
      </c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</row>
    <row r="1337" spans="1:60" outlineLevel="1">
      <c r="A1337" s="158">
        <v>329</v>
      </c>
      <c r="B1337" s="159" t="s">
        <v>1648</v>
      </c>
      <c r="C1337" s="160" t="s">
        <v>1649</v>
      </c>
      <c r="D1337" s="161" t="s">
        <v>219</v>
      </c>
      <c r="E1337" s="162">
        <v>6.0614400000000002</v>
      </c>
      <c r="F1337" s="163"/>
      <c r="G1337" s="164">
        <f>ROUND(E1337*F1337,2)</f>
        <v>0</v>
      </c>
      <c r="H1337" s="163"/>
      <c r="I1337" s="164">
        <f>ROUND(E1337*H1337,2)</f>
        <v>0</v>
      </c>
      <c r="J1337" s="163"/>
      <c r="K1337" s="164">
        <f>ROUND(E1337*J1337,2)</f>
        <v>0</v>
      </c>
      <c r="L1337" s="164">
        <v>21</v>
      </c>
      <c r="M1337" s="164">
        <f>G1337*(1+L1337/100)</f>
        <v>0</v>
      </c>
      <c r="N1337" s="164">
        <v>0.55000000000000004</v>
      </c>
      <c r="O1337" s="164">
        <f>ROUND(E1337*N1337,2)</f>
        <v>3.33</v>
      </c>
      <c r="P1337" s="164">
        <v>0</v>
      </c>
      <c r="Q1337" s="164">
        <f>ROUND(E1337*P1337,2)</f>
        <v>0</v>
      </c>
      <c r="R1337" s="164"/>
      <c r="S1337" s="164" t="s">
        <v>276</v>
      </c>
      <c r="T1337" s="165" t="s">
        <v>180</v>
      </c>
      <c r="U1337" s="166">
        <v>0</v>
      </c>
      <c r="V1337" s="166">
        <f>ROUND(E1337*U1337,2)</f>
        <v>0</v>
      </c>
      <c r="W1337" s="166"/>
      <c r="X1337" s="166" t="s">
        <v>221</v>
      </c>
      <c r="Y1337" s="167"/>
      <c r="Z1337" s="167"/>
      <c r="AA1337" s="167"/>
      <c r="AB1337" s="167"/>
      <c r="AC1337" s="167"/>
      <c r="AD1337" s="167"/>
      <c r="AE1337" s="167"/>
      <c r="AF1337" s="167"/>
      <c r="AG1337" s="167" t="s">
        <v>222</v>
      </c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</row>
    <row r="1338" spans="1:60" outlineLevel="1">
      <c r="A1338" s="168"/>
      <c r="B1338" s="169"/>
      <c r="C1338" s="179" t="s">
        <v>1650</v>
      </c>
      <c r="D1338" s="180"/>
      <c r="E1338" s="181">
        <v>6.0614400000000002</v>
      </c>
      <c r="F1338" s="166"/>
      <c r="G1338" s="166"/>
      <c r="H1338" s="166"/>
      <c r="I1338" s="166"/>
      <c r="J1338" s="166"/>
      <c r="K1338" s="166"/>
      <c r="L1338" s="166"/>
      <c r="M1338" s="166"/>
      <c r="N1338" s="166"/>
      <c r="O1338" s="166"/>
      <c r="P1338" s="166"/>
      <c r="Q1338" s="166"/>
      <c r="R1338" s="166"/>
      <c r="S1338" s="166"/>
      <c r="T1338" s="166"/>
      <c r="U1338" s="166"/>
      <c r="V1338" s="166"/>
      <c r="W1338" s="166"/>
      <c r="X1338" s="166"/>
      <c r="Y1338" s="167"/>
      <c r="Z1338" s="167"/>
      <c r="AA1338" s="167"/>
      <c r="AB1338" s="167"/>
      <c r="AC1338" s="167"/>
      <c r="AD1338" s="167"/>
      <c r="AE1338" s="167"/>
      <c r="AF1338" s="167"/>
      <c r="AG1338" s="167" t="s">
        <v>226</v>
      </c>
      <c r="AH1338" s="167">
        <v>0</v>
      </c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</row>
    <row r="1339" spans="1:60" outlineLevel="1">
      <c r="A1339" s="158">
        <v>330</v>
      </c>
      <c r="B1339" s="159" t="s">
        <v>1651</v>
      </c>
      <c r="C1339" s="160" t="s">
        <v>1652</v>
      </c>
      <c r="D1339" s="161" t="s">
        <v>219</v>
      </c>
      <c r="E1339" s="162">
        <v>9.8032000000000004</v>
      </c>
      <c r="F1339" s="163"/>
      <c r="G1339" s="164">
        <f>ROUND(E1339*F1339,2)</f>
        <v>0</v>
      </c>
      <c r="H1339" s="163"/>
      <c r="I1339" s="164">
        <f>ROUND(E1339*H1339,2)</f>
        <v>0</v>
      </c>
      <c r="J1339" s="163"/>
      <c r="K1339" s="164">
        <f>ROUND(E1339*J1339,2)</f>
        <v>0</v>
      </c>
      <c r="L1339" s="164">
        <v>21</v>
      </c>
      <c r="M1339" s="164">
        <f>G1339*(1+L1339/100)</f>
        <v>0</v>
      </c>
      <c r="N1339" s="164">
        <v>0.55000000000000004</v>
      </c>
      <c r="O1339" s="164">
        <f>ROUND(E1339*N1339,2)</f>
        <v>5.39</v>
      </c>
      <c r="P1339" s="164">
        <v>0</v>
      </c>
      <c r="Q1339" s="164">
        <f>ROUND(E1339*P1339,2)</f>
        <v>0</v>
      </c>
      <c r="R1339" s="164"/>
      <c r="S1339" s="164" t="s">
        <v>276</v>
      </c>
      <c r="T1339" s="165" t="s">
        <v>180</v>
      </c>
      <c r="U1339" s="166">
        <v>0</v>
      </c>
      <c r="V1339" s="166">
        <f>ROUND(E1339*U1339,2)</f>
        <v>0</v>
      </c>
      <c r="W1339" s="166"/>
      <c r="X1339" s="166" t="s">
        <v>221</v>
      </c>
      <c r="Y1339" s="167"/>
      <c r="Z1339" s="167"/>
      <c r="AA1339" s="167"/>
      <c r="AB1339" s="167"/>
      <c r="AC1339" s="167"/>
      <c r="AD1339" s="167"/>
      <c r="AE1339" s="167"/>
      <c r="AF1339" s="167"/>
      <c r="AG1339" s="167" t="s">
        <v>222</v>
      </c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</row>
    <row r="1340" spans="1:60" outlineLevel="1">
      <c r="A1340" s="168"/>
      <c r="B1340" s="169"/>
      <c r="C1340" s="179" t="s">
        <v>1653</v>
      </c>
      <c r="D1340" s="180"/>
      <c r="E1340" s="181">
        <v>9.8032000000000004</v>
      </c>
      <c r="F1340" s="166"/>
      <c r="G1340" s="166"/>
      <c r="H1340" s="166"/>
      <c r="I1340" s="166"/>
      <c r="J1340" s="166"/>
      <c r="K1340" s="166"/>
      <c r="L1340" s="166"/>
      <c r="M1340" s="166"/>
      <c r="N1340" s="166"/>
      <c r="O1340" s="166"/>
      <c r="P1340" s="166"/>
      <c r="Q1340" s="166"/>
      <c r="R1340" s="166"/>
      <c r="S1340" s="166"/>
      <c r="T1340" s="166"/>
      <c r="U1340" s="166"/>
      <c r="V1340" s="166"/>
      <c r="W1340" s="166"/>
      <c r="X1340" s="166"/>
      <c r="Y1340" s="167"/>
      <c r="Z1340" s="167"/>
      <c r="AA1340" s="167"/>
      <c r="AB1340" s="167"/>
      <c r="AC1340" s="167"/>
      <c r="AD1340" s="167"/>
      <c r="AE1340" s="167"/>
      <c r="AF1340" s="167"/>
      <c r="AG1340" s="167" t="s">
        <v>226</v>
      </c>
      <c r="AH1340" s="167">
        <v>0</v>
      </c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</row>
    <row r="1341" spans="1:60" ht="22.5" outlineLevel="1">
      <c r="A1341" s="158">
        <v>331</v>
      </c>
      <c r="B1341" s="159" t="s">
        <v>1654</v>
      </c>
      <c r="C1341" s="160" t="s">
        <v>1655</v>
      </c>
      <c r="D1341" s="161" t="s">
        <v>219</v>
      </c>
      <c r="E1341" s="162">
        <v>6</v>
      </c>
      <c r="F1341" s="163"/>
      <c r="G1341" s="164">
        <f>ROUND(E1341*F1341,2)</f>
        <v>0</v>
      </c>
      <c r="H1341" s="163"/>
      <c r="I1341" s="164">
        <f>ROUND(E1341*H1341,2)</f>
        <v>0</v>
      </c>
      <c r="J1341" s="163"/>
      <c r="K1341" s="164">
        <f>ROUND(E1341*J1341,2)</f>
        <v>0</v>
      </c>
      <c r="L1341" s="164">
        <v>21</v>
      </c>
      <c r="M1341" s="164">
        <f>G1341*(1+L1341/100)</f>
        <v>0</v>
      </c>
      <c r="N1341" s="164">
        <v>0.8</v>
      </c>
      <c r="O1341" s="164">
        <f>ROUND(E1341*N1341,2)</f>
        <v>4.8</v>
      </c>
      <c r="P1341" s="164">
        <v>0</v>
      </c>
      <c r="Q1341" s="164">
        <f>ROUND(E1341*P1341,2)</f>
        <v>0</v>
      </c>
      <c r="R1341" s="164"/>
      <c r="S1341" s="164" t="s">
        <v>276</v>
      </c>
      <c r="T1341" s="165" t="s">
        <v>180</v>
      </c>
      <c r="U1341" s="166">
        <v>0</v>
      </c>
      <c r="V1341" s="166">
        <f>ROUND(E1341*U1341,2)</f>
        <v>0</v>
      </c>
      <c r="W1341" s="166"/>
      <c r="X1341" s="166" t="s">
        <v>221</v>
      </c>
      <c r="Y1341" s="167"/>
      <c r="Z1341" s="167"/>
      <c r="AA1341" s="167"/>
      <c r="AB1341" s="167"/>
      <c r="AC1341" s="167"/>
      <c r="AD1341" s="167"/>
      <c r="AE1341" s="167"/>
      <c r="AF1341" s="167"/>
      <c r="AG1341" s="167" t="s">
        <v>222</v>
      </c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</row>
    <row r="1342" spans="1:60" outlineLevel="1">
      <c r="A1342" s="168"/>
      <c r="B1342" s="169"/>
      <c r="C1342" s="179" t="s">
        <v>1656</v>
      </c>
      <c r="D1342" s="180"/>
      <c r="E1342" s="181"/>
      <c r="F1342" s="166"/>
      <c r="G1342" s="166"/>
      <c r="H1342" s="166"/>
      <c r="I1342" s="166"/>
      <c r="J1342" s="166"/>
      <c r="K1342" s="166"/>
      <c r="L1342" s="166"/>
      <c r="M1342" s="166"/>
      <c r="N1342" s="166"/>
      <c r="O1342" s="166"/>
      <c r="P1342" s="166"/>
      <c r="Q1342" s="166"/>
      <c r="R1342" s="166"/>
      <c r="S1342" s="166"/>
      <c r="T1342" s="166"/>
      <c r="U1342" s="166"/>
      <c r="V1342" s="166"/>
      <c r="W1342" s="166"/>
      <c r="X1342" s="166"/>
      <c r="Y1342" s="167"/>
      <c r="Z1342" s="167"/>
      <c r="AA1342" s="167"/>
      <c r="AB1342" s="167"/>
      <c r="AC1342" s="167"/>
      <c r="AD1342" s="167"/>
      <c r="AE1342" s="167"/>
      <c r="AF1342" s="167"/>
      <c r="AG1342" s="167" t="s">
        <v>226</v>
      </c>
      <c r="AH1342" s="167">
        <v>0</v>
      </c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</row>
    <row r="1343" spans="1:60" outlineLevel="1">
      <c r="A1343" s="168"/>
      <c r="B1343" s="169"/>
      <c r="C1343" s="179" t="s">
        <v>1657</v>
      </c>
      <c r="D1343" s="180"/>
      <c r="E1343" s="181">
        <v>6</v>
      </c>
      <c r="F1343" s="166"/>
      <c r="G1343" s="166"/>
      <c r="H1343" s="166"/>
      <c r="I1343" s="166"/>
      <c r="J1343" s="166"/>
      <c r="K1343" s="166"/>
      <c r="L1343" s="166"/>
      <c r="M1343" s="166"/>
      <c r="N1343" s="166"/>
      <c r="O1343" s="166"/>
      <c r="P1343" s="166"/>
      <c r="Q1343" s="166"/>
      <c r="R1343" s="166"/>
      <c r="S1343" s="166"/>
      <c r="T1343" s="166"/>
      <c r="U1343" s="166"/>
      <c r="V1343" s="166"/>
      <c r="W1343" s="166"/>
      <c r="X1343" s="166"/>
      <c r="Y1343" s="167"/>
      <c r="Z1343" s="167"/>
      <c r="AA1343" s="167"/>
      <c r="AB1343" s="167"/>
      <c r="AC1343" s="167"/>
      <c r="AD1343" s="167"/>
      <c r="AE1343" s="167"/>
      <c r="AF1343" s="167"/>
      <c r="AG1343" s="167" t="s">
        <v>226</v>
      </c>
      <c r="AH1343" s="167">
        <v>0</v>
      </c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</row>
    <row r="1344" spans="1:60" ht="22.5" outlineLevel="1">
      <c r="A1344" s="158">
        <v>332</v>
      </c>
      <c r="B1344" s="159" t="s">
        <v>1658</v>
      </c>
      <c r="C1344" s="160" t="s">
        <v>1659</v>
      </c>
      <c r="D1344" s="161" t="s">
        <v>260</v>
      </c>
      <c r="E1344" s="162">
        <v>24</v>
      </c>
      <c r="F1344" s="163"/>
      <c r="G1344" s="164">
        <f>ROUND(E1344*F1344,2)</f>
        <v>0</v>
      </c>
      <c r="H1344" s="163"/>
      <c r="I1344" s="164">
        <f>ROUND(E1344*H1344,2)</f>
        <v>0</v>
      </c>
      <c r="J1344" s="163"/>
      <c r="K1344" s="164">
        <f>ROUND(E1344*J1344,2)</f>
        <v>0</v>
      </c>
      <c r="L1344" s="164">
        <v>21</v>
      </c>
      <c r="M1344" s="164">
        <f>G1344*(1+L1344/100)</f>
        <v>0</v>
      </c>
      <c r="N1344" s="164">
        <v>0.03</v>
      </c>
      <c r="O1344" s="164">
        <f>ROUND(E1344*N1344,2)</f>
        <v>0.72</v>
      </c>
      <c r="P1344" s="164">
        <v>0</v>
      </c>
      <c r="Q1344" s="164">
        <f>ROUND(E1344*P1344,2)</f>
        <v>0</v>
      </c>
      <c r="R1344" s="164"/>
      <c r="S1344" s="164" t="s">
        <v>276</v>
      </c>
      <c r="T1344" s="165" t="s">
        <v>180</v>
      </c>
      <c r="U1344" s="166">
        <v>0</v>
      </c>
      <c r="V1344" s="166">
        <f>ROUND(E1344*U1344,2)</f>
        <v>0</v>
      </c>
      <c r="W1344" s="166"/>
      <c r="X1344" s="166" t="s">
        <v>221</v>
      </c>
      <c r="Y1344" s="167"/>
      <c r="Z1344" s="167"/>
      <c r="AA1344" s="167"/>
      <c r="AB1344" s="167"/>
      <c r="AC1344" s="167"/>
      <c r="AD1344" s="167"/>
      <c r="AE1344" s="167"/>
      <c r="AF1344" s="167"/>
      <c r="AG1344" s="167" t="s">
        <v>222</v>
      </c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</row>
    <row r="1345" spans="1:60" outlineLevel="1">
      <c r="A1345" s="168"/>
      <c r="B1345" s="169"/>
      <c r="C1345" s="179" t="s">
        <v>1660</v>
      </c>
      <c r="D1345" s="180"/>
      <c r="E1345" s="181">
        <v>24</v>
      </c>
      <c r="F1345" s="166"/>
      <c r="G1345" s="166"/>
      <c r="H1345" s="166"/>
      <c r="I1345" s="166"/>
      <c r="J1345" s="166"/>
      <c r="K1345" s="166"/>
      <c r="L1345" s="166"/>
      <c r="M1345" s="166"/>
      <c r="N1345" s="166"/>
      <c r="O1345" s="166"/>
      <c r="P1345" s="166"/>
      <c r="Q1345" s="166"/>
      <c r="R1345" s="166"/>
      <c r="S1345" s="166"/>
      <c r="T1345" s="166"/>
      <c r="U1345" s="166"/>
      <c r="V1345" s="166"/>
      <c r="W1345" s="166"/>
      <c r="X1345" s="166"/>
      <c r="Y1345" s="167"/>
      <c r="Z1345" s="167"/>
      <c r="AA1345" s="167"/>
      <c r="AB1345" s="167"/>
      <c r="AC1345" s="167"/>
      <c r="AD1345" s="167"/>
      <c r="AE1345" s="167"/>
      <c r="AF1345" s="167"/>
      <c r="AG1345" s="167" t="s">
        <v>226</v>
      </c>
      <c r="AH1345" s="167">
        <v>0</v>
      </c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</row>
    <row r="1346" spans="1:60" outlineLevel="1">
      <c r="A1346" s="158">
        <v>333</v>
      </c>
      <c r="B1346" s="159" t="s">
        <v>1661</v>
      </c>
      <c r="C1346" s="160" t="s">
        <v>1662</v>
      </c>
      <c r="D1346" s="161" t="s">
        <v>327</v>
      </c>
      <c r="E1346" s="162">
        <v>40</v>
      </c>
      <c r="F1346" s="163"/>
      <c r="G1346" s="164">
        <f>ROUND(E1346*F1346,2)</f>
        <v>0</v>
      </c>
      <c r="H1346" s="163"/>
      <c r="I1346" s="164">
        <f>ROUND(E1346*H1346,2)</f>
        <v>0</v>
      </c>
      <c r="J1346" s="163"/>
      <c r="K1346" s="164">
        <f>ROUND(E1346*J1346,2)</f>
        <v>0</v>
      </c>
      <c r="L1346" s="164">
        <v>21</v>
      </c>
      <c r="M1346" s="164">
        <f>G1346*(1+L1346/100)</f>
        <v>0</v>
      </c>
      <c r="N1346" s="164">
        <v>1.4999999999999999E-2</v>
      </c>
      <c r="O1346" s="164">
        <f>ROUND(E1346*N1346,2)</f>
        <v>0.6</v>
      </c>
      <c r="P1346" s="164">
        <v>0</v>
      </c>
      <c r="Q1346" s="164">
        <f>ROUND(E1346*P1346,2)</f>
        <v>0</v>
      </c>
      <c r="R1346" s="164"/>
      <c r="S1346" s="164" t="s">
        <v>276</v>
      </c>
      <c r="T1346" s="165" t="s">
        <v>180</v>
      </c>
      <c r="U1346" s="166">
        <v>0</v>
      </c>
      <c r="V1346" s="166">
        <f>ROUND(E1346*U1346,2)</f>
        <v>0</v>
      </c>
      <c r="W1346" s="166"/>
      <c r="X1346" s="166" t="s">
        <v>221</v>
      </c>
      <c r="Y1346" s="167"/>
      <c r="Z1346" s="167"/>
      <c r="AA1346" s="167"/>
      <c r="AB1346" s="167"/>
      <c r="AC1346" s="167"/>
      <c r="AD1346" s="167"/>
      <c r="AE1346" s="167"/>
      <c r="AF1346" s="167"/>
      <c r="AG1346" s="167" t="s">
        <v>222</v>
      </c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</row>
    <row r="1347" spans="1:60" outlineLevel="1">
      <c r="A1347" s="168"/>
      <c r="B1347" s="169"/>
      <c r="C1347" s="179" t="s">
        <v>1663</v>
      </c>
      <c r="D1347" s="180"/>
      <c r="E1347" s="181">
        <v>40</v>
      </c>
      <c r="F1347" s="166"/>
      <c r="G1347" s="166"/>
      <c r="H1347" s="166"/>
      <c r="I1347" s="166"/>
      <c r="J1347" s="166"/>
      <c r="K1347" s="166"/>
      <c r="L1347" s="166"/>
      <c r="M1347" s="166"/>
      <c r="N1347" s="166"/>
      <c r="O1347" s="166"/>
      <c r="P1347" s="166"/>
      <c r="Q1347" s="166"/>
      <c r="R1347" s="166"/>
      <c r="S1347" s="166"/>
      <c r="T1347" s="166"/>
      <c r="U1347" s="166"/>
      <c r="V1347" s="166"/>
      <c r="W1347" s="166"/>
      <c r="X1347" s="166"/>
      <c r="Y1347" s="167"/>
      <c r="Z1347" s="167"/>
      <c r="AA1347" s="167"/>
      <c r="AB1347" s="167"/>
      <c r="AC1347" s="167"/>
      <c r="AD1347" s="167"/>
      <c r="AE1347" s="167"/>
      <c r="AF1347" s="167"/>
      <c r="AG1347" s="167" t="s">
        <v>226</v>
      </c>
      <c r="AH1347" s="167">
        <v>0</v>
      </c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</row>
    <row r="1348" spans="1:60" ht="22.5" outlineLevel="1">
      <c r="A1348" s="158">
        <v>334</v>
      </c>
      <c r="B1348" s="159" t="s">
        <v>1664</v>
      </c>
      <c r="C1348" s="160" t="s">
        <v>2083</v>
      </c>
      <c r="D1348" s="161" t="s">
        <v>260</v>
      </c>
      <c r="E1348" s="162">
        <v>1392.6</v>
      </c>
      <c r="F1348" s="163"/>
      <c r="G1348" s="164">
        <f>ROUND(E1348*F1348,2)</f>
        <v>0</v>
      </c>
      <c r="H1348" s="163"/>
      <c r="I1348" s="164">
        <f>ROUND(E1348*H1348,2)</f>
        <v>0</v>
      </c>
      <c r="J1348" s="163"/>
      <c r="K1348" s="164">
        <f>ROUND(E1348*J1348,2)</f>
        <v>0</v>
      </c>
      <c r="L1348" s="164">
        <v>21</v>
      </c>
      <c r="M1348" s="164">
        <f>G1348*(1+L1348/100)</f>
        <v>0</v>
      </c>
      <c r="N1348" s="164">
        <v>1.298E-2</v>
      </c>
      <c r="O1348" s="164">
        <f>ROUND(E1348*N1348,2)</f>
        <v>18.079999999999998</v>
      </c>
      <c r="P1348" s="164">
        <v>0</v>
      </c>
      <c r="Q1348" s="164">
        <f>ROUND(E1348*P1348,2)</f>
        <v>0</v>
      </c>
      <c r="R1348" s="164" t="s">
        <v>321</v>
      </c>
      <c r="S1348" s="164" t="s">
        <v>179</v>
      </c>
      <c r="T1348" s="165" t="s">
        <v>179</v>
      </c>
      <c r="U1348" s="166">
        <v>0</v>
      </c>
      <c r="V1348" s="166">
        <f>ROUND(E1348*U1348,2)</f>
        <v>0</v>
      </c>
      <c r="W1348" s="166"/>
      <c r="X1348" s="166" t="s">
        <v>322</v>
      </c>
      <c r="Y1348" s="167"/>
      <c r="Z1348" s="167"/>
      <c r="AA1348" s="167"/>
      <c r="AB1348" s="167"/>
      <c r="AC1348" s="167"/>
      <c r="AD1348" s="167"/>
      <c r="AE1348" s="167"/>
      <c r="AF1348" s="167"/>
      <c r="AG1348" s="167" t="s">
        <v>323</v>
      </c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</row>
    <row r="1349" spans="1:60" outlineLevel="1">
      <c r="A1349" s="168"/>
      <c r="B1349" s="169"/>
      <c r="C1349" s="179" t="s">
        <v>1665</v>
      </c>
      <c r="D1349" s="180"/>
      <c r="E1349" s="181">
        <v>1392.6</v>
      </c>
      <c r="F1349" s="166"/>
      <c r="G1349" s="166"/>
      <c r="H1349" s="166"/>
      <c r="I1349" s="166"/>
      <c r="J1349" s="166"/>
      <c r="K1349" s="166"/>
      <c r="L1349" s="166"/>
      <c r="M1349" s="166"/>
      <c r="N1349" s="166"/>
      <c r="O1349" s="166"/>
      <c r="P1349" s="166"/>
      <c r="Q1349" s="166"/>
      <c r="R1349" s="166"/>
      <c r="S1349" s="166"/>
      <c r="T1349" s="166"/>
      <c r="U1349" s="166"/>
      <c r="V1349" s="166"/>
      <c r="W1349" s="166"/>
      <c r="X1349" s="166"/>
      <c r="Y1349" s="167"/>
      <c r="Z1349" s="167"/>
      <c r="AA1349" s="167"/>
      <c r="AB1349" s="167"/>
      <c r="AC1349" s="167"/>
      <c r="AD1349" s="167"/>
      <c r="AE1349" s="167"/>
      <c r="AF1349" s="167"/>
      <c r="AG1349" s="167" t="s">
        <v>226</v>
      </c>
      <c r="AH1349" s="167">
        <v>5</v>
      </c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</row>
    <row r="1350" spans="1:60" outlineLevel="1">
      <c r="A1350" s="158">
        <v>335</v>
      </c>
      <c r="B1350" s="159" t="s">
        <v>1666</v>
      </c>
      <c r="C1350" s="160" t="s">
        <v>1667</v>
      </c>
      <c r="D1350" s="161" t="s">
        <v>239</v>
      </c>
      <c r="E1350" s="162">
        <v>57.428280000000001</v>
      </c>
      <c r="F1350" s="163"/>
      <c r="G1350" s="164">
        <f>ROUND(E1350*F1350,2)</f>
        <v>0</v>
      </c>
      <c r="H1350" s="163"/>
      <c r="I1350" s="164">
        <f>ROUND(E1350*H1350,2)</f>
        <v>0</v>
      </c>
      <c r="J1350" s="163"/>
      <c r="K1350" s="164">
        <f>ROUND(E1350*J1350,2)</f>
        <v>0</v>
      </c>
      <c r="L1350" s="164">
        <v>21</v>
      </c>
      <c r="M1350" s="164">
        <f>G1350*(1+L1350/100)</f>
        <v>0</v>
      </c>
      <c r="N1350" s="164">
        <v>0</v>
      </c>
      <c r="O1350" s="164">
        <f>ROUND(E1350*N1350,2)</f>
        <v>0</v>
      </c>
      <c r="P1350" s="164">
        <v>0</v>
      </c>
      <c r="Q1350" s="164">
        <f>ROUND(E1350*P1350,2)</f>
        <v>0</v>
      </c>
      <c r="R1350" s="164" t="s">
        <v>1409</v>
      </c>
      <c r="S1350" s="164" t="s">
        <v>179</v>
      </c>
      <c r="T1350" s="165" t="s">
        <v>179</v>
      </c>
      <c r="U1350" s="166">
        <v>1.863</v>
      </c>
      <c r="V1350" s="166">
        <f>ROUND(E1350*U1350,2)</f>
        <v>106.99</v>
      </c>
      <c r="W1350" s="166"/>
      <c r="X1350" s="166" t="s">
        <v>1494</v>
      </c>
      <c r="Y1350" s="167"/>
      <c r="Z1350" s="167"/>
      <c r="AA1350" s="167"/>
      <c r="AB1350" s="167"/>
      <c r="AC1350" s="167"/>
      <c r="AD1350" s="167"/>
      <c r="AE1350" s="167"/>
      <c r="AF1350" s="167"/>
      <c r="AG1350" s="167" t="s">
        <v>1495</v>
      </c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</row>
    <row r="1351" spans="1:60" ht="12.75" customHeight="1" outlineLevel="1">
      <c r="A1351" s="168"/>
      <c r="B1351" s="169"/>
      <c r="C1351" s="244" t="s">
        <v>1594</v>
      </c>
      <c r="D1351" s="244"/>
      <c r="E1351" s="244"/>
      <c r="F1351" s="244"/>
      <c r="G1351" s="244"/>
      <c r="H1351" s="166"/>
      <c r="I1351" s="166"/>
      <c r="J1351" s="166"/>
      <c r="K1351" s="166"/>
      <c r="L1351" s="166"/>
      <c r="M1351" s="166"/>
      <c r="N1351" s="166"/>
      <c r="O1351" s="166"/>
      <c r="P1351" s="166"/>
      <c r="Q1351" s="166"/>
      <c r="R1351" s="166"/>
      <c r="S1351" s="166"/>
      <c r="T1351" s="166"/>
      <c r="U1351" s="166"/>
      <c r="V1351" s="166"/>
      <c r="W1351" s="166"/>
      <c r="X1351" s="166"/>
      <c r="Y1351" s="167"/>
      <c r="Z1351" s="167"/>
      <c r="AA1351" s="167"/>
      <c r="AB1351" s="167"/>
      <c r="AC1351" s="167"/>
      <c r="AD1351" s="167"/>
      <c r="AE1351" s="167"/>
      <c r="AF1351" s="167"/>
      <c r="AG1351" s="167" t="s">
        <v>224</v>
      </c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</row>
    <row r="1352" spans="1:60">
      <c r="A1352" s="150" t="s">
        <v>174</v>
      </c>
      <c r="B1352" s="151" t="s">
        <v>107</v>
      </c>
      <c r="C1352" s="152" t="s">
        <v>108</v>
      </c>
      <c r="D1352" s="153"/>
      <c r="E1352" s="154"/>
      <c r="F1352" s="155"/>
      <c r="G1352" s="155">
        <f>SUMIF(AG1353:AG1385,"&lt;&gt;NOR",G1353:G1385)</f>
        <v>0</v>
      </c>
      <c r="H1352" s="155"/>
      <c r="I1352" s="155">
        <f>SUM(I1353:I1385)</f>
        <v>0</v>
      </c>
      <c r="J1352" s="155"/>
      <c r="K1352" s="155">
        <f>SUM(K1353:K1385)</f>
        <v>0</v>
      </c>
      <c r="L1352" s="155"/>
      <c r="M1352" s="155">
        <f>SUM(M1353:M1385)</f>
        <v>0</v>
      </c>
      <c r="N1352" s="155"/>
      <c r="O1352" s="155">
        <f>SUM(O1353:O1385)</f>
        <v>9.5799999999999983</v>
      </c>
      <c r="P1352" s="155"/>
      <c r="Q1352" s="155">
        <f>SUM(Q1353:Q1385)</f>
        <v>0</v>
      </c>
      <c r="R1352" s="155"/>
      <c r="S1352" s="155"/>
      <c r="T1352" s="156"/>
      <c r="U1352" s="157"/>
      <c r="V1352" s="157">
        <f>SUM(V1353:V1385)</f>
        <v>11.06</v>
      </c>
      <c r="W1352" s="157"/>
      <c r="X1352" s="157"/>
      <c r="AG1352" t="s">
        <v>175</v>
      </c>
    </row>
    <row r="1353" spans="1:60" ht="22.5" outlineLevel="1">
      <c r="A1353" s="158">
        <v>336</v>
      </c>
      <c r="B1353" s="159" t="s">
        <v>1668</v>
      </c>
      <c r="C1353" s="160" t="s">
        <v>1669</v>
      </c>
      <c r="D1353" s="161" t="s">
        <v>260</v>
      </c>
      <c r="E1353" s="162">
        <v>29.295000000000002</v>
      </c>
      <c r="F1353" s="163"/>
      <c r="G1353" s="164">
        <f>ROUND(E1353*F1353,2)</f>
        <v>0</v>
      </c>
      <c r="H1353" s="163"/>
      <c r="I1353" s="164">
        <f>ROUND(E1353*H1353,2)</f>
        <v>0</v>
      </c>
      <c r="J1353" s="163"/>
      <c r="K1353" s="164">
        <f>ROUND(E1353*J1353,2)</f>
        <v>0</v>
      </c>
      <c r="L1353" s="164">
        <v>21</v>
      </c>
      <c r="M1353" s="164">
        <f>G1353*(1+L1353/100)</f>
        <v>0</v>
      </c>
      <c r="N1353" s="164">
        <v>3.5000000000000003E-2</v>
      </c>
      <c r="O1353" s="164">
        <f>ROUND(E1353*N1353,2)</f>
        <v>1.03</v>
      </c>
      <c r="P1353" s="164">
        <v>0</v>
      </c>
      <c r="Q1353" s="164">
        <f>ROUND(E1353*P1353,2)</f>
        <v>0</v>
      </c>
      <c r="R1353" s="164"/>
      <c r="S1353" s="164" t="s">
        <v>276</v>
      </c>
      <c r="T1353" s="165" t="s">
        <v>180</v>
      </c>
      <c r="U1353" s="166">
        <v>0</v>
      </c>
      <c r="V1353" s="166">
        <f>ROUND(E1353*U1353,2)</f>
        <v>0</v>
      </c>
      <c r="W1353" s="166"/>
      <c r="X1353" s="166" t="s">
        <v>221</v>
      </c>
      <c r="Y1353" s="167"/>
      <c r="Z1353" s="167"/>
      <c r="AA1353" s="167"/>
      <c r="AB1353" s="167"/>
      <c r="AC1353" s="167"/>
      <c r="AD1353" s="167"/>
      <c r="AE1353" s="167"/>
      <c r="AF1353" s="167"/>
      <c r="AG1353" s="167" t="s">
        <v>222</v>
      </c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</row>
    <row r="1354" spans="1:60" outlineLevel="1">
      <c r="A1354" s="168"/>
      <c r="B1354" s="169"/>
      <c r="C1354" s="179" t="s">
        <v>1670</v>
      </c>
      <c r="D1354" s="180"/>
      <c r="E1354" s="181">
        <v>14.72</v>
      </c>
      <c r="F1354" s="166"/>
      <c r="G1354" s="166"/>
      <c r="H1354" s="166"/>
      <c r="I1354" s="166"/>
      <c r="J1354" s="166"/>
      <c r="K1354" s="166"/>
      <c r="L1354" s="166"/>
      <c r="M1354" s="166"/>
      <c r="N1354" s="166"/>
      <c r="O1354" s="166"/>
      <c r="P1354" s="166"/>
      <c r="Q1354" s="166"/>
      <c r="R1354" s="166"/>
      <c r="S1354" s="166"/>
      <c r="T1354" s="166"/>
      <c r="U1354" s="166"/>
      <c r="V1354" s="166"/>
      <c r="W1354" s="166"/>
      <c r="X1354" s="166"/>
      <c r="Y1354" s="167"/>
      <c r="Z1354" s="167"/>
      <c r="AA1354" s="167"/>
      <c r="AB1354" s="167"/>
      <c r="AC1354" s="167"/>
      <c r="AD1354" s="167"/>
      <c r="AE1354" s="167"/>
      <c r="AF1354" s="167"/>
      <c r="AG1354" s="167" t="s">
        <v>226</v>
      </c>
      <c r="AH1354" s="167">
        <v>0</v>
      </c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</row>
    <row r="1355" spans="1:60" outlineLevel="1">
      <c r="A1355" s="168"/>
      <c r="B1355" s="169"/>
      <c r="C1355" s="179" t="s">
        <v>1671</v>
      </c>
      <c r="D1355" s="180"/>
      <c r="E1355" s="181">
        <v>14.574999999999999</v>
      </c>
      <c r="F1355" s="166"/>
      <c r="G1355" s="166"/>
      <c r="H1355" s="166"/>
      <c r="I1355" s="166"/>
      <c r="J1355" s="166"/>
      <c r="K1355" s="166"/>
      <c r="L1355" s="166"/>
      <c r="M1355" s="166"/>
      <c r="N1355" s="166"/>
      <c r="O1355" s="166"/>
      <c r="P1355" s="166"/>
      <c r="Q1355" s="166"/>
      <c r="R1355" s="166"/>
      <c r="S1355" s="166"/>
      <c r="T1355" s="166"/>
      <c r="U1355" s="166"/>
      <c r="V1355" s="166"/>
      <c r="W1355" s="166"/>
      <c r="X1355" s="166"/>
      <c r="Y1355" s="167"/>
      <c r="Z1355" s="167"/>
      <c r="AA1355" s="167"/>
      <c r="AB1355" s="167"/>
      <c r="AC1355" s="167"/>
      <c r="AD1355" s="167"/>
      <c r="AE1355" s="167"/>
      <c r="AF1355" s="167"/>
      <c r="AG1355" s="167" t="s">
        <v>226</v>
      </c>
      <c r="AH1355" s="167">
        <v>0</v>
      </c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</row>
    <row r="1356" spans="1:60" ht="22.5" outlineLevel="1">
      <c r="A1356" s="158">
        <v>337</v>
      </c>
      <c r="B1356" s="159" t="s">
        <v>1672</v>
      </c>
      <c r="C1356" s="160" t="s">
        <v>1673</v>
      </c>
      <c r="D1356" s="161" t="s">
        <v>260</v>
      </c>
      <c r="E1356" s="162">
        <v>17.352499999999999</v>
      </c>
      <c r="F1356" s="163"/>
      <c r="G1356" s="164">
        <f>ROUND(E1356*F1356,2)</f>
        <v>0</v>
      </c>
      <c r="H1356" s="163"/>
      <c r="I1356" s="164">
        <f>ROUND(E1356*H1356,2)</f>
        <v>0</v>
      </c>
      <c r="J1356" s="163"/>
      <c r="K1356" s="164">
        <f>ROUND(E1356*J1356,2)</f>
        <v>0</v>
      </c>
      <c r="L1356" s="164">
        <v>21</v>
      </c>
      <c r="M1356" s="164">
        <f>G1356*(1+L1356/100)</f>
        <v>0</v>
      </c>
      <c r="N1356" s="164">
        <v>3.5000000000000003E-2</v>
      </c>
      <c r="O1356" s="164">
        <f>ROUND(E1356*N1356,2)</f>
        <v>0.61</v>
      </c>
      <c r="P1356" s="164">
        <v>0</v>
      </c>
      <c r="Q1356" s="164">
        <f>ROUND(E1356*P1356,2)</f>
        <v>0</v>
      </c>
      <c r="R1356" s="164"/>
      <c r="S1356" s="164" t="s">
        <v>276</v>
      </c>
      <c r="T1356" s="165" t="s">
        <v>180</v>
      </c>
      <c r="U1356" s="166">
        <v>0</v>
      </c>
      <c r="V1356" s="166">
        <f>ROUND(E1356*U1356,2)</f>
        <v>0</v>
      </c>
      <c r="W1356" s="166"/>
      <c r="X1356" s="166" t="s">
        <v>221</v>
      </c>
      <c r="Y1356" s="167"/>
      <c r="Z1356" s="167"/>
      <c r="AA1356" s="167"/>
      <c r="AB1356" s="167"/>
      <c r="AC1356" s="167"/>
      <c r="AD1356" s="167"/>
      <c r="AE1356" s="167"/>
      <c r="AF1356" s="167"/>
      <c r="AG1356" s="167" t="s">
        <v>222</v>
      </c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</row>
    <row r="1357" spans="1:60" outlineLevel="1">
      <c r="A1357" s="168"/>
      <c r="B1357" s="169"/>
      <c r="C1357" s="179" t="s">
        <v>1674</v>
      </c>
      <c r="D1357" s="180"/>
      <c r="E1357" s="181">
        <v>23.512499999999999</v>
      </c>
      <c r="F1357" s="166"/>
      <c r="G1357" s="166"/>
      <c r="H1357" s="166"/>
      <c r="I1357" s="166"/>
      <c r="J1357" s="166"/>
      <c r="K1357" s="166"/>
      <c r="L1357" s="166"/>
      <c r="M1357" s="166"/>
      <c r="N1357" s="166"/>
      <c r="O1357" s="166"/>
      <c r="P1357" s="166"/>
      <c r="Q1357" s="166"/>
      <c r="R1357" s="166"/>
      <c r="S1357" s="166"/>
      <c r="T1357" s="166"/>
      <c r="U1357" s="166"/>
      <c r="V1357" s="166"/>
      <c r="W1357" s="166"/>
      <c r="X1357" s="166"/>
      <c r="Y1357" s="167"/>
      <c r="Z1357" s="167"/>
      <c r="AA1357" s="167"/>
      <c r="AB1357" s="167"/>
      <c r="AC1357" s="167"/>
      <c r="AD1357" s="167"/>
      <c r="AE1357" s="167"/>
      <c r="AF1357" s="167"/>
      <c r="AG1357" s="167" t="s">
        <v>226</v>
      </c>
      <c r="AH1357" s="167">
        <v>0</v>
      </c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</row>
    <row r="1358" spans="1:60" outlineLevel="1">
      <c r="A1358" s="168"/>
      <c r="B1358" s="169"/>
      <c r="C1358" s="179" t="s">
        <v>1675</v>
      </c>
      <c r="D1358" s="180"/>
      <c r="E1358" s="181">
        <v>-6.16</v>
      </c>
      <c r="F1358" s="166"/>
      <c r="G1358" s="166"/>
      <c r="H1358" s="166"/>
      <c r="I1358" s="166"/>
      <c r="J1358" s="166"/>
      <c r="K1358" s="166"/>
      <c r="L1358" s="166"/>
      <c r="M1358" s="166"/>
      <c r="N1358" s="166"/>
      <c r="O1358" s="166"/>
      <c r="P1358" s="166"/>
      <c r="Q1358" s="166"/>
      <c r="R1358" s="166"/>
      <c r="S1358" s="166"/>
      <c r="T1358" s="166"/>
      <c r="U1358" s="166"/>
      <c r="V1358" s="166"/>
      <c r="W1358" s="166"/>
      <c r="X1358" s="166"/>
      <c r="Y1358" s="167"/>
      <c r="Z1358" s="167"/>
      <c r="AA1358" s="167"/>
      <c r="AB1358" s="167"/>
      <c r="AC1358" s="167"/>
      <c r="AD1358" s="167"/>
      <c r="AE1358" s="167"/>
      <c r="AF1358" s="167"/>
      <c r="AG1358" s="167" t="s">
        <v>226</v>
      </c>
      <c r="AH1358" s="167">
        <v>0</v>
      </c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</row>
    <row r="1359" spans="1:60" outlineLevel="1">
      <c r="A1359" s="168"/>
      <c r="B1359" s="169"/>
      <c r="C1359" s="190" t="s">
        <v>402</v>
      </c>
      <c r="D1359" s="191"/>
      <c r="E1359" s="192">
        <v>17.352499999999999</v>
      </c>
      <c r="F1359" s="166"/>
      <c r="G1359" s="166"/>
      <c r="H1359" s="166"/>
      <c r="I1359" s="166"/>
      <c r="J1359" s="166"/>
      <c r="K1359" s="166"/>
      <c r="L1359" s="166"/>
      <c r="M1359" s="166"/>
      <c r="N1359" s="166"/>
      <c r="O1359" s="166"/>
      <c r="P1359" s="166"/>
      <c r="Q1359" s="166"/>
      <c r="R1359" s="166"/>
      <c r="S1359" s="166"/>
      <c r="T1359" s="166"/>
      <c r="U1359" s="166"/>
      <c r="V1359" s="166"/>
      <c r="W1359" s="166"/>
      <c r="X1359" s="166"/>
      <c r="Y1359" s="167"/>
      <c r="Z1359" s="167"/>
      <c r="AA1359" s="167"/>
      <c r="AB1359" s="167"/>
      <c r="AC1359" s="167"/>
      <c r="AD1359" s="167"/>
      <c r="AE1359" s="167"/>
      <c r="AF1359" s="167"/>
      <c r="AG1359" s="167" t="s">
        <v>226</v>
      </c>
      <c r="AH1359" s="167">
        <v>1</v>
      </c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</row>
    <row r="1360" spans="1:60" ht="22.5" outlineLevel="1">
      <c r="A1360" s="158">
        <v>338</v>
      </c>
      <c r="B1360" s="159" t="s">
        <v>1676</v>
      </c>
      <c r="C1360" s="160" t="s">
        <v>1677</v>
      </c>
      <c r="D1360" s="161" t="s">
        <v>260</v>
      </c>
      <c r="E1360" s="162">
        <v>21.88</v>
      </c>
      <c r="F1360" s="163"/>
      <c r="G1360" s="164">
        <f>ROUND(E1360*F1360,2)</f>
        <v>0</v>
      </c>
      <c r="H1360" s="163"/>
      <c r="I1360" s="164">
        <f>ROUND(E1360*H1360,2)</f>
        <v>0</v>
      </c>
      <c r="J1360" s="163"/>
      <c r="K1360" s="164">
        <f>ROUND(E1360*J1360,2)</f>
        <v>0</v>
      </c>
      <c r="L1360" s="164">
        <v>21</v>
      </c>
      <c r="M1360" s="164">
        <f>G1360*(1+L1360/100)</f>
        <v>0</v>
      </c>
      <c r="N1360" s="164">
        <v>3.5000000000000003E-2</v>
      </c>
      <c r="O1360" s="164">
        <f>ROUND(E1360*N1360,2)</f>
        <v>0.77</v>
      </c>
      <c r="P1360" s="164">
        <v>0</v>
      </c>
      <c r="Q1360" s="164">
        <f>ROUND(E1360*P1360,2)</f>
        <v>0</v>
      </c>
      <c r="R1360" s="164"/>
      <c r="S1360" s="164" t="s">
        <v>276</v>
      </c>
      <c r="T1360" s="165" t="s">
        <v>180</v>
      </c>
      <c r="U1360" s="166">
        <v>0</v>
      </c>
      <c r="V1360" s="166">
        <f>ROUND(E1360*U1360,2)</f>
        <v>0</v>
      </c>
      <c r="W1360" s="166"/>
      <c r="X1360" s="166" t="s">
        <v>221</v>
      </c>
      <c r="Y1360" s="167"/>
      <c r="Z1360" s="167"/>
      <c r="AA1360" s="167"/>
      <c r="AB1360" s="167"/>
      <c r="AC1360" s="167"/>
      <c r="AD1360" s="167"/>
      <c r="AE1360" s="167"/>
      <c r="AF1360" s="167"/>
      <c r="AG1360" s="167" t="s">
        <v>222</v>
      </c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</row>
    <row r="1361" spans="1:60" outlineLevel="1">
      <c r="A1361" s="168"/>
      <c r="B1361" s="169"/>
      <c r="C1361" s="179" t="s">
        <v>1678</v>
      </c>
      <c r="D1361" s="180"/>
      <c r="E1361" s="181">
        <v>25.28</v>
      </c>
      <c r="F1361" s="166"/>
      <c r="G1361" s="166"/>
      <c r="H1361" s="166"/>
      <c r="I1361" s="166"/>
      <c r="J1361" s="166"/>
      <c r="K1361" s="166"/>
      <c r="L1361" s="166"/>
      <c r="M1361" s="166"/>
      <c r="N1361" s="166"/>
      <c r="O1361" s="166"/>
      <c r="P1361" s="166"/>
      <c r="Q1361" s="166"/>
      <c r="R1361" s="166"/>
      <c r="S1361" s="166"/>
      <c r="T1361" s="166"/>
      <c r="U1361" s="166"/>
      <c r="V1361" s="166"/>
      <c r="W1361" s="166"/>
      <c r="X1361" s="166"/>
      <c r="Y1361" s="167"/>
      <c r="Z1361" s="167"/>
      <c r="AA1361" s="167"/>
      <c r="AB1361" s="167"/>
      <c r="AC1361" s="167"/>
      <c r="AD1361" s="167"/>
      <c r="AE1361" s="167"/>
      <c r="AF1361" s="167"/>
      <c r="AG1361" s="167" t="s">
        <v>226</v>
      </c>
      <c r="AH1361" s="167">
        <v>0</v>
      </c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</row>
    <row r="1362" spans="1:60" outlineLevel="1">
      <c r="A1362" s="168"/>
      <c r="B1362" s="169"/>
      <c r="C1362" s="179" t="s">
        <v>1679</v>
      </c>
      <c r="D1362" s="180"/>
      <c r="E1362" s="181">
        <v>-3.4</v>
      </c>
      <c r="F1362" s="166"/>
      <c r="G1362" s="166"/>
      <c r="H1362" s="166"/>
      <c r="I1362" s="166"/>
      <c r="J1362" s="166"/>
      <c r="K1362" s="166"/>
      <c r="L1362" s="166"/>
      <c r="M1362" s="166"/>
      <c r="N1362" s="166"/>
      <c r="O1362" s="166"/>
      <c r="P1362" s="166"/>
      <c r="Q1362" s="166"/>
      <c r="R1362" s="166"/>
      <c r="S1362" s="166"/>
      <c r="T1362" s="166"/>
      <c r="U1362" s="166"/>
      <c r="V1362" s="166"/>
      <c r="W1362" s="166"/>
      <c r="X1362" s="166"/>
      <c r="Y1362" s="167"/>
      <c r="Z1362" s="167"/>
      <c r="AA1362" s="167"/>
      <c r="AB1362" s="167"/>
      <c r="AC1362" s="167"/>
      <c r="AD1362" s="167"/>
      <c r="AE1362" s="167"/>
      <c r="AF1362" s="167"/>
      <c r="AG1362" s="167" t="s">
        <v>226</v>
      </c>
      <c r="AH1362" s="167">
        <v>0</v>
      </c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</row>
    <row r="1363" spans="1:60" ht="22.5" outlineLevel="1">
      <c r="A1363" s="158">
        <v>339</v>
      </c>
      <c r="B1363" s="159" t="s">
        <v>1680</v>
      </c>
      <c r="C1363" s="160" t="s">
        <v>1681</v>
      </c>
      <c r="D1363" s="161" t="s">
        <v>260</v>
      </c>
      <c r="E1363" s="162">
        <v>11.2</v>
      </c>
      <c r="F1363" s="163"/>
      <c r="G1363" s="164">
        <f>ROUND(E1363*F1363,2)</f>
        <v>0</v>
      </c>
      <c r="H1363" s="163"/>
      <c r="I1363" s="164">
        <f>ROUND(E1363*H1363,2)</f>
        <v>0</v>
      </c>
      <c r="J1363" s="163"/>
      <c r="K1363" s="164">
        <f>ROUND(E1363*J1363,2)</f>
        <v>0</v>
      </c>
      <c r="L1363" s="164">
        <v>21</v>
      </c>
      <c r="M1363" s="164">
        <f>G1363*(1+L1363/100)</f>
        <v>0</v>
      </c>
      <c r="N1363" s="164">
        <v>3.5000000000000003E-2</v>
      </c>
      <c r="O1363" s="164">
        <f>ROUND(E1363*N1363,2)</f>
        <v>0.39</v>
      </c>
      <c r="P1363" s="164">
        <v>0</v>
      </c>
      <c r="Q1363" s="164">
        <f>ROUND(E1363*P1363,2)</f>
        <v>0</v>
      </c>
      <c r="R1363" s="164"/>
      <c r="S1363" s="164" t="s">
        <v>276</v>
      </c>
      <c r="T1363" s="165" t="s">
        <v>180</v>
      </c>
      <c r="U1363" s="166">
        <v>0</v>
      </c>
      <c r="V1363" s="166">
        <f>ROUND(E1363*U1363,2)</f>
        <v>0</v>
      </c>
      <c r="W1363" s="166"/>
      <c r="X1363" s="166" t="s">
        <v>221</v>
      </c>
      <c r="Y1363" s="167"/>
      <c r="Z1363" s="167"/>
      <c r="AA1363" s="167"/>
      <c r="AB1363" s="167"/>
      <c r="AC1363" s="167"/>
      <c r="AD1363" s="167"/>
      <c r="AE1363" s="167"/>
      <c r="AF1363" s="167"/>
      <c r="AG1363" s="167" t="s">
        <v>222</v>
      </c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</row>
    <row r="1364" spans="1:60" outlineLevel="1">
      <c r="A1364" s="168"/>
      <c r="B1364" s="169"/>
      <c r="C1364" s="179" t="s">
        <v>1682</v>
      </c>
      <c r="D1364" s="180"/>
      <c r="E1364" s="181">
        <v>12.8</v>
      </c>
      <c r="F1364" s="166"/>
      <c r="G1364" s="166"/>
      <c r="H1364" s="166"/>
      <c r="I1364" s="166"/>
      <c r="J1364" s="166"/>
      <c r="K1364" s="166"/>
      <c r="L1364" s="166"/>
      <c r="M1364" s="166"/>
      <c r="N1364" s="166"/>
      <c r="O1364" s="166"/>
      <c r="P1364" s="166"/>
      <c r="Q1364" s="166"/>
      <c r="R1364" s="166"/>
      <c r="S1364" s="166"/>
      <c r="T1364" s="166"/>
      <c r="U1364" s="166"/>
      <c r="V1364" s="166"/>
      <c r="W1364" s="166"/>
      <c r="X1364" s="166"/>
      <c r="Y1364" s="167"/>
      <c r="Z1364" s="167"/>
      <c r="AA1364" s="167"/>
      <c r="AB1364" s="167"/>
      <c r="AC1364" s="167"/>
      <c r="AD1364" s="167"/>
      <c r="AE1364" s="167"/>
      <c r="AF1364" s="167"/>
      <c r="AG1364" s="167" t="s">
        <v>226</v>
      </c>
      <c r="AH1364" s="167">
        <v>0</v>
      </c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</row>
    <row r="1365" spans="1:60" outlineLevel="1">
      <c r="A1365" s="168"/>
      <c r="B1365" s="169"/>
      <c r="C1365" s="179" t="s">
        <v>1683</v>
      </c>
      <c r="D1365" s="180"/>
      <c r="E1365" s="181">
        <v>-1.6</v>
      </c>
      <c r="F1365" s="166"/>
      <c r="G1365" s="166"/>
      <c r="H1365" s="166"/>
      <c r="I1365" s="166"/>
      <c r="J1365" s="166"/>
      <c r="K1365" s="166"/>
      <c r="L1365" s="166"/>
      <c r="M1365" s="166"/>
      <c r="N1365" s="166"/>
      <c r="O1365" s="166"/>
      <c r="P1365" s="166"/>
      <c r="Q1365" s="166"/>
      <c r="R1365" s="166"/>
      <c r="S1365" s="166"/>
      <c r="T1365" s="166"/>
      <c r="U1365" s="166"/>
      <c r="V1365" s="166"/>
      <c r="W1365" s="166"/>
      <c r="X1365" s="166"/>
      <c r="Y1365" s="167"/>
      <c r="Z1365" s="167"/>
      <c r="AA1365" s="167"/>
      <c r="AB1365" s="167"/>
      <c r="AC1365" s="167"/>
      <c r="AD1365" s="167"/>
      <c r="AE1365" s="167"/>
      <c r="AF1365" s="167"/>
      <c r="AG1365" s="167" t="s">
        <v>226</v>
      </c>
      <c r="AH1365" s="167">
        <v>0</v>
      </c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</row>
    <row r="1366" spans="1:60" outlineLevel="1">
      <c r="A1366" s="168"/>
      <c r="B1366" s="169"/>
      <c r="C1366" s="190" t="s">
        <v>402</v>
      </c>
      <c r="D1366" s="191"/>
      <c r="E1366" s="192">
        <v>11.2</v>
      </c>
      <c r="F1366" s="166"/>
      <c r="G1366" s="166"/>
      <c r="H1366" s="166"/>
      <c r="I1366" s="166"/>
      <c r="J1366" s="166"/>
      <c r="K1366" s="166"/>
      <c r="L1366" s="166"/>
      <c r="M1366" s="166"/>
      <c r="N1366" s="166"/>
      <c r="O1366" s="166"/>
      <c r="P1366" s="166"/>
      <c r="Q1366" s="166"/>
      <c r="R1366" s="166"/>
      <c r="S1366" s="166"/>
      <c r="T1366" s="166"/>
      <c r="U1366" s="166"/>
      <c r="V1366" s="166"/>
      <c r="W1366" s="166"/>
      <c r="X1366" s="166"/>
      <c r="Y1366" s="167"/>
      <c r="Z1366" s="167"/>
      <c r="AA1366" s="167"/>
      <c r="AB1366" s="167"/>
      <c r="AC1366" s="167"/>
      <c r="AD1366" s="167"/>
      <c r="AE1366" s="167"/>
      <c r="AF1366" s="167"/>
      <c r="AG1366" s="167" t="s">
        <v>226</v>
      </c>
      <c r="AH1366" s="167">
        <v>1</v>
      </c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</row>
    <row r="1367" spans="1:60" ht="22.5" outlineLevel="1">
      <c r="A1367" s="158">
        <v>340</v>
      </c>
      <c r="B1367" s="159" t="s">
        <v>1684</v>
      </c>
      <c r="C1367" s="160" t="s">
        <v>1685</v>
      </c>
      <c r="D1367" s="161" t="s">
        <v>260</v>
      </c>
      <c r="E1367" s="162">
        <v>137.5675</v>
      </c>
      <c r="F1367" s="163"/>
      <c r="G1367" s="164">
        <f>ROUND(E1367*F1367,2)</f>
        <v>0</v>
      </c>
      <c r="H1367" s="163"/>
      <c r="I1367" s="164">
        <f>ROUND(E1367*H1367,2)</f>
        <v>0</v>
      </c>
      <c r="J1367" s="163"/>
      <c r="K1367" s="164">
        <f>ROUND(E1367*J1367,2)</f>
        <v>0</v>
      </c>
      <c r="L1367" s="164">
        <v>21</v>
      </c>
      <c r="M1367" s="164">
        <f>G1367*(1+L1367/100)</f>
        <v>0</v>
      </c>
      <c r="N1367" s="164">
        <v>3.5000000000000003E-2</v>
      </c>
      <c r="O1367" s="164">
        <f>ROUND(E1367*N1367,2)</f>
        <v>4.8099999999999996</v>
      </c>
      <c r="P1367" s="164">
        <v>0</v>
      </c>
      <c r="Q1367" s="164">
        <f>ROUND(E1367*P1367,2)</f>
        <v>0</v>
      </c>
      <c r="R1367" s="164"/>
      <c r="S1367" s="164" t="s">
        <v>276</v>
      </c>
      <c r="T1367" s="165" t="s">
        <v>180</v>
      </c>
      <c r="U1367" s="166">
        <v>0</v>
      </c>
      <c r="V1367" s="166">
        <f>ROUND(E1367*U1367,2)</f>
        <v>0</v>
      </c>
      <c r="W1367" s="166"/>
      <c r="X1367" s="166" t="s">
        <v>221</v>
      </c>
      <c r="Y1367" s="167"/>
      <c r="Z1367" s="167"/>
      <c r="AA1367" s="167"/>
      <c r="AB1367" s="167"/>
      <c r="AC1367" s="167"/>
      <c r="AD1367" s="167"/>
      <c r="AE1367" s="167"/>
      <c r="AF1367" s="167"/>
      <c r="AG1367" s="167" t="s">
        <v>222</v>
      </c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</row>
    <row r="1368" spans="1:60" outlineLevel="1">
      <c r="A1368" s="168"/>
      <c r="B1368" s="169"/>
      <c r="C1368" s="179" t="s">
        <v>1686</v>
      </c>
      <c r="D1368" s="180"/>
      <c r="E1368" s="181">
        <v>82.08</v>
      </c>
      <c r="F1368" s="166"/>
      <c r="G1368" s="166"/>
      <c r="H1368" s="166"/>
      <c r="I1368" s="166"/>
      <c r="J1368" s="166"/>
      <c r="K1368" s="166"/>
      <c r="L1368" s="166"/>
      <c r="M1368" s="166"/>
      <c r="N1368" s="166"/>
      <c r="O1368" s="166"/>
      <c r="P1368" s="166"/>
      <c r="Q1368" s="166"/>
      <c r="R1368" s="166"/>
      <c r="S1368" s="166"/>
      <c r="T1368" s="166"/>
      <c r="U1368" s="166"/>
      <c r="V1368" s="166"/>
      <c r="W1368" s="166"/>
      <c r="X1368" s="166"/>
      <c r="Y1368" s="167"/>
      <c r="Z1368" s="167"/>
      <c r="AA1368" s="167"/>
      <c r="AB1368" s="167"/>
      <c r="AC1368" s="167"/>
      <c r="AD1368" s="167"/>
      <c r="AE1368" s="167"/>
      <c r="AF1368" s="167"/>
      <c r="AG1368" s="167" t="s">
        <v>226</v>
      </c>
      <c r="AH1368" s="167">
        <v>0</v>
      </c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</row>
    <row r="1369" spans="1:60" outlineLevel="1">
      <c r="A1369" s="168"/>
      <c r="B1369" s="169"/>
      <c r="C1369" s="179" t="s">
        <v>472</v>
      </c>
      <c r="D1369" s="180"/>
      <c r="E1369" s="181">
        <v>38.4</v>
      </c>
      <c r="F1369" s="166"/>
      <c r="G1369" s="166"/>
      <c r="H1369" s="166"/>
      <c r="I1369" s="166"/>
      <c r="J1369" s="166"/>
      <c r="K1369" s="166"/>
      <c r="L1369" s="166"/>
      <c r="M1369" s="166"/>
      <c r="N1369" s="166"/>
      <c r="O1369" s="166"/>
      <c r="P1369" s="166"/>
      <c r="Q1369" s="166"/>
      <c r="R1369" s="166"/>
      <c r="S1369" s="166"/>
      <c r="T1369" s="166"/>
      <c r="U1369" s="166"/>
      <c r="V1369" s="166"/>
      <c r="W1369" s="166"/>
      <c r="X1369" s="166"/>
      <c r="Y1369" s="167"/>
      <c r="Z1369" s="167"/>
      <c r="AA1369" s="167"/>
      <c r="AB1369" s="167"/>
      <c r="AC1369" s="167"/>
      <c r="AD1369" s="167"/>
      <c r="AE1369" s="167"/>
      <c r="AF1369" s="167"/>
      <c r="AG1369" s="167" t="s">
        <v>226</v>
      </c>
      <c r="AH1369" s="167">
        <v>0</v>
      </c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</row>
    <row r="1370" spans="1:60" outlineLevel="1">
      <c r="A1370" s="168"/>
      <c r="B1370" s="169"/>
      <c r="C1370" s="179" t="s">
        <v>1687</v>
      </c>
      <c r="D1370" s="180"/>
      <c r="E1370" s="181">
        <v>-20.6</v>
      </c>
      <c r="F1370" s="166"/>
      <c r="G1370" s="166"/>
      <c r="H1370" s="166"/>
      <c r="I1370" s="166"/>
      <c r="J1370" s="166"/>
      <c r="K1370" s="166"/>
      <c r="L1370" s="166"/>
      <c r="M1370" s="166"/>
      <c r="N1370" s="166"/>
      <c r="O1370" s="166"/>
      <c r="P1370" s="166"/>
      <c r="Q1370" s="166"/>
      <c r="R1370" s="166"/>
      <c r="S1370" s="166"/>
      <c r="T1370" s="166"/>
      <c r="U1370" s="166"/>
      <c r="V1370" s="166"/>
      <c r="W1370" s="166"/>
      <c r="X1370" s="166"/>
      <c r="Y1370" s="167"/>
      <c r="Z1370" s="167"/>
      <c r="AA1370" s="167"/>
      <c r="AB1370" s="167"/>
      <c r="AC1370" s="167"/>
      <c r="AD1370" s="167"/>
      <c r="AE1370" s="167"/>
      <c r="AF1370" s="167"/>
      <c r="AG1370" s="167" t="s">
        <v>226</v>
      </c>
      <c r="AH1370" s="167">
        <v>0</v>
      </c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</row>
    <row r="1371" spans="1:60" outlineLevel="1">
      <c r="A1371" s="168"/>
      <c r="B1371" s="169"/>
      <c r="C1371" s="190" t="s">
        <v>402</v>
      </c>
      <c r="D1371" s="191"/>
      <c r="E1371" s="192">
        <v>99.88</v>
      </c>
      <c r="F1371" s="166"/>
      <c r="G1371" s="166"/>
      <c r="H1371" s="166"/>
      <c r="I1371" s="166"/>
      <c r="J1371" s="166"/>
      <c r="K1371" s="166"/>
      <c r="L1371" s="166"/>
      <c r="M1371" s="166"/>
      <c r="N1371" s="166"/>
      <c r="O1371" s="166"/>
      <c r="P1371" s="166"/>
      <c r="Q1371" s="166"/>
      <c r="R1371" s="166"/>
      <c r="S1371" s="166"/>
      <c r="T1371" s="166"/>
      <c r="U1371" s="166"/>
      <c r="V1371" s="166"/>
      <c r="W1371" s="166"/>
      <c r="X1371" s="166"/>
      <c r="Y1371" s="167"/>
      <c r="Z1371" s="167"/>
      <c r="AA1371" s="167"/>
      <c r="AB1371" s="167"/>
      <c r="AC1371" s="167"/>
      <c r="AD1371" s="167"/>
      <c r="AE1371" s="167"/>
      <c r="AF1371" s="167"/>
      <c r="AG1371" s="167" t="s">
        <v>226</v>
      </c>
      <c r="AH1371" s="167">
        <v>1</v>
      </c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</row>
    <row r="1372" spans="1:60" outlineLevel="1">
      <c r="A1372" s="168"/>
      <c r="B1372" s="169"/>
      <c r="C1372" s="179" t="s">
        <v>1688</v>
      </c>
      <c r="D1372" s="180"/>
      <c r="E1372" s="181">
        <v>17.600000000000001</v>
      </c>
      <c r="F1372" s="166"/>
      <c r="G1372" s="166"/>
      <c r="H1372" s="166"/>
      <c r="I1372" s="166"/>
      <c r="J1372" s="166"/>
      <c r="K1372" s="166"/>
      <c r="L1372" s="166"/>
      <c r="M1372" s="166"/>
      <c r="N1372" s="166"/>
      <c r="O1372" s="166"/>
      <c r="P1372" s="166"/>
      <c r="Q1372" s="166"/>
      <c r="R1372" s="166"/>
      <c r="S1372" s="166"/>
      <c r="T1372" s="166"/>
      <c r="U1372" s="166"/>
      <c r="V1372" s="166"/>
      <c r="W1372" s="166"/>
      <c r="X1372" s="166"/>
      <c r="Y1372" s="167"/>
      <c r="Z1372" s="167"/>
      <c r="AA1372" s="167"/>
      <c r="AB1372" s="167"/>
      <c r="AC1372" s="167"/>
      <c r="AD1372" s="167"/>
      <c r="AE1372" s="167"/>
      <c r="AF1372" s="167"/>
      <c r="AG1372" s="167" t="s">
        <v>226</v>
      </c>
      <c r="AH1372" s="167">
        <v>0</v>
      </c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</row>
    <row r="1373" spans="1:60" outlineLevel="1">
      <c r="A1373" s="168"/>
      <c r="B1373" s="169"/>
      <c r="C1373" s="179" t="s">
        <v>1689</v>
      </c>
      <c r="D1373" s="180"/>
      <c r="E1373" s="181">
        <v>34.087499999999999</v>
      </c>
      <c r="F1373" s="166"/>
      <c r="G1373" s="166"/>
      <c r="H1373" s="166"/>
      <c r="I1373" s="166"/>
      <c r="J1373" s="166"/>
      <c r="K1373" s="166"/>
      <c r="L1373" s="166"/>
      <c r="M1373" s="166"/>
      <c r="N1373" s="166"/>
      <c r="O1373" s="166"/>
      <c r="P1373" s="166"/>
      <c r="Q1373" s="166"/>
      <c r="R1373" s="166"/>
      <c r="S1373" s="166"/>
      <c r="T1373" s="166"/>
      <c r="U1373" s="166"/>
      <c r="V1373" s="166"/>
      <c r="W1373" s="166"/>
      <c r="X1373" s="166"/>
      <c r="Y1373" s="167"/>
      <c r="Z1373" s="167"/>
      <c r="AA1373" s="167"/>
      <c r="AB1373" s="167"/>
      <c r="AC1373" s="167"/>
      <c r="AD1373" s="167"/>
      <c r="AE1373" s="167"/>
      <c r="AF1373" s="167"/>
      <c r="AG1373" s="167" t="s">
        <v>226</v>
      </c>
      <c r="AH1373" s="167">
        <v>0</v>
      </c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</row>
    <row r="1374" spans="1:60" outlineLevel="1">
      <c r="A1374" s="168"/>
      <c r="B1374" s="169"/>
      <c r="C1374" s="179" t="s">
        <v>1690</v>
      </c>
      <c r="D1374" s="180"/>
      <c r="E1374" s="181">
        <v>-14</v>
      </c>
      <c r="F1374" s="166"/>
      <c r="G1374" s="166"/>
      <c r="H1374" s="166"/>
      <c r="I1374" s="166"/>
      <c r="J1374" s="166"/>
      <c r="K1374" s="166"/>
      <c r="L1374" s="166"/>
      <c r="M1374" s="166"/>
      <c r="N1374" s="166"/>
      <c r="O1374" s="166"/>
      <c r="P1374" s="166"/>
      <c r="Q1374" s="166"/>
      <c r="R1374" s="166"/>
      <c r="S1374" s="166"/>
      <c r="T1374" s="166"/>
      <c r="U1374" s="166"/>
      <c r="V1374" s="166"/>
      <c r="W1374" s="166"/>
      <c r="X1374" s="166"/>
      <c r="Y1374" s="167"/>
      <c r="Z1374" s="167"/>
      <c r="AA1374" s="167"/>
      <c r="AB1374" s="167"/>
      <c r="AC1374" s="167"/>
      <c r="AD1374" s="167"/>
      <c r="AE1374" s="167"/>
      <c r="AF1374" s="167"/>
      <c r="AG1374" s="167" t="s">
        <v>226</v>
      </c>
      <c r="AH1374" s="167">
        <v>0</v>
      </c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</row>
    <row r="1375" spans="1:60" outlineLevel="1">
      <c r="A1375" s="168"/>
      <c r="B1375" s="169"/>
      <c r="C1375" s="190" t="s">
        <v>402</v>
      </c>
      <c r="D1375" s="191"/>
      <c r="E1375" s="192">
        <v>37.6875</v>
      </c>
      <c r="F1375" s="166"/>
      <c r="G1375" s="166"/>
      <c r="H1375" s="166"/>
      <c r="I1375" s="166"/>
      <c r="J1375" s="166"/>
      <c r="K1375" s="166"/>
      <c r="L1375" s="166"/>
      <c r="M1375" s="166"/>
      <c r="N1375" s="166"/>
      <c r="O1375" s="166"/>
      <c r="P1375" s="166"/>
      <c r="Q1375" s="166"/>
      <c r="R1375" s="166"/>
      <c r="S1375" s="166"/>
      <c r="T1375" s="166"/>
      <c r="U1375" s="166"/>
      <c r="V1375" s="166"/>
      <c r="W1375" s="166"/>
      <c r="X1375" s="166"/>
      <c r="Y1375" s="167"/>
      <c r="Z1375" s="167"/>
      <c r="AA1375" s="167"/>
      <c r="AB1375" s="167"/>
      <c r="AC1375" s="167"/>
      <c r="AD1375" s="167"/>
      <c r="AE1375" s="167"/>
      <c r="AF1375" s="167"/>
      <c r="AG1375" s="167" t="s">
        <v>226</v>
      </c>
      <c r="AH1375" s="167">
        <v>1</v>
      </c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</row>
    <row r="1376" spans="1:60" ht="22.5" outlineLevel="1">
      <c r="A1376" s="158">
        <v>341</v>
      </c>
      <c r="B1376" s="159" t="s">
        <v>1691</v>
      </c>
      <c r="C1376" s="160" t="s">
        <v>1692</v>
      </c>
      <c r="D1376" s="161" t="s">
        <v>260</v>
      </c>
      <c r="E1376" s="162">
        <v>29.08</v>
      </c>
      <c r="F1376" s="163"/>
      <c r="G1376" s="164">
        <f>ROUND(E1376*F1376,2)</f>
        <v>0</v>
      </c>
      <c r="H1376" s="163"/>
      <c r="I1376" s="164">
        <f>ROUND(E1376*H1376,2)</f>
        <v>0</v>
      </c>
      <c r="J1376" s="163"/>
      <c r="K1376" s="164">
        <f>ROUND(E1376*J1376,2)</f>
        <v>0</v>
      </c>
      <c r="L1376" s="164">
        <v>21</v>
      </c>
      <c r="M1376" s="164">
        <f>G1376*(1+L1376/100)</f>
        <v>0</v>
      </c>
      <c r="N1376" s="164">
        <v>3.5000000000000003E-2</v>
      </c>
      <c r="O1376" s="164">
        <f>ROUND(E1376*N1376,2)</f>
        <v>1.02</v>
      </c>
      <c r="P1376" s="164">
        <v>0</v>
      </c>
      <c r="Q1376" s="164">
        <f>ROUND(E1376*P1376,2)</f>
        <v>0</v>
      </c>
      <c r="R1376" s="164"/>
      <c r="S1376" s="164" t="s">
        <v>276</v>
      </c>
      <c r="T1376" s="165" t="s">
        <v>180</v>
      </c>
      <c r="U1376" s="166">
        <v>0</v>
      </c>
      <c r="V1376" s="166">
        <f>ROUND(E1376*U1376,2)</f>
        <v>0</v>
      </c>
      <c r="W1376" s="166"/>
      <c r="X1376" s="166" t="s">
        <v>221</v>
      </c>
      <c r="Y1376" s="167"/>
      <c r="Z1376" s="167"/>
      <c r="AA1376" s="167"/>
      <c r="AB1376" s="167"/>
      <c r="AC1376" s="167"/>
      <c r="AD1376" s="167"/>
      <c r="AE1376" s="167"/>
      <c r="AF1376" s="167"/>
      <c r="AG1376" s="167" t="s">
        <v>222</v>
      </c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</row>
    <row r="1377" spans="1:60" outlineLevel="1">
      <c r="A1377" s="168"/>
      <c r="B1377" s="169"/>
      <c r="C1377" s="179" t="s">
        <v>1693</v>
      </c>
      <c r="D1377" s="180"/>
      <c r="E1377" s="181">
        <v>34.08</v>
      </c>
      <c r="F1377" s="166"/>
      <c r="G1377" s="166"/>
      <c r="H1377" s="166"/>
      <c r="I1377" s="166"/>
      <c r="J1377" s="166"/>
      <c r="K1377" s="166"/>
      <c r="L1377" s="166"/>
      <c r="M1377" s="166"/>
      <c r="N1377" s="166"/>
      <c r="O1377" s="166"/>
      <c r="P1377" s="166"/>
      <c r="Q1377" s="166"/>
      <c r="R1377" s="166"/>
      <c r="S1377" s="166"/>
      <c r="T1377" s="166"/>
      <c r="U1377" s="166"/>
      <c r="V1377" s="166"/>
      <c r="W1377" s="166"/>
      <c r="X1377" s="166"/>
      <c r="Y1377" s="167"/>
      <c r="Z1377" s="167"/>
      <c r="AA1377" s="167"/>
      <c r="AB1377" s="167"/>
      <c r="AC1377" s="167"/>
      <c r="AD1377" s="167"/>
      <c r="AE1377" s="167"/>
      <c r="AF1377" s="167"/>
      <c r="AG1377" s="167" t="s">
        <v>226</v>
      </c>
      <c r="AH1377" s="167">
        <v>0</v>
      </c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</row>
    <row r="1378" spans="1:60" outlineLevel="1">
      <c r="A1378" s="168"/>
      <c r="B1378" s="169"/>
      <c r="C1378" s="179" t="s">
        <v>1694</v>
      </c>
      <c r="D1378" s="180"/>
      <c r="E1378" s="181">
        <v>-5</v>
      </c>
      <c r="F1378" s="166"/>
      <c r="G1378" s="166"/>
      <c r="H1378" s="166"/>
      <c r="I1378" s="166"/>
      <c r="J1378" s="166"/>
      <c r="K1378" s="166"/>
      <c r="L1378" s="166"/>
      <c r="M1378" s="166"/>
      <c r="N1378" s="166"/>
      <c r="O1378" s="166"/>
      <c r="P1378" s="166"/>
      <c r="Q1378" s="166"/>
      <c r="R1378" s="166"/>
      <c r="S1378" s="166"/>
      <c r="T1378" s="166"/>
      <c r="U1378" s="166"/>
      <c r="V1378" s="166"/>
      <c r="W1378" s="166"/>
      <c r="X1378" s="166"/>
      <c r="Y1378" s="167"/>
      <c r="Z1378" s="167"/>
      <c r="AA1378" s="167"/>
      <c r="AB1378" s="167"/>
      <c r="AC1378" s="167"/>
      <c r="AD1378" s="167"/>
      <c r="AE1378" s="167"/>
      <c r="AF1378" s="167"/>
      <c r="AG1378" s="167" t="s">
        <v>226</v>
      </c>
      <c r="AH1378" s="167">
        <v>0</v>
      </c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</row>
    <row r="1379" spans="1:60" outlineLevel="1">
      <c r="A1379" s="168"/>
      <c r="B1379" s="169"/>
      <c r="C1379" s="190" t="s">
        <v>402</v>
      </c>
      <c r="D1379" s="191"/>
      <c r="E1379" s="192">
        <v>29.08</v>
      </c>
      <c r="F1379" s="166"/>
      <c r="G1379" s="166"/>
      <c r="H1379" s="166"/>
      <c r="I1379" s="166"/>
      <c r="J1379" s="166"/>
      <c r="K1379" s="166"/>
      <c r="L1379" s="166"/>
      <c r="M1379" s="166"/>
      <c r="N1379" s="166"/>
      <c r="O1379" s="166"/>
      <c r="P1379" s="166"/>
      <c r="Q1379" s="166"/>
      <c r="R1379" s="166"/>
      <c r="S1379" s="166"/>
      <c r="T1379" s="166"/>
      <c r="U1379" s="166"/>
      <c r="V1379" s="166"/>
      <c r="W1379" s="166"/>
      <c r="X1379" s="166"/>
      <c r="Y1379" s="167"/>
      <c r="Z1379" s="167"/>
      <c r="AA1379" s="167"/>
      <c r="AB1379" s="167"/>
      <c r="AC1379" s="167"/>
      <c r="AD1379" s="167"/>
      <c r="AE1379" s="167"/>
      <c r="AF1379" s="167"/>
      <c r="AG1379" s="167" t="s">
        <v>226</v>
      </c>
      <c r="AH1379" s="167">
        <v>1</v>
      </c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</row>
    <row r="1380" spans="1:60" ht="22.5" outlineLevel="1">
      <c r="A1380" s="158">
        <v>342</v>
      </c>
      <c r="B1380" s="159" t="s">
        <v>1695</v>
      </c>
      <c r="C1380" s="160" t="s">
        <v>1696</v>
      </c>
      <c r="D1380" s="161" t="s">
        <v>260</v>
      </c>
      <c r="E1380" s="162">
        <v>27.04</v>
      </c>
      <c r="F1380" s="163"/>
      <c r="G1380" s="164">
        <f>ROUND(E1380*F1380,2)</f>
        <v>0</v>
      </c>
      <c r="H1380" s="163"/>
      <c r="I1380" s="164">
        <f>ROUND(E1380*H1380,2)</f>
        <v>0</v>
      </c>
      <c r="J1380" s="163"/>
      <c r="K1380" s="164">
        <f>ROUND(E1380*J1380,2)</f>
        <v>0</v>
      </c>
      <c r="L1380" s="164">
        <v>21</v>
      </c>
      <c r="M1380" s="164">
        <f>G1380*(1+L1380/100)</f>
        <v>0</v>
      </c>
      <c r="N1380" s="164">
        <v>3.5000000000000003E-2</v>
      </c>
      <c r="O1380" s="164">
        <f>ROUND(E1380*N1380,2)</f>
        <v>0.95</v>
      </c>
      <c r="P1380" s="164">
        <v>0</v>
      </c>
      <c r="Q1380" s="164">
        <f>ROUND(E1380*P1380,2)</f>
        <v>0</v>
      </c>
      <c r="R1380" s="164"/>
      <c r="S1380" s="164" t="s">
        <v>276</v>
      </c>
      <c r="T1380" s="165" t="s">
        <v>180</v>
      </c>
      <c r="U1380" s="166">
        <v>0</v>
      </c>
      <c r="V1380" s="166">
        <f>ROUND(E1380*U1380,2)</f>
        <v>0</v>
      </c>
      <c r="W1380" s="166"/>
      <c r="X1380" s="166" t="s">
        <v>221</v>
      </c>
      <c r="Y1380" s="167"/>
      <c r="Z1380" s="167"/>
      <c r="AA1380" s="167"/>
      <c r="AB1380" s="167"/>
      <c r="AC1380" s="167"/>
      <c r="AD1380" s="167"/>
      <c r="AE1380" s="167"/>
      <c r="AF1380" s="167"/>
      <c r="AG1380" s="167" t="s">
        <v>222</v>
      </c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</row>
    <row r="1381" spans="1:60" outlineLevel="1">
      <c r="A1381" s="168"/>
      <c r="B1381" s="169"/>
      <c r="C1381" s="179" t="s">
        <v>1697</v>
      </c>
      <c r="D1381" s="180"/>
      <c r="E1381" s="181">
        <v>13.28</v>
      </c>
      <c r="F1381" s="166"/>
      <c r="G1381" s="166"/>
      <c r="H1381" s="166"/>
      <c r="I1381" s="166"/>
      <c r="J1381" s="166"/>
      <c r="K1381" s="166"/>
      <c r="L1381" s="166"/>
      <c r="M1381" s="166"/>
      <c r="N1381" s="166"/>
      <c r="O1381" s="166"/>
      <c r="P1381" s="166"/>
      <c r="Q1381" s="166"/>
      <c r="R1381" s="166"/>
      <c r="S1381" s="166"/>
      <c r="T1381" s="166"/>
      <c r="U1381" s="166"/>
      <c r="V1381" s="166"/>
      <c r="W1381" s="166"/>
      <c r="X1381" s="166"/>
      <c r="Y1381" s="167"/>
      <c r="Z1381" s="167"/>
      <c r="AA1381" s="167"/>
      <c r="AB1381" s="167"/>
      <c r="AC1381" s="167"/>
      <c r="AD1381" s="167"/>
      <c r="AE1381" s="167"/>
      <c r="AF1381" s="167"/>
      <c r="AG1381" s="167" t="s">
        <v>226</v>
      </c>
      <c r="AH1381" s="167">
        <v>0</v>
      </c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</row>
    <row r="1382" spans="1:60" outlineLevel="1">
      <c r="A1382" s="168"/>
      <c r="B1382" s="169"/>
      <c r="C1382" s="179" t="s">
        <v>1698</v>
      </c>
      <c r="D1382" s="180"/>
      <c r="E1382" s="181">
        <v>13.28</v>
      </c>
      <c r="F1382" s="166"/>
      <c r="G1382" s="166"/>
      <c r="H1382" s="166"/>
      <c r="I1382" s="166"/>
      <c r="J1382" s="166"/>
      <c r="K1382" s="166"/>
      <c r="L1382" s="166"/>
      <c r="M1382" s="166"/>
      <c r="N1382" s="166"/>
      <c r="O1382" s="166"/>
      <c r="P1382" s="166"/>
      <c r="Q1382" s="166"/>
      <c r="R1382" s="166"/>
      <c r="S1382" s="166"/>
      <c r="T1382" s="166"/>
      <c r="U1382" s="166"/>
      <c r="V1382" s="166"/>
      <c r="W1382" s="166"/>
      <c r="X1382" s="166"/>
      <c r="Y1382" s="167"/>
      <c r="Z1382" s="167"/>
      <c r="AA1382" s="167"/>
      <c r="AB1382" s="167"/>
      <c r="AC1382" s="167"/>
      <c r="AD1382" s="167"/>
      <c r="AE1382" s="167"/>
      <c r="AF1382" s="167"/>
      <c r="AG1382" s="167" t="s">
        <v>226</v>
      </c>
      <c r="AH1382" s="167">
        <v>0</v>
      </c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</row>
    <row r="1383" spans="1:60" outlineLevel="1">
      <c r="A1383" s="168"/>
      <c r="B1383" s="169"/>
      <c r="C1383" s="179" t="s">
        <v>1699</v>
      </c>
      <c r="D1383" s="180"/>
      <c r="E1383" s="181">
        <v>0.48</v>
      </c>
      <c r="F1383" s="166"/>
      <c r="G1383" s="166"/>
      <c r="H1383" s="166"/>
      <c r="I1383" s="166"/>
      <c r="J1383" s="166"/>
      <c r="K1383" s="166"/>
      <c r="L1383" s="166"/>
      <c r="M1383" s="166"/>
      <c r="N1383" s="166"/>
      <c r="O1383" s="166"/>
      <c r="P1383" s="166"/>
      <c r="Q1383" s="166"/>
      <c r="R1383" s="166"/>
      <c r="S1383" s="166"/>
      <c r="T1383" s="166"/>
      <c r="U1383" s="166"/>
      <c r="V1383" s="166"/>
      <c r="W1383" s="166"/>
      <c r="X1383" s="166"/>
      <c r="Y1383" s="167"/>
      <c r="Z1383" s="167"/>
      <c r="AA1383" s="167"/>
      <c r="AB1383" s="167"/>
      <c r="AC1383" s="167"/>
      <c r="AD1383" s="167"/>
      <c r="AE1383" s="167"/>
      <c r="AF1383" s="167"/>
      <c r="AG1383" s="167" t="s">
        <v>226</v>
      </c>
      <c r="AH1383" s="167">
        <v>0</v>
      </c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</row>
    <row r="1384" spans="1:60" outlineLevel="1">
      <c r="A1384" s="158">
        <v>343</v>
      </c>
      <c r="B1384" s="159" t="s">
        <v>1700</v>
      </c>
      <c r="C1384" s="160" t="s">
        <v>1701</v>
      </c>
      <c r="D1384" s="161" t="s">
        <v>239</v>
      </c>
      <c r="E1384" s="162">
        <v>9.5695300000000003</v>
      </c>
      <c r="F1384" s="163"/>
      <c r="G1384" s="164">
        <f>ROUND(E1384*F1384,2)</f>
        <v>0</v>
      </c>
      <c r="H1384" s="163"/>
      <c r="I1384" s="164">
        <f>ROUND(E1384*H1384,2)</f>
        <v>0</v>
      </c>
      <c r="J1384" s="163"/>
      <c r="K1384" s="164">
        <f>ROUND(E1384*J1384,2)</f>
        <v>0</v>
      </c>
      <c r="L1384" s="164">
        <v>21</v>
      </c>
      <c r="M1384" s="164">
        <f>G1384*(1+L1384/100)</f>
        <v>0</v>
      </c>
      <c r="N1384" s="164">
        <v>0</v>
      </c>
      <c r="O1384" s="164">
        <f>ROUND(E1384*N1384,2)</f>
        <v>0</v>
      </c>
      <c r="P1384" s="164">
        <v>0</v>
      </c>
      <c r="Q1384" s="164">
        <f>ROUND(E1384*P1384,2)</f>
        <v>0</v>
      </c>
      <c r="R1384" s="164" t="s">
        <v>1702</v>
      </c>
      <c r="S1384" s="164" t="s">
        <v>179</v>
      </c>
      <c r="T1384" s="165" t="s">
        <v>179</v>
      </c>
      <c r="U1384" s="166">
        <v>1.1559999999999999</v>
      </c>
      <c r="V1384" s="166">
        <f>ROUND(E1384*U1384,2)</f>
        <v>11.06</v>
      </c>
      <c r="W1384" s="166"/>
      <c r="X1384" s="166" t="s">
        <v>1494</v>
      </c>
      <c r="Y1384" s="167"/>
      <c r="Z1384" s="167"/>
      <c r="AA1384" s="167"/>
      <c r="AB1384" s="167"/>
      <c r="AC1384" s="167"/>
      <c r="AD1384" s="167"/>
      <c r="AE1384" s="167"/>
      <c r="AF1384" s="167"/>
      <c r="AG1384" s="167" t="s">
        <v>1495</v>
      </c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</row>
    <row r="1385" spans="1:60" ht="12.75" customHeight="1" outlineLevel="1">
      <c r="A1385" s="168"/>
      <c r="B1385" s="169"/>
      <c r="C1385" s="244" t="s">
        <v>1594</v>
      </c>
      <c r="D1385" s="244"/>
      <c r="E1385" s="244"/>
      <c r="F1385" s="244"/>
      <c r="G1385" s="244"/>
      <c r="H1385" s="166"/>
      <c r="I1385" s="166"/>
      <c r="J1385" s="166"/>
      <c r="K1385" s="166"/>
      <c r="L1385" s="166"/>
      <c r="M1385" s="166"/>
      <c r="N1385" s="166"/>
      <c r="O1385" s="166"/>
      <c r="P1385" s="166"/>
      <c r="Q1385" s="166"/>
      <c r="R1385" s="166"/>
      <c r="S1385" s="166"/>
      <c r="T1385" s="166"/>
      <c r="U1385" s="166"/>
      <c r="V1385" s="166"/>
      <c r="W1385" s="166"/>
      <c r="X1385" s="166"/>
      <c r="Y1385" s="167"/>
      <c r="Z1385" s="167"/>
      <c r="AA1385" s="167"/>
      <c r="AB1385" s="167"/>
      <c r="AC1385" s="167"/>
      <c r="AD1385" s="167"/>
      <c r="AE1385" s="167"/>
      <c r="AF1385" s="167"/>
      <c r="AG1385" s="167" t="s">
        <v>224</v>
      </c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</row>
    <row r="1386" spans="1:60">
      <c r="A1386" s="150" t="s">
        <v>174</v>
      </c>
      <c r="B1386" s="151" t="s">
        <v>109</v>
      </c>
      <c r="C1386" s="152" t="s">
        <v>110</v>
      </c>
      <c r="D1386" s="153"/>
      <c r="E1386" s="154"/>
      <c r="F1386" s="155"/>
      <c r="G1386" s="155">
        <f>SUMIF(AG1387:AG1406,"&lt;&gt;NOR",G1387:G1406)</f>
        <v>0</v>
      </c>
      <c r="H1386" s="155"/>
      <c r="I1386" s="155">
        <f>SUM(I1387:I1406)</f>
        <v>0</v>
      </c>
      <c r="J1386" s="155"/>
      <c r="K1386" s="155">
        <f>SUM(K1387:K1406)</f>
        <v>0</v>
      </c>
      <c r="L1386" s="155"/>
      <c r="M1386" s="155">
        <f>SUM(M1387:M1406)</f>
        <v>0</v>
      </c>
      <c r="N1386" s="155"/>
      <c r="O1386" s="155">
        <f>SUM(O1387:O1406)</f>
        <v>13.190000000000001</v>
      </c>
      <c r="P1386" s="155"/>
      <c r="Q1386" s="155">
        <f>SUM(Q1387:Q1406)</f>
        <v>0</v>
      </c>
      <c r="R1386" s="155"/>
      <c r="S1386" s="155"/>
      <c r="T1386" s="156"/>
      <c r="U1386" s="157"/>
      <c r="V1386" s="157">
        <f>SUM(V1387:V1406)</f>
        <v>65.16</v>
      </c>
      <c r="W1386" s="157"/>
      <c r="X1386" s="157"/>
      <c r="AG1386" t="s">
        <v>175</v>
      </c>
    </row>
    <row r="1387" spans="1:60" ht="22.5" outlineLevel="1">
      <c r="A1387" s="182">
        <v>344</v>
      </c>
      <c r="B1387" s="183" t="s">
        <v>1703</v>
      </c>
      <c r="C1387" s="184" t="s">
        <v>1704</v>
      </c>
      <c r="D1387" s="185" t="s">
        <v>327</v>
      </c>
      <c r="E1387" s="186">
        <v>107</v>
      </c>
      <c r="F1387" s="187"/>
      <c r="G1387" s="188">
        <f t="shared" ref="G1387:G1400" si="0">ROUND(E1387*F1387,2)</f>
        <v>0</v>
      </c>
      <c r="H1387" s="187"/>
      <c r="I1387" s="188">
        <f t="shared" ref="I1387:I1400" si="1">ROUND(E1387*H1387,2)</f>
        <v>0</v>
      </c>
      <c r="J1387" s="187"/>
      <c r="K1387" s="188">
        <f t="shared" ref="K1387:K1400" si="2">ROUND(E1387*J1387,2)</f>
        <v>0</v>
      </c>
      <c r="L1387" s="188">
        <v>21</v>
      </c>
      <c r="M1387" s="188">
        <f t="shared" ref="M1387:M1400" si="3">G1387*(1+L1387/100)</f>
        <v>0</v>
      </c>
      <c r="N1387" s="188">
        <v>5.0000000000000001E-3</v>
      </c>
      <c r="O1387" s="188">
        <f t="shared" ref="O1387:O1400" si="4">ROUND(E1387*N1387,2)</f>
        <v>0.54</v>
      </c>
      <c r="P1387" s="188">
        <v>0</v>
      </c>
      <c r="Q1387" s="188">
        <f t="shared" ref="Q1387:Q1400" si="5">ROUND(E1387*P1387,2)</f>
        <v>0</v>
      </c>
      <c r="R1387" s="188"/>
      <c r="S1387" s="188" t="s">
        <v>276</v>
      </c>
      <c r="T1387" s="189" t="s">
        <v>180</v>
      </c>
      <c r="U1387" s="166">
        <v>0</v>
      </c>
      <c r="V1387" s="166">
        <f t="shared" ref="V1387:V1400" si="6">ROUND(E1387*U1387,2)</f>
        <v>0</v>
      </c>
      <c r="W1387" s="166"/>
      <c r="X1387" s="166" t="s">
        <v>221</v>
      </c>
      <c r="Y1387" s="167"/>
      <c r="Z1387" s="167"/>
      <c r="AA1387" s="167"/>
      <c r="AB1387" s="167"/>
      <c r="AC1387" s="167"/>
      <c r="AD1387" s="167"/>
      <c r="AE1387" s="167"/>
      <c r="AF1387" s="167"/>
      <c r="AG1387" s="167" t="s">
        <v>222</v>
      </c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</row>
    <row r="1388" spans="1:60" ht="22.5" outlineLevel="1">
      <c r="A1388" s="182">
        <v>345</v>
      </c>
      <c r="B1388" s="183" t="s">
        <v>1705</v>
      </c>
      <c r="C1388" s="184" t="s">
        <v>1706</v>
      </c>
      <c r="D1388" s="185" t="s">
        <v>327</v>
      </c>
      <c r="E1388" s="186">
        <v>20</v>
      </c>
      <c r="F1388" s="187"/>
      <c r="G1388" s="188">
        <f t="shared" si="0"/>
        <v>0</v>
      </c>
      <c r="H1388" s="187"/>
      <c r="I1388" s="188">
        <f t="shared" si="1"/>
        <v>0</v>
      </c>
      <c r="J1388" s="187"/>
      <c r="K1388" s="188">
        <f t="shared" si="2"/>
        <v>0</v>
      </c>
      <c r="L1388" s="188">
        <v>21</v>
      </c>
      <c r="M1388" s="188">
        <f t="shared" si="3"/>
        <v>0</v>
      </c>
      <c r="N1388" s="188">
        <v>0.01</v>
      </c>
      <c r="O1388" s="188">
        <f t="shared" si="4"/>
        <v>0.2</v>
      </c>
      <c r="P1388" s="188">
        <v>0</v>
      </c>
      <c r="Q1388" s="188">
        <f t="shared" si="5"/>
        <v>0</v>
      </c>
      <c r="R1388" s="188"/>
      <c r="S1388" s="188" t="s">
        <v>276</v>
      </c>
      <c r="T1388" s="189" t="s">
        <v>180</v>
      </c>
      <c r="U1388" s="166">
        <v>0</v>
      </c>
      <c r="V1388" s="166">
        <f t="shared" si="6"/>
        <v>0</v>
      </c>
      <c r="W1388" s="166"/>
      <c r="X1388" s="166" t="s">
        <v>221</v>
      </c>
      <c r="Y1388" s="167"/>
      <c r="Z1388" s="167"/>
      <c r="AA1388" s="167"/>
      <c r="AB1388" s="167"/>
      <c r="AC1388" s="167"/>
      <c r="AD1388" s="167"/>
      <c r="AE1388" s="167"/>
      <c r="AF1388" s="167"/>
      <c r="AG1388" s="167" t="s">
        <v>222</v>
      </c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</row>
    <row r="1389" spans="1:60" outlineLevel="1">
      <c r="A1389" s="182">
        <v>346</v>
      </c>
      <c r="B1389" s="183" t="s">
        <v>1707</v>
      </c>
      <c r="C1389" s="184" t="s">
        <v>1708</v>
      </c>
      <c r="D1389" s="185" t="s">
        <v>327</v>
      </c>
      <c r="E1389" s="186">
        <v>107</v>
      </c>
      <c r="F1389" s="187"/>
      <c r="G1389" s="188">
        <f t="shared" si="0"/>
        <v>0</v>
      </c>
      <c r="H1389" s="187"/>
      <c r="I1389" s="188">
        <f t="shared" si="1"/>
        <v>0</v>
      </c>
      <c r="J1389" s="187"/>
      <c r="K1389" s="188">
        <f t="shared" si="2"/>
        <v>0</v>
      </c>
      <c r="L1389" s="188">
        <v>21</v>
      </c>
      <c r="M1389" s="188">
        <f t="shared" si="3"/>
        <v>0</v>
      </c>
      <c r="N1389" s="188">
        <v>0.01</v>
      </c>
      <c r="O1389" s="188">
        <f t="shared" si="4"/>
        <v>1.07</v>
      </c>
      <c r="P1389" s="188">
        <v>0</v>
      </c>
      <c r="Q1389" s="188">
        <f t="shared" si="5"/>
        <v>0</v>
      </c>
      <c r="R1389" s="188"/>
      <c r="S1389" s="188" t="s">
        <v>276</v>
      </c>
      <c r="T1389" s="189" t="s">
        <v>180</v>
      </c>
      <c r="U1389" s="166">
        <v>0</v>
      </c>
      <c r="V1389" s="166">
        <f t="shared" si="6"/>
        <v>0</v>
      </c>
      <c r="W1389" s="166"/>
      <c r="X1389" s="166" t="s">
        <v>221</v>
      </c>
      <c r="Y1389" s="167"/>
      <c r="Z1389" s="167"/>
      <c r="AA1389" s="167"/>
      <c r="AB1389" s="167"/>
      <c r="AC1389" s="167"/>
      <c r="AD1389" s="167"/>
      <c r="AE1389" s="167"/>
      <c r="AF1389" s="167"/>
      <c r="AG1389" s="167" t="s">
        <v>222</v>
      </c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</row>
    <row r="1390" spans="1:60" outlineLevel="1">
      <c r="A1390" s="182">
        <v>347</v>
      </c>
      <c r="B1390" s="183" t="s">
        <v>1709</v>
      </c>
      <c r="C1390" s="184" t="s">
        <v>1710</v>
      </c>
      <c r="D1390" s="185" t="s">
        <v>327</v>
      </c>
      <c r="E1390" s="186">
        <v>54</v>
      </c>
      <c r="F1390" s="187"/>
      <c r="G1390" s="188">
        <f t="shared" si="0"/>
        <v>0</v>
      </c>
      <c r="H1390" s="187"/>
      <c r="I1390" s="188">
        <f t="shared" si="1"/>
        <v>0</v>
      </c>
      <c r="J1390" s="187"/>
      <c r="K1390" s="188">
        <f t="shared" si="2"/>
        <v>0</v>
      </c>
      <c r="L1390" s="188">
        <v>21</v>
      </c>
      <c r="M1390" s="188">
        <f t="shared" si="3"/>
        <v>0</v>
      </c>
      <c r="N1390" s="188">
        <v>0.01</v>
      </c>
      <c r="O1390" s="188">
        <f t="shared" si="4"/>
        <v>0.54</v>
      </c>
      <c r="P1390" s="188">
        <v>0</v>
      </c>
      <c r="Q1390" s="188">
        <f t="shared" si="5"/>
        <v>0</v>
      </c>
      <c r="R1390" s="188"/>
      <c r="S1390" s="188" t="s">
        <v>276</v>
      </c>
      <c r="T1390" s="189" t="s">
        <v>180</v>
      </c>
      <c r="U1390" s="166">
        <v>0</v>
      </c>
      <c r="V1390" s="166">
        <f t="shared" si="6"/>
        <v>0</v>
      </c>
      <c r="W1390" s="166"/>
      <c r="X1390" s="166" t="s">
        <v>221</v>
      </c>
      <c r="Y1390" s="167"/>
      <c r="Z1390" s="167"/>
      <c r="AA1390" s="167"/>
      <c r="AB1390" s="167"/>
      <c r="AC1390" s="167"/>
      <c r="AD1390" s="167"/>
      <c r="AE1390" s="167"/>
      <c r="AF1390" s="167"/>
      <c r="AG1390" s="167" t="s">
        <v>222</v>
      </c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</row>
    <row r="1391" spans="1:60" ht="22.5" outlineLevel="1">
      <c r="A1391" s="182">
        <v>348</v>
      </c>
      <c r="B1391" s="183" t="s">
        <v>1711</v>
      </c>
      <c r="C1391" s="184" t="s">
        <v>1712</v>
      </c>
      <c r="D1391" s="185" t="s">
        <v>327</v>
      </c>
      <c r="E1391" s="186">
        <v>160</v>
      </c>
      <c r="F1391" s="187"/>
      <c r="G1391" s="188">
        <f t="shared" si="0"/>
        <v>0</v>
      </c>
      <c r="H1391" s="187"/>
      <c r="I1391" s="188">
        <f t="shared" si="1"/>
        <v>0</v>
      </c>
      <c r="J1391" s="187"/>
      <c r="K1391" s="188">
        <f t="shared" si="2"/>
        <v>0</v>
      </c>
      <c r="L1391" s="188">
        <v>21</v>
      </c>
      <c r="M1391" s="188">
        <f t="shared" si="3"/>
        <v>0</v>
      </c>
      <c r="N1391" s="188">
        <v>4.0000000000000001E-3</v>
      </c>
      <c r="O1391" s="188">
        <f t="shared" si="4"/>
        <v>0.64</v>
      </c>
      <c r="P1391" s="188">
        <v>0</v>
      </c>
      <c r="Q1391" s="188">
        <f t="shared" si="5"/>
        <v>0</v>
      </c>
      <c r="R1391" s="188"/>
      <c r="S1391" s="188" t="s">
        <v>276</v>
      </c>
      <c r="T1391" s="189" t="s">
        <v>180</v>
      </c>
      <c r="U1391" s="166">
        <v>0</v>
      </c>
      <c r="V1391" s="166">
        <f t="shared" si="6"/>
        <v>0</v>
      </c>
      <c r="W1391" s="166"/>
      <c r="X1391" s="166" t="s">
        <v>221</v>
      </c>
      <c r="Y1391" s="167"/>
      <c r="Z1391" s="167"/>
      <c r="AA1391" s="167"/>
      <c r="AB1391" s="167"/>
      <c r="AC1391" s="167"/>
      <c r="AD1391" s="167"/>
      <c r="AE1391" s="167"/>
      <c r="AF1391" s="167"/>
      <c r="AG1391" s="167" t="s">
        <v>222</v>
      </c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</row>
    <row r="1392" spans="1:60" ht="22.5" outlineLevel="1">
      <c r="A1392" s="182">
        <v>349</v>
      </c>
      <c r="B1392" s="183" t="s">
        <v>1713</v>
      </c>
      <c r="C1392" s="184" t="s">
        <v>1714</v>
      </c>
      <c r="D1392" s="185" t="s">
        <v>327</v>
      </c>
      <c r="E1392" s="186">
        <v>143</v>
      </c>
      <c r="F1392" s="187"/>
      <c r="G1392" s="188">
        <f t="shared" si="0"/>
        <v>0</v>
      </c>
      <c r="H1392" s="187"/>
      <c r="I1392" s="188">
        <f t="shared" si="1"/>
        <v>0</v>
      </c>
      <c r="J1392" s="187"/>
      <c r="K1392" s="188">
        <f t="shared" si="2"/>
        <v>0</v>
      </c>
      <c r="L1392" s="188">
        <v>21</v>
      </c>
      <c r="M1392" s="188">
        <f t="shared" si="3"/>
        <v>0</v>
      </c>
      <c r="N1392" s="188">
        <v>5.0000000000000001E-3</v>
      </c>
      <c r="O1392" s="188">
        <f t="shared" si="4"/>
        <v>0.72</v>
      </c>
      <c r="P1392" s="188">
        <v>0</v>
      </c>
      <c r="Q1392" s="188">
        <f t="shared" si="5"/>
        <v>0</v>
      </c>
      <c r="R1392" s="188"/>
      <c r="S1392" s="188" t="s">
        <v>276</v>
      </c>
      <c r="T1392" s="189" t="s">
        <v>180</v>
      </c>
      <c r="U1392" s="166">
        <v>0</v>
      </c>
      <c r="V1392" s="166">
        <f t="shared" si="6"/>
        <v>0</v>
      </c>
      <c r="W1392" s="166"/>
      <c r="X1392" s="166" t="s">
        <v>221</v>
      </c>
      <c r="Y1392" s="167"/>
      <c r="Z1392" s="167"/>
      <c r="AA1392" s="167"/>
      <c r="AB1392" s="167"/>
      <c r="AC1392" s="167"/>
      <c r="AD1392" s="167"/>
      <c r="AE1392" s="167"/>
      <c r="AF1392" s="167"/>
      <c r="AG1392" s="167" t="s">
        <v>222</v>
      </c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</row>
    <row r="1393" spans="1:60" outlineLevel="1">
      <c r="A1393" s="182">
        <v>350</v>
      </c>
      <c r="B1393" s="183" t="s">
        <v>1715</v>
      </c>
      <c r="C1393" s="184" t="s">
        <v>1716</v>
      </c>
      <c r="D1393" s="185" t="s">
        <v>327</v>
      </c>
      <c r="E1393" s="186">
        <v>76</v>
      </c>
      <c r="F1393" s="187"/>
      <c r="G1393" s="188">
        <f t="shared" si="0"/>
        <v>0</v>
      </c>
      <c r="H1393" s="187"/>
      <c r="I1393" s="188">
        <f t="shared" si="1"/>
        <v>0</v>
      </c>
      <c r="J1393" s="187"/>
      <c r="K1393" s="188">
        <f t="shared" si="2"/>
        <v>0</v>
      </c>
      <c r="L1393" s="188">
        <v>21</v>
      </c>
      <c r="M1393" s="188">
        <f t="shared" si="3"/>
        <v>0</v>
      </c>
      <c r="N1393" s="188">
        <v>0.01</v>
      </c>
      <c r="O1393" s="188">
        <f t="shared" si="4"/>
        <v>0.76</v>
      </c>
      <c r="P1393" s="188">
        <v>0</v>
      </c>
      <c r="Q1393" s="188">
        <f t="shared" si="5"/>
        <v>0</v>
      </c>
      <c r="R1393" s="188"/>
      <c r="S1393" s="188" t="s">
        <v>276</v>
      </c>
      <c r="T1393" s="189" t="s">
        <v>180</v>
      </c>
      <c r="U1393" s="166">
        <v>0</v>
      </c>
      <c r="V1393" s="166">
        <f t="shared" si="6"/>
        <v>0</v>
      </c>
      <c r="W1393" s="166"/>
      <c r="X1393" s="166" t="s">
        <v>221</v>
      </c>
      <c r="Y1393" s="167"/>
      <c r="Z1393" s="167"/>
      <c r="AA1393" s="167"/>
      <c r="AB1393" s="167"/>
      <c r="AC1393" s="167"/>
      <c r="AD1393" s="167"/>
      <c r="AE1393" s="167"/>
      <c r="AF1393" s="167"/>
      <c r="AG1393" s="167" t="s">
        <v>222</v>
      </c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</row>
    <row r="1394" spans="1:60" ht="22.5" outlineLevel="1">
      <c r="A1394" s="182">
        <v>351</v>
      </c>
      <c r="B1394" s="183" t="s">
        <v>1717</v>
      </c>
      <c r="C1394" s="184" t="s">
        <v>1718</v>
      </c>
      <c r="D1394" s="185" t="s">
        <v>275</v>
      </c>
      <c r="E1394" s="186">
        <v>4</v>
      </c>
      <c r="F1394" s="187"/>
      <c r="G1394" s="188">
        <f t="shared" si="0"/>
        <v>0</v>
      </c>
      <c r="H1394" s="187"/>
      <c r="I1394" s="188">
        <f t="shared" si="1"/>
        <v>0</v>
      </c>
      <c r="J1394" s="187"/>
      <c r="K1394" s="188">
        <f t="shared" si="2"/>
        <v>0</v>
      </c>
      <c r="L1394" s="188">
        <v>21</v>
      </c>
      <c r="M1394" s="188">
        <f t="shared" si="3"/>
        <v>0</v>
      </c>
      <c r="N1394" s="188">
        <v>0.01</v>
      </c>
      <c r="O1394" s="188">
        <f t="shared" si="4"/>
        <v>0.04</v>
      </c>
      <c r="P1394" s="188">
        <v>0</v>
      </c>
      <c r="Q1394" s="188">
        <f t="shared" si="5"/>
        <v>0</v>
      </c>
      <c r="R1394" s="188"/>
      <c r="S1394" s="188" t="s">
        <v>276</v>
      </c>
      <c r="T1394" s="189" t="s">
        <v>180</v>
      </c>
      <c r="U1394" s="166">
        <v>0</v>
      </c>
      <c r="V1394" s="166">
        <f t="shared" si="6"/>
        <v>0</v>
      </c>
      <c r="W1394" s="166"/>
      <c r="X1394" s="166" t="s">
        <v>221</v>
      </c>
      <c r="Y1394" s="167"/>
      <c r="Z1394" s="167"/>
      <c r="AA1394" s="167"/>
      <c r="AB1394" s="167"/>
      <c r="AC1394" s="167"/>
      <c r="AD1394" s="167"/>
      <c r="AE1394" s="167"/>
      <c r="AF1394" s="167"/>
      <c r="AG1394" s="167" t="s">
        <v>222</v>
      </c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</row>
    <row r="1395" spans="1:60" outlineLevel="1">
      <c r="A1395" s="182">
        <v>352</v>
      </c>
      <c r="B1395" s="183" t="s">
        <v>1719</v>
      </c>
      <c r="C1395" s="184" t="s">
        <v>1720</v>
      </c>
      <c r="D1395" s="185" t="s">
        <v>327</v>
      </c>
      <c r="E1395" s="186">
        <v>107</v>
      </c>
      <c r="F1395" s="187"/>
      <c r="G1395" s="188">
        <f t="shared" si="0"/>
        <v>0</v>
      </c>
      <c r="H1395" s="187"/>
      <c r="I1395" s="188">
        <f t="shared" si="1"/>
        <v>0</v>
      </c>
      <c r="J1395" s="187"/>
      <c r="K1395" s="188">
        <f t="shared" si="2"/>
        <v>0</v>
      </c>
      <c r="L1395" s="188">
        <v>21</v>
      </c>
      <c r="M1395" s="188">
        <f t="shared" si="3"/>
        <v>0</v>
      </c>
      <c r="N1395" s="188">
        <v>0.01</v>
      </c>
      <c r="O1395" s="188">
        <f t="shared" si="4"/>
        <v>1.07</v>
      </c>
      <c r="P1395" s="188">
        <v>0</v>
      </c>
      <c r="Q1395" s="188">
        <f t="shared" si="5"/>
        <v>0</v>
      </c>
      <c r="R1395" s="188"/>
      <c r="S1395" s="188" t="s">
        <v>276</v>
      </c>
      <c r="T1395" s="189" t="s">
        <v>180</v>
      </c>
      <c r="U1395" s="166">
        <v>0</v>
      </c>
      <c r="V1395" s="166">
        <f t="shared" si="6"/>
        <v>0</v>
      </c>
      <c r="W1395" s="166"/>
      <c r="X1395" s="166" t="s">
        <v>221</v>
      </c>
      <c r="Y1395" s="167"/>
      <c r="Z1395" s="167"/>
      <c r="AA1395" s="167"/>
      <c r="AB1395" s="167"/>
      <c r="AC1395" s="167"/>
      <c r="AD1395" s="167"/>
      <c r="AE1395" s="167"/>
      <c r="AF1395" s="167"/>
      <c r="AG1395" s="167" t="s">
        <v>222</v>
      </c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</row>
    <row r="1396" spans="1:60" ht="22.5" outlineLevel="1">
      <c r="A1396" s="182">
        <v>353</v>
      </c>
      <c r="B1396" s="183" t="s">
        <v>1721</v>
      </c>
      <c r="C1396" s="184" t="s">
        <v>1722</v>
      </c>
      <c r="D1396" s="185" t="s">
        <v>275</v>
      </c>
      <c r="E1396" s="186">
        <v>12</v>
      </c>
      <c r="F1396" s="187"/>
      <c r="G1396" s="188">
        <f t="shared" si="0"/>
        <v>0</v>
      </c>
      <c r="H1396" s="187"/>
      <c r="I1396" s="188">
        <f t="shared" si="1"/>
        <v>0</v>
      </c>
      <c r="J1396" s="187"/>
      <c r="K1396" s="188">
        <f t="shared" si="2"/>
        <v>0</v>
      </c>
      <c r="L1396" s="188">
        <v>21</v>
      </c>
      <c r="M1396" s="188">
        <f t="shared" si="3"/>
        <v>0</v>
      </c>
      <c r="N1396" s="188">
        <v>0.01</v>
      </c>
      <c r="O1396" s="188">
        <f t="shared" si="4"/>
        <v>0.12</v>
      </c>
      <c r="P1396" s="188">
        <v>0</v>
      </c>
      <c r="Q1396" s="188">
        <f t="shared" si="5"/>
        <v>0</v>
      </c>
      <c r="R1396" s="188"/>
      <c r="S1396" s="188" t="s">
        <v>276</v>
      </c>
      <c r="T1396" s="189" t="s">
        <v>180</v>
      </c>
      <c r="U1396" s="166">
        <v>0</v>
      </c>
      <c r="V1396" s="166">
        <f t="shared" si="6"/>
        <v>0</v>
      </c>
      <c r="W1396" s="166"/>
      <c r="X1396" s="166" t="s">
        <v>221</v>
      </c>
      <c r="Y1396" s="167"/>
      <c r="Z1396" s="167"/>
      <c r="AA1396" s="167"/>
      <c r="AB1396" s="167"/>
      <c r="AC1396" s="167"/>
      <c r="AD1396" s="167"/>
      <c r="AE1396" s="167"/>
      <c r="AF1396" s="167"/>
      <c r="AG1396" s="167" t="s">
        <v>222</v>
      </c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</row>
    <row r="1397" spans="1:60" ht="22.5" outlineLevel="1">
      <c r="A1397" s="182">
        <v>354</v>
      </c>
      <c r="B1397" s="183" t="s">
        <v>1723</v>
      </c>
      <c r="C1397" s="184" t="s">
        <v>1724</v>
      </c>
      <c r="D1397" s="185" t="s">
        <v>275</v>
      </c>
      <c r="E1397" s="186">
        <v>4</v>
      </c>
      <c r="F1397" s="187"/>
      <c r="G1397" s="188">
        <f t="shared" si="0"/>
        <v>0</v>
      </c>
      <c r="H1397" s="187"/>
      <c r="I1397" s="188">
        <f t="shared" si="1"/>
        <v>0</v>
      </c>
      <c r="J1397" s="187"/>
      <c r="K1397" s="188">
        <f t="shared" si="2"/>
        <v>0</v>
      </c>
      <c r="L1397" s="188">
        <v>21</v>
      </c>
      <c r="M1397" s="188">
        <f t="shared" si="3"/>
        <v>0</v>
      </c>
      <c r="N1397" s="188">
        <v>0.01</v>
      </c>
      <c r="O1397" s="188">
        <f t="shared" si="4"/>
        <v>0.04</v>
      </c>
      <c r="P1397" s="188">
        <v>0</v>
      </c>
      <c r="Q1397" s="188">
        <f t="shared" si="5"/>
        <v>0</v>
      </c>
      <c r="R1397" s="188"/>
      <c r="S1397" s="188" t="s">
        <v>276</v>
      </c>
      <c r="T1397" s="189" t="s">
        <v>180</v>
      </c>
      <c r="U1397" s="166">
        <v>0</v>
      </c>
      <c r="V1397" s="166">
        <f t="shared" si="6"/>
        <v>0</v>
      </c>
      <c r="W1397" s="166"/>
      <c r="X1397" s="166" t="s">
        <v>221</v>
      </c>
      <c r="Y1397" s="167"/>
      <c r="Z1397" s="167"/>
      <c r="AA1397" s="167"/>
      <c r="AB1397" s="167"/>
      <c r="AC1397" s="167"/>
      <c r="AD1397" s="167"/>
      <c r="AE1397" s="167"/>
      <c r="AF1397" s="167"/>
      <c r="AG1397" s="167" t="s">
        <v>222</v>
      </c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</row>
    <row r="1398" spans="1:60" ht="22.5" outlineLevel="1">
      <c r="A1398" s="182">
        <v>355</v>
      </c>
      <c r="B1398" s="183" t="s">
        <v>1725</v>
      </c>
      <c r="C1398" s="184" t="s">
        <v>1726</v>
      </c>
      <c r="D1398" s="185" t="s">
        <v>275</v>
      </c>
      <c r="E1398" s="186">
        <v>2</v>
      </c>
      <c r="F1398" s="187"/>
      <c r="G1398" s="188">
        <f t="shared" si="0"/>
        <v>0</v>
      </c>
      <c r="H1398" s="187"/>
      <c r="I1398" s="188">
        <f t="shared" si="1"/>
        <v>0</v>
      </c>
      <c r="J1398" s="187"/>
      <c r="K1398" s="188">
        <f t="shared" si="2"/>
        <v>0</v>
      </c>
      <c r="L1398" s="188">
        <v>21</v>
      </c>
      <c r="M1398" s="188">
        <f t="shared" si="3"/>
        <v>0</v>
      </c>
      <c r="N1398" s="188">
        <v>0.01</v>
      </c>
      <c r="O1398" s="188">
        <f t="shared" si="4"/>
        <v>0.02</v>
      </c>
      <c r="P1398" s="188">
        <v>0</v>
      </c>
      <c r="Q1398" s="188">
        <f t="shared" si="5"/>
        <v>0</v>
      </c>
      <c r="R1398" s="188"/>
      <c r="S1398" s="188" t="s">
        <v>276</v>
      </c>
      <c r="T1398" s="189" t="s">
        <v>180</v>
      </c>
      <c r="U1398" s="166">
        <v>0</v>
      </c>
      <c r="V1398" s="166">
        <f t="shared" si="6"/>
        <v>0</v>
      </c>
      <c r="W1398" s="166"/>
      <c r="X1398" s="166" t="s">
        <v>221</v>
      </c>
      <c r="Y1398" s="167"/>
      <c r="Z1398" s="167"/>
      <c r="AA1398" s="167"/>
      <c r="AB1398" s="167"/>
      <c r="AC1398" s="167"/>
      <c r="AD1398" s="167"/>
      <c r="AE1398" s="167"/>
      <c r="AF1398" s="167"/>
      <c r="AG1398" s="167" t="s">
        <v>222</v>
      </c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</row>
    <row r="1399" spans="1:60" ht="22.5" outlineLevel="1">
      <c r="A1399" s="182">
        <v>356</v>
      </c>
      <c r="B1399" s="183" t="s">
        <v>1727</v>
      </c>
      <c r="C1399" s="184" t="s">
        <v>1728</v>
      </c>
      <c r="D1399" s="185" t="s">
        <v>327</v>
      </c>
      <c r="E1399" s="186">
        <v>2.5</v>
      </c>
      <c r="F1399" s="187"/>
      <c r="G1399" s="188">
        <f t="shared" si="0"/>
        <v>0</v>
      </c>
      <c r="H1399" s="187"/>
      <c r="I1399" s="188">
        <f t="shared" si="1"/>
        <v>0</v>
      </c>
      <c r="J1399" s="187"/>
      <c r="K1399" s="188">
        <f t="shared" si="2"/>
        <v>0</v>
      </c>
      <c r="L1399" s="188">
        <v>21</v>
      </c>
      <c r="M1399" s="188">
        <f t="shared" si="3"/>
        <v>0</v>
      </c>
      <c r="N1399" s="188">
        <v>0.01</v>
      </c>
      <c r="O1399" s="188">
        <f t="shared" si="4"/>
        <v>0.03</v>
      </c>
      <c r="P1399" s="188">
        <v>0</v>
      </c>
      <c r="Q1399" s="188">
        <f t="shared" si="5"/>
        <v>0</v>
      </c>
      <c r="R1399" s="188"/>
      <c r="S1399" s="188" t="s">
        <v>276</v>
      </c>
      <c r="T1399" s="189" t="s">
        <v>180</v>
      </c>
      <c r="U1399" s="166">
        <v>0</v>
      </c>
      <c r="V1399" s="166">
        <f t="shared" si="6"/>
        <v>0</v>
      </c>
      <c r="W1399" s="166"/>
      <c r="X1399" s="166" t="s">
        <v>221</v>
      </c>
      <c r="Y1399" s="167"/>
      <c r="Z1399" s="167"/>
      <c r="AA1399" s="167"/>
      <c r="AB1399" s="167"/>
      <c r="AC1399" s="167"/>
      <c r="AD1399" s="167"/>
      <c r="AE1399" s="167"/>
      <c r="AF1399" s="167"/>
      <c r="AG1399" s="167" t="s">
        <v>222</v>
      </c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</row>
    <row r="1400" spans="1:60" outlineLevel="1">
      <c r="A1400" s="158">
        <v>357</v>
      </c>
      <c r="B1400" s="159" t="s">
        <v>1729</v>
      </c>
      <c r="C1400" s="160" t="s">
        <v>1730</v>
      </c>
      <c r="D1400" s="161" t="s">
        <v>260</v>
      </c>
      <c r="E1400" s="162">
        <v>739.6</v>
      </c>
      <c r="F1400" s="163"/>
      <c r="G1400" s="164">
        <f t="shared" si="0"/>
        <v>0</v>
      </c>
      <c r="H1400" s="163"/>
      <c r="I1400" s="164">
        <f t="shared" si="1"/>
        <v>0</v>
      </c>
      <c r="J1400" s="163"/>
      <c r="K1400" s="164">
        <f t="shared" si="2"/>
        <v>0</v>
      </c>
      <c r="L1400" s="164">
        <v>21</v>
      </c>
      <c r="M1400" s="164">
        <f t="shared" si="3"/>
        <v>0</v>
      </c>
      <c r="N1400" s="164">
        <v>5.0000000000000001E-3</v>
      </c>
      <c r="O1400" s="164">
        <f t="shared" si="4"/>
        <v>3.7</v>
      </c>
      <c r="P1400" s="164">
        <v>0</v>
      </c>
      <c r="Q1400" s="164">
        <f t="shared" si="5"/>
        <v>0</v>
      </c>
      <c r="R1400" s="164"/>
      <c r="S1400" s="164" t="s">
        <v>276</v>
      </c>
      <c r="T1400" s="165" t="s">
        <v>180</v>
      </c>
      <c r="U1400" s="166">
        <v>0</v>
      </c>
      <c r="V1400" s="166">
        <f t="shared" si="6"/>
        <v>0</v>
      </c>
      <c r="W1400" s="166"/>
      <c r="X1400" s="166" t="s">
        <v>221</v>
      </c>
      <c r="Y1400" s="167"/>
      <c r="Z1400" s="167"/>
      <c r="AA1400" s="167"/>
      <c r="AB1400" s="167"/>
      <c r="AC1400" s="167"/>
      <c r="AD1400" s="167"/>
      <c r="AE1400" s="167"/>
      <c r="AF1400" s="167"/>
      <c r="AG1400" s="167" t="s">
        <v>222</v>
      </c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</row>
    <row r="1401" spans="1:60" outlineLevel="1">
      <c r="A1401" s="168"/>
      <c r="B1401" s="169"/>
      <c r="C1401" s="179" t="s">
        <v>1413</v>
      </c>
      <c r="D1401" s="180"/>
      <c r="E1401" s="181">
        <v>739.6</v>
      </c>
      <c r="F1401" s="166"/>
      <c r="G1401" s="166"/>
      <c r="H1401" s="166"/>
      <c r="I1401" s="166"/>
      <c r="J1401" s="166"/>
      <c r="K1401" s="166"/>
      <c r="L1401" s="166"/>
      <c r="M1401" s="166"/>
      <c r="N1401" s="166"/>
      <c r="O1401" s="166"/>
      <c r="P1401" s="166"/>
      <c r="Q1401" s="166"/>
      <c r="R1401" s="166"/>
      <c r="S1401" s="166"/>
      <c r="T1401" s="166"/>
      <c r="U1401" s="166"/>
      <c r="V1401" s="166"/>
      <c r="W1401" s="166"/>
      <c r="X1401" s="166"/>
      <c r="Y1401" s="167"/>
      <c r="Z1401" s="167"/>
      <c r="AA1401" s="167"/>
      <c r="AB1401" s="167"/>
      <c r="AC1401" s="167"/>
      <c r="AD1401" s="167"/>
      <c r="AE1401" s="167"/>
      <c r="AF1401" s="167"/>
      <c r="AG1401" s="167" t="s">
        <v>226</v>
      </c>
      <c r="AH1401" s="167">
        <v>5</v>
      </c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</row>
    <row r="1402" spans="1:60" ht="22.5" outlineLevel="1">
      <c r="A1402" s="158">
        <v>358</v>
      </c>
      <c r="B1402" s="159" t="s">
        <v>1731</v>
      </c>
      <c r="C1402" s="160" t="s">
        <v>1732</v>
      </c>
      <c r="D1402" s="161" t="s">
        <v>260</v>
      </c>
      <c r="E1402" s="162">
        <v>739.6</v>
      </c>
      <c r="F1402" s="163"/>
      <c r="G1402" s="164">
        <f>ROUND(E1402*F1402,2)</f>
        <v>0</v>
      </c>
      <c r="H1402" s="163"/>
      <c r="I1402" s="164">
        <f>ROUND(E1402*H1402,2)</f>
        <v>0</v>
      </c>
      <c r="J1402" s="163"/>
      <c r="K1402" s="164">
        <f>ROUND(E1402*J1402,2)</f>
        <v>0</v>
      </c>
      <c r="L1402" s="164">
        <v>21</v>
      </c>
      <c r="M1402" s="164">
        <f>G1402*(1+L1402/100)</f>
        <v>0</v>
      </c>
      <c r="N1402" s="164">
        <v>5.0000000000000001E-3</v>
      </c>
      <c r="O1402" s="164">
        <f>ROUND(E1402*N1402,2)</f>
        <v>3.7</v>
      </c>
      <c r="P1402" s="164">
        <v>0</v>
      </c>
      <c r="Q1402" s="164">
        <f>ROUND(E1402*P1402,2)</f>
        <v>0</v>
      </c>
      <c r="R1402" s="164"/>
      <c r="S1402" s="164" t="s">
        <v>276</v>
      </c>
      <c r="T1402" s="165" t="s">
        <v>180</v>
      </c>
      <c r="U1402" s="166">
        <v>0</v>
      </c>
      <c r="V1402" s="166">
        <f>ROUND(E1402*U1402,2)</f>
        <v>0</v>
      </c>
      <c r="W1402" s="166"/>
      <c r="X1402" s="166" t="s">
        <v>221</v>
      </c>
      <c r="Y1402" s="167"/>
      <c r="Z1402" s="167"/>
      <c r="AA1402" s="167"/>
      <c r="AB1402" s="167"/>
      <c r="AC1402" s="167"/>
      <c r="AD1402" s="167"/>
      <c r="AE1402" s="167"/>
      <c r="AF1402" s="167"/>
      <c r="AG1402" s="167" t="s">
        <v>222</v>
      </c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</row>
    <row r="1403" spans="1:60" outlineLevel="1">
      <c r="A1403" s="168"/>
      <c r="B1403" s="169"/>
      <c r="C1403" s="179" t="s">
        <v>1733</v>
      </c>
      <c r="D1403" s="180"/>
      <c r="E1403" s="181">
        <v>739.6</v>
      </c>
      <c r="F1403" s="166"/>
      <c r="G1403" s="166"/>
      <c r="H1403" s="166"/>
      <c r="I1403" s="166"/>
      <c r="J1403" s="166"/>
      <c r="K1403" s="166"/>
      <c r="L1403" s="166"/>
      <c r="M1403" s="166"/>
      <c r="N1403" s="166"/>
      <c r="O1403" s="166"/>
      <c r="P1403" s="166"/>
      <c r="Q1403" s="166"/>
      <c r="R1403" s="166"/>
      <c r="S1403" s="166"/>
      <c r="T1403" s="166"/>
      <c r="U1403" s="166"/>
      <c r="V1403" s="166"/>
      <c r="W1403" s="166"/>
      <c r="X1403" s="166"/>
      <c r="Y1403" s="167"/>
      <c r="Z1403" s="167"/>
      <c r="AA1403" s="167"/>
      <c r="AB1403" s="167"/>
      <c r="AC1403" s="167"/>
      <c r="AD1403" s="167"/>
      <c r="AE1403" s="167"/>
      <c r="AF1403" s="167"/>
      <c r="AG1403" s="167" t="s">
        <v>226</v>
      </c>
      <c r="AH1403" s="167">
        <v>5</v>
      </c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</row>
    <row r="1404" spans="1:60" outlineLevel="1">
      <c r="A1404" s="182">
        <v>359</v>
      </c>
      <c r="B1404" s="183" t="s">
        <v>1734</v>
      </c>
      <c r="C1404" s="184" t="s">
        <v>1735</v>
      </c>
      <c r="D1404" s="185" t="s">
        <v>275</v>
      </c>
      <c r="E1404" s="186">
        <v>4</v>
      </c>
      <c r="F1404" s="187"/>
      <c r="G1404" s="188">
        <f>ROUND(E1404*F1404,2)</f>
        <v>0</v>
      </c>
      <c r="H1404" s="187"/>
      <c r="I1404" s="188">
        <f>ROUND(E1404*H1404,2)</f>
        <v>0</v>
      </c>
      <c r="J1404" s="187"/>
      <c r="K1404" s="188">
        <f>ROUND(E1404*J1404,2)</f>
        <v>0</v>
      </c>
      <c r="L1404" s="188">
        <v>21</v>
      </c>
      <c r="M1404" s="188">
        <f>G1404*(1+L1404/100)</f>
        <v>0</v>
      </c>
      <c r="N1404" s="188">
        <v>0</v>
      </c>
      <c r="O1404" s="188">
        <f>ROUND(E1404*N1404,2)</f>
        <v>0</v>
      </c>
      <c r="P1404" s="188">
        <v>0</v>
      </c>
      <c r="Q1404" s="188">
        <f>ROUND(E1404*P1404,2)</f>
        <v>0</v>
      </c>
      <c r="R1404" s="188"/>
      <c r="S1404" s="188" t="s">
        <v>276</v>
      </c>
      <c r="T1404" s="189" t="s">
        <v>180</v>
      </c>
      <c r="U1404" s="166">
        <v>0</v>
      </c>
      <c r="V1404" s="166">
        <f>ROUND(E1404*U1404,2)</f>
        <v>0</v>
      </c>
      <c r="W1404" s="166"/>
      <c r="X1404" s="166" t="s">
        <v>221</v>
      </c>
      <c r="Y1404" s="167"/>
      <c r="Z1404" s="167"/>
      <c r="AA1404" s="167"/>
      <c r="AB1404" s="167"/>
      <c r="AC1404" s="167"/>
      <c r="AD1404" s="167"/>
      <c r="AE1404" s="167"/>
      <c r="AF1404" s="167"/>
      <c r="AG1404" s="167" t="s">
        <v>222</v>
      </c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</row>
    <row r="1405" spans="1:60" outlineLevel="1">
      <c r="A1405" s="158">
        <v>360</v>
      </c>
      <c r="B1405" s="159" t="s">
        <v>1736</v>
      </c>
      <c r="C1405" s="160" t="s">
        <v>1737</v>
      </c>
      <c r="D1405" s="161" t="s">
        <v>239</v>
      </c>
      <c r="E1405" s="162">
        <v>13.170999999999999</v>
      </c>
      <c r="F1405" s="163"/>
      <c r="G1405" s="164">
        <f>ROUND(E1405*F1405,2)</f>
        <v>0</v>
      </c>
      <c r="H1405" s="163"/>
      <c r="I1405" s="164">
        <f>ROUND(E1405*H1405,2)</f>
        <v>0</v>
      </c>
      <c r="J1405" s="163"/>
      <c r="K1405" s="164">
        <f>ROUND(E1405*J1405,2)</f>
        <v>0</v>
      </c>
      <c r="L1405" s="164">
        <v>21</v>
      </c>
      <c r="M1405" s="164">
        <f>G1405*(1+L1405/100)</f>
        <v>0</v>
      </c>
      <c r="N1405" s="164">
        <v>0</v>
      </c>
      <c r="O1405" s="164">
        <f>ROUND(E1405*N1405,2)</f>
        <v>0</v>
      </c>
      <c r="P1405" s="164">
        <v>0</v>
      </c>
      <c r="Q1405" s="164">
        <f>ROUND(E1405*P1405,2)</f>
        <v>0</v>
      </c>
      <c r="R1405" s="164" t="s">
        <v>1433</v>
      </c>
      <c r="S1405" s="164" t="s">
        <v>179</v>
      </c>
      <c r="T1405" s="165" t="s">
        <v>179</v>
      </c>
      <c r="U1405" s="166">
        <v>4.9470000000000001</v>
      </c>
      <c r="V1405" s="166">
        <f>ROUND(E1405*U1405,2)</f>
        <v>65.16</v>
      </c>
      <c r="W1405" s="166"/>
      <c r="X1405" s="166" t="s">
        <v>1494</v>
      </c>
      <c r="Y1405" s="167"/>
      <c r="Z1405" s="167"/>
      <c r="AA1405" s="167"/>
      <c r="AB1405" s="167"/>
      <c r="AC1405" s="167"/>
      <c r="AD1405" s="167"/>
      <c r="AE1405" s="167"/>
      <c r="AF1405" s="167"/>
      <c r="AG1405" s="167" t="s">
        <v>1495</v>
      </c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</row>
    <row r="1406" spans="1:60" ht="12.75" customHeight="1" outlineLevel="1">
      <c r="A1406" s="168"/>
      <c r="B1406" s="169"/>
      <c r="C1406" s="244" t="s">
        <v>1594</v>
      </c>
      <c r="D1406" s="244"/>
      <c r="E1406" s="244"/>
      <c r="F1406" s="244"/>
      <c r="G1406" s="244"/>
      <c r="H1406" s="166"/>
      <c r="I1406" s="166"/>
      <c r="J1406" s="166"/>
      <c r="K1406" s="166"/>
      <c r="L1406" s="166"/>
      <c r="M1406" s="166"/>
      <c r="N1406" s="166"/>
      <c r="O1406" s="166"/>
      <c r="P1406" s="166"/>
      <c r="Q1406" s="166"/>
      <c r="R1406" s="166"/>
      <c r="S1406" s="166"/>
      <c r="T1406" s="166"/>
      <c r="U1406" s="166"/>
      <c r="V1406" s="166"/>
      <c r="W1406" s="166"/>
      <c r="X1406" s="166"/>
      <c r="Y1406" s="167"/>
      <c r="Z1406" s="167"/>
      <c r="AA1406" s="167"/>
      <c r="AB1406" s="167"/>
      <c r="AC1406" s="167"/>
      <c r="AD1406" s="167"/>
      <c r="AE1406" s="167"/>
      <c r="AF1406" s="167"/>
      <c r="AG1406" s="167" t="s">
        <v>224</v>
      </c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</row>
    <row r="1407" spans="1:60">
      <c r="A1407" s="150" t="s">
        <v>174</v>
      </c>
      <c r="B1407" s="151" t="s">
        <v>111</v>
      </c>
      <c r="C1407" s="152" t="s">
        <v>112</v>
      </c>
      <c r="D1407" s="153"/>
      <c r="E1407" s="154"/>
      <c r="F1407" s="155"/>
      <c r="G1407" s="155">
        <f>SUMIF(AG1408:AG1425,"&lt;&gt;NOR",G1408:G1425)</f>
        <v>0</v>
      </c>
      <c r="H1407" s="155"/>
      <c r="I1407" s="155">
        <f>SUM(I1408:I1425)</f>
        <v>0</v>
      </c>
      <c r="J1407" s="155"/>
      <c r="K1407" s="155">
        <f>SUM(K1408:K1425)</f>
        <v>0</v>
      </c>
      <c r="L1407" s="155"/>
      <c r="M1407" s="155">
        <f>SUM(M1408:M1425)</f>
        <v>0</v>
      </c>
      <c r="N1407" s="155"/>
      <c r="O1407" s="155">
        <f>SUM(O1408:O1425)</f>
        <v>3.3699999999999997</v>
      </c>
      <c r="P1407" s="155"/>
      <c r="Q1407" s="155">
        <f>SUM(Q1408:Q1425)</f>
        <v>0</v>
      </c>
      <c r="R1407" s="155"/>
      <c r="S1407" s="155"/>
      <c r="T1407" s="156"/>
      <c r="U1407" s="157"/>
      <c r="V1407" s="157">
        <f>SUM(V1408:V1425)</f>
        <v>7.98</v>
      </c>
      <c r="W1407" s="157"/>
      <c r="X1407" s="157"/>
      <c r="AG1407" t="s">
        <v>175</v>
      </c>
    </row>
    <row r="1408" spans="1:60" ht="22.5" outlineLevel="1">
      <c r="A1408" s="182">
        <v>361</v>
      </c>
      <c r="B1408" s="183" t="s">
        <v>1738</v>
      </c>
      <c r="C1408" s="184" t="s">
        <v>1739</v>
      </c>
      <c r="D1408" s="185" t="s">
        <v>275</v>
      </c>
      <c r="E1408" s="186">
        <v>4</v>
      </c>
      <c r="F1408" s="187"/>
      <c r="G1408" s="188">
        <f t="shared" ref="G1408:G1424" si="7">ROUND(E1408*F1408,2)</f>
        <v>0</v>
      </c>
      <c r="H1408" s="187"/>
      <c r="I1408" s="188">
        <f t="shared" ref="I1408:I1424" si="8">ROUND(E1408*H1408,2)</f>
        <v>0</v>
      </c>
      <c r="J1408" s="187"/>
      <c r="K1408" s="188">
        <f t="shared" ref="K1408:K1424" si="9">ROUND(E1408*J1408,2)</f>
        <v>0</v>
      </c>
      <c r="L1408" s="188">
        <v>21</v>
      </c>
      <c r="M1408" s="188">
        <f t="shared" ref="M1408:M1424" si="10">G1408*(1+L1408/100)</f>
        <v>0</v>
      </c>
      <c r="N1408" s="188">
        <v>3.5000000000000003E-2</v>
      </c>
      <c r="O1408" s="188">
        <f t="shared" ref="O1408:O1424" si="11">ROUND(E1408*N1408,2)</f>
        <v>0.14000000000000001</v>
      </c>
      <c r="P1408" s="188">
        <v>0</v>
      </c>
      <c r="Q1408" s="188">
        <f t="shared" ref="Q1408:Q1424" si="12">ROUND(E1408*P1408,2)</f>
        <v>0</v>
      </c>
      <c r="R1408" s="188"/>
      <c r="S1408" s="188" t="s">
        <v>276</v>
      </c>
      <c r="T1408" s="189" t="s">
        <v>180</v>
      </c>
      <c r="U1408" s="166">
        <v>0</v>
      </c>
      <c r="V1408" s="166">
        <f t="shared" ref="V1408:V1424" si="13">ROUND(E1408*U1408,2)</f>
        <v>0</v>
      </c>
      <c r="W1408" s="166"/>
      <c r="X1408" s="166" t="s">
        <v>221</v>
      </c>
      <c r="Y1408" s="167"/>
      <c r="Z1408" s="167"/>
      <c r="AA1408" s="167"/>
      <c r="AB1408" s="167"/>
      <c r="AC1408" s="167"/>
      <c r="AD1408" s="167"/>
      <c r="AE1408" s="167"/>
      <c r="AF1408" s="167"/>
      <c r="AG1408" s="167" t="s">
        <v>222</v>
      </c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</row>
    <row r="1409" spans="1:60" ht="22.5" outlineLevel="1">
      <c r="A1409" s="182">
        <v>362</v>
      </c>
      <c r="B1409" s="183" t="s">
        <v>1740</v>
      </c>
      <c r="C1409" s="184" t="s">
        <v>1741</v>
      </c>
      <c r="D1409" s="185" t="s">
        <v>275</v>
      </c>
      <c r="E1409" s="186">
        <v>4</v>
      </c>
      <c r="F1409" s="187"/>
      <c r="G1409" s="188">
        <f t="shared" si="7"/>
        <v>0</v>
      </c>
      <c r="H1409" s="187"/>
      <c r="I1409" s="188">
        <f t="shared" si="8"/>
        <v>0</v>
      </c>
      <c r="J1409" s="187"/>
      <c r="K1409" s="188">
        <f t="shared" si="9"/>
        <v>0</v>
      </c>
      <c r="L1409" s="188">
        <v>21</v>
      </c>
      <c r="M1409" s="188">
        <f t="shared" si="10"/>
        <v>0</v>
      </c>
      <c r="N1409" s="188">
        <v>3.5000000000000003E-2</v>
      </c>
      <c r="O1409" s="188">
        <f t="shared" si="11"/>
        <v>0.14000000000000001</v>
      </c>
      <c r="P1409" s="188">
        <v>0</v>
      </c>
      <c r="Q1409" s="188">
        <f t="shared" si="12"/>
        <v>0</v>
      </c>
      <c r="R1409" s="188"/>
      <c r="S1409" s="188" t="s">
        <v>276</v>
      </c>
      <c r="T1409" s="189" t="s">
        <v>180</v>
      </c>
      <c r="U1409" s="166">
        <v>0</v>
      </c>
      <c r="V1409" s="166">
        <f t="shared" si="13"/>
        <v>0</v>
      </c>
      <c r="W1409" s="166"/>
      <c r="X1409" s="166" t="s">
        <v>221</v>
      </c>
      <c r="Y1409" s="167"/>
      <c r="Z1409" s="167"/>
      <c r="AA1409" s="167"/>
      <c r="AB1409" s="167"/>
      <c r="AC1409" s="167"/>
      <c r="AD1409" s="167"/>
      <c r="AE1409" s="167"/>
      <c r="AF1409" s="167"/>
      <c r="AG1409" s="167" t="s">
        <v>222</v>
      </c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</row>
    <row r="1410" spans="1:60" ht="22.5" outlineLevel="1">
      <c r="A1410" s="182">
        <v>363</v>
      </c>
      <c r="B1410" s="183" t="s">
        <v>1742</v>
      </c>
      <c r="C1410" s="184" t="s">
        <v>1743</v>
      </c>
      <c r="D1410" s="185" t="s">
        <v>275</v>
      </c>
      <c r="E1410" s="186">
        <v>4</v>
      </c>
      <c r="F1410" s="187"/>
      <c r="G1410" s="188">
        <f t="shared" si="7"/>
        <v>0</v>
      </c>
      <c r="H1410" s="187"/>
      <c r="I1410" s="188">
        <f t="shared" si="8"/>
        <v>0</v>
      </c>
      <c r="J1410" s="187"/>
      <c r="K1410" s="188">
        <f t="shared" si="9"/>
        <v>0</v>
      </c>
      <c r="L1410" s="188">
        <v>21</v>
      </c>
      <c r="M1410" s="188">
        <f t="shared" si="10"/>
        <v>0</v>
      </c>
      <c r="N1410" s="188">
        <v>3.5000000000000003E-2</v>
      </c>
      <c r="O1410" s="188">
        <f t="shared" si="11"/>
        <v>0.14000000000000001</v>
      </c>
      <c r="P1410" s="188">
        <v>0</v>
      </c>
      <c r="Q1410" s="188">
        <f t="shared" si="12"/>
        <v>0</v>
      </c>
      <c r="R1410" s="188"/>
      <c r="S1410" s="188" t="s">
        <v>276</v>
      </c>
      <c r="T1410" s="189" t="s">
        <v>180</v>
      </c>
      <c r="U1410" s="166">
        <v>0</v>
      </c>
      <c r="V1410" s="166">
        <f t="shared" si="13"/>
        <v>0</v>
      </c>
      <c r="W1410" s="166"/>
      <c r="X1410" s="166" t="s">
        <v>221</v>
      </c>
      <c r="Y1410" s="167"/>
      <c r="Z1410" s="167"/>
      <c r="AA1410" s="167"/>
      <c r="AB1410" s="167"/>
      <c r="AC1410" s="167"/>
      <c r="AD1410" s="167"/>
      <c r="AE1410" s="167"/>
      <c r="AF1410" s="167"/>
      <c r="AG1410" s="167" t="s">
        <v>222</v>
      </c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</row>
    <row r="1411" spans="1:60" ht="22.5" outlineLevel="1">
      <c r="A1411" s="182">
        <v>364</v>
      </c>
      <c r="B1411" s="183" t="s">
        <v>1744</v>
      </c>
      <c r="C1411" s="184" t="s">
        <v>1745</v>
      </c>
      <c r="D1411" s="185" t="s">
        <v>275</v>
      </c>
      <c r="E1411" s="186">
        <v>4</v>
      </c>
      <c r="F1411" s="187"/>
      <c r="G1411" s="188">
        <f t="shared" si="7"/>
        <v>0</v>
      </c>
      <c r="H1411" s="187"/>
      <c r="I1411" s="188">
        <f t="shared" si="8"/>
        <v>0</v>
      </c>
      <c r="J1411" s="187"/>
      <c r="K1411" s="188">
        <f t="shared" si="9"/>
        <v>0</v>
      </c>
      <c r="L1411" s="188">
        <v>21</v>
      </c>
      <c r="M1411" s="188">
        <f t="shared" si="10"/>
        <v>0</v>
      </c>
      <c r="N1411" s="188">
        <v>3.5000000000000003E-2</v>
      </c>
      <c r="O1411" s="188">
        <f t="shared" si="11"/>
        <v>0.14000000000000001</v>
      </c>
      <c r="P1411" s="188">
        <v>0</v>
      </c>
      <c r="Q1411" s="188">
        <f t="shared" si="12"/>
        <v>0</v>
      </c>
      <c r="R1411" s="188"/>
      <c r="S1411" s="188" t="s">
        <v>276</v>
      </c>
      <c r="T1411" s="189" t="s">
        <v>180</v>
      </c>
      <c r="U1411" s="166">
        <v>0</v>
      </c>
      <c r="V1411" s="166">
        <f t="shared" si="13"/>
        <v>0</v>
      </c>
      <c r="W1411" s="166"/>
      <c r="X1411" s="166" t="s">
        <v>221</v>
      </c>
      <c r="Y1411" s="167"/>
      <c r="Z1411" s="167"/>
      <c r="AA1411" s="167"/>
      <c r="AB1411" s="167"/>
      <c r="AC1411" s="167"/>
      <c r="AD1411" s="167"/>
      <c r="AE1411" s="167"/>
      <c r="AF1411" s="167"/>
      <c r="AG1411" s="167" t="s">
        <v>222</v>
      </c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</row>
    <row r="1412" spans="1:60" ht="22.5" outlineLevel="1">
      <c r="A1412" s="182">
        <v>365</v>
      </c>
      <c r="B1412" s="183" t="s">
        <v>1746</v>
      </c>
      <c r="C1412" s="184" t="s">
        <v>1747</v>
      </c>
      <c r="D1412" s="185" t="s">
        <v>275</v>
      </c>
      <c r="E1412" s="186">
        <v>4</v>
      </c>
      <c r="F1412" s="187"/>
      <c r="G1412" s="188">
        <f t="shared" si="7"/>
        <v>0</v>
      </c>
      <c r="H1412" s="187"/>
      <c r="I1412" s="188">
        <f t="shared" si="8"/>
        <v>0</v>
      </c>
      <c r="J1412" s="187"/>
      <c r="K1412" s="188">
        <f t="shared" si="9"/>
        <v>0</v>
      </c>
      <c r="L1412" s="188">
        <v>21</v>
      </c>
      <c r="M1412" s="188">
        <f t="shared" si="10"/>
        <v>0</v>
      </c>
      <c r="N1412" s="188">
        <v>3.5000000000000003E-2</v>
      </c>
      <c r="O1412" s="188">
        <f t="shared" si="11"/>
        <v>0.14000000000000001</v>
      </c>
      <c r="P1412" s="188">
        <v>0</v>
      </c>
      <c r="Q1412" s="188">
        <f t="shared" si="12"/>
        <v>0</v>
      </c>
      <c r="R1412" s="188"/>
      <c r="S1412" s="188" t="s">
        <v>276</v>
      </c>
      <c r="T1412" s="189" t="s">
        <v>180</v>
      </c>
      <c r="U1412" s="166">
        <v>0</v>
      </c>
      <c r="V1412" s="166">
        <f t="shared" si="13"/>
        <v>0</v>
      </c>
      <c r="W1412" s="166"/>
      <c r="X1412" s="166" t="s">
        <v>221</v>
      </c>
      <c r="Y1412" s="167"/>
      <c r="Z1412" s="167"/>
      <c r="AA1412" s="167"/>
      <c r="AB1412" s="167"/>
      <c r="AC1412" s="167"/>
      <c r="AD1412" s="167"/>
      <c r="AE1412" s="167"/>
      <c r="AF1412" s="167"/>
      <c r="AG1412" s="167" t="s">
        <v>222</v>
      </c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</row>
    <row r="1413" spans="1:60" ht="22.5" outlineLevel="1">
      <c r="A1413" s="182">
        <v>366</v>
      </c>
      <c r="B1413" s="183" t="s">
        <v>1748</v>
      </c>
      <c r="C1413" s="184" t="s">
        <v>1749</v>
      </c>
      <c r="D1413" s="185" t="s">
        <v>275</v>
      </c>
      <c r="E1413" s="186">
        <v>2</v>
      </c>
      <c r="F1413" s="187"/>
      <c r="G1413" s="188">
        <f t="shared" si="7"/>
        <v>0</v>
      </c>
      <c r="H1413" s="187"/>
      <c r="I1413" s="188">
        <f t="shared" si="8"/>
        <v>0</v>
      </c>
      <c r="J1413" s="187"/>
      <c r="K1413" s="188">
        <f t="shared" si="9"/>
        <v>0</v>
      </c>
      <c r="L1413" s="188">
        <v>21</v>
      </c>
      <c r="M1413" s="188">
        <f t="shared" si="10"/>
        <v>0</v>
      </c>
      <c r="N1413" s="188">
        <v>3.5000000000000003E-2</v>
      </c>
      <c r="O1413" s="188">
        <f t="shared" si="11"/>
        <v>7.0000000000000007E-2</v>
      </c>
      <c r="P1413" s="188">
        <v>0</v>
      </c>
      <c r="Q1413" s="188">
        <f t="shared" si="12"/>
        <v>0</v>
      </c>
      <c r="R1413" s="188"/>
      <c r="S1413" s="188" t="s">
        <v>276</v>
      </c>
      <c r="T1413" s="189" t="s">
        <v>180</v>
      </c>
      <c r="U1413" s="166">
        <v>0</v>
      </c>
      <c r="V1413" s="166">
        <f t="shared" si="13"/>
        <v>0</v>
      </c>
      <c r="W1413" s="166"/>
      <c r="X1413" s="166" t="s">
        <v>221</v>
      </c>
      <c r="Y1413" s="167"/>
      <c r="Z1413" s="167"/>
      <c r="AA1413" s="167"/>
      <c r="AB1413" s="167"/>
      <c r="AC1413" s="167"/>
      <c r="AD1413" s="167"/>
      <c r="AE1413" s="167"/>
      <c r="AF1413" s="167"/>
      <c r="AG1413" s="167" t="s">
        <v>222</v>
      </c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</row>
    <row r="1414" spans="1:60" ht="22.5" outlineLevel="1">
      <c r="A1414" s="182">
        <v>367</v>
      </c>
      <c r="B1414" s="183" t="s">
        <v>1750</v>
      </c>
      <c r="C1414" s="184" t="s">
        <v>1751</v>
      </c>
      <c r="D1414" s="185" t="s">
        <v>275</v>
      </c>
      <c r="E1414" s="186">
        <v>33</v>
      </c>
      <c r="F1414" s="187"/>
      <c r="G1414" s="188">
        <f t="shared" si="7"/>
        <v>0</v>
      </c>
      <c r="H1414" s="187"/>
      <c r="I1414" s="188">
        <f t="shared" si="8"/>
        <v>0</v>
      </c>
      <c r="J1414" s="187"/>
      <c r="K1414" s="188">
        <f t="shared" si="9"/>
        <v>0</v>
      </c>
      <c r="L1414" s="188">
        <v>21</v>
      </c>
      <c r="M1414" s="188">
        <f t="shared" si="10"/>
        <v>0</v>
      </c>
      <c r="N1414" s="188">
        <v>3.5000000000000003E-2</v>
      </c>
      <c r="O1414" s="188">
        <f t="shared" si="11"/>
        <v>1.1599999999999999</v>
      </c>
      <c r="P1414" s="188">
        <v>0</v>
      </c>
      <c r="Q1414" s="188">
        <f t="shared" si="12"/>
        <v>0</v>
      </c>
      <c r="R1414" s="188"/>
      <c r="S1414" s="188" t="s">
        <v>276</v>
      </c>
      <c r="T1414" s="189" t="s">
        <v>180</v>
      </c>
      <c r="U1414" s="166">
        <v>0</v>
      </c>
      <c r="V1414" s="166">
        <f t="shared" si="13"/>
        <v>0</v>
      </c>
      <c r="W1414" s="166"/>
      <c r="X1414" s="166" t="s">
        <v>221</v>
      </c>
      <c r="Y1414" s="167"/>
      <c r="Z1414" s="167"/>
      <c r="AA1414" s="167"/>
      <c r="AB1414" s="167"/>
      <c r="AC1414" s="167"/>
      <c r="AD1414" s="167"/>
      <c r="AE1414" s="167"/>
      <c r="AF1414" s="167"/>
      <c r="AG1414" s="167" t="s">
        <v>222</v>
      </c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</row>
    <row r="1415" spans="1:60" ht="22.5" outlineLevel="1">
      <c r="A1415" s="182">
        <v>368</v>
      </c>
      <c r="B1415" s="183" t="s">
        <v>1752</v>
      </c>
      <c r="C1415" s="184" t="s">
        <v>1753</v>
      </c>
      <c r="D1415" s="185" t="s">
        <v>275</v>
      </c>
      <c r="E1415" s="186">
        <v>17</v>
      </c>
      <c r="F1415" s="187"/>
      <c r="G1415" s="188">
        <f t="shared" si="7"/>
        <v>0</v>
      </c>
      <c r="H1415" s="187"/>
      <c r="I1415" s="188">
        <f t="shared" si="8"/>
        <v>0</v>
      </c>
      <c r="J1415" s="187"/>
      <c r="K1415" s="188">
        <f t="shared" si="9"/>
        <v>0</v>
      </c>
      <c r="L1415" s="188">
        <v>21</v>
      </c>
      <c r="M1415" s="188">
        <f t="shared" si="10"/>
        <v>0</v>
      </c>
      <c r="N1415" s="188">
        <v>3.5000000000000003E-2</v>
      </c>
      <c r="O1415" s="188">
        <f t="shared" si="11"/>
        <v>0.6</v>
      </c>
      <c r="P1415" s="188">
        <v>0</v>
      </c>
      <c r="Q1415" s="188">
        <f t="shared" si="12"/>
        <v>0</v>
      </c>
      <c r="R1415" s="188"/>
      <c r="S1415" s="188" t="s">
        <v>276</v>
      </c>
      <c r="T1415" s="189" t="s">
        <v>180</v>
      </c>
      <c r="U1415" s="166">
        <v>0</v>
      </c>
      <c r="V1415" s="166">
        <f t="shared" si="13"/>
        <v>0</v>
      </c>
      <c r="W1415" s="166"/>
      <c r="X1415" s="166" t="s">
        <v>221</v>
      </c>
      <c r="Y1415" s="167"/>
      <c r="Z1415" s="167"/>
      <c r="AA1415" s="167"/>
      <c r="AB1415" s="167"/>
      <c r="AC1415" s="167"/>
      <c r="AD1415" s="167"/>
      <c r="AE1415" s="167"/>
      <c r="AF1415" s="167"/>
      <c r="AG1415" s="167" t="s">
        <v>222</v>
      </c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</row>
    <row r="1416" spans="1:60" ht="22.5" outlineLevel="1">
      <c r="A1416" s="182">
        <v>369</v>
      </c>
      <c r="B1416" s="183" t="s">
        <v>1754</v>
      </c>
      <c r="C1416" s="184" t="s">
        <v>1755</v>
      </c>
      <c r="D1416" s="185" t="s">
        <v>275</v>
      </c>
      <c r="E1416" s="186">
        <v>10</v>
      </c>
      <c r="F1416" s="187"/>
      <c r="G1416" s="188">
        <f t="shared" si="7"/>
        <v>0</v>
      </c>
      <c r="H1416" s="187"/>
      <c r="I1416" s="188">
        <f t="shared" si="8"/>
        <v>0</v>
      </c>
      <c r="J1416" s="187"/>
      <c r="K1416" s="188">
        <f t="shared" si="9"/>
        <v>0</v>
      </c>
      <c r="L1416" s="188">
        <v>21</v>
      </c>
      <c r="M1416" s="188">
        <f t="shared" si="10"/>
        <v>0</v>
      </c>
      <c r="N1416" s="188">
        <v>3.5000000000000003E-2</v>
      </c>
      <c r="O1416" s="188">
        <f t="shared" si="11"/>
        <v>0.35</v>
      </c>
      <c r="P1416" s="188">
        <v>0</v>
      </c>
      <c r="Q1416" s="188">
        <f t="shared" si="12"/>
        <v>0</v>
      </c>
      <c r="R1416" s="188"/>
      <c r="S1416" s="188" t="s">
        <v>276</v>
      </c>
      <c r="T1416" s="189" t="s">
        <v>180</v>
      </c>
      <c r="U1416" s="166">
        <v>0</v>
      </c>
      <c r="V1416" s="166">
        <f t="shared" si="13"/>
        <v>0</v>
      </c>
      <c r="W1416" s="166"/>
      <c r="X1416" s="166" t="s">
        <v>221</v>
      </c>
      <c r="Y1416" s="167"/>
      <c r="Z1416" s="167"/>
      <c r="AA1416" s="167"/>
      <c r="AB1416" s="167"/>
      <c r="AC1416" s="167"/>
      <c r="AD1416" s="167"/>
      <c r="AE1416" s="167"/>
      <c r="AF1416" s="167"/>
      <c r="AG1416" s="167" t="s">
        <v>222</v>
      </c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</row>
    <row r="1417" spans="1:60" ht="22.5" outlineLevel="1">
      <c r="A1417" s="182">
        <v>370</v>
      </c>
      <c r="B1417" s="183" t="s">
        <v>1756</v>
      </c>
      <c r="C1417" s="184" t="s">
        <v>1757</v>
      </c>
      <c r="D1417" s="185" t="s">
        <v>275</v>
      </c>
      <c r="E1417" s="186">
        <v>2</v>
      </c>
      <c r="F1417" s="187"/>
      <c r="G1417" s="188">
        <f t="shared" si="7"/>
        <v>0</v>
      </c>
      <c r="H1417" s="187"/>
      <c r="I1417" s="188">
        <f t="shared" si="8"/>
        <v>0</v>
      </c>
      <c r="J1417" s="187"/>
      <c r="K1417" s="188">
        <f t="shared" si="9"/>
        <v>0</v>
      </c>
      <c r="L1417" s="188">
        <v>21</v>
      </c>
      <c r="M1417" s="188">
        <f t="shared" si="10"/>
        <v>0</v>
      </c>
      <c r="N1417" s="188">
        <v>7.4999999999999997E-2</v>
      </c>
      <c r="O1417" s="188">
        <f t="shared" si="11"/>
        <v>0.15</v>
      </c>
      <c r="P1417" s="188">
        <v>0</v>
      </c>
      <c r="Q1417" s="188">
        <f t="shared" si="12"/>
        <v>0</v>
      </c>
      <c r="R1417" s="188"/>
      <c r="S1417" s="188" t="s">
        <v>276</v>
      </c>
      <c r="T1417" s="189" t="s">
        <v>180</v>
      </c>
      <c r="U1417" s="166">
        <v>0</v>
      </c>
      <c r="V1417" s="166">
        <f t="shared" si="13"/>
        <v>0</v>
      </c>
      <c r="W1417" s="166"/>
      <c r="X1417" s="166" t="s">
        <v>221</v>
      </c>
      <c r="Y1417" s="167"/>
      <c r="Z1417" s="167"/>
      <c r="AA1417" s="167"/>
      <c r="AB1417" s="167"/>
      <c r="AC1417" s="167"/>
      <c r="AD1417" s="167"/>
      <c r="AE1417" s="167"/>
      <c r="AF1417" s="167"/>
      <c r="AG1417" s="167" t="s">
        <v>222</v>
      </c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</row>
    <row r="1418" spans="1:60" ht="22.5" outlineLevel="1">
      <c r="A1418" s="182">
        <v>371</v>
      </c>
      <c r="B1418" s="183" t="s">
        <v>1758</v>
      </c>
      <c r="C1418" s="184" t="s">
        <v>1759</v>
      </c>
      <c r="D1418" s="185" t="s">
        <v>275</v>
      </c>
      <c r="E1418" s="186">
        <v>2</v>
      </c>
      <c r="F1418" s="187"/>
      <c r="G1418" s="188">
        <f t="shared" si="7"/>
        <v>0</v>
      </c>
      <c r="H1418" s="187"/>
      <c r="I1418" s="188">
        <f t="shared" si="8"/>
        <v>0</v>
      </c>
      <c r="J1418" s="187"/>
      <c r="K1418" s="188">
        <f t="shared" si="9"/>
        <v>0</v>
      </c>
      <c r="L1418" s="188">
        <v>21</v>
      </c>
      <c r="M1418" s="188">
        <f t="shared" si="10"/>
        <v>0</v>
      </c>
      <c r="N1418" s="188">
        <v>3.5000000000000003E-2</v>
      </c>
      <c r="O1418" s="188">
        <f t="shared" si="11"/>
        <v>7.0000000000000007E-2</v>
      </c>
      <c r="P1418" s="188">
        <v>0</v>
      </c>
      <c r="Q1418" s="188">
        <f t="shared" si="12"/>
        <v>0</v>
      </c>
      <c r="R1418" s="188"/>
      <c r="S1418" s="188" t="s">
        <v>276</v>
      </c>
      <c r="T1418" s="189" t="s">
        <v>180</v>
      </c>
      <c r="U1418" s="166">
        <v>0</v>
      </c>
      <c r="V1418" s="166">
        <f t="shared" si="13"/>
        <v>0</v>
      </c>
      <c r="W1418" s="166"/>
      <c r="X1418" s="166" t="s">
        <v>221</v>
      </c>
      <c r="Y1418" s="167"/>
      <c r="Z1418" s="167"/>
      <c r="AA1418" s="167"/>
      <c r="AB1418" s="167"/>
      <c r="AC1418" s="167"/>
      <c r="AD1418" s="167"/>
      <c r="AE1418" s="167"/>
      <c r="AF1418" s="167"/>
      <c r="AG1418" s="167" t="s">
        <v>222</v>
      </c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</row>
    <row r="1419" spans="1:60" ht="22.5" outlineLevel="1">
      <c r="A1419" s="182">
        <v>372</v>
      </c>
      <c r="B1419" s="183" t="s">
        <v>1760</v>
      </c>
      <c r="C1419" s="184" t="s">
        <v>1761</v>
      </c>
      <c r="D1419" s="185" t="s">
        <v>275</v>
      </c>
      <c r="E1419" s="186">
        <v>1</v>
      </c>
      <c r="F1419" s="187"/>
      <c r="G1419" s="188">
        <f t="shared" si="7"/>
        <v>0</v>
      </c>
      <c r="H1419" s="187"/>
      <c r="I1419" s="188">
        <f t="shared" si="8"/>
        <v>0</v>
      </c>
      <c r="J1419" s="187"/>
      <c r="K1419" s="188">
        <f t="shared" si="9"/>
        <v>0</v>
      </c>
      <c r="L1419" s="188">
        <v>21</v>
      </c>
      <c r="M1419" s="188">
        <f t="shared" si="10"/>
        <v>0</v>
      </c>
      <c r="N1419" s="188">
        <v>3.5000000000000003E-2</v>
      </c>
      <c r="O1419" s="188">
        <f t="shared" si="11"/>
        <v>0.04</v>
      </c>
      <c r="P1419" s="188">
        <v>0</v>
      </c>
      <c r="Q1419" s="188">
        <f t="shared" si="12"/>
        <v>0</v>
      </c>
      <c r="R1419" s="188"/>
      <c r="S1419" s="188" t="s">
        <v>276</v>
      </c>
      <c r="T1419" s="189" t="s">
        <v>180</v>
      </c>
      <c r="U1419" s="166">
        <v>0</v>
      </c>
      <c r="V1419" s="166">
        <f t="shared" si="13"/>
        <v>0</v>
      </c>
      <c r="W1419" s="166"/>
      <c r="X1419" s="166" t="s">
        <v>221</v>
      </c>
      <c r="Y1419" s="167"/>
      <c r="Z1419" s="167"/>
      <c r="AA1419" s="167"/>
      <c r="AB1419" s="167"/>
      <c r="AC1419" s="167"/>
      <c r="AD1419" s="167"/>
      <c r="AE1419" s="167"/>
      <c r="AF1419" s="167"/>
      <c r="AG1419" s="167" t="s">
        <v>222</v>
      </c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</row>
    <row r="1420" spans="1:60" ht="22.5" outlineLevel="1">
      <c r="A1420" s="182">
        <v>373</v>
      </c>
      <c r="B1420" s="183" t="s">
        <v>1762</v>
      </c>
      <c r="C1420" s="184" t="s">
        <v>1763</v>
      </c>
      <c r="D1420" s="185" t="s">
        <v>275</v>
      </c>
      <c r="E1420" s="186">
        <v>1</v>
      </c>
      <c r="F1420" s="187"/>
      <c r="G1420" s="188">
        <f t="shared" si="7"/>
        <v>0</v>
      </c>
      <c r="H1420" s="187"/>
      <c r="I1420" s="188">
        <f t="shared" si="8"/>
        <v>0</v>
      </c>
      <c r="J1420" s="187"/>
      <c r="K1420" s="188">
        <f t="shared" si="9"/>
        <v>0</v>
      </c>
      <c r="L1420" s="188">
        <v>21</v>
      </c>
      <c r="M1420" s="188">
        <f t="shared" si="10"/>
        <v>0</v>
      </c>
      <c r="N1420" s="188">
        <v>3.5000000000000003E-2</v>
      </c>
      <c r="O1420" s="188">
        <f t="shared" si="11"/>
        <v>0.04</v>
      </c>
      <c r="P1420" s="188">
        <v>0</v>
      </c>
      <c r="Q1420" s="188">
        <f t="shared" si="12"/>
        <v>0</v>
      </c>
      <c r="R1420" s="188"/>
      <c r="S1420" s="188" t="s">
        <v>276</v>
      </c>
      <c r="T1420" s="189" t="s">
        <v>180</v>
      </c>
      <c r="U1420" s="166">
        <v>0</v>
      </c>
      <c r="V1420" s="166">
        <f t="shared" si="13"/>
        <v>0</v>
      </c>
      <c r="W1420" s="166"/>
      <c r="X1420" s="166" t="s">
        <v>221</v>
      </c>
      <c r="Y1420" s="167"/>
      <c r="Z1420" s="167"/>
      <c r="AA1420" s="167"/>
      <c r="AB1420" s="167"/>
      <c r="AC1420" s="167"/>
      <c r="AD1420" s="167"/>
      <c r="AE1420" s="167"/>
      <c r="AF1420" s="167"/>
      <c r="AG1420" s="167" t="s">
        <v>222</v>
      </c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</row>
    <row r="1421" spans="1:60" ht="22.5" outlineLevel="1">
      <c r="A1421" s="182">
        <v>374</v>
      </c>
      <c r="B1421" s="183" t="s">
        <v>1764</v>
      </c>
      <c r="C1421" s="184" t="s">
        <v>1765</v>
      </c>
      <c r="D1421" s="185" t="s">
        <v>275</v>
      </c>
      <c r="E1421" s="186">
        <v>1</v>
      </c>
      <c r="F1421" s="187"/>
      <c r="G1421" s="188">
        <f t="shared" si="7"/>
        <v>0</v>
      </c>
      <c r="H1421" s="187"/>
      <c r="I1421" s="188">
        <f t="shared" si="8"/>
        <v>0</v>
      </c>
      <c r="J1421" s="187"/>
      <c r="K1421" s="188">
        <f t="shared" si="9"/>
        <v>0</v>
      </c>
      <c r="L1421" s="188">
        <v>21</v>
      </c>
      <c r="M1421" s="188">
        <f t="shared" si="10"/>
        <v>0</v>
      </c>
      <c r="N1421" s="188">
        <v>7.4999999999999997E-2</v>
      </c>
      <c r="O1421" s="188">
        <f t="shared" si="11"/>
        <v>0.08</v>
      </c>
      <c r="P1421" s="188">
        <v>0</v>
      </c>
      <c r="Q1421" s="188">
        <f t="shared" si="12"/>
        <v>0</v>
      </c>
      <c r="R1421" s="188"/>
      <c r="S1421" s="188" t="s">
        <v>276</v>
      </c>
      <c r="T1421" s="189" t="s">
        <v>180</v>
      </c>
      <c r="U1421" s="166">
        <v>0</v>
      </c>
      <c r="V1421" s="166">
        <f t="shared" si="13"/>
        <v>0</v>
      </c>
      <c r="W1421" s="166"/>
      <c r="X1421" s="166" t="s">
        <v>221</v>
      </c>
      <c r="Y1421" s="167"/>
      <c r="Z1421" s="167"/>
      <c r="AA1421" s="167"/>
      <c r="AB1421" s="167"/>
      <c r="AC1421" s="167"/>
      <c r="AD1421" s="167"/>
      <c r="AE1421" s="167"/>
      <c r="AF1421" s="167"/>
      <c r="AG1421" s="167" t="s">
        <v>222</v>
      </c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</row>
    <row r="1422" spans="1:60" ht="22.5" outlineLevel="1">
      <c r="A1422" s="182">
        <v>375</v>
      </c>
      <c r="B1422" s="183" t="s">
        <v>1766</v>
      </c>
      <c r="C1422" s="184" t="s">
        <v>1767</v>
      </c>
      <c r="D1422" s="185" t="s">
        <v>275</v>
      </c>
      <c r="E1422" s="186">
        <v>1</v>
      </c>
      <c r="F1422" s="187"/>
      <c r="G1422" s="188">
        <f t="shared" si="7"/>
        <v>0</v>
      </c>
      <c r="H1422" s="187"/>
      <c r="I1422" s="188">
        <f t="shared" si="8"/>
        <v>0</v>
      </c>
      <c r="J1422" s="187"/>
      <c r="K1422" s="188">
        <f t="shared" si="9"/>
        <v>0</v>
      </c>
      <c r="L1422" s="188">
        <v>21</v>
      </c>
      <c r="M1422" s="188">
        <f t="shared" si="10"/>
        <v>0</v>
      </c>
      <c r="N1422" s="188">
        <v>2.5000000000000001E-2</v>
      </c>
      <c r="O1422" s="188">
        <f t="shared" si="11"/>
        <v>0.03</v>
      </c>
      <c r="P1422" s="188">
        <v>0</v>
      </c>
      <c r="Q1422" s="188">
        <f t="shared" si="12"/>
        <v>0</v>
      </c>
      <c r="R1422" s="188"/>
      <c r="S1422" s="188" t="s">
        <v>276</v>
      </c>
      <c r="T1422" s="189" t="s">
        <v>180</v>
      </c>
      <c r="U1422" s="166">
        <v>0</v>
      </c>
      <c r="V1422" s="166">
        <f t="shared" si="13"/>
        <v>0</v>
      </c>
      <c r="W1422" s="166"/>
      <c r="X1422" s="166" t="s">
        <v>221</v>
      </c>
      <c r="Y1422" s="167"/>
      <c r="Z1422" s="167"/>
      <c r="AA1422" s="167"/>
      <c r="AB1422" s="167"/>
      <c r="AC1422" s="167"/>
      <c r="AD1422" s="167"/>
      <c r="AE1422" s="167"/>
      <c r="AF1422" s="167"/>
      <c r="AG1422" s="167" t="s">
        <v>222</v>
      </c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</row>
    <row r="1423" spans="1:60" ht="22.5" outlineLevel="1">
      <c r="A1423" s="203" t="s">
        <v>2092</v>
      </c>
      <c r="B1423" s="204" t="s">
        <v>2093</v>
      </c>
      <c r="C1423" s="205" t="s">
        <v>2094</v>
      </c>
      <c r="D1423" s="206" t="s">
        <v>275</v>
      </c>
      <c r="E1423" s="202">
        <v>1</v>
      </c>
      <c r="F1423" s="187"/>
      <c r="G1423" s="188">
        <f t="shared" ref="G1423" si="14">ROUND(E1423*F1423,2)</f>
        <v>0</v>
      </c>
      <c r="H1423" s="187"/>
      <c r="I1423" s="188">
        <f t="shared" ref="I1423" si="15">ROUND(E1423*H1423,2)</f>
        <v>0</v>
      </c>
      <c r="J1423" s="187"/>
      <c r="K1423" s="188">
        <f t="shared" ref="K1423" si="16">ROUND(E1423*J1423,2)</f>
        <v>0</v>
      </c>
      <c r="L1423" s="188">
        <v>21</v>
      </c>
      <c r="M1423" s="188">
        <f t="shared" ref="M1423" si="17">G1423*(1+L1423/100)</f>
        <v>0</v>
      </c>
      <c r="N1423" s="188">
        <v>7.4999999999999997E-2</v>
      </c>
      <c r="O1423" s="188">
        <f t="shared" ref="O1423" si="18">ROUND(E1423*N1423,2)</f>
        <v>0.08</v>
      </c>
      <c r="P1423" s="188">
        <v>0</v>
      </c>
      <c r="Q1423" s="188">
        <f t="shared" ref="Q1423" si="19">ROUND(E1423*P1423,2)</f>
        <v>0</v>
      </c>
      <c r="R1423" s="188"/>
      <c r="S1423" s="188" t="s">
        <v>276</v>
      </c>
      <c r="T1423" s="189" t="s">
        <v>180</v>
      </c>
      <c r="U1423" s="166">
        <v>0</v>
      </c>
      <c r="V1423" s="166">
        <f t="shared" ref="V1423" si="20">ROUND(E1423*U1423,2)</f>
        <v>0</v>
      </c>
      <c r="W1423" s="166"/>
      <c r="X1423" s="166" t="s">
        <v>221</v>
      </c>
      <c r="Y1423" s="167"/>
      <c r="Z1423" s="167"/>
      <c r="AA1423" s="167"/>
      <c r="AB1423" s="167"/>
      <c r="AC1423" s="167"/>
      <c r="AD1423" s="167"/>
      <c r="AE1423" s="167"/>
      <c r="AF1423" s="167"/>
      <c r="AG1423" s="167" t="s">
        <v>222</v>
      </c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</row>
    <row r="1424" spans="1:60" outlineLevel="1">
      <c r="A1424" s="158">
        <v>376</v>
      </c>
      <c r="B1424" s="159" t="s">
        <v>1768</v>
      </c>
      <c r="C1424" s="160" t="s">
        <v>1769</v>
      </c>
      <c r="D1424" s="161" t="s">
        <v>239</v>
      </c>
      <c r="E1424" s="162">
        <v>3.26</v>
      </c>
      <c r="F1424" s="163"/>
      <c r="G1424" s="164">
        <f t="shared" si="7"/>
        <v>0</v>
      </c>
      <c r="H1424" s="163"/>
      <c r="I1424" s="164">
        <f t="shared" si="8"/>
        <v>0</v>
      </c>
      <c r="J1424" s="163"/>
      <c r="K1424" s="164">
        <f t="shared" si="9"/>
        <v>0</v>
      </c>
      <c r="L1424" s="164">
        <v>21</v>
      </c>
      <c r="M1424" s="164">
        <f t="shared" si="10"/>
        <v>0</v>
      </c>
      <c r="N1424" s="164">
        <v>0</v>
      </c>
      <c r="O1424" s="164">
        <f t="shared" si="11"/>
        <v>0</v>
      </c>
      <c r="P1424" s="164">
        <v>0</v>
      </c>
      <c r="Q1424" s="164">
        <f t="shared" si="12"/>
        <v>0</v>
      </c>
      <c r="R1424" s="164" t="s">
        <v>1770</v>
      </c>
      <c r="S1424" s="164" t="s">
        <v>179</v>
      </c>
      <c r="T1424" s="165" t="s">
        <v>179</v>
      </c>
      <c r="U1424" s="166">
        <v>2.4470000000000001</v>
      </c>
      <c r="V1424" s="166">
        <f t="shared" si="13"/>
        <v>7.98</v>
      </c>
      <c r="W1424" s="166"/>
      <c r="X1424" s="166" t="s">
        <v>1494</v>
      </c>
      <c r="Y1424" s="167"/>
      <c r="Z1424" s="167"/>
      <c r="AA1424" s="167"/>
      <c r="AB1424" s="167"/>
      <c r="AC1424" s="167"/>
      <c r="AD1424" s="167"/>
      <c r="AE1424" s="167"/>
      <c r="AF1424" s="167"/>
      <c r="AG1424" s="167" t="s">
        <v>1495</v>
      </c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</row>
    <row r="1425" spans="1:60" ht="12.75" customHeight="1" outlineLevel="1">
      <c r="A1425" s="168"/>
      <c r="B1425" s="169"/>
      <c r="C1425" s="244" t="s">
        <v>1594</v>
      </c>
      <c r="D1425" s="244"/>
      <c r="E1425" s="244"/>
      <c r="F1425" s="244"/>
      <c r="G1425" s="244"/>
      <c r="H1425" s="166"/>
      <c r="I1425" s="166"/>
      <c r="J1425" s="166"/>
      <c r="K1425" s="166"/>
      <c r="L1425" s="166"/>
      <c r="M1425" s="166"/>
      <c r="N1425" s="166"/>
      <c r="O1425" s="166"/>
      <c r="P1425" s="166"/>
      <c r="Q1425" s="166"/>
      <c r="R1425" s="166"/>
      <c r="S1425" s="166"/>
      <c r="T1425" s="166"/>
      <c r="U1425" s="166"/>
      <c r="V1425" s="166"/>
      <c r="W1425" s="166"/>
      <c r="X1425" s="166"/>
      <c r="Y1425" s="167"/>
      <c r="Z1425" s="167"/>
      <c r="AA1425" s="167"/>
      <c r="AB1425" s="167"/>
      <c r="AC1425" s="167"/>
      <c r="AD1425" s="167"/>
      <c r="AE1425" s="167"/>
      <c r="AF1425" s="167"/>
      <c r="AG1425" s="167" t="s">
        <v>224</v>
      </c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</row>
    <row r="1426" spans="1:60">
      <c r="A1426" s="150" t="s">
        <v>174</v>
      </c>
      <c r="B1426" s="151" t="s">
        <v>113</v>
      </c>
      <c r="C1426" s="152" t="s">
        <v>114</v>
      </c>
      <c r="D1426" s="153"/>
      <c r="E1426" s="154"/>
      <c r="F1426" s="155"/>
      <c r="G1426" s="155">
        <f>SUMIF(AG1427:AG1432,"&lt;&gt;NOR",G1427:G1432)</f>
        <v>0</v>
      </c>
      <c r="H1426" s="155"/>
      <c r="I1426" s="155">
        <f>SUM(I1427:I1432)</f>
        <v>0</v>
      </c>
      <c r="J1426" s="155"/>
      <c r="K1426" s="155">
        <f>SUM(K1427:K1432)</f>
        <v>0</v>
      </c>
      <c r="L1426" s="155"/>
      <c r="M1426" s="155">
        <f>SUM(M1427:M1432)</f>
        <v>0</v>
      </c>
      <c r="N1426" s="155"/>
      <c r="O1426" s="155">
        <f>SUM(O1427:O1432)</f>
        <v>2</v>
      </c>
      <c r="P1426" s="155"/>
      <c r="Q1426" s="155">
        <f>SUM(Q1427:Q1432)</f>
        <v>0</v>
      </c>
      <c r="R1426" s="155"/>
      <c r="S1426" s="155"/>
      <c r="T1426" s="156"/>
      <c r="U1426" s="157"/>
      <c r="V1426" s="157">
        <f>SUM(V1427:V1432)</f>
        <v>6</v>
      </c>
      <c r="W1426" s="157"/>
      <c r="X1426" s="157"/>
      <c r="AG1426" t="s">
        <v>175</v>
      </c>
    </row>
    <row r="1427" spans="1:60" outlineLevel="1">
      <c r="A1427" s="182">
        <v>377</v>
      </c>
      <c r="B1427" s="183" t="s">
        <v>1771</v>
      </c>
      <c r="C1427" s="184" t="s">
        <v>1772</v>
      </c>
      <c r="D1427" s="185" t="s">
        <v>275</v>
      </c>
      <c r="E1427" s="186">
        <v>16</v>
      </c>
      <c r="F1427" s="187"/>
      <c r="G1427" s="188">
        <f>ROUND(E1427*F1427,2)</f>
        <v>0</v>
      </c>
      <c r="H1427" s="187"/>
      <c r="I1427" s="188">
        <f>ROUND(E1427*H1427,2)</f>
        <v>0</v>
      </c>
      <c r="J1427" s="187"/>
      <c r="K1427" s="188">
        <f>ROUND(E1427*J1427,2)</f>
        <v>0</v>
      </c>
      <c r="L1427" s="188">
        <v>21</v>
      </c>
      <c r="M1427" s="188">
        <f>G1427*(1+L1427/100)</f>
        <v>0</v>
      </c>
      <c r="N1427" s="188">
        <v>4.4999999999999998E-2</v>
      </c>
      <c r="O1427" s="188">
        <f>ROUND(E1427*N1427,2)</f>
        <v>0.72</v>
      </c>
      <c r="P1427" s="188">
        <v>0</v>
      </c>
      <c r="Q1427" s="188">
        <f>ROUND(E1427*P1427,2)</f>
        <v>0</v>
      </c>
      <c r="R1427" s="188"/>
      <c r="S1427" s="188" t="s">
        <v>276</v>
      </c>
      <c r="T1427" s="189" t="s">
        <v>180</v>
      </c>
      <c r="U1427" s="166">
        <v>0</v>
      </c>
      <c r="V1427" s="166">
        <f>ROUND(E1427*U1427,2)</f>
        <v>0</v>
      </c>
      <c r="W1427" s="166"/>
      <c r="X1427" s="166" t="s">
        <v>221</v>
      </c>
      <c r="Y1427" s="167"/>
      <c r="Z1427" s="167"/>
      <c r="AA1427" s="167"/>
      <c r="AB1427" s="167"/>
      <c r="AC1427" s="167"/>
      <c r="AD1427" s="167"/>
      <c r="AE1427" s="167"/>
      <c r="AF1427" s="167"/>
      <c r="AG1427" s="167" t="s">
        <v>222</v>
      </c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</row>
    <row r="1428" spans="1:60" outlineLevel="1">
      <c r="A1428" s="182">
        <v>378</v>
      </c>
      <c r="B1428" s="183" t="s">
        <v>1773</v>
      </c>
      <c r="C1428" s="184" t="s">
        <v>1774</v>
      </c>
      <c r="D1428" s="185" t="s">
        <v>275</v>
      </c>
      <c r="E1428" s="186">
        <v>13</v>
      </c>
      <c r="F1428" s="187"/>
      <c r="G1428" s="188">
        <f>ROUND(E1428*F1428,2)</f>
        <v>0</v>
      </c>
      <c r="H1428" s="187"/>
      <c r="I1428" s="188">
        <f>ROUND(E1428*H1428,2)</f>
        <v>0</v>
      </c>
      <c r="J1428" s="187"/>
      <c r="K1428" s="188">
        <f>ROUND(E1428*J1428,2)</f>
        <v>0</v>
      </c>
      <c r="L1428" s="188">
        <v>21</v>
      </c>
      <c r="M1428" s="188">
        <f>G1428*(1+L1428/100)</f>
        <v>0</v>
      </c>
      <c r="N1428" s="188">
        <v>4.4999999999999998E-2</v>
      </c>
      <c r="O1428" s="188">
        <f>ROUND(E1428*N1428,2)</f>
        <v>0.59</v>
      </c>
      <c r="P1428" s="188">
        <v>0</v>
      </c>
      <c r="Q1428" s="188">
        <f>ROUND(E1428*P1428,2)</f>
        <v>0</v>
      </c>
      <c r="R1428" s="188"/>
      <c r="S1428" s="188" t="s">
        <v>276</v>
      </c>
      <c r="T1428" s="189" t="s">
        <v>180</v>
      </c>
      <c r="U1428" s="166">
        <v>0</v>
      </c>
      <c r="V1428" s="166">
        <f>ROUND(E1428*U1428,2)</f>
        <v>0</v>
      </c>
      <c r="W1428" s="166"/>
      <c r="X1428" s="166" t="s">
        <v>221</v>
      </c>
      <c r="Y1428" s="167"/>
      <c r="Z1428" s="167"/>
      <c r="AA1428" s="167"/>
      <c r="AB1428" s="167"/>
      <c r="AC1428" s="167"/>
      <c r="AD1428" s="167"/>
      <c r="AE1428" s="167"/>
      <c r="AF1428" s="167"/>
      <c r="AG1428" s="167" t="s">
        <v>222</v>
      </c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</row>
    <row r="1429" spans="1:60" ht="22.5" outlineLevel="1">
      <c r="A1429" s="182">
        <v>379</v>
      </c>
      <c r="B1429" s="183" t="s">
        <v>1775</v>
      </c>
      <c r="C1429" s="184" t="s">
        <v>1776</v>
      </c>
      <c r="D1429" s="185" t="s">
        <v>327</v>
      </c>
      <c r="E1429" s="186">
        <v>21</v>
      </c>
      <c r="F1429" s="187"/>
      <c r="G1429" s="188">
        <f>ROUND(E1429*F1429,2)</f>
        <v>0</v>
      </c>
      <c r="H1429" s="187"/>
      <c r="I1429" s="188">
        <f>ROUND(E1429*H1429,2)</f>
        <v>0</v>
      </c>
      <c r="J1429" s="187"/>
      <c r="K1429" s="188">
        <f>ROUND(E1429*J1429,2)</f>
        <v>0</v>
      </c>
      <c r="L1429" s="188">
        <v>21</v>
      </c>
      <c r="M1429" s="188">
        <f>G1429*(1+L1429/100)</f>
        <v>0</v>
      </c>
      <c r="N1429" s="188">
        <v>2.5000000000000001E-2</v>
      </c>
      <c r="O1429" s="188">
        <f>ROUND(E1429*N1429,2)</f>
        <v>0.53</v>
      </c>
      <c r="P1429" s="188">
        <v>0</v>
      </c>
      <c r="Q1429" s="188">
        <f>ROUND(E1429*P1429,2)</f>
        <v>0</v>
      </c>
      <c r="R1429" s="188"/>
      <c r="S1429" s="188" t="s">
        <v>276</v>
      </c>
      <c r="T1429" s="189" t="s">
        <v>180</v>
      </c>
      <c r="U1429" s="166">
        <v>0</v>
      </c>
      <c r="V1429" s="166">
        <f>ROUND(E1429*U1429,2)</f>
        <v>0</v>
      </c>
      <c r="W1429" s="166"/>
      <c r="X1429" s="166" t="s">
        <v>221</v>
      </c>
      <c r="Y1429" s="167"/>
      <c r="Z1429" s="167"/>
      <c r="AA1429" s="167"/>
      <c r="AB1429" s="167"/>
      <c r="AC1429" s="167"/>
      <c r="AD1429" s="167"/>
      <c r="AE1429" s="167"/>
      <c r="AF1429" s="167"/>
      <c r="AG1429" s="167" t="s">
        <v>222</v>
      </c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</row>
    <row r="1430" spans="1:60" ht="22.5" outlineLevel="1">
      <c r="A1430" s="182">
        <v>380</v>
      </c>
      <c r="B1430" s="183" t="s">
        <v>1777</v>
      </c>
      <c r="C1430" s="184" t="s">
        <v>1778</v>
      </c>
      <c r="D1430" s="185" t="s">
        <v>327</v>
      </c>
      <c r="E1430" s="186">
        <v>32</v>
      </c>
      <c r="F1430" s="187"/>
      <c r="G1430" s="188">
        <f>ROUND(E1430*F1430,2)</f>
        <v>0</v>
      </c>
      <c r="H1430" s="187"/>
      <c r="I1430" s="188">
        <f>ROUND(E1430*H1430,2)</f>
        <v>0</v>
      </c>
      <c r="J1430" s="187"/>
      <c r="K1430" s="188">
        <f>ROUND(E1430*J1430,2)</f>
        <v>0</v>
      </c>
      <c r="L1430" s="188">
        <v>21</v>
      </c>
      <c r="M1430" s="188">
        <f>G1430*(1+L1430/100)</f>
        <v>0</v>
      </c>
      <c r="N1430" s="188">
        <v>5.0000000000000001E-3</v>
      </c>
      <c r="O1430" s="188">
        <f>ROUND(E1430*N1430,2)</f>
        <v>0.16</v>
      </c>
      <c r="P1430" s="188">
        <v>0</v>
      </c>
      <c r="Q1430" s="188">
        <f>ROUND(E1430*P1430,2)</f>
        <v>0</v>
      </c>
      <c r="R1430" s="188"/>
      <c r="S1430" s="188" t="s">
        <v>276</v>
      </c>
      <c r="T1430" s="189" t="s">
        <v>180</v>
      </c>
      <c r="U1430" s="166">
        <v>0</v>
      </c>
      <c r="V1430" s="166">
        <f>ROUND(E1430*U1430,2)</f>
        <v>0</v>
      </c>
      <c r="W1430" s="166"/>
      <c r="X1430" s="166" t="s">
        <v>221</v>
      </c>
      <c r="Y1430" s="167"/>
      <c r="Z1430" s="167"/>
      <c r="AA1430" s="167"/>
      <c r="AB1430" s="167"/>
      <c r="AC1430" s="167"/>
      <c r="AD1430" s="167"/>
      <c r="AE1430" s="167"/>
      <c r="AF1430" s="167"/>
      <c r="AG1430" s="167" t="s">
        <v>222</v>
      </c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</row>
    <row r="1431" spans="1:60" outlineLevel="1">
      <c r="A1431" s="158">
        <v>381</v>
      </c>
      <c r="B1431" s="159" t="s">
        <v>1779</v>
      </c>
      <c r="C1431" s="160" t="s">
        <v>1780</v>
      </c>
      <c r="D1431" s="161" t="s">
        <v>239</v>
      </c>
      <c r="E1431" s="162">
        <v>1.99</v>
      </c>
      <c r="F1431" s="163"/>
      <c r="G1431" s="164">
        <f>ROUND(E1431*F1431,2)</f>
        <v>0</v>
      </c>
      <c r="H1431" s="163"/>
      <c r="I1431" s="164">
        <f>ROUND(E1431*H1431,2)</f>
        <v>0</v>
      </c>
      <c r="J1431" s="163"/>
      <c r="K1431" s="164">
        <f>ROUND(E1431*J1431,2)</f>
        <v>0</v>
      </c>
      <c r="L1431" s="164">
        <v>21</v>
      </c>
      <c r="M1431" s="164">
        <f>G1431*(1+L1431/100)</f>
        <v>0</v>
      </c>
      <c r="N1431" s="164">
        <v>0</v>
      </c>
      <c r="O1431" s="164">
        <f>ROUND(E1431*N1431,2)</f>
        <v>0</v>
      </c>
      <c r="P1431" s="164">
        <v>0</v>
      </c>
      <c r="Q1431" s="164">
        <f>ROUND(E1431*P1431,2)</f>
        <v>0</v>
      </c>
      <c r="R1431" s="164" t="s">
        <v>1781</v>
      </c>
      <c r="S1431" s="164" t="s">
        <v>179</v>
      </c>
      <c r="T1431" s="165" t="s">
        <v>179</v>
      </c>
      <c r="U1431" s="166">
        <v>3.016</v>
      </c>
      <c r="V1431" s="166">
        <f>ROUND(E1431*U1431,2)</f>
        <v>6</v>
      </c>
      <c r="W1431" s="166"/>
      <c r="X1431" s="166" t="s">
        <v>1494</v>
      </c>
      <c r="Y1431" s="167"/>
      <c r="Z1431" s="167"/>
      <c r="AA1431" s="167"/>
      <c r="AB1431" s="167"/>
      <c r="AC1431" s="167"/>
      <c r="AD1431" s="167"/>
      <c r="AE1431" s="167"/>
      <c r="AF1431" s="167"/>
      <c r="AG1431" s="167" t="s">
        <v>1495</v>
      </c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</row>
    <row r="1432" spans="1:60" ht="12.75" customHeight="1" outlineLevel="1">
      <c r="A1432" s="168"/>
      <c r="B1432" s="169"/>
      <c r="C1432" s="244" t="s">
        <v>1594</v>
      </c>
      <c r="D1432" s="244"/>
      <c r="E1432" s="244"/>
      <c r="F1432" s="244"/>
      <c r="G1432" s="244"/>
      <c r="H1432" s="166"/>
      <c r="I1432" s="166"/>
      <c r="J1432" s="166"/>
      <c r="K1432" s="166"/>
      <c r="L1432" s="166"/>
      <c r="M1432" s="166"/>
      <c r="N1432" s="166"/>
      <c r="O1432" s="166"/>
      <c r="P1432" s="166"/>
      <c r="Q1432" s="166"/>
      <c r="R1432" s="166"/>
      <c r="S1432" s="166"/>
      <c r="T1432" s="166"/>
      <c r="U1432" s="166"/>
      <c r="V1432" s="166"/>
      <c r="W1432" s="166"/>
      <c r="X1432" s="166"/>
      <c r="Y1432" s="167"/>
      <c r="Z1432" s="167"/>
      <c r="AA1432" s="167"/>
      <c r="AB1432" s="167"/>
      <c r="AC1432" s="167"/>
      <c r="AD1432" s="167"/>
      <c r="AE1432" s="167"/>
      <c r="AF1432" s="167"/>
      <c r="AG1432" s="167" t="s">
        <v>224</v>
      </c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</row>
    <row r="1433" spans="1:60">
      <c r="A1433" s="150" t="s">
        <v>174</v>
      </c>
      <c r="B1433" s="151" t="s">
        <v>115</v>
      </c>
      <c r="C1433" s="152" t="s">
        <v>116</v>
      </c>
      <c r="D1433" s="153"/>
      <c r="E1433" s="154"/>
      <c r="F1433" s="155"/>
      <c r="G1433" s="155">
        <f>SUMIF(AG1434:AG1471,"&lt;&gt;NOR",G1434:G1471)</f>
        <v>0</v>
      </c>
      <c r="H1433" s="155"/>
      <c r="I1433" s="155">
        <f>SUM(I1434:I1471)</f>
        <v>0</v>
      </c>
      <c r="J1433" s="155"/>
      <c r="K1433" s="155">
        <f>SUM(K1434:K1471)</f>
        <v>0</v>
      </c>
      <c r="L1433" s="155"/>
      <c r="M1433" s="155">
        <f>SUM(M1434:M1471)</f>
        <v>0</v>
      </c>
      <c r="N1433" s="155"/>
      <c r="O1433" s="155">
        <f>SUM(O1434:O1471)</f>
        <v>7.0499999999999972</v>
      </c>
      <c r="P1433" s="155"/>
      <c r="Q1433" s="155">
        <f>SUM(Q1434:Q1471)</f>
        <v>0</v>
      </c>
      <c r="R1433" s="155"/>
      <c r="S1433" s="155"/>
      <c r="T1433" s="156"/>
      <c r="U1433" s="157"/>
      <c r="V1433" s="157">
        <f>SUM(V1434:V1471)</f>
        <v>17.07</v>
      </c>
      <c r="W1433" s="157"/>
      <c r="X1433" s="157"/>
      <c r="AG1433" t="s">
        <v>175</v>
      </c>
    </row>
    <row r="1434" spans="1:60" outlineLevel="1">
      <c r="A1434" s="182">
        <v>382</v>
      </c>
      <c r="B1434" s="183" t="s">
        <v>1782</v>
      </c>
      <c r="C1434" s="184" t="s">
        <v>1783</v>
      </c>
      <c r="D1434" s="185" t="s">
        <v>275</v>
      </c>
      <c r="E1434" s="186">
        <v>13</v>
      </c>
      <c r="F1434" s="187"/>
      <c r="G1434" s="188">
        <f t="shared" ref="G1434:G1470" si="21">ROUND(E1434*F1434,2)</f>
        <v>0</v>
      </c>
      <c r="H1434" s="187"/>
      <c r="I1434" s="188">
        <f t="shared" ref="I1434:I1470" si="22">ROUND(E1434*H1434,2)</f>
        <v>0</v>
      </c>
      <c r="J1434" s="187"/>
      <c r="K1434" s="188">
        <f t="shared" ref="K1434:K1470" si="23">ROUND(E1434*J1434,2)</f>
        <v>0</v>
      </c>
      <c r="L1434" s="188">
        <v>21</v>
      </c>
      <c r="M1434" s="188">
        <f t="shared" ref="M1434:M1470" si="24">G1434*(1+L1434/100)</f>
        <v>0</v>
      </c>
      <c r="N1434" s="188">
        <v>4.4999999999999998E-2</v>
      </c>
      <c r="O1434" s="188">
        <f t="shared" ref="O1434:O1470" si="25">ROUND(E1434*N1434,2)</f>
        <v>0.59</v>
      </c>
      <c r="P1434" s="188">
        <v>0</v>
      </c>
      <c r="Q1434" s="188">
        <f t="shared" ref="Q1434:Q1470" si="26">ROUND(E1434*P1434,2)</f>
        <v>0</v>
      </c>
      <c r="R1434" s="188"/>
      <c r="S1434" s="188" t="s">
        <v>276</v>
      </c>
      <c r="T1434" s="189" t="s">
        <v>180</v>
      </c>
      <c r="U1434" s="166">
        <v>0</v>
      </c>
      <c r="V1434" s="166">
        <f t="shared" ref="V1434:V1470" si="27">ROUND(E1434*U1434,2)</f>
        <v>0</v>
      </c>
      <c r="W1434" s="166"/>
      <c r="X1434" s="166" t="s">
        <v>221</v>
      </c>
      <c r="Y1434" s="167"/>
      <c r="Z1434" s="167"/>
      <c r="AA1434" s="167"/>
      <c r="AB1434" s="167"/>
      <c r="AC1434" s="167"/>
      <c r="AD1434" s="167"/>
      <c r="AE1434" s="167"/>
      <c r="AF1434" s="167"/>
      <c r="AG1434" s="167" t="s">
        <v>222</v>
      </c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</row>
    <row r="1435" spans="1:60" outlineLevel="1">
      <c r="A1435" s="182">
        <v>383</v>
      </c>
      <c r="B1435" s="183" t="s">
        <v>1784</v>
      </c>
      <c r="C1435" s="184" t="s">
        <v>1785</v>
      </c>
      <c r="D1435" s="185" t="s">
        <v>275</v>
      </c>
      <c r="E1435" s="186">
        <v>16</v>
      </c>
      <c r="F1435" s="187"/>
      <c r="G1435" s="188">
        <f t="shared" si="21"/>
        <v>0</v>
      </c>
      <c r="H1435" s="187"/>
      <c r="I1435" s="188">
        <f t="shared" si="22"/>
        <v>0</v>
      </c>
      <c r="J1435" s="187"/>
      <c r="K1435" s="188">
        <f t="shared" si="23"/>
        <v>0</v>
      </c>
      <c r="L1435" s="188">
        <v>21</v>
      </c>
      <c r="M1435" s="188">
        <f t="shared" si="24"/>
        <v>0</v>
      </c>
      <c r="N1435" s="188">
        <v>4.4999999999999998E-2</v>
      </c>
      <c r="O1435" s="188">
        <f t="shared" si="25"/>
        <v>0.72</v>
      </c>
      <c r="P1435" s="188">
        <v>0</v>
      </c>
      <c r="Q1435" s="188">
        <f t="shared" si="26"/>
        <v>0</v>
      </c>
      <c r="R1435" s="188"/>
      <c r="S1435" s="188" t="s">
        <v>276</v>
      </c>
      <c r="T1435" s="189" t="s">
        <v>180</v>
      </c>
      <c r="U1435" s="166">
        <v>0</v>
      </c>
      <c r="V1435" s="166">
        <f t="shared" si="27"/>
        <v>0</v>
      </c>
      <c r="W1435" s="166"/>
      <c r="X1435" s="166" t="s">
        <v>221</v>
      </c>
      <c r="Y1435" s="167"/>
      <c r="Z1435" s="167"/>
      <c r="AA1435" s="167"/>
      <c r="AB1435" s="167"/>
      <c r="AC1435" s="167"/>
      <c r="AD1435" s="167"/>
      <c r="AE1435" s="167"/>
      <c r="AF1435" s="167"/>
      <c r="AG1435" s="167" t="s">
        <v>222</v>
      </c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</row>
    <row r="1436" spans="1:60" outlineLevel="1">
      <c r="A1436" s="182">
        <v>384</v>
      </c>
      <c r="B1436" s="183" t="s">
        <v>1786</v>
      </c>
      <c r="C1436" s="184" t="s">
        <v>1787</v>
      </c>
      <c r="D1436" s="185" t="s">
        <v>275</v>
      </c>
      <c r="E1436" s="186">
        <v>12</v>
      </c>
      <c r="F1436" s="187"/>
      <c r="G1436" s="188">
        <f t="shared" si="21"/>
        <v>0</v>
      </c>
      <c r="H1436" s="187"/>
      <c r="I1436" s="188">
        <f t="shared" si="22"/>
        <v>0</v>
      </c>
      <c r="J1436" s="187"/>
      <c r="K1436" s="188">
        <f t="shared" si="23"/>
        <v>0</v>
      </c>
      <c r="L1436" s="188">
        <v>21</v>
      </c>
      <c r="M1436" s="188">
        <f t="shared" si="24"/>
        <v>0</v>
      </c>
      <c r="N1436" s="188">
        <v>4.4999999999999998E-2</v>
      </c>
      <c r="O1436" s="188">
        <f t="shared" si="25"/>
        <v>0.54</v>
      </c>
      <c r="P1436" s="188">
        <v>0</v>
      </c>
      <c r="Q1436" s="188">
        <f t="shared" si="26"/>
        <v>0</v>
      </c>
      <c r="R1436" s="188"/>
      <c r="S1436" s="188" t="s">
        <v>276</v>
      </c>
      <c r="T1436" s="189" t="s">
        <v>180</v>
      </c>
      <c r="U1436" s="166">
        <v>0</v>
      </c>
      <c r="V1436" s="166">
        <f t="shared" si="27"/>
        <v>0</v>
      </c>
      <c r="W1436" s="166"/>
      <c r="X1436" s="166" t="s">
        <v>221</v>
      </c>
      <c r="Y1436" s="167"/>
      <c r="Z1436" s="167"/>
      <c r="AA1436" s="167"/>
      <c r="AB1436" s="167"/>
      <c r="AC1436" s="167"/>
      <c r="AD1436" s="167"/>
      <c r="AE1436" s="167"/>
      <c r="AF1436" s="167"/>
      <c r="AG1436" s="167" t="s">
        <v>222</v>
      </c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</row>
    <row r="1437" spans="1:60" outlineLevel="1">
      <c r="A1437" s="182">
        <v>385</v>
      </c>
      <c r="B1437" s="183" t="s">
        <v>1788</v>
      </c>
      <c r="C1437" s="184" t="s">
        <v>1789</v>
      </c>
      <c r="D1437" s="185" t="s">
        <v>275</v>
      </c>
      <c r="E1437" s="186">
        <v>4</v>
      </c>
      <c r="F1437" s="187"/>
      <c r="G1437" s="188">
        <f t="shared" si="21"/>
        <v>0</v>
      </c>
      <c r="H1437" s="187"/>
      <c r="I1437" s="188">
        <f t="shared" si="22"/>
        <v>0</v>
      </c>
      <c r="J1437" s="187"/>
      <c r="K1437" s="188">
        <f t="shared" si="23"/>
        <v>0</v>
      </c>
      <c r="L1437" s="188">
        <v>21</v>
      </c>
      <c r="M1437" s="188">
        <f t="shared" si="24"/>
        <v>0</v>
      </c>
      <c r="N1437" s="188">
        <v>6.5000000000000002E-2</v>
      </c>
      <c r="O1437" s="188">
        <f t="shared" si="25"/>
        <v>0.26</v>
      </c>
      <c r="P1437" s="188">
        <v>0</v>
      </c>
      <c r="Q1437" s="188">
        <f t="shared" si="26"/>
        <v>0</v>
      </c>
      <c r="R1437" s="188"/>
      <c r="S1437" s="188" t="s">
        <v>276</v>
      </c>
      <c r="T1437" s="189" t="s">
        <v>180</v>
      </c>
      <c r="U1437" s="166">
        <v>0</v>
      </c>
      <c r="V1437" s="166">
        <f t="shared" si="27"/>
        <v>0</v>
      </c>
      <c r="W1437" s="166"/>
      <c r="X1437" s="166" t="s">
        <v>221</v>
      </c>
      <c r="Y1437" s="167"/>
      <c r="Z1437" s="167"/>
      <c r="AA1437" s="167"/>
      <c r="AB1437" s="167"/>
      <c r="AC1437" s="167"/>
      <c r="AD1437" s="167"/>
      <c r="AE1437" s="167"/>
      <c r="AF1437" s="167"/>
      <c r="AG1437" s="167" t="s">
        <v>222</v>
      </c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</row>
    <row r="1438" spans="1:60" outlineLevel="1">
      <c r="A1438" s="182">
        <v>386</v>
      </c>
      <c r="B1438" s="183" t="s">
        <v>1790</v>
      </c>
      <c r="C1438" s="184" t="s">
        <v>1791</v>
      </c>
      <c r="D1438" s="185" t="s">
        <v>275</v>
      </c>
      <c r="E1438" s="186">
        <v>3</v>
      </c>
      <c r="F1438" s="187"/>
      <c r="G1438" s="188">
        <f t="shared" si="21"/>
        <v>0</v>
      </c>
      <c r="H1438" s="187"/>
      <c r="I1438" s="188">
        <f t="shared" si="22"/>
        <v>0</v>
      </c>
      <c r="J1438" s="187"/>
      <c r="K1438" s="188">
        <f t="shared" si="23"/>
        <v>0</v>
      </c>
      <c r="L1438" s="188">
        <v>21</v>
      </c>
      <c r="M1438" s="188">
        <f t="shared" si="24"/>
        <v>0</v>
      </c>
      <c r="N1438" s="188">
        <v>6.5000000000000002E-2</v>
      </c>
      <c r="O1438" s="188">
        <f t="shared" si="25"/>
        <v>0.2</v>
      </c>
      <c r="P1438" s="188">
        <v>0</v>
      </c>
      <c r="Q1438" s="188">
        <f t="shared" si="26"/>
        <v>0</v>
      </c>
      <c r="R1438" s="188"/>
      <c r="S1438" s="188" t="s">
        <v>276</v>
      </c>
      <c r="T1438" s="189" t="s">
        <v>180</v>
      </c>
      <c r="U1438" s="166">
        <v>0</v>
      </c>
      <c r="V1438" s="166">
        <f t="shared" si="27"/>
        <v>0</v>
      </c>
      <c r="W1438" s="166"/>
      <c r="X1438" s="166" t="s">
        <v>221</v>
      </c>
      <c r="Y1438" s="167"/>
      <c r="Z1438" s="167"/>
      <c r="AA1438" s="167"/>
      <c r="AB1438" s="167"/>
      <c r="AC1438" s="167"/>
      <c r="AD1438" s="167"/>
      <c r="AE1438" s="167"/>
      <c r="AF1438" s="167"/>
      <c r="AG1438" s="167" t="s">
        <v>222</v>
      </c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</row>
    <row r="1439" spans="1:60" outlineLevel="1">
      <c r="A1439" s="182">
        <v>387</v>
      </c>
      <c r="B1439" s="183" t="s">
        <v>1792</v>
      </c>
      <c r="C1439" s="184" t="s">
        <v>1793</v>
      </c>
      <c r="D1439" s="185" t="s">
        <v>275</v>
      </c>
      <c r="E1439" s="186">
        <v>3</v>
      </c>
      <c r="F1439" s="187"/>
      <c r="G1439" s="188">
        <f t="shared" si="21"/>
        <v>0</v>
      </c>
      <c r="H1439" s="187"/>
      <c r="I1439" s="188">
        <f t="shared" si="22"/>
        <v>0</v>
      </c>
      <c r="J1439" s="187"/>
      <c r="K1439" s="188">
        <f t="shared" si="23"/>
        <v>0</v>
      </c>
      <c r="L1439" s="188">
        <v>21</v>
      </c>
      <c r="M1439" s="188">
        <f t="shared" si="24"/>
        <v>0</v>
      </c>
      <c r="N1439" s="188">
        <v>4.4999999999999998E-2</v>
      </c>
      <c r="O1439" s="188">
        <f t="shared" si="25"/>
        <v>0.14000000000000001</v>
      </c>
      <c r="P1439" s="188">
        <v>0</v>
      </c>
      <c r="Q1439" s="188">
        <f t="shared" si="26"/>
        <v>0</v>
      </c>
      <c r="R1439" s="188"/>
      <c r="S1439" s="188" t="s">
        <v>276</v>
      </c>
      <c r="T1439" s="189" t="s">
        <v>180</v>
      </c>
      <c r="U1439" s="166">
        <v>0</v>
      </c>
      <c r="V1439" s="166">
        <f t="shared" si="27"/>
        <v>0</v>
      </c>
      <c r="W1439" s="166"/>
      <c r="X1439" s="166" t="s">
        <v>221</v>
      </c>
      <c r="Y1439" s="167"/>
      <c r="Z1439" s="167"/>
      <c r="AA1439" s="167"/>
      <c r="AB1439" s="167"/>
      <c r="AC1439" s="167"/>
      <c r="AD1439" s="167"/>
      <c r="AE1439" s="167"/>
      <c r="AF1439" s="167"/>
      <c r="AG1439" s="167" t="s">
        <v>222</v>
      </c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</row>
    <row r="1440" spans="1:60" outlineLevel="1">
      <c r="A1440" s="182">
        <v>388</v>
      </c>
      <c r="B1440" s="183" t="s">
        <v>1794</v>
      </c>
      <c r="C1440" s="184" t="s">
        <v>1795</v>
      </c>
      <c r="D1440" s="185" t="s">
        <v>275</v>
      </c>
      <c r="E1440" s="186">
        <v>2</v>
      </c>
      <c r="F1440" s="187"/>
      <c r="G1440" s="188">
        <f t="shared" si="21"/>
        <v>0</v>
      </c>
      <c r="H1440" s="187"/>
      <c r="I1440" s="188">
        <f t="shared" si="22"/>
        <v>0</v>
      </c>
      <c r="J1440" s="187"/>
      <c r="K1440" s="188">
        <f t="shared" si="23"/>
        <v>0</v>
      </c>
      <c r="L1440" s="188">
        <v>21</v>
      </c>
      <c r="M1440" s="188">
        <f t="shared" si="24"/>
        <v>0</v>
      </c>
      <c r="N1440" s="188">
        <v>9.5000000000000001E-2</v>
      </c>
      <c r="O1440" s="188">
        <f t="shared" si="25"/>
        <v>0.19</v>
      </c>
      <c r="P1440" s="188">
        <v>0</v>
      </c>
      <c r="Q1440" s="188">
        <f t="shared" si="26"/>
        <v>0</v>
      </c>
      <c r="R1440" s="188"/>
      <c r="S1440" s="188" t="s">
        <v>276</v>
      </c>
      <c r="T1440" s="189" t="s">
        <v>180</v>
      </c>
      <c r="U1440" s="166">
        <v>0</v>
      </c>
      <c r="V1440" s="166">
        <f t="shared" si="27"/>
        <v>0</v>
      </c>
      <c r="W1440" s="166"/>
      <c r="X1440" s="166" t="s">
        <v>221</v>
      </c>
      <c r="Y1440" s="167"/>
      <c r="Z1440" s="167"/>
      <c r="AA1440" s="167"/>
      <c r="AB1440" s="167"/>
      <c r="AC1440" s="167"/>
      <c r="AD1440" s="167"/>
      <c r="AE1440" s="167"/>
      <c r="AF1440" s="167"/>
      <c r="AG1440" s="167" t="s">
        <v>222</v>
      </c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</row>
    <row r="1441" spans="1:60" outlineLevel="1">
      <c r="A1441" s="182">
        <v>389</v>
      </c>
      <c r="B1441" s="183" t="s">
        <v>1796</v>
      </c>
      <c r="C1441" s="184" t="s">
        <v>1797</v>
      </c>
      <c r="D1441" s="185" t="s">
        <v>275</v>
      </c>
      <c r="E1441" s="186">
        <v>2</v>
      </c>
      <c r="F1441" s="187"/>
      <c r="G1441" s="188">
        <f t="shared" si="21"/>
        <v>0</v>
      </c>
      <c r="H1441" s="187"/>
      <c r="I1441" s="188">
        <f t="shared" si="22"/>
        <v>0</v>
      </c>
      <c r="J1441" s="187"/>
      <c r="K1441" s="188">
        <f t="shared" si="23"/>
        <v>0</v>
      </c>
      <c r="L1441" s="188">
        <v>21</v>
      </c>
      <c r="M1441" s="188">
        <f t="shared" si="24"/>
        <v>0</v>
      </c>
      <c r="N1441" s="188">
        <v>4.4999999999999998E-2</v>
      </c>
      <c r="O1441" s="188">
        <f t="shared" si="25"/>
        <v>0.09</v>
      </c>
      <c r="P1441" s="188">
        <v>0</v>
      </c>
      <c r="Q1441" s="188">
        <f t="shared" si="26"/>
        <v>0</v>
      </c>
      <c r="R1441" s="188"/>
      <c r="S1441" s="188" t="s">
        <v>276</v>
      </c>
      <c r="T1441" s="189" t="s">
        <v>180</v>
      </c>
      <c r="U1441" s="166">
        <v>0</v>
      </c>
      <c r="V1441" s="166">
        <f t="shared" si="27"/>
        <v>0</v>
      </c>
      <c r="W1441" s="166"/>
      <c r="X1441" s="166" t="s">
        <v>221</v>
      </c>
      <c r="Y1441" s="167"/>
      <c r="Z1441" s="167"/>
      <c r="AA1441" s="167"/>
      <c r="AB1441" s="167"/>
      <c r="AC1441" s="167"/>
      <c r="AD1441" s="167"/>
      <c r="AE1441" s="167"/>
      <c r="AF1441" s="167"/>
      <c r="AG1441" s="167" t="s">
        <v>222</v>
      </c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</row>
    <row r="1442" spans="1:60" outlineLevel="1">
      <c r="A1442" s="182">
        <v>390</v>
      </c>
      <c r="B1442" s="183" t="s">
        <v>1798</v>
      </c>
      <c r="C1442" s="184" t="s">
        <v>1799</v>
      </c>
      <c r="D1442" s="185" t="s">
        <v>275</v>
      </c>
      <c r="E1442" s="186">
        <v>1</v>
      </c>
      <c r="F1442" s="187"/>
      <c r="G1442" s="188">
        <f t="shared" si="21"/>
        <v>0</v>
      </c>
      <c r="H1442" s="187"/>
      <c r="I1442" s="188">
        <f t="shared" si="22"/>
        <v>0</v>
      </c>
      <c r="J1442" s="187"/>
      <c r="K1442" s="188">
        <f t="shared" si="23"/>
        <v>0</v>
      </c>
      <c r="L1442" s="188">
        <v>21</v>
      </c>
      <c r="M1442" s="188">
        <f t="shared" si="24"/>
        <v>0</v>
      </c>
      <c r="N1442" s="188">
        <v>6.5000000000000002E-2</v>
      </c>
      <c r="O1442" s="188">
        <f t="shared" si="25"/>
        <v>7.0000000000000007E-2</v>
      </c>
      <c r="P1442" s="188">
        <v>0</v>
      </c>
      <c r="Q1442" s="188">
        <f t="shared" si="26"/>
        <v>0</v>
      </c>
      <c r="R1442" s="188"/>
      <c r="S1442" s="188" t="s">
        <v>276</v>
      </c>
      <c r="T1442" s="189" t="s">
        <v>180</v>
      </c>
      <c r="U1442" s="166">
        <v>0</v>
      </c>
      <c r="V1442" s="166">
        <f t="shared" si="27"/>
        <v>0</v>
      </c>
      <c r="W1442" s="166"/>
      <c r="X1442" s="166" t="s">
        <v>221</v>
      </c>
      <c r="Y1442" s="167"/>
      <c r="Z1442" s="167"/>
      <c r="AA1442" s="167"/>
      <c r="AB1442" s="167"/>
      <c r="AC1442" s="167"/>
      <c r="AD1442" s="167"/>
      <c r="AE1442" s="167"/>
      <c r="AF1442" s="167"/>
      <c r="AG1442" s="167" t="s">
        <v>222</v>
      </c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</row>
    <row r="1443" spans="1:60" outlineLevel="1">
      <c r="A1443" s="182">
        <v>391</v>
      </c>
      <c r="B1443" s="183" t="s">
        <v>1800</v>
      </c>
      <c r="C1443" s="184" t="s">
        <v>1801</v>
      </c>
      <c r="D1443" s="185" t="s">
        <v>275</v>
      </c>
      <c r="E1443" s="186">
        <v>1</v>
      </c>
      <c r="F1443" s="187"/>
      <c r="G1443" s="188">
        <f t="shared" si="21"/>
        <v>0</v>
      </c>
      <c r="H1443" s="187"/>
      <c r="I1443" s="188">
        <f t="shared" si="22"/>
        <v>0</v>
      </c>
      <c r="J1443" s="187"/>
      <c r="K1443" s="188">
        <f t="shared" si="23"/>
        <v>0</v>
      </c>
      <c r="L1443" s="188">
        <v>21</v>
      </c>
      <c r="M1443" s="188">
        <f t="shared" si="24"/>
        <v>0</v>
      </c>
      <c r="N1443" s="188">
        <v>6.5000000000000002E-2</v>
      </c>
      <c r="O1443" s="188">
        <f t="shared" si="25"/>
        <v>7.0000000000000007E-2</v>
      </c>
      <c r="P1443" s="188">
        <v>0</v>
      </c>
      <c r="Q1443" s="188">
        <f t="shared" si="26"/>
        <v>0</v>
      </c>
      <c r="R1443" s="188"/>
      <c r="S1443" s="188" t="s">
        <v>276</v>
      </c>
      <c r="T1443" s="189" t="s">
        <v>180</v>
      </c>
      <c r="U1443" s="166">
        <v>0</v>
      </c>
      <c r="V1443" s="166">
        <f t="shared" si="27"/>
        <v>0</v>
      </c>
      <c r="W1443" s="166"/>
      <c r="X1443" s="166" t="s">
        <v>221</v>
      </c>
      <c r="Y1443" s="167"/>
      <c r="Z1443" s="167"/>
      <c r="AA1443" s="167"/>
      <c r="AB1443" s="167"/>
      <c r="AC1443" s="167"/>
      <c r="AD1443" s="167"/>
      <c r="AE1443" s="167"/>
      <c r="AF1443" s="167"/>
      <c r="AG1443" s="167" t="s">
        <v>222</v>
      </c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</row>
    <row r="1444" spans="1:60" outlineLevel="1">
      <c r="A1444" s="182">
        <v>392</v>
      </c>
      <c r="B1444" s="183" t="s">
        <v>1802</v>
      </c>
      <c r="C1444" s="184" t="s">
        <v>1803</v>
      </c>
      <c r="D1444" s="185" t="s">
        <v>275</v>
      </c>
      <c r="E1444" s="186">
        <v>2</v>
      </c>
      <c r="F1444" s="187"/>
      <c r="G1444" s="188">
        <f t="shared" si="21"/>
        <v>0</v>
      </c>
      <c r="H1444" s="187"/>
      <c r="I1444" s="188">
        <f t="shared" si="22"/>
        <v>0</v>
      </c>
      <c r="J1444" s="187"/>
      <c r="K1444" s="188">
        <f t="shared" si="23"/>
        <v>0</v>
      </c>
      <c r="L1444" s="188">
        <v>21</v>
      </c>
      <c r="M1444" s="188">
        <f t="shared" si="24"/>
        <v>0</v>
      </c>
      <c r="N1444" s="188">
        <v>4.4999999999999998E-2</v>
      </c>
      <c r="O1444" s="188">
        <f t="shared" si="25"/>
        <v>0.09</v>
      </c>
      <c r="P1444" s="188">
        <v>0</v>
      </c>
      <c r="Q1444" s="188">
        <f t="shared" si="26"/>
        <v>0</v>
      </c>
      <c r="R1444" s="188"/>
      <c r="S1444" s="188" t="s">
        <v>276</v>
      </c>
      <c r="T1444" s="189" t="s">
        <v>180</v>
      </c>
      <c r="U1444" s="166">
        <v>0</v>
      </c>
      <c r="V1444" s="166">
        <f t="shared" si="27"/>
        <v>0</v>
      </c>
      <c r="W1444" s="166"/>
      <c r="X1444" s="166" t="s">
        <v>221</v>
      </c>
      <c r="Y1444" s="167"/>
      <c r="Z1444" s="167"/>
      <c r="AA1444" s="167"/>
      <c r="AB1444" s="167"/>
      <c r="AC1444" s="167"/>
      <c r="AD1444" s="167"/>
      <c r="AE1444" s="167"/>
      <c r="AF1444" s="167"/>
      <c r="AG1444" s="167" t="s">
        <v>222</v>
      </c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</row>
    <row r="1445" spans="1:60" outlineLevel="1">
      <c r="A1445" s="182">
        <v>393</v>
      </c>
      <c r="B1445" s="183" t="s">
        <v>1804</v>
      </c>
      <c r="C1445" s="184" t="s">
        <v>1805</v>
      </c>
      <c r="D1445" s="185" t="s">
        <v>275</v>
      </c>
      <c r="E1445" s="186">
        <v>2</v>
      </c>
      <c r="F1445" s="187"/>
      <c r="G1445" s="188">
        <f t="shared" si="21"/>
        <v>0</v>
      </c>
      <c r="H1445" s="187"/>
      <c r="I1445" s="188">
        <f t="shared" si="22"/>
        <v>0</v>
      </c>
      <c r="J1445" s="187"/>
      <c r="K1445" s="188">
        <f t="shared" si="23"/>
        <v>0</v>
      </c>
      <c r="L1445" s="188">
        <v>21</v>
      </c>
      <c r="M1445" s="188">
        <f t="shared" si="24"/>
        <v>0</v>
      </c>
      <c r="N1445" s="188">
        <v>4.4999999999999998E-2</v>
      </c>
      <c r="O1445" s="188">
        <f t="shared" si="25"/>
        <v>0.09</v>
      </c>
      <c r="P1445" s="188">
        <v>0</v>
      </c>
      <c r="Q1445" s="188">
        <f t="shared" si="26"/>
        <v>0</v>
      </c>
      <c r="R1445" s="188"/>
      <c r="S1445" s="188" t="s">
        <v>276</v>
      </c>
      <c r="T1445" s="189" t="s">
        <v>180</v>
      </c>
      <c r="U1445" s="166">
        <v>0</v>
      </c>
      <c r="V1445" s="166">
        <f t="shared" si="27"/>
        <v>0</v>
      </c>
      <c r="W1445" s="166"/>
      <c r="X1445" s="166" t="s">
        <v>221</v>
      </c>
      <c r="Y1445" s="167"/>
      <c r="Z1445" s="167"/>
      <c r="AA1445" s="167"/>
      <c r="AB1445" s="167"/>
      <c r="AC1445" s="167"/>
      <c r="AD1445" s="167"/>
      <c r="AE1445" s="167"/>
      <c r="AF1445" s="167"/>
      <c r="AG1445" s="167" t="s">
        <v>222</v>
      </c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</row>
    <row r="1446" spans="1:60" outlineLevel="1">
      <c r="A1446" s="182">
        <v>394</v>
      </c>
      <c r="B1446" s="183" t="s">
        <v>1806</v>
      </c>
      <c r="C1446" s="184" t="s">
        <v>1807</v>
      </c>
      <c r="D1446" s="185" t="s">
        <v>275</v>
      </c>
      <c r="E1446" s="186">
        <v>1</v>
      </c>
      <c r="F1446" s="187"/>
      <c r="G1446" s="188">
        <f t="shared" si="21"/>
        <v>0</v>
      </c>
      <c r="H1446" s="187"/>
      <c r="I1446" s="188">
        <f t="shared" si="22"/>
        <v>0</v>
      </c>
      <c r="J1446" s="187"/>
      <c r="K1446" s="188">
        <f t="shared" si="23"/>
        <v>0</v>
      </c>
      <c r="L1446" s="188">
        <v>21</v>
      </c>
      <c r="M1446" s="188">
        <f t="shared" si="24"/>
        <v>0</v>
      </c>
      <c r="N1446" s="188">
        <v>6.5000000000000002E-2</v>
      </c>
      <c r="O1446" s="188">
        <f t="shared" si="25"/>
        <v>7.0000000000000007E-2</v>
      </c>
      <c r="P1446" s="188">
        <v>0</v>
      </c>
      <c r="Q1446" s="188">
        <f t="shared" si="26"/>
        <v>0</v>
      </c>
      <c r="R1446" s="188"/>
      <c r="S1446" s="188" t="s">
        <v>276</v>
      </c>
      <c r="T1446" s="189" t="s">
        <v>180</v>
      </c>
      <c r="U1446" s="166">
        <v>0</v>
      </c>
      <c r="V1446" s="166">
        <f t="shared" si="27"/>
        <v>0</v>
      </c>
      <c r="W1446" s="166"/>
      <c r="X1446" s="166" t="s">
        <v>221</v>
      </c>
      <c r="Y1446" s="167"/>
      <c r="Z1446" s="167"/>
      <c r="AA1446" s="167"/>
      <c r="AB1446" s="167"/>
      <c r="AC1446" s="167"/>
      <c r="AD1446" s="167"/>
      <c r="AE1446" s="167"/>
      <c r="AF1446" s="167"/>
      <c r="AG1446" s="167" t="s">
        <v>222</v>
      </c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</row>
    <row r="1447" spans="1:60" ht="22.5" outlineLevel="1">
      <c r="A1447" s="182">
        <v>395</v>
      </c>
      <c r="B1447" s="183" t="s">
        <v>1808</v>
      </c>
      <c r="C1447" s="184" t="s">
        <v>1809</v>
      </c>
      <c r="D1447" s="185" t="s">
        <v>275</v>
      </c>
      <c r="E1447" s="186">
        <v>1</v>
      </c>
      <c r="F1447" s="187"/>
      <c r="G1447" s="188">
        <f t="shared" si="21"/>
        <v>0</v>
      </c>
      <c r="H1447" s="187"/>
      <c r="I1447" s="188">
        <f t="shared" si="22"/>
        <v>0</v>
      </c>
      <c r="J1447" s="187"/>
      <c r="K1447" s="188">
        <f t="shared" si="23"/>
        <v>0</v>
      </c>
      <c r="L1447" s="188">
        <v>21</v>
      </c>
      <c r="M1447" s="188">
        <f t="shared" si="24"/>
        <v>0</v>
      </c>
      <c r="N1447" s="188">
        <v>0.155</v>
      </c>
      <c r="O1447" s="188">
        <f t="shared" si="25"/>
        <v>0.16</v>
      </c>
      <c r="P1447" s="188">
        <v>0</v>
      </c>
      <c r="Q1447" s="188">
        <f t="shared" si="26"/>
        <v>0</v>
      </c>
      <c r="R1447" s="188"/>
      <c r="S1447" s="188" t="s">
        <v>276</v>
      </c>
      <c r="T1447" s="189" t="s">
        <v>180</v>
      </c>
      <c r="U1447" s="166">
        <v>0</v>
      </c>
      <c r="V1447" s="166">
        <f t="shared" si="27"/>
        <v>0</v>
      </c>
      <c r="W1447" s="166"/>
      <c r="X1447" s="166" t="s">
        <v>221</v>
      </c>
      <c r="Y1447" s="167"/>
      <c r="Z1447" s="167"/>
      <c r="AA1447" s="167"/>
      <c r="AB1447" s="167"/>
      <c r="AC1447" s="167"/>
      <c r="AD1447" s="167"/>
      <c r="AE1447" s="167"/>
      <c r="AF1447" s="167"/>
      <c r="AG1447" s="167" t="s">
        <v>222</v>
      </c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</row>
    <row r="1448" spans="1:60" outlineLevel="1">
      <c r="A1448" s="182">
        <v>396</v>
      </c>
      <c r="B1448" s="183" t="s">
        <v>1810</v>
      </c>
      <c r="C1448" s="184" t="s">
        <v>1811</v>
      </c>
      <c r="D1448" s="185" t="s">
        <v>275</v>
      </c>
      <c r="E1448" s="186">
        <v>1</v>
      </c>
      <c r="F1448" s="187"/>
      <c r="G1448" s="188">
        <f t="shared" si="21"/>
        <v>0</v>
      </c>
      <c r="H1448" s="187"/>
      <c r="I1448" s="188">
        <f t="shared" si="22"/>
        <v>0</v>
      </c>
      <c r="J1448" s="187"/>
      <c r="K1448" s="188">
        <f t="shared" si="23"/>
        <v>0</v>
      </c>
      <c r="L1448" s="188">
        <v>21</v>
      </c>
      <c r="M1448" s="188">
        <f t="shared" si="24"/>
        <v>0</v>
      </c>
      <c r="N1448" s="188">
        <v>0.09</v>
      </c>
      <c r="O1448" s="188">
        <f t="shared" si="25"/>
        <v>0.09</v>
      </c>
      <c r="P1448" s="188">
        <v>0</v>
      </c>
      <c r="Q1448" s="188">
        <f t="shared" si="26"/>
        <v>0</v>
      </c>
      <c r="R1448" s="188"/>
      <c r="S1448" s="188" t="s">
        <v>276</v>
      </c>
      <c r="T1448" s="189" t="s">
        <v>180</v>
      </c>
      <c r="U1448" s="166">
        <v>0</v>
      </c>
      <c r="V1448" s="166">
        <f t="shared" si="27"/>
        <v>0</v>
      </c>
      <c r="W1448" s="166"/>
      <c r="X1448" s="166" t="s">
        <v>221</v>
      </c>
      <c r="Y1448" s="167"/>
      <c r="Z1448" s="167"/>
      <c r="AA1448" s="167"/>
      <c r="AB1448" s="167"/>
      <c r="AC1448" s="167"/>
      <c r="AD1448" s="167"/>
      <c r="AE1448" s="167"/>
      <c r="AF1448" s="167"/>
      <c r="AG1448" s="167" t="s">
        <v>222</v>
      </c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</row>
    <row r="1449" spans="1:60" outlineLevel="1">
      <c r="A1449" s="182">
        <v>397</v>
      </c>
      <c r="B1449" s="183" t="s">
        <v>1812</v>
      </c>
      <c r="C1449" s="184" t="s">
        <v>1813</v>
      </c>
      <c r="D1449" s="185" t="s">
        <v>275</v>
      </c>
      <c r="E1449" s="186">
        <v>1</v>
      </c>
      <c r="F1449" s="187"/>
      <c r="G1449" s="188">
        <f t="shared" si="21"/>
        <v>0</v>
      </c>
      <c r="H1449" s="187"/>
      <c r="I1449" s="188">
        <f t="shared" si="22"/>
        <v>0</v>
      </c>
      <c r="J1449" s="187"/>
      <c r="K1449" s="188">
        <f t="shared" si="23"/>
        <v>0</v>
      </c>
      <c r="L1449" s="188">
        <v>21</v>
      </c>
      <c r="M1449" s="188">
        <f t="shared" si="24"/>
        <v>0</v>
      </c>
      <c r="N1449" s="188">
        <v>4.4999999999999998E-2</v>
      </c>
      <c r="O1449" s="188">
        <f t="shared" si="25"/>
        <v>0.05</v>
      </c>
      <c r="P1449" s="188">
        <v>0</v>
      </c>
      <c r="Q1449" s="188">
        <f t="shared" si="26"/>
        <v>0</v>
      </c>
      <c r="R1449" s="188"/>
      <c r="S1449" s="188" t="s">
        <v>276</v>
      </c>
      <c r="T1449" s="189" t="s">
        <v>180</v>
      </c>
      <c r="U1449" s="166">
        <v>0</v>
      </c>
      <c r="V1449" s="166">
        <f t="shared" si="27"/>
        <v>0</v>
      </c>
      <c r="W1449" s="166"/>
      <c r="X1449" s="166" t="s">
        <v>221</v>
      </c>
      <c r="Y1449" s="167"/>
      <c r="Z1449" s="167"/>
      <c r="AA1449" s="167"/>
      <c r="AB1449" s="167"/>
      <c r="AC1449" s="167"/>
      <c r="AD1449" s="167"/>
      <c r="AE1449" s="167"/>
      <c r="AF1449" s="167"/>
      <c r="AG1449" s="167" t="s">
        <v>222</v>
      </c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</row>
    <row r="1450" spans="1:60" outlineLevel="1">
      <c r="A1450" s="182">
        <v>398</v>
      </c>
      <c r="B1450" s="183" t="s">
        <v>1814</v>
      </c>
      <c r="C1450" s="184" t="s">
        <v>1815</v>
      </c>
      <c r="D1450" s="185" t="s">
        <v>275</v>
      </c>
      <c r="E1450" s="186">
        <v>2</v>
      </c>
      <c r="F1450" s="187"/>
      <c r="G1450" s="188">
        <f t="shared" si="21"/>
        <v>0</v>
      </c>
      <c r="H1450" s="187"/>
      <c r="I1450" s="188">
        <f t="shared" si="22"/>
        <v>0</v>
      </c>
      <c r="J1450" s="187"/>
      <c r="K1450" s="188">
        <f t="shared" si="23"/>
        <v>0</v>
      </c>
      <c r="L1450" s="188">
        <v>21</v>
      </c>
      <c r="M1450" s="188">
        <f t="shared" si="24"/>
        <v>0</v>
      </c>
      <c r="N1450" s="188">
        <v>4.4999999999999998E-2</v>
      </c>
      <c r="O1450" s="188">
        <f t="shared" si="25"/>
        <v>0.09</v>
      </c>
      <c r="P1450" s="188">
        <v>0</v>
      </c>
      <c r="Q1450" s="188">
        <f t="shared" si="26"/>
        <v>0</v>
      </c>
      <c r="R1450" s="188"/>
      <c r="S1450" s="188" t="s">
        <v>276</v>
      </c>
      <c r="T1450" s="189" t="s">
        <v>180</v>
      </c>
      <c r="U1450" s="166">
        <v>0</v>
      </c>
      <c r="V1450" s="166">
        <f t="shared" si="27"/>
        <v>0</v>
      </c>
      <c r="W1450" s="166"/>
      <c r="X1450" s="166" t="s">
        <v>221</v>
      </c>
      <c r="Y1450" s="167"/>
      <c r="Z1450" s="167"/>
      <c r="AA1450" s="167"/>
      <c r="AB1450" s="167"/>
      <c r="AC1450" s="167"/>
      <c r="AD1450" s="167"/>
      <c r="AE1450" s="167"/>
      <c r="AF1450" s="167"/>
      <c r="AG1450" s="167" t="s">
        <v>222</v>
      </c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</row>
    <row r="1451" spans="1:60" outlineLevel="1">
      <c r="A1451" s="182">
        <v>399</v>
      </c>
      <c r="B1451" s="183" t="s">
        <v>1816</v>
      </c>
      <c r="C1451" s="184" t="s">
        <v>1817</v>
      </c>
      <c r="D1451" s="185" t="s">
        <v>275</v>
      </c>
      <c r="E1451" s="186">
        <v>12</v>
      </c>
      <c r="F1451" s="187"/>
      <c r="G1451" s="188">
        <f t="shared" si="21"/>
        <v>0</v>
      </c>
      <c r="H1451" s="187"/>
      <c r="I1451" s="188">
        <f t="shared" si="22"/>
        <v>0</v>
      </c>
      <c r="J1451" s="187"/>
      <c r="K1451" s="188">
        <f t="shared" si="23"/>
        <v>0</v>
      </c>
      <c r="L1451" s="188">
        <v>21</v>
      </c>
      <c r="M1451" s="188">
        <f t="shared" si="24"/>
        <v>0</v>
      </c>
      <c r="N1451" s="188">
        <v>6.5000000000000002E-2</v>
      </c>
      <c r="O1451" s="188">
        <f t="shared" si="25"/>
        <v>0.78</v>
      </c>
      <c r="P1451" s="188">
        <v>0</v>
      </c>
      <c r="Q1451" s="188">
        <f t="shared" si="26"/>
        <v>0</v>
      </c>
      <c r="R1451" s="188"/>
      <c r="S1451" s="188" t="s">
        <v>276</v>
      </c>
      <c r="T1451" s="189" t="s">
        <v>180</v>
      </c>
      <c r="U1451" s="166">
        <v>0</v>
      </c>
      <c r="V1451" s="166">
        <f t="shared" si="27"/>
        <v>0</v>
      </c>
      <c r="W1451" s="166"/>
      <c r="X1451" s="166" t="s">
        <v>221</v>
      </c>
      <c r="Y1451" s="167"/>
      <c r="Z1451" s="167"/>
      <c r="AA1451" s="167"/>
      <c r="AB1451" s="167"/>
      <c r="AC1451" s="167"/>
      <c r="AD1451" s="167"/>
      <c r="AE1451" s="167"/>
      <c r="AF1451" s="167"/>
      <c r="AG1451" s="167" t="s">
        <v>222</v>
      </c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</row>
    <row r="1452" spans="1:60" outlineLevel="1">
      <c r="A1452" s="182">
        <v>400</v>
      </c>
      <c r="B1452" s="183" t="s">
        <v>1818</v>
      </c>
      <c r="C1452" s="184" t="s">
        <v>1819</v>
      </c>
      <c r="D1452" s="185" t="s">
        <v>275</v>
      </c>
      <c r="E1452" s="186">
        <v>4</v>
      </c>
      <c r="F1452" s="187"/>
      <c r="G1452" s="188">
        <f t="shared" si="21"/>
        <v>0</v>
      </c>
      <c r="H1452" s="187"/>
      <c r="I1452" s="188">
        <f t="shared" si="22"/>
        <v>0</v>
      </c>
      <c r="J1452" s="187"/>
      <c r="K1452" s="188">
        <f t="shared" si="23"/>
        <v>0</v>
      </c>
      <c r="L1452" s="188">
        <v>21</v>
      </c>
      <c r="M1452" s="188">
        <f t="shared" si="24"/>
        <v>0</v>
      </c>
      <c r="N1452" s="188">
        <v>0.08</v>
      </c>
      <c r="O1452" s="188">
        <f t="shared" si="25"/>
        <v>0.32</v>
      </c>
      <c r="P1452" s="188">
        <v>0</v>
      </c>
      <c r="Q1452" s="188">
        <f t="shared" si="26"/>
        <v>0</v>
      </c>
      <c r="R1452" s="188"/>
      <c r="S1452" s="188" t="s">
        <v>276</v>
      </c>
      <c r="T1452" s="189" t="s">
        <v>180</v>
      </c>
      <c r="U1452" s="166">
        <v>0</v>
      </c>
      <c r="V1452" s="166">
        <f t="shared" si="27"/>
        <v>0</v>
      </c>
      <c r="W1452" s="166"/>
      <c r="X1452" s="166" t="s">
        <v>221</v>
      </c>
      <c r="Y1452" s="167"/>
      <c r="Z1452" s="167"/>
      <c r="AA1452" s="167"/>
      <c r="AB1452" s="167"/>
      <c r="AC1452" s="167"/>
      <c r="AD1452" s="167"/>
      <c r="AE1452" s="167"/>
      <c r="AF1452" s="167"/>
      <c r="AG1452" s="167" t="s">
        <v>222</v>
      </c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</row>
    <row r="1453" spans="1:60" outlineLevel="1">
      <c r="A1453" s="182">
        <v>401</v>
      </c>
      <c r="B1453" s="183" t="s">
        <v>1820</v>
      </c>
      <c r="C1453" s="184" t="s">
        <v>1821</v>
      </c>
      <c r="D1453" s="185" t="s">
        <v>275</v>
      </c>
      <c r="E1453" s="186">
        <v>3</v>
      </c>
      <c r="F1453" s="187"/>
      <c r="G1453" s="188">
        <f t="shared" si="21"/>
        <v>0</v>
      </c>
      <c r="H1453" s="187"/>
      <c r="I1453" s="188">
        <f t="shared" si="22"/>
        <v>0</v>
      </c>
      <c r="J1453" s="187"/>
      <c r="K1453" s="188">
        <f t="shared" si="23"/>
        <v>0</v>
      </c>
      <c r="L1453" s="188">
        <v>21</v>
      </c>
      <c r="M1453" s="188">
        <f t="shared" si="24"/>
        <v>0</v>
      </c>
      <c r="N1453" s="188">
        <v>4.4999999999999998E-2</v>
      </c>
      <c r="O1453" s="188">
        <f t="shared" si="25"/>
        <v>0.14000000000000001</v>
      </c>
      <c r="P1453" s="188">
        <v>0</v>
      </c>
      <c r="Q1453" s="188">
        <f t="shared" si="26"/>
        <v>0</v>
      </c>
      <c r="R1453" s="188"/>
      <c r="S1453" s="188" t="s">
        <v>276</v>
      </c>
      <c r="T1453" s="189" t="s">
        <v>180</v>
      </c>
      <c r="U1453" s="166">
        <v>0</v>
      </c>
      <c r="V1453" s="166">
        <f t="shared" si="27"/>
        <v>0</v>
      </c>
      <c r="W1453" s="166"/>
      <c r="X1453" s="166" t="s">
        <v>221</v>
      </c>
      <c r="Y1453" s="167"/>
      <c r="Z1453" s="167"/>
      <c r="AA1453" s="167"/>
      <c r="AB1453" s="167"/>
      <c r="AC1453" s="167"/>
      <c r="AD1453" s="167"/>
      <c r="AE1453" s="167"/>
      <c r="AF1453" s="167"/>
      <c r="AG1453" s="167" t="s">
        <v>222</v>
      </c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</row>
    <row r="1454" spans="1:60" outlineLevel="1">
      <c r="A1454" s="182">
        <v>402</v>
      </c>
      <c r="B1454" s="183" t="s">
        <v>1822</v>
      </c>
      <c r="C1454" s="184" t="s">
        <v>1823</v>
      </c>
      <c r="D1454" s="185" t="s">
        <v>275</v>
      </c>
      <c r="E1454" s="186">
        <v>3</v>
      </c>
      <c r="F1454" s="187"/>
      <c r="G1454" s="188">
        <f t="shared" si="21"/>
        <v>0</v>
      </c>
      <c r="H1454" s="187"/>
      <c r="I1454" s="188">
        <f t="shared" si="22"/>
        <v>0</v>
      </c>
      <c r="J1454" s="187"/>
      <c r="K1454" s="188">
        <f t="shared" si="23"/>
        <v>0</v>
      </c>
      <c r="L1454" s="188">
        <v>21</v>
      </c>
      <c r="M1454" s="188">
        <f t="shared" si="24"/>
        <v>0</v>
      </c>
      <c r="N1454" s="188">
        <v>4.4999999999999998E-2</v>
      </c>
      <c r="O1454" s="188">
        <f t="shared" si="25"/>
        <v>0.14000000000000001</v>
      </c>
      <c r="P1454" s="188">
        <v>0</v>
      </c>
      <c r="Q1454" s="188">
        <f t="shared" si="26"/>
        <v>0</v>
      </c>
      <c r="R1454" s="188"/>
      <c r="S1454" s="188" t="s">
        <v>276</v>
      </c>
      <c r="T1454" s="189" t="s">
        <v>180</v>
      </c>
      <c r="U1454" s="166">
        <v>0</v>
      </c>
      <c r="V1454" s="166">
        <f t="shared" si="27"/>
        <v>0</v>
      </c>
      <c r="W1454" s="166"/>
      <c r="X1454" s="166" t="s">
        <v>221</v>
      </c>
      <c r="Y1454" s="167"/>
      <c r="Z1454" s="167"/>
      <c r="AA1454" s="167"/>
      <c r="AB1454" s="167"/>
      <c r="AC1454" s="167"/>
      <c r="AD1454" s="167"/>
      <c r="AE1454" s="167"/>
      <c r="AF1454" s="167"/>
      <c r="AG1454" s="167" t="s">
        <v>222</v>
      </c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</row>
    <row r="1455" spans="1:60" outlineLevel="1">
      <c r="A1455" s="182">
        <v>403</v>
      </c>
      <c r="B1455" s="183" t="s">
        <v>1824</v>
      </c>
      <c r="C1455" s="184" t="s">
        <v>1825</v>
      </c>
      <c r="D1455" s="185" t="s">
        <v>275</v>
      </c>
      <c r="E1455" s="186">
        <v>2</v>
      </c>
      <c r="F1455" s="187"/>
      <c r="G1455" s="188">
        <f t="shared" si="21"/>
        <v>0</v>
      </c>
      <c r="H1455" s="187"/>
      <c r="I1455" s="188">
        <f t="shared" si="22"/>
        <v>0</v>
      </c>
      <c r="J1455" s="187"/>
      <c r="K1455" s="188">
        <f t="shared" si="23"/>
        <v>0</v>
      </c>
      <c r="L1455" s="188">
        <v>21</v>
      </c>
      <c r="M1455" s="188">
        <f t="shared" si="24"/>
        <v>0</v>
      </c>
      <c r="N1455" s="188">
        <v>0.12</v>
      </c>
      <c r="O1455" s="188">
        <f t="shared" si="25"/>
        <v>0.24</v>
      </c>
      <c r="P1455" s="188">
        <v>0</v>
      </c>
      <c r="Q1455" s="188">
        <f t="shared" si="26"/>
        <v>0</v>
      </c>
      <c r="R1455" s="188"/>
      <c r="S1455" s="188" t="s">
        <v>276</v>
      </c>
      <c r="T1455" s="189" t="s">
        <v>180</v>
      </c>
      <c r="U1455" s="166">
        <v>0</v>
      </c>
      <c r="V1455" s="166">
        <f t="shared" si="27"/>
        <v>0</v>
      </c>
      <c r="W1455" s="166"/>
      <c r="X1455" s="166" t="s">
        <v>221</v>
      </c>
      <c r="Y1455" s="167"/>
      <c r="Z1455" s="167"/>
      <c r="AA1455" s="167"/>
      <c r="AB1455" s="167"/>
      <c r="AC1455" s="167"/>
      <c r="AD1455" s="167"/>
      <c r="AE1455" s="167"/>
      <c r="AF1455" s="167"/>
      <c r="AG1455" s="167" t="s">
        <v>222</v>
      </c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</row>
    <row r="1456" spans="1:60" outlineLevel="1">
      <c r="A1456" s="182">
        <v>404</v>
      </c>
      <c r="B1456" s="183" t="s">
        <v>1826</v>
      </c>
      <c r="C1456" s="184" t="s">
        <v>1827</v>
      </c>
      <c r="D1456" s="185" t="s">
        <v>275</v>
      </c>
      <c r="E1456" s="186">
        <v>2</v>
      </c>
      <c r="F1456" s="187"/>
      <c r="G1456" s="188">
        <f t="shared" si="21"/>
        <v>0</v>
      </c>
      <c r="H1456" s="187"/>
      <c r="I1456" s="188">
        <f t="shared" si="22"/>
        <v>0</v>
      </c>
      <c r="J1456" s="187"/>
      <c r="K1456" s="188">
        <f t="shared" si="23"/>
        <v>0</v>
      </c>
      <c r="L1456" s="188">
        <v>21</v>
      </c>
      <c r="M1456" s="188">
        <f t="shared" si="24"/>
        <v>0</v>
      </c>
      <c r="N1456" s="188">
        <v>4.4999999999999998E-2</v>
      </c>
      <c r="O1456" s="188">
        <f t="shared" si="25"/>
        <v>0.09</v>
      </c>
      <c r="P1456" s="188">
        <v>0</v>
      </c>
      <c r="Q1456" s="188">
        <f t="shared" si="26"/>
        <v>0</v>
      </c>
      <c r="R1456" s="188"/>
      <c r="S1456" s="188" t="s">
        <v>276</v>
      </c>
      <c r="T1456" s="189" t="s">
        <v>180</v>
      </c>
      <c r="U1456" s="166">
        <v>0</v>
      </c>
      <c r="V1456" s="166">
        <f t="shared" si="27"/>
        <v>0</v>
      </c>
      <c r="W1456" s="166"/>
      <c r="X1456" s="166" t="s">
        <v>221</v>
      </c>
      <c r="Y1456" s="167"/>
      <c r="Z1456" s="167"/>
      <c r="AA1456" s="167"/>
      <c r="AB1456" s="167"/>
      <c r="AC1456" s="167"/>
      <c r="AD1456" s="167"/>
      <c r="AE1456" s="167"/>
      <c r="AF1456" s="167"/>
      <c r="AG1456" s="167" t="s">
        <v>222</v>
      </c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</row>
    <row r="1457" spans="1:60" outlineLevel="1">
      <c r="A1457" s="182">
        <v>405</v>
      </c>
      <c r="B1457" s="183" t="s">
        <v>1828</v>
      </c>
      <c r="C1457" s="184" t="s">
        <v>1829</v>
      </c>
      <c r="D1457" s="185" t="s">
        <v>275</v>
      </c>
      <c r="E1457" s="186">
        <v>1</v>
      </c>
      <c r="F1457" s="187"/>
      <c r="G1457" s="188">
        <f t="shared" si="21"/>
        <v>0</v>
      </c>
      <c r="H1457" s="187"/>
      <c r="I1457" s="188">
        <f t="shared" si="22"/>
        <v>0</v>
      </c>
      <c r="J1457" s="187"/>
      <c r="K1457" s="188">
        <f t="shared" si="23"/>
        <v>0</v>
      </c>
      <c r="L1457" s="188">
        <v>21</v>
      </c>
      <c r="M1457" s="188">
        <f t="shared" si="24"/>
        <v>0</v>
      </c>
      <c r="N1457" s="188">
        <v>4.4999999999999998E-2</v>
      </c>
      <c r="O1457" s="188">
        <f t="shared" si="25"/>
        <v>0.05</v>
      </c>
      <c r="P1457" s="188">
        <v>0</v>
      </c>
      <c r="Q1457" s="188">
        <f t="shared" si="26"/>
        <v>0</v>
      </c>
      <c r="R1457" s="188"/>
      <c r="S1457" s="188" t="s">
        <v>276</v>
      </c>
      <c r="T1457" s="189" t="s">
        <v>180</v>
      </c>
      <c r="U1457" s="166">
        <v>0</v>
      </c>
      <c r="V1457" s="166">
        <f t="shared" si="27"/>
        <v>0</v>
      </c>
      <c r="W1457" s="166"/>
      <c r="X1457" s="166" t="s">
        <v>221</v>
      </c>
      <c r="Y1457" s="167"/>
      <c r="Z1457" s="167"/>
      <c r="AA1457" s="167"/>
      <c r="AB1457" s="167"/>
      <c r="AC1457" s="167"/>
      <c r="AD1457" s="167"/>
      <c r="AE1457" s="167"/>
      <c r="AF1457" s="167"/>
      <c r="AG1457" s="167" t="s">
        <v>222</v>
      </c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</row>
    <row r="1458" spans="1:60" ht="22.5" outlineLevel="1">
      <c r="A1458" s="182">
        <v>406</v>
      </c>
      <c r="B1458" s="183" t="s">
        <v>1830</v>
      </c>
      <c r="C1458" s="184" t="s">
        <v>1831</v>
      </c>
      <c r="D1458" s="185" t="s">
        <v>275</v>
      </c>
      <c r="E1458" s="186">
        <v>1</v>
      </c>
      <c r="F1458" s="187"/>
      <c r="G1458" s="188">
        <f t="shared" si="21"/>
        <v>0</v>
      </c>
      <c r="H1458" s="187"/>
      <c r="I1458" s="188">
        <f t="shared" si="22"/>
        <v>0</v>
      </c>
      <c r="J1458" s="187"/>
      <c r="K1458" s="188">
        <f t="shared" si="23"/>
        <v>0</v>
      </c>
      <c r="L1458" s="188">
        <v>21</v>
      </c>
      <c r="M1458" s="188">
        <f t="shared" si="24"/>
        <v>0</v>
      </c>
      <c r="N1458" s="188">
        <v>4.4999999999999998E-2</v>
      </c>
      <c r="O1458" s="188">
        <f t="shared" si="25"/>
        <v>0.05</v>
      </c>
      <c r="P1458" s="188">
        <v>0</v>
      </c>
      <c r="Q1458" s="188">
        <f t="shared" si="26"/>
        <v>0</v>
      </c>
      <c r="R1458" s="188"/>
      <c r="S1458" s="188" t="s">
        <v>276</v>
      </c>
      <c r="T1458" s="189" t="s">
        <v>180</v>
      </c>
      <c r="U1458" s="166">
        <v>0</v>
      </c>
      <c r="V1458" s="166">
        <f t="shared" si="27"/>
        <v>0</v>
      </c>
      <c r="W1458" s="166"/>
      <c r="X1458" s="166" t="s">
        <v>221</v>
      </c>
      <c r="Y1458" s="167"/>
      <c r="Z1458" s="167"/>
      <c r="AA1458" s="167"/>
      <c r="AB1458" s="167"/>
      <c r="AC1458" s="167"/>
      <c r="AD1458" s="167"/>
      <c r="AE1458" s="167"/>
      <c r="AF1458" s="167"/>
      <c r="AG1458" s="167" t="s">
        <v>222</v>
      </c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</row>
    <row r="1459" spans="1:60" outlineLevel="1">
      <c r="A1459" s="182">
        <v>407</v>
      </c>
      <c r="B1459" s="183" t="s">
        <v>1832</v>
      </c>
      <c r="C1459" s="184" t="s">
        <v>1833</v>
      </c>
      <c r="D1459" s="185" t="s">
        <v>275</v>
      </c>
      <c r="E1459" s="186">
        <v>2</v>
      </c>
      <c r="F1459" s="187"/>
      <c r="G1459" s="188">
        <f t="shared" si="21"/>
        <v>0</v>
      </c>
      <c r="H1459" s="187"/>
      <c r="I1459" s="188">
        <f t="shared" si="22"/>
        <v>0</v>
      </c>
      <c r="J1459" s="187"/>
      <c r="K1459" s="188">
        <f t="shared" si="23"/>
        <v>0</v>
      </c>
      <c r="L1459" s="188">
        <v>21</v>
      </c>
      <c r="M1459" s="188">
        <f t="shared" si="24"/>
        <v>0</v>
      </c>
      <c r="N1459" s="188">
        <v>4.4999999999999998E-2</v>
      </c>
      <c r="O1459" s="188">
        <f t="shared" si="25"/>
        <v>0.09</v>
      </c>
      <c r="P1459" s="188">
        <v>0</v>
      </c>
      <c r="Q1459" s="188">
        <f t="shared" si="26"/>
        <v>0</v>
      </c>
      <c r="R1459" s="188"/>
      <c r="S1459" s="188" t="s">
        <v>276</v>
      </c>
      <c r="T1459" s="189" t="s">
        <v>180</v>
      </c>
      <c r="U1459" s="166">
        <v>0</v>
      </c>
      <c r="V1459" s="166">
        <f t="shared" si="27"/>
        <v>0</v>
      </c>
      <c r="W1459" s="166"/>
      <c r="X1459" s="166" t="s">
        <v>221</v>
      </c>
      <c r="Y1459" s="167"/>
      <c r="Z1459" s="167"/>
      <c r="AA1459" s="167"/>
      <c r="AB1459" s="167"/>
      <c r="AC1459" s="167"/>
      <c r="AD1459" s="167"/>
      <c r="AE1459" s="167"/>
      <c r="AF1459" s="167"/>
      <c r="AG1459" s="167" t="s">
        <v>222</v>
      </c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</row>
    <row r="1460" spans="1:60" outlineLevel="1">
      <c r="A1460" s="182">
        <v>408</v>
      </c>
      <c r="B1460" s="183" t="s">
        <v>1834</v>
      </c>
      <c r="C1460" s="184" t="s">
        <v>1835</v>
      </c>
      <c r="D1460" s="185" t="s">
        <v>275</v>
      </c>
      <c r="E1460" s="186">
        <v>2</v>
      </c>
      <c r="F1460" s="187"/>
      <c r="G1460" s="188">
        <f t="shared" si="21"/>
        <v>0</v>
      </c>
      <c r="H1460" s="187"/>
      <c r="I1460" s="188">
        <f t="shared" si="22"/>
        <v>0</v>
      </c>
      <c r="J1460" s="187"/>
      <c r="K1460" s="188">
        <f t="shared" si="23"/>
        <v>0</v>
      </c>
      <c r="L1460" s="188">
        <v>21</v>
      </c>
      <c r="M1460" s="188">
        <f t="shared" si="24"/>
        <v>0</v>
      </c>
      <c r="N1460" s="188">
        <v>4.4999999999999998E-2</v>
      </c>
      <c r="O1460" s="188">
        <f t="shared" si="25"/>
        <v>0.09</v>
      </c>
      <c r="P1460" s="188">
        <v>0</v>
      </c>
      <c r="Q1460" s="188">
        <f t="shared" si="26"/>
        <v>0</v>
      </c>
      <c r="R1460" s="188"/>
      <c r="S1460" s="188" t="s">
        <v>276</v>
      </c>
      <c r="T1460" s="189" t="s">
        <v>180</v>
      </c>
      <c r="U1460" s="166">
        <v>0</v>
      </c>
      <c r="V1460" s="166">
        <f t="shared" si="27"/>
        <v>0</v>
      </c>
      <c r="W1460" s="166"/>
      <c r="X1460" s="166" t="s">
        <v>221</v>
      </c>
      <c r="Y1460" s="167"/>
      <c r="Z1460" s="167"/>
      <c r="AA1460" s="167"/>
      <c r="AB1460" s="167"/>
      <c r="AC1460" s="167"/>
      <c r="AD1460" s="167"/>
      <c r="AE1460" s="167"/>
      <c r="AF1460" s="167"/>
      <c r="AG1460" s="167" t="s">
        <v>222</v>
      </c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</row>
    <row r="1461" spans="1:60" ht="22.5" outlineLevel="1">
      <c r="A1461" s="182">
        <v>409</v>
      </c>
      <c r="B1461" s="183" t="s">
        <v>1836</v>
      </c>
      <c r="C1461" s="184" t="s">
        <v>1837</v>
      </c>
      <c r="D1461" s="185" t="s">
        <v>275</v>
      </c>
      <c r="E1461" s="186">
        <v>1</v>
      </c>
      <c r="F1461" s="187"/>
      <c r="G1461" s="188">
        <f t="shared" si="21"/>
        <v>0</v>
      </c>
      <c r="H1461" s="187"/>
      <c r="I1461" s="188">
        <f t="shared" si="22"/>
        <v>0</v>
      </c>
      <c r="J1461" s="187"/>
      <c r="K1461" s="188">
        <f t="shared" si="23"/>
        <v>0</v>
      </c>
      <c r="L1461" s="188">
        <v>21</v>
      </c>
      <c r="M1461" s="188">
        <f t="shared" si="24"/>
        <v>0</v>
      </c>
      <c r="N1461" s="188">
        <v>0.25</v>
      </c>
      <c r="O1461" s="188">
        <f t="shared" si="25"/>
        <v>0.25</v>
      </c>
      <c r="P1461" s="188">
        <v>0</v>
      </c>
      <c r="Q1461" s="188">
        <f t="shared" si="26"/>
        <v>0</v>
      </c>
      <c r="R1461" s="188"/>
      <c r="S1461" s="188" t="s">
        <v>276</v>
      </c>
      <c r="T1461" s="189" t="s">
        <v>180</v>
      </c>
      <c r="U1461" s="166">
        <v>0</v>
      </c>
      <c r="V1461" s="166">
        <f t="shared" si="27"/>
        <v>0</v>
      </c>
      <c r="W1461" s="166"/>
      <c r="X1461" s="166" t="s">
        <v>221</v>
      </c>
      <c r="Y1461" s="167"/>
      <c r="Z1461" s="167"/>
      <c r="AA1461" s="167"/>
      <c r="AB1461" s="167"/>
      <c r="AC1461" s="167"/>
      <c r="AD1461" s="167"/>
      <c r="AE1461" s="167"/>
      <c r="AF1461" s="167"/>
      <c r="AG1461" s="167" t="s">
        <v>222</v>
      </c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</row>
    <row r="1462" spans="1:60" ht="22.5" outlineLevel="1">
      <c r="A1462" s="182">
        <v>410</v>
      </c>
      <c r="B1462" s="183" t="s">
        <v>1838</v>
      </c>
      <c r="C1462" s="184" t="s">
        <v>1839</v>
      </c>
      <c r="D1462" s="185" t="s">
        <v>275</v>
      </c>
      <c r="E1462" s="186">
        <v>1</v>
      </c>
      <c r="F1462" s="187"/>
      <c r="G1462" s="188">
        <f t="shared" si="21"/>
        <v>0</v>
      </c>
      <c r="H1462" s="187"/>
      <c r="I1462" s="188">
        <f t="shared" si="22"/>
        <v>0</v>
      </c>
      <c r="J1462" s="187"/>
      <c r="K1462" s="188">
        <f t="shared" si="23"/>
        <v>0</v>
      </c>
      <c r="L1462" s="188">
        <v>21</v>
      </c>
      <c r="M1462" s="188">
        <f t="shared" si="24"/>
        <v>0</v>
      </c>
      <c r="N1462" s="188">
        <v>0.25</v>
      </c>
      <c r="O1462" s="188">
        <f t="shared" si="25"/>
        <v>0.25</v>
      </c>
      <c r="P1462" s="188">
        <v>0</v>
      </c>
      <c r="Q1462" s="188">
        <f t="shared" si="26"/>
        <v>0</v>
      </c>
      <c r="R1462" s="188"/>
      <c r="S1462" s="188" t="s">
        <v>276</v>
      </c>
      <c r="T1462" s="189" t="s">
        <v>180</v>
      </c>
      <c r="U1462" s="166">
        <v>0</v>
      </c>
      <c r="V1462" s="166">
        <f t="shared" si="27"/>
        <v>0</v>
      </c>
      <c r="W1462" s="166"/>
      <c r="X1462" s="166" t="s">
        <v>221</v>
      </c>
      <c r="Y1462" s="167"/>
      <c r="Z1462" s="167"/>
      <c r="AA1462" s="167"/>
      <c r="AB1462" s="167"/>
      <c r="AC1462" s="167"/>
      <c r="AD1462" s="167"/>
      <c r="AE1462" s="167"/>
      <c r="AF1462" s="167"/>
      <c r="AG1462" s="167" t="s">
        <v>222</v>
      </c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</row>
    <row r="1463" spans="1:60" ht="22.5" outlineLevel="1">
      <c r="A1463" s="182">
        <v>411</v>
      </c>
      <c r="B1463" s="183" t="s">
        <v>1840</v>
      </c>
      <c r="C1463" s="184" t="s">
        <v>1841</v>
      </c>
      <c r="D1463" s="185" t="s">
        <v>275</v>
      </c>
      <c r="E1463" s="186">
        <v>1</v>
      </c>
      <c r="F1463" s="187"/>
      <c r="G1463" s="188">
        <f t="shared" si="21"/>
        <v>0</v>
      </c>
      <c r="H1463" s="187"/>
      <c r="I1463" s="188">
        <f t="shared" si="22"/>
        <v>0</v>
      </c>
      <c r="J1463" s="187"/>
      <c r="K1463" s="188">
        <f t="shared" si="23"/>
        <v>0</v>
      </c>
      <c r="L1463" s="188">
        <v>21</v>
      </c>
      <c r="M1463" s="188">
        <f t="shared" si="24"/>
        <v>0</v>
      </c>
      <c r="N1463" s="188">
        <v>4.4999999999999998E-2</v>
      </c>
      <c r="O1463" s="188">
        <f t="shared" si="25"/>
        <v>0.05</v>
      </c>
      <c r="P1463" s="188">
        <v>0</v>
      </c>
      <c r="Q1463" s="188">
        <f t="shared" si="26"/>
        <v>0</v>
      </c>
      <c r="R1463" s="188"/>
      <c r="S1463" s="188" t="s">
        <v>276</v>
      </c>
      <c r="T1463" s="189" t="s">
        <v>180</v>
      </c>
      <c r="U1463" s="166">
        <v>0</v>
      </c>
      <c r="V1463" s="166">
        <f t="shared" si="27"/>
        <v>0</v>
      </c>
      <c r="W1463" s="166"/>
      <c r="X1463" s="166" t="s">
        <v>221</v>
      </c>
      <c r="Y1463" s="167"/>
      <c r="Z1463" s="167"/>
      <c r="AA1463" s="167"/>
      <c r="AB1463" s="167"/>
      <c r="AC1463" s="167"/>
      <c r="AD1463" s="167"/>
      <c r="AE1463" s="167"/>
      <c r="AF1463" s="167"/>
      <c r="AG1463" s="167" t="s">
        <v>222</v>
      </c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</row>
    <row r="1464" spans="1:60" outlineLevel="1">
      <c r="A1464" s="182">
        <v>412</v>
      </c>
      <c r="B1464" s="183" t="s">
        <v>1842</v>
      </c>
      <c r="C1464" s="184" t="s">
        <v>1843</v>
      </c>
      <c r="D1464" s="185" t="s">
        <v>275</v>
      </c>
      <c r="E1464" s="186">
        <v>12</v>
      </c>
      <c r="F1464" s="187"/>
      <c r="G1464" s="188">
        <f t="shared" si="21"/>
        <v>0</v>
      </c>
      <c r="H1464" s="187"/>
      <c r="I1464" s="188">
        <f t="shared" si="22"/>
        <v>0</v>
      </c>
      <c r="J1464" s="187"/>
      <c r="K1464" s="188">
        <f t="shared" si="23"/>
        <v>0</v>
      </c>
      <c r="L1464" s="188">
        <v>21</v>
      </c>
      <c r="M1464" s="188">
        <f t="shared" si="24"/>
        <v>0</v>
      </c>
      <c r="N1464" s="188">
        <v>4.4999999999999998E-2</v>
      </c>
      <c r="O1464" s="188">
        <f t="shared" si="25"/>
        <v>0.54</v>
      </c>
      <c r="P1464" s="188">
        <v>0</v>
      </c>
      <c r="Q1464" s="188">
        <f t="shared" si="26"/>
        <v>0</v>
      </c>
      <c r="R1464" s="188"/>
      <c r="S1464" s="188" t="s">
        <v>276</v>
      </c>
      <c r="T1464" s="189" t="s">
        <v>180</v>
      </c>
      <c r="U1464" s="166">
        <v>0</v>
      </c>
      <c r="V1464" s="166">
        <f t="shared" si="27"/>
        <v>0</v>
      </c>
      <c r="W1464" s="166"/>
      <c r="X1464" s="166" t="s">
        <v>221</v>
      </c>
      <c r="Y1464" s="167"/>
      <c r="Z1464" s="167"/>
      <c r="AA1464" s="167"/>
      <c r="AB1464" s="167"/>
      <c r="AC1464" s="167"/>
      <c r="AD1464" s="167"/>
      <c r="AE1464" s="167"/>
      <c r="AF1464" s="167"/>
      <c r="AG1464" s="167" t="s">
        <v>222</v>
      </c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</row>
    <row r="1465" spans="1:60" outlineLevel="1">
      <c r="A1465" s="182">
        <v>413</v>
      </c>
      <c r="B1465" s="183" t="s">
        <v>1844</v>
      </c>
      <c r="C1465" s="184" t="s">
        <v>1845</v>
      </c>
      <c r="D1465" s="185" t="s">
        <v>275</v>
      </c>
      <c r="E1465" s="186">
        <v>2</v>
      </c>
      <c r="F1465" s="187"/>
      <c r="G1465" s="188">
        <f t="shared" si="21"/>
        <v>0</v>
      </c>
      <c r="H1465" s="187"/>
      <c r="I1465" s="188">
        <f t="shared" si="22"/>
        <v>0</v>
      </c>
      <c r="J1465" s="187"/>
      <c r="K1465" s="188">
        <f t="shared" si="23"/>
        <v>0</v>
      </c>
      <c r="L1465" s="188">
        <v>21</v>
      </c>
      <c r="M1465" s="188">
        <f t="shared" si="24"/>
        <v>0</v>
      </c>
      <c r="N1465" s="188">
        <v>4.4999999999999998E-2</v>
      </c>
      <c r="O1465" s="188">
        <f t="shared" si="25"/>
        <v>0.09</v>
      </c>
      <c r="P1465" s="188">
        <v>0</v>
      </c>
      <c r="Q1465" s="188">
        <f t="shared" si="26"/>
        <v>0</v>
      </c>
      <c r="R1465" s="188"/>
      <c r="S1465" s="188" t="s">
        <v>276</v>
      </c>
      <c r="T1465" s="189" t="s">
        <v>180</v>
      </c>
      <c r="U1465" s="166">
        <v>0</v>
      </c>
      <c r="V1465" s="166">
        <f t="shared" si="27"/>
        <v>0</v>
      </c>
      <c r="W1465" s="166"/>
      <c r="X1465" s="166" t="s">
        <v>221</v>
      </c>
      <c r="Y1465" s="167"/>
      <c r="Z1465" s="167"/>
      <c r="AA1465" s="167"/>
      <c r="AB1465" s="167"/>
      <c r="AC1465" s="167"/>
      <c r="AD1465" s="167"/>
      <c r="AE1465" s="167"/>
      <c r="AF1465" s="167"/>
      <c r="AG1465" s="167" t="s">
        <v>222</v>
      </c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</row>
    <row r="1466" spans="1:60" outlineLevel="1">
      <c r="A1466" s="182">
        <v>414</v>
      </c>
      <c r="B1466" s="183" t="s">
        <v>1846</v>
      </c>
      <c r="C1466" s="184" t="s">
        <v>1847</v>
      </c>
      <c r="D1466" s="185" t="s">
        <v>275</v>
      </c>
      <c r="E1466" s="186">
        <v>1</v>
      </c>
      <c r="F1466" s="187"/>
      <c r="G1466" s="188">
        <f t="shared" si="21"/>
        <v>0</v>
      </c>
      <c r="H1466" s="187"/>
      <c r="I1466" s="188">
        <f t="shared" si="22"/>
        <v>0</v>
      </c>
      <c r="J1466" s="187"/>
      <c r="K1466" s="188">
        <f t="shared" si="23"/>
        <v>0</v>
      </c>
      <c r="L1466" s="188">
        <v>21</v>
      </c>
      <c r="M1466" s="188">
        <f t="shared" si="24"/>
        <v>0</v>
      </c>
      <c r="N1466" s="188">
        <v>4.4999999999999998E-2</v>
      </c>
      <c r="O1466" s="188">
        <f t="shared" si="25"/>
        <v>0.05</v>
      </c>
      <c r="P1466" s="188">
        <v>0</v>
      </c>
      <c r="Q1466" s="188">
        <f t="shared" si="26"/>
        <v>0</v>
      </c>
      <c r="R1466" s="188"/>
      <c r="S1466" s="188" t="s">
        <v>276</v>
      </c>
      <c r="T1466" s="189" t="s">
        <v>180</v>
      </c>
      <c r="U1466" s="166">
        <v>0</v>
      </c>
      <c r="V1466" s="166">
        <f t="shared" si="27"/>
        <v>0</v>
      </c>
      <c r="W1466" s="166"/>
      <c r="X1466" s="166" t="s">
        <v>221</v>
      </c>
      <c r="Y1466" s="167"/>
      <c r="Z1466" s="167"/>
      <c r="AA1466" s="167"/>
      <c r="AB1466" s="167"/>
      <c r="AC1466" s="167"/>
      <c r="AD1466" s="167"/>
      <c r="AE1466" s="167"/>
      <c r="AF1466" s="167"/>
      <c r="AG1466" s="167" t="s">
        <v>222</v>
      </c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</row>
    <row r="1467" spans="1:60" outlineLevel="1">
      <c r="A1467" s="182">
        <v>415</v>
      </c>
      <c r="B1467" s="183" t="s">
        <v>1848</v>
      </c>
      <c r="C1467" s="184" t="s">
        <v>1849</v>
      </c>
      <c r="D1467" s="185" t="s">
        <v>275</v>
      </c>
      <c r="E1467" s="186">
        <v>2</v>
      </c>
      <c r="F1467" s="187"/>
      <c r="G1467" s="188">
        <f t="shared" si="21"/>
        <v>0</v>
      </c>
      <c r="H1467" s="187"/>
      <c r="I1467" s="188">
        <f t="shared" si="22"/>
        <v>0</v>
      </c>
      <c r="J1467" s="187"/>
      <c r="K1467" s="188">
        <f t="shared" si="23"/>
        <v>0</v>
      </c>
      <c r="L1467" s="188">
        <v>21</v>
      </c>
      <c r="M1467" s="188">
        <f t="shared" si="24"/>
        <v>0</v>
      </c>
      <c r="N1467" s="188">
        <v>4.4999999999999998E-2</v>
      </c>
      <c r="O1467" s="188">
        <f t="shared" si="25"/>
        <v>0.09</v>
      </c>
      <c r="P1467" s="188">
        <v>0</v>
      </c>
      <c r="Q1467" s="188">
        <f t="shared" si="26"/>
        <v>0</v>
      </c>
      <c r="R1467" s="188"/>
      <c r="S1467" s="188" t="s">
        <v>276</v>
      </c>
      <c r="T1467" s="189" t="s">
        <v>180</v>
      </c>
      <c r="U1467" s="166">
        <v>0</v>
      </c>
      <c r="V1467" s="166">
        <f t="shared" si="27"/>
        <v>0</v>
      </c>
      <c r="W1467" s="166"/>
      <c r="X1467" s="166" t="s">
        <v>221</v>
      </c>
      <c r="Y1467" s="167"/>
      <c r="Z1467" s="167"/>
      <c r="AA1467" s="167"/>
      <c r="AB1467" s="167"/>
      <c r="AC1467" s="167"/>
      <c r="AD1467" s="167"/>
      <c r="AE1467" s="167"/>
      <c r="AF1467" s="167"/>
      <c r="AG1467" s="167" t="s">
        <v>222</v>
      </c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</row>
    <row r="1468" spans="1:60" outlineLevel="1">
      <c r="A1468" s="182">
        <v>416</v>
      </c>
      <c r="B1468" s="183" t="s">
        <v>1850</v>
      </c>
      <c r="C1468" s="184" t="s">
        <v>1851</v>
      </c>
      <c r="D1468" s="185" t="s">
        <v>275</v>
      </c>
      <c r="E1468" s="186">
        <v>2</v>
      </c>
      <c r="F1468" s="187"/>
      <c r="G1468" s="188">
        <f t="shared" si="21"/>
        <v>0</v>
      </c>
      <c r="H1468" s="187"/>
      <c r="I1468" s="188">
        <f t="shared" si="22"/>
        <v>0</v>
      </c>
      <c r="J1468" s="187"/>
      <c r="K1468" s="188">
        <f t="shared" si="23"/>
        <v>0</v>
      </c>
      <c r="L1468" s="188">
        <v>21</v>
      </c>
      <c r="M1468" s="188">
        <f t="shared" si="24"/>
        <v>0</v>
      </c>
      <c r="N1468" s="188">
        <v>4.4999999999999998E-2</v>
      </c>
      <c r="O1468" s="188">
        <f t="shared" si="25"/>
        <v>0.09</v>
      </c>
      <c r="P1468" s="188">
        <v>0</v>
      </c>
      <c r="Q1468" s="188">
        <f t="shared" si="26"/>
        <v>0</v>
      </c>
      <c r="R1468" s="188"/>
      <c r="S1468" s="188" t="s">
        <v>276</v>
      </c>
      <c r="T1468" s="189" t="s">
        <v>180</v>
      </c>
      <c r="U1468" s="166">
        <v>0</v>
      </c>
      <c r="V1468" s="166">
        <f t="shared" si="27"/>
        <v>0</v>
      </c>
      <c r="W1468" s="166"/>
      <c r="X1468" s="166" t="s">
        <v>221</v>
      </c>
      <c r="Y1468" s="167"/>
      <c r="Z1468" s="167"/>
      <c r="AA1468" s="167"/>
      <c r="AB1468" s="167"/>
      <c r="AC1468" s="167"/>
      <c r="AD1468" s="167"/>
      <c r="AE1468" s="167"/>
      <c r="AF1468" s="167"/>
      <c r="AG1468" s="167" t="s">
        <v>222</v>
      </c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</row>
    <row r="1469" spans="1:60" outlineLevel="1">
      <c r="A1469" s="182">
        <v>417</v>
      </c>
      <c r="B1469" s="183" t="s">
        <v>1852</v>
      </c>
      <c r="C1469" s="184" t="s">
        <v>1853</v>
      </c>
      <c r="D1469" s="185" t="s">
        <v>275</v>
      </c>
      <c r="E1469" s="186">
        <v>3</v>
      </c>
      <c r="F1469" s="187"/>
      <c r="G1469" s="188">
        <f t="shared" si="21"/>
        <v>0</v>
      </c>
      <c r="H1469" s="187"/>
      <c r="I1469" s="188">
        <f t="shared" si="22"/>
        <v>0</v>
      </c>
      <c r="J1469" s="187"/>
      <c r="K1469" s="188">
        <f t="shared" si="23"/>
        <v>0</v>
      </c>
      <c r="L1469" s="188">
        <v>21</v>
      </c>
      <c r="M1469" s="188">
        <f t="shared" si="24"/>
        <v>0</v>
      </c>
      <c r="N1469" s="188">
        <v>4.4999999999999998E-2</v>
      </c>
      <c r="O1469" s="188">
        <f t="shared" si="25"/>
        <v>0.14000000000000001</v>
      </c>
      <c r="P1469" s="188">
        <v>0</v>
      </c>
      <c r="Q1469" s="188">
        <f t="shared" si="26"/>
        <v>0</v>
      </c>
      <c r="R1469" s="188"/>
      <c r="S1469" s="188" t="s">
        <v>276</v>
      </c>
      <c r="T1469" s="189" t="s">
        <v>180</v>
      </c>
      <c r="U1469" s="166">
        <v>0</v>
      </c>
      <c r="V1469" s="166">
        <f t="shared" si="27"/>
        <v>0</v>
      </c>
      <c r="W1469" s="166"/>
      <c r="X1469" s="166" t="s">
        <v>221</v>
      </c>
      <c r="Y1469" s="167"/>
      <c r="Z1469" s="167"/>
      <c r="AA1469" s="167"/>
      <c r="AB1469" s="167"/>
      <c r="AC1469" s="167"/>
      <c r="AD1469" s="167"/>
      <c r="AE1469" s="167"/>
      <c r="AF1469" s="167"/>
      <c r="AG1469" s="167" t="s">
        <v>222</v>
      </c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</row>
    <row r="1470" spans="1:60" outlineLevel="1">
      <c r="A1470" s="158">
        <v>418</v>
      </c>
      <c r="B1470" s="159" t="s">
        <v>1768</v>
      </c>
      <c r="C1470" s="160" t="s">
        <v>1769</v>
      </c>
      <c r="D1470" s="161" t="s">
        <v>239</v>
      </c>
      <c r="E1470" s="162">
        <v>6.9749999999999996</v>
      </c>
      <c r="F1470" s="163"/>
      <c r="G1470" s="164">
        <f t="shared" si="21"/>
        <v>0</v>
      </c>
      <c r="H1470" s="163"/>
      <c r="I1470" s="164">
        <f t="shared" si="22"/>
        <v>0</v>
      </c>
      <c r="J1470" s="163"/>
      <c r="K1470" s="164">
        <f t="shared" si="23"/>
        <v>0</v>
      </c>
      <c r="L1470" s="164">
        <v>21</v>
      </c>
      <c r="M1470" s="164">
        <f t="shared" si="24"/>
        <v>0</v>
      </c>
      <c r="N1470" s="164">
        <v>0</v>
      </c>
      <c r="O1470" s="164">
        <f t="shared" si="25"/>
        <v>0</v>
      </c>
      <c r="P1470" s="164">
        <v>0</v>
      </c>
      <c r="Q1470" s="164">
        <f t="shared" si="26"/>
        <v>0</v>
      </c>
      <c r="R1470" s="164" t="s">
        <v>1770</v>
      </c>
      <c r="S1470" s="164" t="s">
        <v>179</v>
      </c>
      <c r="T1470" s="165" t="s">
        <v>179</v>
      </c>
      <c r="U1470" s="166">
        <v>2.4470000000000001</v>
      </c>
      <c r="V1470" s="166">
        <f t="shared" si="27"/>
        <v>17.07</v>
      </c>
      <c r="W1470" s="166"/>
      <c r="X1470" s="166" t="s">
        <v>1494</v>
      </c>
      <c r="Y1470" s="167"/>
      <c r="Z1470" s="167"/>
      <c r="AA1470" s="167"/>
      <c r="AB1470" s="167"/>
      <c r="AC1470" s="167"/>
      <c r="AD1470" s="167"/>
      <c r="AE1470" s="167"/>
      <c r="AF1470" s="167"/>
      <c r="AG1470" s="167" t="s">
        <v>1495</v>
      </c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</row>
    <row r="1471" spans="1:60" ht="12.75" customHeight="1" outlineLevel="1">
      <c r="A1471" s="168"/>
      <c r="B1471" s="169"/>
      <c r="C1471" s="244" t="s">
        <v>1594</v>
      </c>
      <c r="D1471" s="244"/>
      <c r="E1471" s="244"/>
      <c r="F1471" s="244"/>
      <c r="G1471" s="244"/>
      <c r="H1471" s="166"/>
      <c r="I1471" s="166"/>
      <c r="J1471" s="166"/>
      <c r="K1471" s="166"/>
      <c r="L1471" s="166"/>
      <c r="M1471" s="166"/>
      <c r="N1471" s="166"/>
      <c r="O1471" s="166"/>
      <c r="P1471" s="166"/>
      <c r="Q1471" s="166"/>
      <c r="R1471" s="166"/>
      <c r="S1471" s="166"/>
      <c r="T1471" s="166"/>
      <c r="U1471" s="166"/>
      <c r="V1471" s="166"/>
      <c r="W1471" s="166"/>
      <c r="X1471" s="166"/>
      <c r="Y1471" s="167"/>
      <c r="Z1471" s="167"/>
      <c r="AA1471" s="167"/>
      <c r="AB1471" s="167"/>
      <c r="AC1471" s="167"/>
      <c r="AD1471" s="167"/>
      <c r="AE1471" s="167"/>
      <c r="AF1471" s="167"/>
      <c r="AG1471" s="167" t="s">
        <v>224</v>
      </c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</row>
    <row r="1472" spans="1:60">
      <c r="A1472" s="150" t="s">
        <v>174</v>
      </c>
      <c r="B1472" s="151" t="s">
        <v>117</v>
      </c>
      <c r="C1472" s="152" t="s">
        <v>118</v>
      </c>
      <c r="D1472" s="153"/>
      <c r="E1472" s="154"/>
      <c r="F1472" s="155"/>
      <c r="G1472" s="155">
        <f>SUMIF(AG1473:AG1533,"&lt;&gt;NOR",G1473:G1533)</f>
        <v>0</v>
      </c>
      <c r="H1472" s="155"/>
      <c r="I1472" s="155">
        <f>SUM(I1473:I1533)</f>
        <v>0</v>
      </c>
      <c r="J1472" s="155"/>
      <c r="K1472" s="155">
        <f>SUM(K1473:K1533)</f>
        <v>0</v>
      </c>
      <c r="L1472" s="155"/>
      <c r="M1472" s="155">
        <f>SUM(M1473:M1533)</f>
        <v>0</v>
      </c>
      <c r="N1472" s="155"/>
      <c r="O1472" s="155">
        <f>SUM(O1473:O1533)</f>
        <v>17.269999999999996</v>
      </c>
      <c r="P1472" s="155"/>
      <c r="Q1472" s="155">
        <f>SUM(Q1473:Q1533)</f>
        <v>0</v>
      </c>
      <c r="R1472" s="155"/>
      <c r="S1472" s="155"/>
      <c r="T1472" s="156"/>
      <c r="U1472" s="157"/>
      <c r="V1472" s="157">
        <f>SUM(V1473:V1533)</f>
        <v>851.71999999999991</v>
      </c>
      <c r="W1472" s="157"/>
      <c r="X1472" s="157"/>
      <c r="AG1472" t="s">
        <v>175</v>
      </c>
    </row>
    <row r="1473" spans="1:60" ht="22.5" outlineLevel="1">
      <c r="A1473" s="158">
        <v>419</v>
      </c>
      <c r="B1473" s="159" t="s">
        <v>1854</v>
      </c>
      <c r="C1473" s="160" t="s">
        <v>1855</v>
      </c>
      <c r="D1473" s="161" t="s">
        <v>260</v>
      </c>
      <c r="E1473" s="162">
        <v>560.5</v>
      </c>
      <c r="F1473" s="163"/>
      <c r="G1473" s="164">
        <f>ROUND(E1473*F1473,2)</f>
        <v>0</v>
      </c>
      <c r="H1473" s="163"/>
      <c r="I1473" s="164">
        <f>ROUND(E1473*H1473,2)</f>
        <v>0</v>
      </c>
      <c r="J1473" s="163"/>
      <c r="K1473" s="164">
        <f>ROUND(E1473*J1473,2)</f>
        <v>0</v>
      </c>
      <c r="L1473" s="164">
        <v>21</v>
      </c>
      <c r="M1473" s="164">
        <f>G1473*(1+L1473/100)</f>
        <v>0</v>
      </c>
      <c r="N1473" s="164">
        <v>0</v>
      </c>
      <c r="O1473" s="164">
        <f>ROUND(E1473*N1473,2)</f>
        <v>0</v>
      </c>
      <c r="P1473" s="164">
        <v>0</v>
      </c>
      <c r="Q1473" s="164">
        <f>ROUND(E1473*P1473,2)</f>
        <v>0</v>
      </c>
      <c r="R1473" s="164" t="s">
        <v>1856</v>
      </c>
      <c r="S1473" s="164" t="s">
        <v>179</v>
      </c>
      <c r="T1473" s="165" t="s">
        <v>179</v>
      </c>
      <c r="U1473" s="166">
        <v>1.6E-2</v>
      </c>
      <c r="V1473" s="166">
        <f>ROUND(E1473*U1473,2)</f>
        <v>8.9700000000000006</v>
      </c>
      <c r="W1473" s="166"/>
      <c r="X1473" s="166" t="s">
        <v>221</v>
      </c>
      <c r="Y1473" s="167"/>
      <c r="Z1473" s="167"/>
      <c r="AA1473" s="167"/>
      <c r="AB1473" s="167"/>
      <c r="AC1473" s="167"/>
      <c r="AD1473" s="167"/>
      <c r="AE1473" s="167"/>
      <c r="AF1473" s="167"/>
      <c r="AG1473" s="167" t="s">
        <v>222</v>
      </c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</row>
    <row r="1474" spans="1:60" outlineLevel="1">
      <c r="A1474" s="168"/>
      <c r="B1474" s="169"/>
      <c r="C1474" s="179" t="s">
        <v>1857</v>
      </c>
      <c r="D1474" s="180"/>
      <c r="E1474" s="181">
        <v>560.5</v>
      </c>
      <c r="F1474" s="166"/>
      <c r="G1474" s="166"/>
      <c r="H1474" s="166"/>
      <c r="I1474" s="166"/>
      <c r="J1474" s="166"/>
      <c r="K1474" s="166"/>
      <c r="L1474" s="166"/>
      <c r="M1474" s="166"/>
      <c r="N1474" s="166"/>
      <c r="O1474" s="166"/>
      <c r="P1474" s="166"/>
      <c r="Q1474" s="166"/>
      <c r="R1474" s="166"/>
      <c r="S1474" s="166"/>
      <c r="T1474" s="166"/>
      <c r="U1474" s="166"/>
      <c r="V1474" s="166"/>
      <c r="W1474" s="166"/>
      <c r="X1474" s="166"/>
      <c r="Y1474" s="167"/>
      <c r="Z1474" s="167"/>
      <c r="AA1474" s="167"/>
      <c r="AB1474" s="167"/>
      <c r="AC1474" s="167"/>
      <c r="AD1474" s="167"/>
      <c r="AE1474" s="167"/>
      <c r="AF1474" s="167"/>
      <c r="AG1474" s="167" t="s">
        <v>226</v>
      </c>
      <c r="AH1474" s="167">
        <v>5</v>
      </c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</row>
    <row r="1475" spans="1:60" outlineLevel="1">
      <c r="A1475" s="158">
        <v>420</v>
      </c>
      <c r="B1475" s="159" t="s">
        <v>1858</v>
      </c>
      <c r="C1475" s="160" t="s">
        <v>1859</v>
      </c>
      <c r="D1475" s="161" t="s">
        <v>260</v>
      </c>
      <c r="E1475" s="162">
        <v>560.5</v>
      </c>
      <c r="F1475" s="163"/>
      <c r="G1475" s="164">
        <f>ROUND(E1475*F1475,2)</f>
        <v>0</v>
      </c>
      <c r="H1475" s="163"/>
      <c r="I1475" s="164">
        <f>ROUND(E1475*H1475,2)</f>
        <v>0</v>
      </c>
      <c r="J1475" s="163"/>
      <c r="K1475" s="164">
        <f>ROUND(E1475*J1475,2)</f>
        <v>0</v>
      </c>
      <c r="L1475" s="164">
        <v>21</v>
      </c>
      <c r="M1475" s="164">
        <f>G1475*(1+L1475/100)</f>
        <v>0</v>
      </c>
      <c r="N1475" s="164">
        <v>2.1000000000000001E-4</v>
      </c>
      <c r="O1475" s="164">
        <f>ROUND(E1475*N1475,2)</f>
        <v>0.12</v>
      </c>
      <c r="P1475" s="164">
        <v>0</v>
      </c>
      <c r="Q1475" s="164">
        <f>ROUND(E1475*P1475,2)</f>
        <v>0</v>
      </c>
      <c r="R1475" s="164" t="s">
        <v>1856</v>
      </c>
      <c r="S1475" s="164" t="s">
        <v>179</v>
      </c>
      <c r="T1475" s="165" t="s">
        <v>179</v>
      </c>
      <c r="U1475" s="166">
        <v>0.05</v>
      </c>
      <c r="V1475" s="166">
        <f>ROUND(E1475*U1475,2)</f>
        <v>28.03</v>
      </c>
      <c r="W1475" s="166"/>
      <c r="X1475" s="166" t="s">
        <v>221</v>
      </c>
      <c r="Y1475" s="167"/>
      <c r="Z1475" s="167"/>
      <c r="AA1475" s="167"/>
      <c r="AB1475" s="167"/>
      <c r="AC1475" s="167"/>
      <c r="AD1475" s="167"/>
      <c r="AE1475" s="167"/>
      <c r="AF1475" s="167"/>
      <c r="AG1475" s="167" t="s">
        <v>222</v>
      </c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</row>
    <row r="1476" spans="1:60" outlineLevel="1">
      <c r="A1476" s="168"/>
      <c r="B1476" s="169"/>
      <c r="C1476" s="179" t="s">
        <v>1857</v>
      </c>
      <c r="D1476" s="180"/>
      <c r="E1476" s="181">
        <v>560.5</v>
      </c>
      <c r="F1476" s="166"/>
      <c r="G1476" s="166"/>
      <c r="H1476" s="166"/>
      <c r="I1476" s="166"/>
      <c r="J1476" s="166"/>
      <c r="K1476" s="166"/>
      <c r="L1476" s="166"/>
      <c r="M1476" s="166"/>
      <c r="N1476" s="166"/>
      <c r="O1476" s="166"/>
      <c r="P1476" s="166"/>
      <c r="Q1476" s="166"/>
      <c r="R1476" s="166"/>
      <c r="S1476" s="166"/>
      <c r="T1476" s="166"/>
      <c r="U1476" s="166"/>
      <c r="V1476" s="166"/>
      <c r="W1476" s="166"/>
      <c r="X1476" s="166"/>
      <c r="Y1476" s="167"/>
      <c r="Z1476" s="167"/>
      <c r="AA1476" s="167"/>
      <c r="AB1476" s="167"/>
      <c r="AC1476" s="167"/>
      <c r="AD1476" s="167"/>
      <c r="AE1476" s="167"/>
      <c r="AF1476" s="167"/>
      <c r="AG1476" s="167" t="s">
        <v>226</v>
      </c>
      <c r="AH1476" s="167">
        <v>5</v>
      </c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</row>
    <row r="1477" spans="1:60" ht="22.5" outlineLevel="1">
      <c r="A1477" s="158">
        <v>421</v>
      </c>
      <c r="B1477" s="159" t="s">
        <v>1860</v>
      </c>
      <c r="C1477" s="160" t="s">
        <v>1861</v>
      </c>
      <c r="D1477" s="161" t="s">
        <v>327</v>
      </c>
      <c r="E1477" s="162">
        <v>7.2</v>
      </c>
      <c r="F1477" s="163"/>
      <c r="G1477" s="164">
        <f>ROUND(E1477*F1477,2)</f>
        <v>0</v>
      </c>
      <c r="H1477" s="163"/>
      <c r="I1477" s="164">
        <f>ROUND(E1477*H1477,2)</f>
        <v>0</v>
      </c>
      <c r="J1477" s="163"/>
      <c r="K1477" s="164">
        <f>ROUND(E1477*J1477,2)</f>
        <v>0</v>
      </c>
      <c r="L1477" s="164">
        <v>21</v>
      </c>
      <c r="M1477" s="164">
        <f>G1477*(1+L1477/100)</f>
        <v>0</v>
      </c>
      <c r="N1477" s="164">
        <v>2.4399999999999999E-3</v>
      </c>
      <c r="O1477" s="164">
        <f>ROUND(E1477*N1477,2)</f>
        <v>0.02</v>
      </c>
      <c r="P1477" s="164">
        <v>0</v>
      </c>
      <c r="Q1477" s="164">
        <f>ROUND(E1477*P1477,2)</f>
        <v>0</v>
      </c>
      <c r="R1477" s="164" t="s">
        <v>1856</v>
      </c>
      <c r="S1477" s="164" t="s">
        <v>179</v>
      </c>
      <c r="T1477" s="165" t="s">
        <v>179</v>
      </c>
      <c r="U1477" s="166">
        <v>0.45600000000000002</v>
      </c>
      <c r="V1477" s="166">
        <f>ROUND(E1477*U1477,2)</f>
        <v>3.28</v>
      </c>
      <c r="W1477" s="166"/>
      <c r="X1477" s="166" t="s">
        <v>221</v>
      </c>
      <c r="Y1477" s="167"/>
      <c r="Z1477" s="167"/>
      <c r="AA1477" s="167"/>
      <c r="AB1477" s="167"/>
      <c r="AC1477" s="167"/>
      <c r="AD1477" s="167"/>
      <c r="AE1477" s="167"/>
      <c r="AF1477" s="167"/>
      <c r="AG1477" s="167" t="s">
        <v>222</v>
      </c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</row>
    <row r="1478" spans="1:60" outlineLevel="1">
      <c r="A1478" s="168"/>
      <c r="B1478" s="169"/>
      <c r="C1478" s="179" t="s">
        <v>1862</v>
      </c>
      <c r="D1478" s="180"/>
      <c r="E1478" s="181">
        <v>7.2</v>
      </c>
      <c r="F1478" s="166"/>
      <c r="G1478" s="166"/>
      <c r="H1478" s="166"/>
      <c r="I1478" s="166"/>
      <c r="J1478" s="166"/>
      <c r="K1478" s="166"/>
      <c r="L1478" s="166"/>
      <c r="M1478" s="166"/>
      <c r="N1478" s="166"/>
      <c r="O1478" s="166"/>
      <c r="P1478" s="166"/>
      <c r="Q1478" s="166"/>
      <c r="R1478" s="166"/>
      <c r="S1478" s="166"/>
      <c r="T1478" s="166"/>
      <c r="U1478" s="166"/>
      <c r="V1478" s="166"/>
      <c r="W1478" s="166"/>
      <c r="X1478" s="166"/>
      <c r="Y1478" s="167"/>
      <c r="Z1478" s="167"/>
      <c r="AA1478" s="167"/>
      <c r="AB1478" s="167"/>
      <c r="AC1478" s="167"/>
      <c r="AD1478" s="167"/>
      <c r="AE1478" s="167"/>
      <c r="AF1478" s="167"/>
      <c r="AG1478" s="167" t="s">
        <v>226</v>
      </c>
      <c r="AH1478" s="167">
        <v>0</v>
      </c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</row>
    <row r="1479" spans="1:60" ht="22.5" outlineLevel="1">
      <c r="A1479" s="158">
        <v>422</v>
      </c>
      <c r="B1479" s="159" t="s">
        <v>1863</v>
      </c>
      <c r="C1479" s="160" t="s">
        <v>1864</v>
      </c>
      <c r="D1479" s="161" t="s">
        <v>327</v>
      </c>
      <c r="E1479" s="162">
        <v>7.2</v>
      </c>
      <c r="F1479" s="163"/>
      <c r="G1479" s="164">
        <f>ROUND(E1479*F1479,2)</f>
        <v>0</v>
      </c>
      <c r="H1479" s="163"/>
      <c r="I1479" s="164">
        <f>ROUND(E1479*H1479,2)</f>
        <v>0</v>
      </c>
      <c r="J1479" s="163"/>
      <c r="K1479" s="164">
        <f>ROUND(E1479*J1479,2)</f>
        <v>0</v>
      </c>
      <c r="L1479" s="164">
        <v>21</v>
      </c>
      <c r="M1479" s="164">
        <f>G1479*(1+L1479/100)</f>
        <v>0</v>
      </c>
      <c r="N1479" s="164">
        <v>2.0200000000000001E-3</v>
      </c>
      <c r="O1479" s="164">
        <f>ROUND(E1479*N1479,2)</f>
        <v>0.01</v>
      </c>
      <c r="P1479" s="164">
        <v>0</v>
      </c>
      <c r="Q1479" s="164">
        <f>ROUND(E1479*P1479,2)</f>
        <v>0</v>
      </c>
      <c r="R1479" s="164" t="s">
        <v>1856</v>
      </c>
      <c r="S1479" s="164" t="s">
        <v>179</v>
      </c>
      <c r="T1479" s="165" t="s">
        <v>179</v>
      </c>
      <c r="U1479" s="166">
        <v>0.23</v>
      </c>
      <c r="V1479" s="166">
        <f>ROUND(E1479*U1479,2)</f>
        <v>1.66</v>
      </c>
      <c r="W1479" s="166"/>
      <c r="X1479" s="166" t="s">
        <v>221</v>
      </c>
      <c r="Y1479" s="167"/>
      <c r="Z1479" s="167"/>
      <c r="AA1479" s="167"/>
      <c r="AB1479" s="167"/>
      <c r="AC1479" s="167"/>
      <c r="AD1479" s="167"/>
      <c r="AE1479" s="167"/>
      <c r="AF1479" s="167"/>
      <c r="AG1479" s="167" t="s">
        <v>222</v>
      </c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</row>
    <row r="1480" spans="1:60" outlineLevel="1">
      <c r="A1480" s="168"/>
      <c r="B1480" s="169"/>
      <c r="C1480" s="179" t="s">
        <v>1865</v>
      </c>
      <c r="D1480" s="180"/>
      <c r="E1480" s="181">
        <v>7.2</v>
      </c>
      <c r="F1480" s="166"/>
      <c r="G1480" s="166"/>
      <c r="H1480" s="166"/>
      <c r="I1480" s="166"/>
      <c r="J1480" s="166"/>
      <c r="K1480" s="166"/>
      <c r="L1480" s="166"/>
      <c r="M1480" s="166"/>
      <c r="N1480" s="166"/>
      <c r="O1480" s="166"/>
      <c r="P1480" s="166"/>
      <c r="Q1480" s="166"/>
      <c r="R1480" s="166"/>
      <c r="S1480" s="166"/>
      <c r="T1480" s="166"/>
      <c r="U1480" s="166"/>
      <c r="V1480" s="166"/>
      <c r="W1480" s="166"/>
      <c r="X1480" s="166"/>
      <c r="Y1480" s="167"/>
      <c r="Z1480" s="167"/>
      <c r="AA1480" s="167"/>
      <c r="AB1480" s="167"/>
      <c r="AC1480" s="167"/>
      <c r="AD1480" s="167"/>
      <c r="AE1480" s="167"/>
      <c r="AF1480" s="167"/>
      <c r="AG1480" s="167" t="s">
        <v>226</v>
      </c>
      <c r="AH1480" s="167">
        <v>5</v>
      </c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</row>
    <row r="1481" spans="1:60" ht="22.5" outlineLevel="1">
      <c r="A1481" s="158">
        <v>423</v>
      </c>
      <c r="B1481" s="159" t="s">
        <v>1866</v>
      </c>
      <c r="C1481" s="160" t="s">
        <v>1867</v>
      </c>
      <c r="D1481" s="161" t="s">
        <v>327</v>
      </c>
      <c r="E1481" s="162">
        <v>466.5</v>
      </c>
      <c r="F1481" s="163"/>
      <c r="G1481" s="164">
        <f>ROUND(E1481*F1481,2)</f>
        <v>0</v>
      </c>
      <c r="H1481" s="163"/>
      <c r="I1481" s="164">
        <f>ROUND(E1481*H1481,2)</f>
        <v>0</v>
      </c>
      <c r="J1481" s="163"/>
      <c r="K1481" s="164">
        <f>ROUND(E1481*J1481,2)</f>
        <v>0</v>
      </c>
      <c r="L1481" s="164">
        <v>21</v>
      </c>
      <c r="M1481" s="164">
        <f>G1481*(1+L1481/100)</f>
        <v>0</v>
      </c>
      <c r="N1481" s="164">
        <v>3.2000000000000003E-4</v>
      </c>
      <c r="O1481" s="164">
        <f>ROUND(E1481*N1481,2)</f>
        <v>0.15</v>
      </c>
      <c r="P1481" s="164">
        <v>0</v>
      </c>
      <c r="Q1481" s="164">
        <f>ROUND(E1481*P1481,2)</f>
        <v>0</v>
      </c>
      <c r="R1481" s="164" t="s">
        <v>1856</v>
      </c>
      <c r="S1481" s="164" t="s">
        <v>179</v>
      </c>
      <c r="T1481" s="165" t="s">
        <v>179</v>
      </c>
      <c r="U1481" s="166">
        <v>0.23599999999999999</v>
      </c>
      <c r="V1481" s="166">
        <f>ROUND(E1481*U1481,2)</f>
        <v>110.09</v>
      </c>
      <c r="W1481" s="166"/>
      <c r="X1481" s="166" t="s">
        <v>221</v>
      </c>
      <c r="Y1481" s="167"/>
      <c r="Z1481" s="167"/>
      <c r="AA1481" s="167"/>
      <c r="AB1481" s="167"/>
      <c r="AC1481" s="167"/>
      <c r="AD1481" s="167"/>
      <c r="AE1481" s="167"/>
      <c r="AF1481" s="167"/>
      <c r="AG1481" s="167" t="s">
        <v>222</v>
      </c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</row>
    <row r="1482" spans="1:60" outlineLevel="1">
      <c r="A1482" s="168"/>
      <c r="B1482" s="169"/>
      <c r="C1482" s="179" t="s">
        <v>1868</v>
      </c>
      <c r="D1482" s="180"/>
      <c r="E1482" s="181"/>
      <c r="F1482" s="166"/>
      <c r="G1482" s="166"/>
      <c r="H1482" s="166"/>
      <c r="I1482" s="166"/>
      <c r="J1482" s="166"/>
      <c r="K1482" s="166"/>
      <c r="L1482" s="166"/>
      <c r="M1482" s="166"/>
      <c r="N1482" s="166"/>
      <c r="O1482" s="166"/>
      <c r="P1482" s="166"/>
      <c r="Q1482" s="166"/>
      <c r="R1482" s="166"/>
      <c r="S1482" s="166"/>
      <c r="T1482" s="166"/>
      <c r="U1482" s="166"/>
      <c r="V1482" s="166"/>
      <c r="W1482" s="166"/>
      <c r="X1482" s="166"/>
      <c r="Y1482" s="167"/>
      <c r="Z1482" s="167"/>
      <c r="AA1482" s="167"/>
      <c r="AB1482" s="167"/>
      <c r="AC1482" s="167"/>
      <c r="AD1482" s="167"/>
      <c r="AE1482" s="167"/>
      <c r="AF1482" s="167"/>
      <c r="AG1482" s="167" t="s">
        <v>226</v>
      </c>
      <c r="AH1482" s="167">
        <v>0</v>
      </c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</row>
    <row r="1483" spans="1:60" outlineLevel="1">
      <c r="A1483" s="168"/>
      <c r="B1483" s="169"/>
      <c r="C1483" s="179" t="s">
        <v>1869</v>
      </c>
      <c r="D1483" s="180"/>
      <c r="E1483" s="181">
        <v>14.1</v>
      </c>
      <c r="F1483" s="166"/>
      <c r="G1483" s="166"/>
      <c r="H1483" s="166"/>
      <c r="I1483" s="166"/>
      <c r="J1483" s="166"/>
      <c r="K1483" s="166"/>
      <c r="L1483" s="166"/>
      <c r="M1483" s="166"/>
      <c r="N1483" s="166"/>
      <c r="O1483" s="166"/>
      <c r="P1483" s="166"/>
      <c r="Q1483" s="166"/>
      <c r="R1483" s="166"/>
      <c r="S1483" s="166"/>
      <c r="T1483" s="166"/>
      <c r="U1483" s="166"/>
      <c r="V1483" s="166"/>
      <c r="W1483" s="166"/>
      <c r="X1483" s="166"/>
      <c r="Y1483" s="167"/>
      <c r="Z1483" s="167"/>
      <c r="AA1483" s="167"/>
      <c r="AB1483" s="167"/>
      <c r="AC1483" s="167"/>
      <c r="AD1483" s="167"/>
      <c r="AE1483" s="167"/>
      <c r="AF1483" s="167"/>
      <c r="AG1483" s="167" t="s">
        <v>226</v>
      </c>
      <c r="AH1483" s="167">
        <v>0</v>
      </c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</row>
    <row r="1484" spans="1:60" outlineLevel="1">
      <c r="A1484" s="168"/>
      <c r="B1484" s="169"/>
      <c r="C1484" s="179" t="s">
        <v>1870</v>
      </c>
      <c r="D1484" s="180"/>
      <c r="E1484" s="181">
        <v>18.399999999999999</v>
      </c>
      <c r="F1484" s="166"/>
      <c r="G1484" s="166"/>
      <c r="H1484" s="166"/>
      <c r="I1484" s="166"/>
      <c r="J1484" s="166"/>
      <c r="K1484" s="166"/>
      <c r="L1484" s="166"/>
      <c r="M1484" s="166"/>
      <c r="N1484" s="166"/>
      <c r="O1484" s="166"/>
      <c r="P1484" s="166"/>
      <c r="Q1484" s="166"/>
      <c r="R1484" s="166"/>
      <c r="S1484" s="166"/>
      <c r="T1484" s="166"/>
      <c r="U1484" s="166"/>
      <c r="V1484" s="166"/>
      <c r="W1484" s="166"/>
      <c r="X1484" s="166"/>
      <c r="Y1484" s="167"/>
      <c r="Z1484" s="167"/>
      <c r="AA1484" s="167"/>
      <c r="AB1484" s="167"/>
      <c r="AC1484" s="167"/>
      <c r="AD1484" s="167"/>
      <c r="AE1484" s="167"/>
      <c r="AF1484" s="167"/>
      <c r="AG1484" s="167" t="s">
        <v>226</v>
      </c>
      <c r="AH1484" s="167">
        <v>0</v>
      </c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</row>
    <row r="1485" spans="1:60" outlineLevel="1">
      <c r="A1485" s="168"/>
      <c r="B1485" s="169"/>
      <c r="C1485" s="190" t="s">
        <v>402</v>
      </c>
      <c r="D1485" s="191"/>
      <c r="E1485" s="192">
        <v>32.5</v>
      </c>
      <c r="F1485" s="166"/>
      <c r="G1485" s="166"/>
      <c r="H1485" s="166"/>
      <c r="I1485" s="166"/>
      <c r="J1485" s="166"/>
      <c r="K1485" s="166"/>
      <c r="L1485" s="166"/>
      <c r="M1485" s="166"/>
      <c r="N1485" s="166"/>
      <c r="O1485" s="166"/>
      <c r="P1485" s="166"/>
      <c r="Q1485" s="166"/>
      <c r="R1485" s="166"/>
      <c r="S1485" s="166"/>
      <c r="T1485" s="166"/>
      <c r="U1485" s="166"/>
      <c r="V1485" s="166"/>
      <c r="W1485" s="166"/>
      <c r="X1485" s="166"/>
      <c r="Y1485" s="167"/>
      <c r="Z1485" s="167"/>
      <c r="AA1485" s="167"/>
      <c r="AB1485" s="167"/>
      <c r="AC1485" s="167"/>
      <c r="AD1485" s="167"/>
      <c r="AE1485" s="167"/>
      <c r="AF1485" s="167"/>
      <c r="AG1485" s="167" t="s">
        <v>226</v>
      </c>
      <c r="AH1485" s="167">
        <v>1</v>
      </c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</row>
    <row r="1486" spans="1:60" outlineLevel="1">
      <c r="A1486" s="168"/>
      <c r="B1486" s="169"/>
      <c r="C1486" s="190" t="s">
        <v>402</v>
      </c>
      <c r="D1486" s="191"/>
      <c r="E1486" s="192"/>
      <c r="F1486" s="166"/>
      <c r="G1486" s="166"/>
      <c r="H1486" s="166"/>
      <c r="I1486" s="166"/>
      <c r="J1486" s="166"/>
      <c r="K1486" s="166"/>
      <c r="L1486" s="166"/>
      <c r="M1486" s="166"/>
      <c r="N1486" s="166"/>
      <c r="O1486" s="166"/>
      <c r="P1486" s="166"/>
      <c r="Q1486" s="166"/>
      <c r="R1486" s="166"/>
      <c r="S1486" s="166"/>
      <c r="T1486" s="166"/>
      <c r="U1486" s="166"/>
      <c r="V1486" s="166"/>
      <c r="W1486" s="166"/>
      <c r="X1486" s="166"/>
      <c r="Y1486" s="167"/>
      <c r="Z1486" s="167"/>
      <c r="AA1486" s="167"/>
      <c r="AB1486" s="167"/>
      <c r="AC1486" s="167"/>
      <c r="AD1486" s="167"/>
      <c r="AE1486" s="167"/>
      <c r="AF1486" s="167"/>
      <c r="AG1486" s="167" t="s">
        <v>226</v>
      </c>
      <c r="AH1486" s="167">
        <v>1</v>
      </c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</row>
    <row r="1487" spans="1:60" outlineLevel="1">
      <c r="A1487" s="168"/>
      <c r="B1487" s="169"/>
      <c r="C1487" s="179" t="s">
        <v>1871</v>
      </c>
      <c r="D1487" s="180"/>
      <c r="E1487" s="181">
        <v>109.4</v>
      </c>
      <c r="F1487" s="166"/>
      <c r="G1487" s="166"/>
      <c r="H1487" s="166"/>
      <c r="I1487" s="166"/>
      <c r="J1487" s="166"/>
      <c r="K1487" s="166"/>
      <c r="L1487" s="166"/>
      <c r="M1487" s="166"/>
      <c r="N1487" s="166"/>
      <c r="O1487" s="166"/>
      <c r="P1487" s="166"/>
      <c r="Q1487" s="166"/>
      <c r="R1487" s="166"/>
      <c r="S1487" s="166"/>
      <c r="T1487" s="166"/>
      <c r="U1487" s="166"/>
      <c r="V1487" s="166"/>
      <c r="W1487" s="166"/>
      <c r="X1487" s="166"/>
      <c r="Y1487" s="167"/>
      <c r="Z1487" s="167"/>
      <c r="AA1487" s="167"/>
      <c r="AB1487" s="167"/>
      <c r="AC1487" s="167"/>
      <c r="AD1487" s="167"/>
      <c r="AE1487" s="167"/>
      <c r="AF1487" s="167"/>
      <c r="AG1487" s="167" t="s">
        <v>226</v>
      </c>
      <c r="AH1487" s="167">
        <v>0</v>
      </c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</row>
    <row r="1488" spans="1:60" outlineLevel="1">
      <c r="A1488" s="168"/>
      <c r="B1488" s="169"/>
      <c r="C1488" s="179" t="s">
        <v>1872</v>
      </c>
      <c r="D1488" s="180"/>
      <c r="E1488" s="181">
        <v>68</v>
      </c>
      <c r="F1488" s="166"/>
      <c r="G1488" s="166"/>
      <c r="H1488" s="166"/>
      <c r="I1488" s="166"/>
      <c r="J1488" s="166"/>
      <c r="K1488" s="166"/>
      <c r="L1488" s="166"/>
      <c r="M1488" s="166"/>
      <c r="N1488" s="166"/>
      <c r="O1488" s="166"/>
      <c r="P1488" s="166"/>
      <c r="Q1488" s="166"/>
      <c r="R1488" s="166"/>
      <c r="S1488" s="166"/>
      <c r="T1488" s="166"/>
      <c r="U1488" s="166"/>
      <c r="V1488" s="166"/>
      <c r="W1488" s="166"/>
      <c r="X1488" s="166"/>
      <c r="Y1488" s="167"/>
      <c r="Z1488" s="167"/>
      <c r="AA1488" s="167"/>
      <c r="AB1488" s="167"/>
      <c r="AC1488" s="167"/>
      <c r="AD1488" s="167"/>
      <c r="AE1488" s="167"/>
      <c r="AF1488" s="167"/>
      <c r="AG1488" s="167" t="s">
        <v>226</v>
      </c>
      <c r="AH1488" s="167">
        <v>0</v>
      </c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</row>
    <row r="1489" spans="1:60" outlineLevel="1">
      <c r="A1489" s="168"/>
      <c r="B1489" s="169"/>
      <c r="C1489" s="179" t="s">
        <v>1873</v>
      </c>
      <c r="D1489" s="180"/>
      <c r="E1489" s="181">
        <v>78.3</v>
      </c>
      <c r="F1489" s="166"/>
      <c r="G1489" s="166"/>
      <c r="H1489" s="166"/>
      <c r="I1489" s="166"/>
      <c r="J1489" s="166"/>
      <c r="K1489" s="166"/>
      <c r="L1489" s="166"/>
      <c r="M1489" s="166"/>
      <c r="N1489" s="166"/>
      <c r="O1489" s="166"/>
      <c r="P1489" s="166"/>
      <c r="Q1489" s="166"/>
      <c r="R1489" s="166"/>
      <c r="S1489" s="166"/>
      <c r="T1489" s="166"/>
      <c r="U1489" s="166"/>
      <c r="V1489" s="166"/>
      <c r="W1489" s="166"/>
      <c r="X1489" s="166"/>
      <c r="Y1489" s="167"/>
      <c r="Z1489" s="167"/>
      <c r="AA1489" s="167"/>
      <c r="AB1489" s="167"/>
      <c r="AC1489" s="167"/>
      <c r="AD1489" s="167"/>
      <c r="AE1489" s="167"/>
      <c r="AF1489" s="167"/>
      <c r="AG1489" s="167" t="s">
        <v>226</v>
      </c>
      <c r="AH1489" s="167">
        <v>0</v>
      </c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</row>
    <row r="1490" spans="1:60" outlineLevel="1">
      <c r="A1490" s="168"/>
      <c r="B1490" s="169"/>
      <c r="C1490" s="179" t="s">
        <v>1874</v>
      </c>
      <c r="D1490" s="180"/>
      <c r="E1490" s="181">
        <v>80.5</v>
      </c>
      <c r="F1490" s="166"/>
      <c r="G1490" s="166"/>
      <c r="H1490" s="166"/>
      <c r="I1490" s="166"/>
      <c r="J1490" s="166"/>
      <c r="K1490" s="166"/>
      <c r="L1490" s="166"/>
      <c r="M1490" s="166"/>
      <c r="N1490" s="166"/>
      <c r="O1490" s="166"/>
      <c r="P1490" s="166"/>
      <c r="Q1490" s="166"/>
      <c r="R1490" s="166"/>
      <c r="S1490" s="166"/>
      <c r="T1490" s="166"/>
      <c r="U1490" s="166"/>
      <c r="V1490" s="166"/>
      <c r="W1490" s="166"/>
      <c r="X1490" s="166"/>
      <c r="Y1490" s="167"/>
      <c r="Z1490" s="167"/>
      <c r="AA1490" s="167"/>
      <c r="AB1490" s="167"/>
      <c r="AC1490" s="167"/>
      <c r="AD1490" s="167"/>
      <c r="AE1490" s="167"/>
      <c r="AF1490" s="167"/>
      <c r="AG1490" s="167" t="s">
        <v>226</v>
      </c>
      <c r="AH1490" s="167">
        <v>0</v>
      </c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</row>
    <row r="1491" spans="1:60" outlineLevel="1">
      <c r="A1491" s="168"/>
      <c r="B1491" s="169"/>
      <c r="C1491" s="190" t="s">
        <v>402</v>
      </c>
      <c r="D1491" s="191"/>
      <c r="E1491" s="192">
        <v>336.2</v>
      </c>
      <c r="F1491" s="166"/>
      <c r="G1491" s="166"/>
      <c r="H1491" s="166"/>
      <c r="I1491" s="166"/>
      <c r="J1491" s="166"/>
      <c r="K1491" s="166"/>
      <c r="L1491" s="166"/>
      <c r="M1491" s="166"/>
      <c r="N1491" s="166"/>
      <c r="O1491" s="166"/>
      <c r="P1491" s="166"/>
      <c r="Q1491" s="166"/>
      <c r="R1491" s="166"/>
      <c r="S1491" s="166"/>
      <c r="T1491" s="166"/>
      <c r="U1491" s="166"/>
      <c r="V1491" s="166"/>
      <c r="W1491" s="166"/>
      <c r="X1491" s="166"/>
      <c r="Y1491" s="167"/>
      <c r="Z1491" s="167"/>
      <c r="AA1491" s="167"/>
      <c r="AB1491" s="167"/>
      <c r="AC1491" s="167"/>
      <c r="AD1491" s="167"/>
      <c r="AE1491" s="167"/>
      <c r="AF1491" s="167"/>
      <c r="AG1491" s="167" t="s">
        <v>226</v>
      </c>
      <c r="AH1491" s="167">
        <v>1</v>
      </c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</row>
    <row r="1492" spans="1:60" outlineLevel="1">
      <c r="A1492" s="168"/>
      <c r="B1492" s="169"/>
      <c r="C1492" s="179" t="s">
        <v>1875</v>
      </c>
      <c r="D1492" s="180"/>
      <c r="E1492" s="181">
        <v>43.3</v>
      </c>
      <c r="F1492" s="166"/>
      <c r="G1492" s="166"/>
      <c r="H1492" s="166"/>
      <c r="I1492" s="166"/>
      <c r="J1492" s="166"/>
      <c r="K1492" s="166"/>
      <c r="L1492" s="166"/>
      <c r="M1492" s="166"/>
      <c r="N1492" s="166"/>
      <c r="O1492" s="166"/>
      <c r="P1492" s="166"/>
      <c r="Q1492" s="166"/>
      <c r="R1492" s="166"/>
      <c r="S1492" s="166"/>
      <c r="T1492" s="166"/>
      <c r="U1492" s="166"/>
      <c r="V1492" s="166"/>
      <c r="W1492" s="166"/>
      <c r="X1492" s="166"/>
      <c r="Y1492" s="167"/>
      <c r="Z1492" s="167"/>
      <c r="AA1492" s="167"/>
      <c r="AB1492" s="167"/>
      <c r="AC1492" s="167"/>
      <c r="AD1492" s="167"/>
      <c r="AE1492" s="167"/>
      <c r="AF1492" s="167"/>
      <c r="AG1492" s="167" t="s">
        <v>226</v>
      </c>
      <c r="AH1492" s="167">
        <v>0</v>
      </c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</row>
    <row r="1493" spans="1:60" outlineLevel="1">
      <c r="A1493" s="168"/>
      <c r="B1493" s="169"/>
      <c r="C1493" s="179" t="s">
        <v>1876</v>
      </c>
      <c r="D1493" s="180"/>
      <c r="E1493" s="181">
        <v>34.1</v>
      </c>
      <c r="F1493" s="166"/>
      <c r="G1493" s="166"/>
      <c r="H1493" s="166"/>
      <c r="I1493" s="166"/>
      <c r="J1493" s="166"/>
      <c r="K1493" s="166"/>
      <c r="L1493" s="166"/>
      <c r="M1493" s="166"/>
      <c r="N1493" s="166"/>
      <c r="O1493" s="166"/>
      <c r="P1493" s="166"/>
      <c r="Q1493" s="166"/>
      <c r="R1493" s="166"/>
      <c r="S1493" s="166"/>
      <c r="T1493" s="166"/>
      <c r="U1493" s="166"/>
      <c r="V1493" s="166"/>
      <c r="W1493" s="166"/>
      <c r="X1493" s="166"/>
      <c r="Y1493" s="167"/>
      <c r="Z1493" s="167"/>
      <c r="AA1493" s="167"/>
      <c r="AB1493" s="167"/>
      <c r="AC1493" s="167"/>
      <c r="AD1493" s="167"/>
      <c r="AE1493" s="167"/>
      <c r="AF1493" s="167"/>
      <c r="AG1493" s="167" t="s">
        <v>226</v>
      </c>
      <c r="AH1493" s="167">
        <v>0</v>
      </c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</row>
    <row r="1494" spans="1:60" outlineLevel="1">
      <c r="A1494" s="168"/>
      <c r="B1494" s="169"/>
      <c r="C1494" s="179" t="s">
        <v>1877</v>
      </c>
      <c r="D1494" s="180"/>
      <c r="E1494" s="181">
        <v>20.399999999999999</v>
      </c>
      <c r="F1494" s="166"/>
      <c r="G1494" s="166"/>
      <c r="H1494" s="166"/>
      <c r="I1494" s="166"/>
      <c r="J1494" s="166"/>
      <c r="K1494" s="166"/>
      <c r="L1494" s="166"/>
      <c r="M1494" s="166"/>
      <c r="N1494" s="166"/>
      <c r="O1494" s="166"/>
      <c r="P1494" s="166"/>
      <c r="Q1494" s="166"/>
      <c r="R1494" s="166"/>
      <c r="S1494" s="166"/>
      <c r="T1494" s="166"/>
      <c r="U1494" s="166"/>
      <c r="V1494" s="166"/>
      <c r="W1494" s="166"/>
      <c r="X1494" s="166"/>
      <c r="Y1494" s="167"/>
      <c r="Z1494" s="167"/>
      <c r="AA1494" s="167"/>
      <c r="AB1494" s="167"/>
      <c r="AC1494" s="167"/>
      <c r="AD1494" s="167"/>
      <c r="AE1494" s="167"/>
      <c r="AF1494" s="167"/>
      <c r="AG1494" s="167" t="s">
        <v>226</v>
      </c>
      <c r="AH1494" s="167">
        <v>0</v>
      </c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</row>
    <row r="1495" spans="1:60" ht="22.5" outlineLevel="1">
      <c r="A1495" s="158">
        <v>424</v>
      </c>
      <c r="B1495" s="159" t="s">
        <v>1878</v>
      </c>
      <c r="C1495" s="160" t="s">
        <v>1879</v>
      </c>
      <c r="D1495" s="161" t="s">
        <v>327</v>
      </c>
      <c r="E1495" s="162">
        <v>6</v>
      </c>
      <c r="F1495" s="163"/>
      <c r="G1495" s="164">
        <f>ROUND(E1495*F1495,2)</f>
        <v>0</v>
      </c>
      <c r="H1495" s="163"/>
      <c r="I1495" s="164">
        <f>ROUND(E1495*H1495,2)</f>
        <v>0</v>
      </c>
      <c r="J1495" s="163"/>
      <c r="K1495" s="164">
        <f>ROUND(E1495*J1495,2)</f>
        <v>0</v>
      </c>
      <c r="L1495" s="164">
        <v>21</v>
      </c>
      <c r="M1495" s="164">
        <f>G1495*(1+L1495/100)</f>
        <v>0</v>
      </c>
      <c r="N1495" s="164">
        <v>3.2000000000000003E-4</v>
      </c>
      <c r="O1495" s="164">
        <f>ROUND(E1495*N1495,2)</f>
        <v>0</v>
      </c>
      <c r="P1495" s="164">
        <v>0</v>
      </c>
      <c r="Q1495" s="164">
        <f>ROUND(E1495*P1495,2)</f>
        <v>0</v>
      </c>
      <c r="R1495" s="164" t="s">
        <v>1856</v>
      </c>
      <c r="S1495" s="164" t="s">
        <v>179</v>
      </c>
      <c r="T1495" s="165" t="s">
        <v>179</v>
      </c>
      <c r="U1495" s="166">
        <v>0.377</v>
      </c>
      <c r="V1495" s="166">
        <f>ROUND(E1495*U1495,2)</f>
        <v>2.2599999999999998</v>
      </c>
      <c r="W1495" s="166"/>
      <c r="X1495" s="166" t="s">
        <v>221</v>
      </c>
      <c r="Y1495" s="167"/>
      <c r="Z1495" s="167"/>
      <c r="AA1495" s="167"/>
      <c r="AB1495" s="167"/>
      <c r="AC1495" s="167"/>
      <c r="AD1495" s="167"/>
      <c r="AE1495" s="167"/>
      <c r="AF1495" s="167"/>
      <c r="AG1495" s="167" t="s">
        <v>222</v>
      </c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</row>
    <row r="1496" spans="1:60" outlineLevel="1">
      <c r="A1496" s="168"/>
      <c r="B1496" s="169"/>
      <c r="C1496" s="179" t="s">
        <v>1880</v>
      </c>
      <c r="D1496" s="180"/>
      <c r="E1496" s="181">
        <v>6</v>
      </c>
      <c r="F1496" s="166"/>
      <c r="G1496" s="166"/>
      <c r="H1496" s="166"/>
      <c r="I1496" s="166"/>
      <c r="J1496" s="166"/>
      <c r="K1496" s="166"/>
      <c r="L1496" s="166"/>
      <c r="M1496" s="166"/>
      <c r="N1496" s="166"/>
      <c r="O1496" s="166"/>
      <c r="P1496" s="166"/>
      <c r="Q1496" s="166"/>
      <c r="R1496" s="166"/>
      <c r="S1496" s="166"/>
      <c r="T1496" s="166"/>
      <c r="U1496" s="166"/>
      <c r="V1496" s="166"/>
      <c r="W1496" s="166"/>
      <c r="X1496" s="166"/>
      <c r="Y1496" s="167"/>
      <c r="Z1496" s="167"/>
      <c r="AA1496" s="167"/>
      <c r="AB1496" s="167"/>
      <c r="AC1496" s="167"/>
      <c r="AD1496" s="167"/>
      <c r="AE1496" s="167"/>
      <c r="AF1496" s="167"/>
      <c r="AG1496" s="167" t="s">
        <v>226</v>
      </c>
      <c r="AH1496" s="167">
        <v>0</v>
      </c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</row>
    <row r="1497" spans="1:60" outlineLevel="1">
      <c r="A1497" s="158">
        <v>425</v>
      </c>
      <c r="B1497" s="159" t="s">
        <v>1881</v>
      </c>
      <c r="C1497" s="160" t="s">
        <v>1882</v>
      </c>
      <c r="D1497" s="161" t="s">
        <v>327</v>
      </c>
      <c r="E1497" s="162">
        <v>472.5</v>
      </c>
      <c r="F1497" s="163"/>
      <c r="G1497" s="164">
        <f>ROUND(E1497*F1497,2)</f>
        <v>0</v>
      </c>
      <c r="H1497" s="163"/>
      <c r="I1497" s="164">
        <f>ROUND(E1497*H1497,2)</f>
        <v>0</v>
      </c>
      <c r="J1497" s="163"/>
      <c r="K1497" s="164">
        <f>ROUND(E1497*J1497,2)</f>
        <v>0</v>
      </c>
      <c r="L1497" s="164">
        <v>21</v>
      </c>
      <c r="M1497" s="164">
        <f>G1497*(1+L1497/100)</f>
        <v>0</v>
      </c>
      <c r="N1497" s="164">
        <v>0</v>
      </c>
      <c r="O1497" s="164">
        <f>ROUND(E1497*N1497,2)</f>
        <v>0</v>
      </c>
      <c r="P1497" s="164">
        <v>0</v>
      </c>
      <c r="Q1497" s="164">
        <f>ROUND(E1497*P1497,2)</f>
        <v>0</v>
      </c>
      <c r="R1497" s="164" t="s">
        <v>1856</v>
      </c>
      <c r="S1497" s="164" t="s">
        <v>179</v>
      </c>
      <c r="T1497" s="165" t="s">
        <v>179</v>
      </c>
      <c r="U1497" s="166">
        <v>0.154</v>
      </c>
      <c r="V1497" s="166">
        <f>ROUND(E1497*U1497,2)</f>
        <v>72.77</v>
      </c>
      <c r="W1497" s="166"/>
      <c r="X1497" s="166" t="s">
        <v>221</v>
      </c>
      <c r="Y1497" s="167"/>
      <c r="Z1497" s="167"/>
      <c r="AA1497" s="167"/>
      <c r="AB1497" s="167"/>
      <c r="AC1497" s="167"/>
      <c r="AD1497" s="167"/>
      <c r="AE1497" s="167"/>
      <c r="AF1497" s="167"/>
      <c r="AG1497" s="167" t="s">
        <v>222</v>
      </c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</row>
    <row r="1498" spans="1:60" outlineLevel="1">
      <c r="A1498" s="168"/>
      <c r="B1498" s="169"/>
      <c r="C1498" s="179" t="s">
        <v>1883</v>
      </c>
      <c r="D1498" s="180"/>
      <c r="E1498" s="181">
        <v>466.5</v>
      </c>
      <c r="F1498" s="166"/>
      <c r="G1498" s="166"/>
      <c r="H1498" s="166"/>
      <c r="I1498" s="166"/>
      <c r="J1498" s="166"/>
      <c r="K1498" s="166"/>
      <c r="L1498" s="166"/>
      <c r="M1498" s="166"/>
      <c r="N1498" s="166"/>
      <c r="O1498" s="166"/>
      <c r="P1498" s="166"/>
      <c r="Q1498" s="166"/>
      <c r="R1498" s="166"/>
      <c r="S1498" s="166"/>
      <c r="T1498" s="166"/>
      <c r="U1498" s="166"/>
      <c r="V1498" s="166"/>
      <c r="W1498" s="166"/>
      <c r="X1498" s="166"/>
      <c r="Y1498" s="167"/>
      <c r="Z1498" s="167"/>
      <c r="AA1498" s="167"/>
      <c r="AB1498" s="167"/>
      <c r="AC1498" s="167"/>
      <c r="AD1498" s="167"/>
      <c r="AE1498" s="167"/>
      <c r="AF1498" s="167"/>
      <c r="AG1498" s="167" t="s">
        <v>226</v>
      </c>
      <c r="AH1498" s="167">
        <v>5</v>
      </c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</row>
    <row r="1499" spans="1:60" outlineLevel="1">
      <c r="A1499" s="168"/>
      <c r="B1499" s="169"/>
      <c r="C1499" s="179" t="s">
        <v>1884</v>
      </c>
      <c r="D1499" s="180"/>
      <c r="E1499" s="181">
        <v>6</v>
      </c>
      <c r="F1499" s="166"/>
      <c r="G1499" s="166"/>
      <c r="H1499" s="166"/>
      <c r="I1499" s="166"/>
      <c r="J1499" s="166"/>
      <c r="K1499" s="166"/>
      <c r="L1499" s="166"/>
      <c r="M1499" s="166"/>
      <c r="N1499" s="166"/>
      <c r="O1499" s="166"/>
      <c r="P1499" s="166"/>
      <c r="Q1499" s="166"/>
      <c r="R1499" s="166"/>
      <c r="S1499" s="166"/>
      <c r="T1499" s="166"/>
      <c r="U1499" s="166"/>
      <c r="V1499" s="166"/>
      <c r="W1499" s="166"/>
      <c r="X1499" s="166"/>
      <c r="Y1499" s="167"/>
      <c r="Z1499" s="167"/>
      <c r="AA1499" s="167"/>
      <c r="AB1499" s="167"/>
      <c r="AC1499" s="167"/>
      <c r="AD1499" s="167"/>
      <c r="AE1499" s="167"/>
      <c r="AF1499" s="167"/>
      <c r="AG1499" s="167" t="s">
        <v>226</v>
      </c>
      <c r="AH1499" s="167">
        <v>5</v>
      </c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</row>
    <row r="1500" spans="1:60" ht="22.5" outlineLevel="1">
      <c r="A1500" s="158">
        <v>426</v>
      </c>
      <c r="B1500" s="159" t="s">
        <v>1885</v>
      </c>
      <c r="C1500" s="201" t="s">
        <v>2079</v>
      </c>
      <c r="D1500" s="161" t="s">
        <v>260</v>
      </c>
      <c r="E1500" s="162">
        <v>560.5</v>
      </c>
      <c r="F1500" s="163"/>
      <c r="G1500" s="164">
        <f>ROUND(E1500*F1500,2)</f>
        <v>0</v>
      </c>
      <c r="H1500" s="163"/>
      <c r="I1500" s="164">
        <f>ROUND(E1500*H1500,2)</f>
        <v>0</v>
      </c>
      <c r="J1500" s="163"/>
      <c r="K1500" s="164">
        <f>ROUND(E1500*J1500,2)</f>
        <v>0</v>
      </c>
      <c r="L1500" s="164">
        <v>21</v>
      </c>
      <c r="M1500" s="164">
        <f>G1500*(1+L1500/100)</f>
        <v>0</v>
      </c>
      <c r="N1500" s="164">
        <v>5.0400000000000002E-3</v>
      </c>
      <c r="O1500" s="164">
        <f>ROUND(E1500*N1500,2)</f>
        <v>2.82</v>
      </c>
      <c r="P1500" s="164">
        <v>0</v>
      </c>
      <c r="Q1500" s="164">
        <f>ROUND(E1500*P1500,2)</f>
        <v>0</v>
      </c>
      <c r="R1500" s="164" t="s">
        <v>1856</v>
      </c>
      <c r="S1500" s="164" t="s">
        <v>179</v>
      </c>
      <c r="T1500" s="165" t="s">
        <v>179</v>
      </c>
      <c r="U1500" s="166">
        <v>0.98</v>
      </c>
      <c r="V1500" s="166">
        <f>ROUND(E1500*U1500,2)</f>
        <v>549.29</v>
      </c>
      <c r="W1500" s="166"/>
      <c r="X1500" s="166" t="s">
        <v>221</v>
      </c>
      <c r="Y1500" s="167"/>
      <c r="Z1500" s="167"/>
      <c r="AA1500" s="167"/>
      <c r="AB1500" s="167"/>
      <c r="AC1500" s="167"/>
      <c r="AD1500" s="167"/>
      <c r="AE1500" s="167"/>
      <c r="AF1500" s="167"/>
      <c r="AG1500" s="167" t="s">
        <v>222</v>
      </c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</row>
    <row r="1501" spans="1:60" outlineLevel="1">
      <c r="A1501" s="168"/>
      <c r="B1501" s="169"/>
      <c r="C1501" s="179" t="s">
        <v>1886</v>
      </c>
      <c r="D1501" s="180"/>
      <c r="E1501" s="181"/>
      <c r="F1501" s="166"/>
      <c r="G1501" s="166"/>
      <c r="H1501" s="166"/>
      <c r="I1501" s="166"/>
      <c r="J1501" s="166"/>
      <c r="K1501" s="166"/>
      <c r="L1501" s="166"/>
      <c r="M1501" s="166"/>
      <c r="N1501" s="166"/>
      <c r="O1501" s="166"/>
      <c r="P1501" s="166"/>
      <c r="Q1501" s="166"/>
      <c r="R1501" s="166"/>
      <c r="S1501" s="166"/>
      <c r="T1501" s="166"/>
      <c r="U1501" s="166"/>
      <c r="V1501" s="166"/>
      <c r="W1501" s="166"/>
      <c r="X1501" s="166"/>
      <c r="Y1501" s="167"/>
      <c r="Z1501" s="167"/>
      <c r="AA1501" s="167"/>
      <c r="AB1501" s="167"/>
      <c r="AC1501" s="167"/>
      <c r="AD1501" s="167"/>
      <c r="AE1501" s="167"/>
      <c r="AF1501" s="167"/>
      <c r="AG1501" s="167" t="s">
        <v>226</v>
      </c>
      <c r="AH1501" s="167">
        <v>0</v>
      </c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</row>
    <row r="1502" spans="1:60" outlineLevel="1">
      <c r="A1502" s="168"/>
      <c r="B1502" s="169"/>
      <c r="C1502" s="179" t="s">
        <v>1887</v>
      </c>
      <c r="D1502" s="180"/>
      <c r="E1502" s="181">
        <v>10.4</v>
      </c>
      <c r="F1502" s="166"/>
      <c r="G1502" s="166"/>
      <c r="H1502" s="166"/>
      <c r="I1502" s="166"/>
      <c r="J1502" s="166"/>
      <c r="K1502" s="166"/>
      <c r="L1502" s="166"/>
      <c r="M1502" s="166"/>
      <c r="N1502" s="166"/>
      <c r="O1502" s="166"/>
      <c r="P1502" s="166"/>
      <c r="Q1502" s="166"/>
      <c r="R1502" s="166"/>
      <c r="S1502" s="166"/>
      <c r="T1502" s="166"/>
      <c r="U1502" s="166"/>
      <c r="V1502" s="166"/>
      <c r="W1502" s="166"/>
      <c r="X1502" s="166"/>
      <c r="Y1502" s="167"/>
      <c r="Z1502" s="167"/>
      <c r="AA1502" s="167"/>
      <c r="AB1502" s="167"/>
      <c r="AC1502" s="167"/>
      <c r="AD1502" s="167"/>
      <c r="AE1502" s="167"/>
      <c r="AF1502" s="167"/>
      <c r="AG1502" s="167" t="s">
        <v>226</v>
      </c>
      <c r="AH1502" s="167">
        <v>0</v>
      </c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</row>
    <row r="1503" spans="1:60" outlineLevel="1">
      <c r="A1503" s="168"/>
      <c r="B1503" s="169"/>
      <c r="C1503" s="179" t="s">
        <v>1888</v>
      </c>
      <c r="D1503" s="180"/>
      <c r="E1503" s="181">
        <v>8.6</v>
      </c>
      <c r="F1503" s="166"/>
      <c r="G1503" s="166"/>
      <c r="H1503" s="166"/>
      <c r="I1503" s="166"/>
      <c r="J1503" s="166"/>
      <c r="K1503" s="166"/>
      <c r="L1503" s="166"/>
      <c r="M1503" s="166"/>
      <c r="N1503" s="166"/>
      <c r="O1503" s="166"/>
      <c r="P1503" s="166"/>
      <c r="Q1503" s="166"/>
      <c r="R1503" s="166"/>
      <c r="S1503" s="166"/>
      <c r="T1503" s="166"/>
      <c r="U1503" s="166"/>
      <c r="V1503" s="166"/>
      <c r="W1503" s="166"/>
      <c r="X1503" s="166"/>
      <c r="Y1503" s="167"/>
      <c r="Z1503" s="167"/>
      <c r="AA1503" s="167"/>
      <c r="AB1503" s="167"/>
      <c r="AC1503" s="167"/>
      <c r="AD1503" s="167"/>
      <c r="AE1503" s="167"/>
      <c r="AF1503" s="167"/>
      <c r="AG1503" s="167" t="s">
        <v>226</v>
      </c>
      <c r="AH1503" s="167">
        <v>0</v>
      </c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</row>
    <row r="1504" spans="1:60" outlineLevel="1">
      <c r="A1504" s="168"/>
      <c r="B1504" s="169"/>
      <c r="C1504" s="190" t="s">
        <v>402</v>
      </c>
      <c r="D1504" s="191"/>
      <c r="E1504" s="192">
        <v>19</v>
      </c>
      <c r="F1504" s="166"/>
      <c r="G1504" s="166"/>
      <c r="H1504" s="166"/>
      <c r="I1504" s="166"/>
      <c r="J1504" s="166"/>
      <c r="K1504" s="166"/>
      <c r="L1504" s="166"/>
      <c r="M1504" s="166"/>
      <c r="N1504" s="166"/>
      <c r="O1504" s="166"/>
      <c r="P1504" s="166"/>
      <c r="Q1504" s="166"/>
      <c r="R1504" s="166"/>
      <c r="S1504" s="166"/>
      <c r="T1504" s="166"/>
      <c r="U1504" s="166"/>
      <c r="V1504" s="166"/>
      <c r="W1504" s="166"/>
      <c r="X1504" s="166"/>
      <c r="Y1504" s="167"/>
      <c r="Z1504" s="167"/>
      <c r="AA1504" s="167"/>
      <c r="AB1504" s="167"/>
      <c r="AC1504" s="167"/>
      <c r="AD1504" s="167"/>
      <c r="AE1504" s="167"/>
      <c r="AF1504" s="167"/>
      <c r="AG1504" s="167" t="s">
        <v>226</v>
      </c>
      <c r="AH1504" s="167">
        <v>1</v>
      </c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</row>
    <row r="1505" spans="1:60" outlineLevel="1">
      <c r="A1505" s="168"/>
      <c r="B1505" s="169"/>
      <c r="C1505" s="190" t="s">
        <v>402</v>
      </c>
      <c r="D1505" s="191"/>
      <c r="E1505" s="192"/>
      <c r="F1505" s="166"/>
      <c r="G1505" s="166"/>
      <c r="H1505" s="166"/>
      <c r="I1505" s="166"/>
      <c r="J1505" s="166"/>
      <c r="K1505" s="166"/>
      <c r="L1505" s="166"/>
      <c r="M1505" s="166"/>
      <c r="N1505" s="166"/>
      <c r="O1505" s="166"/>
      <c r="P1505" s="166"/>
      <c r="Q1505" s="166"/>
      <c r="R1505" s="166"/>
      <c r="S1505" s="166"/>
      <c r="T1505" s="166"/>
      <c r="U1505" s="166"/>
      <c r="V1505" s="166"/>
      <c r="W1505" s="166"/>
      <c r="X1505" s="166"/>
      <c r="Y1505" s="167"/>
      <c r="Z1505" s="167"/>
      <c r="AA1505" s="167"/>
      <c r="AB1505" s="167"/>
      <c r="AC1505" s="167"/>
      <c r="AD1505" s="167"/>
      <c r="AE1505" s="167"/>
      <c r="AF1505" s="167"/>
      <c r="AG1505" s="167" t="s">
        <v>226</v>
      </c>
      <c r="AH1505" s="167">
        <v>1</v>
      </c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</row>
    <row r="1506" spans="1:60" outlineLevel="1">
      <c r="A1506" s="168"/>
      <c r="B1506" s="169"/>
      <c r="C1506" s="179" t="s">
        <v>1889</v>
      </c>
      <c r="D1506" s="180"/>
      <c r="E1506" s="181">
        <v>322.8</v>
      </c>
      <c r="F1506" s="166"/>
      <c r="G1506" s="166"/>
      <c r="H1506" s="166"/>
      <c r="I1506" s="166"/>
      <c r="J1506" s="166"/>
      <c r="K1506" s="166"/>
      <c r="L1506" s="166"/>
      <c r="M1506" s="166"/>
      <c r="N1506" s="166"/>
      <c r="O1506" s="166"/>
      <c r="P1506" s="166"/>
      <c r="Q1506" s="166"/>
      <c r="R1506" s="166"/>
      <c r="S1506" s="166"/>
      <c r="T1506" s="166"/>
      <c r="U1506" s="166"/>
      <c r="V1506" s="166"/>
      <c r="W1506" s="166"/>
      <c r="X1506" s="166"/>
      <c r="Y1506" s="167"/>
      <c r="Z1506" s="167"/>
      <c r="AA1506" s="167"/>
      <c r="AB1506" s="167"/>
      <c r="AC1506" s="167"/>
      <c r="AD1506" s="167"/>
      <c r="AE1506" s="167"/>
      <c r="AF1506" s="167"/>
      <c r="AG1506" s="167" t="s">
        <v>226</v>
      </c>
      <c r="AH1506" s="167">
        <v>0</v>
      </c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</row>
    <row r="1507" spans="1:60" outlineLevel="1">
      <c r="A1507" s="168"/>
      <c r="B1507" s="169"/>
      <c r="C1507" s="179" t="s">
        <v>1890</v>
      </c>
      <c r="D1507" s="180"/>
      <c r="E1507" s="181">
        <v>91.5</v>
      </c>
      <c r="F1507" s="166"/>
      <c r="G1507" s="166"/>
      <c r="H1507" s="166"/>
      <c r="I1507" s="166"/>
      <c r="J1507" s="166"/>
      <c r="K1507" s="166"/>
      <c r="L1507" s="166"/>
      <c r="M1507" s="166"/>
      <c r="N1507" s="166"/>
      <c r="O1507" s="166"/>
      <c r="P1507" s="166"/>
      <c r="Q1507" s="166"/>
      <c r="R1507" s="166"/>
      <c r="S1507" s="166"/>
      <c r="T1507" s="166"/>
      <c r="U1507" s="166"/>
      <c r="V1507" s="166"/>
      <c r="W1507" s="166"/>
      <c r="X1507" s="166"/>
      <c r="Y1507" s="167"/>
      <c r="Z1507" s="167"/>
      <c r="AA1507" s="167"/>
      <c r="AB1507" s="167"/>
      <c r="AC1507" s="167"/>
      <c r="AD1507" s="167"/>
      <c r="AE1507" s="167"/>
      <c r="AF1507" s="167"/>
      <c r="AG1507" s="167" t="s">
        <v>226</v>
      </c>
      <c r="AH1507" s="167">
        <v>0</v>
      </c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</row>
    <row r="1508" spans="1:60" outlineLevel="1">
      <c r="A1508" s="168"/>
      <c r="B1508" s="169"/>
      <c r="C1508" s="179" t="s">
        <v>1891</v>
      </c>
      <c r="D1508" s="180"/>
      <c r="E1508" s="181">
        <v>76.7</v>
      </c>
      <c r="F1508" s="166"/>
      <c r="G1508" s="166"/>
      <c r="H1508" s="166"/>
      <c r="I1508" s="166"/>
      <c r="J1508" s="166"/>
      <c r="K1508" s="166"/>
      <c r="L1508" s="166"/>
      <c r="M1508" s="166"/>
      <c r="N1508" s="166"/>
      <c r="O1508" s="166"/>
      <c r="P1508" s="166"/>
      <c r="Q1508" s="166"/>
      <c r="R1508" s="166"/>
      <c r="S1508" s="166"/>
      <c r="T1508" s="166"/>
      <c r="U1508" s="166"/>
      <c r="V1508" s="166"/>
      <c r="W1508" s="166"/>
      <c r="X1508" s="166"/>
      <c r="Y1508" s="167"/>
      <c r="Z1508" s="167"/>
      <c r="AA1508" s="167"/>
      <c r="AB1508" s="167"/>
      <c r="AC1508" s="167"/>
      <c r="AD1508" s="167"/>
      <c r="AE1508" s="167"/>
      <c r="AF1508" s="167"/>
      <c r="AG1508" s="167" t="s">
        <v>226</v>
      </c>
      <c r="AH1508" s="167">
        <v>0</v>
      </c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</row>
    <row r="1509" spans="1:60" outlineLevel="1">
      <c r="A1509" s="168"/>
      <c r="B1509" s="169"/>
      <c r="C1509" s="179" t="s">
        <v>1892</v>
      </c>
      <c r="D1509" s="180"/>
      <c r="E1509" s="181">
        <v>50.5</v>
      </c>
      <c r="F1509" s="166"/>
      <c r="G1509" s="166"/>
      <c r="H1509" s="166"/>
      <c r="I1509" s="166"/>
      <c r="J1509" s="166"/>
      <c r="K1509" s="166"/>
      <c r="L1509" s="166"/>
      <c r="M1509" s="166"/>
      <c r="N1509" s="166"/>
      <c r="O1509" s="166"/>
      <c r="P1509" s="166"/>
      <c r="Q1509" s="166"/>
      <c r="R1509" s="166"/>
      <c r="S1509" s="166"/>
      <c r="T1509" s="166"/>
      <c r="U1509" s="166"/>
      <c r="V1509" s="166"/>
      <c r="W1509" s="166"/>
      <c r="X1509" s="166"/>
      <c r="Y1509" s="167"/>
      <c r="Z1509" s="167"/>
      <c r="AA1509" s="167"/>
      <c r="AB1509" s="167"/>
      <c r="AC1509" s="167"/>
      <c r="AD1509" s="167"/>
      <c r="AE1509" s="167"/>
      <c r="AF1509" s="167"/>
      <c r="AG1509" s="167" t="s">
        <v>226</v>
      </c>
      <c r="AH1509" s="167">
        <v>0</v>
      </c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</row>
    <row r="1510" spans="1:60" outlineLevel="1">
      <c r="A1510" s="158">
        <v>427</v>
      </c>
      <c r="B1510" s="159" t="s">
        <v>1893</v>
      </c>
      <c r="C1510" s="160" t="s">
        <v>1894</v>
      </c>
      <c r="D1510" s="161" t="s">
        <v>327</v>
      </c>
      <c r="E1510" s="162">
        <v>695.5</v>
      </c>
      <c r="F1510" s="163"/>
      <c r="G1510" s="164">
        <f>ROUND(E1510*F1510,2)</f>
        <v>0</v>
      </c>
      <c r="H1510" s="163"/>
      <c r="I1510" s="164">
        <f>ROUND(E1510*H1510,2)</f>
        <v>0</v>
      </c>
      <c r="J1510" s="163"/>
      <c r="K1510" s="164">
        <f>ROUND(E1510*J1510,2)</f>
        <v>0</v>
      </c>
      <c r="L1510" s="164">
        <v>21</v>
      </c>
      <c r="M1510" s="164">
        <f>G1510*(1+L1510/100)</f>
        <v>0</v>
      </c>
      <c r="N1510" s="164">
        <v>4.0000000000000003E-5</v>
      </c>
      <c r="O1510" s="164">
        <f>ROUND(E1510*N1510,2)</f>
        <v>0.03</v>
      </c>
      <c r="P1510" s="164">
        <v>0</v>
      </c>
      <c r="Q1510" s="164">
        <f>ROUND(E1510*P1510,2)</f>
        <v>0</v>
      </c>
      <c r="R1510" s="164" t="s">
        <v>1856</v>
      </c>
      <c r="S1510" s="164" t="s">
        <v>179</v>
      </c>
      <c r="T1510" s="165" t="s">
        <v>179</v>
      </c>
      <c r="U1510" s="166">
        <v>7.0000000000000007E-2</v>
      </c>
      <c r="V1510" s="166">
        <f>ROUND(E1510*U1510,2)</f>
        <v>48.69</v>
      </c>
      <c r="W1510" s="166"/>
      <c r="X1510" s="166" t="s">
        <v>221</v>
      </c>
      <c r="Y1510" s="167"/>
      <c r="Z1510" s="167"/>
      <c r="AA1510" s="167"/>
      <c r="AB1510" s="167"/>
      <c r="AC1510" s="167"/>
      <c r="AD1510" s="167"/>
      <c r="AE1510" s="167"/>
      <c r="AF1510" s="167"/>
      <c r="AG1510" s="167" t="s">
        <v>222</v>
      </c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</row>
    <row r="1511" spans="1:60" ht="12.75" customHeight="1" outlineLevel="1">
      <c r="A1511" s="168"/>
      <c r="B1511" s="169"/>
      <c r="C1511" s="242" t="s">
        <v>1895</v>
      </c>
      <c r="D1511" s="242"/>
      <c r="E1511" s="242"/>
      <c r="F1511" s="242"/>
      <c r="G1511" s="242"/>
      <c r="H1511" s="166"/>
      <c r="I1511" s="166"/>
      <c r="J1511" s="166"/>
      <c r="K1511" s="166"/>
      <c r="L1511" s="166"/>
      <c r="M1511" s="166"/>
      <c r="N1511" s="166"/>
      <c r="O1511" s="166"/>
      <c r="P1511" s="166"/>
      <c r="Q1511" s="166"/>
      <c r="R1511" s="166"/>
      <c r="S1511" s="166"/>
      <c r="T1511" s="166"/>
      <c r="U1511" s="166"/>
      <c r="V1511" s="166"/>
      <c r="W1511" s="166"/>
      <c r="X1511" s="166"/>
      <c r="Y1511" s="167"/>
      <c r="Z1511" s="167"/>
      <c r="AA1511" s="167"/>
      <c r="AB1511" s="167"/>
      <c r="AC1511" s="167"/>
      <c r="AD1511" s="167"/>
      <c r="AE1511" s="167"/>
      <c r="AF1511" s="167"/>
      <c r="AG1511" s="167" t="s">
        <v>184</v>
      </c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</row>
    <row r="1512" spans="1:60" outlineLevel="1">
      <c r="A1512" s="168"/>
      <c r="B1512" s="169"/>
      <c r="C1512" s="179" t="s">
        <v>1896</v>
      </c>
      <c r="D1512" s="180"/>
      <c r="E1512" s="181">
        <v>472.5</v>
      </c>
      <c r="F1512" s="166"/>
      <c r="G1512" s="166"/>
      <c r="H1512" s="166"/>
      <c r="I1512" s="166"/>
      <c r="J1512" s="166"/>
      <c r="K1512" s="166"/>
      <c r="L1512" s="166"/>
      <c r="M1512" s="166"/>
      <c r="N1512" s="166"/>
      <c r="O1512" s="166"/>
      <c r="P1512" s="166"/>
      <c r="Q1512" s="166"/>
      <c r="R1512" s="166"/>
      <c r="S1512" s="166"/>
      <c r="T1512" s="166"/>
      <c r="U1512" s="166"/>
      <c r="V1512" s="166"/>
      <c r="W1512" s="166"/>
      <c r="X1512" s="166"/>
      <c r="Y1512" s="167"/>
      <c r="Z1512" s="167"/>
      <c r="AA1512" s="167"/>
      <c r="AB1512" s="167"/>
      <c r="AC1512" s="167"/>
      <c r="AD1512" s="167"/>
      <c r="AE1512" s="167"/>
      <c r="AF1512" s="167"/>
      <c r="AG1512" s="167" t="s">
        <v>226</v>
      </c>
      <c r="AH1512" s="167">
        <v>0</v>
      </c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</row>
    <row r="1513" spans="1:60" outlineLevel="1">
      <c r="A1513" s="168"/>
      <c r="B1513" s="169"/>
      <c r="C1513" s="179" t="s">
        <v>1897</v>
      </c>
      <c r="D1513" s="180"/>
      <c r="E1513" s="181">
        <v>223</v>
      </c>
      <c r="F1513" s="166"/>
      <c r="G1513" s="166"/>
      <c r="H1513" s="166"/>
      <c r="I1513" s="166"/>
      <c r="J1513" s="166"/>
      <c r="K1513" s="166"/>
      <c r="L1513" s="166"/>
      <c r="M1513" s="166"/>
      <c r="N1513" s="166"/>
      <c r="O1513" s="166"/>
      <c r="P1513" s="166"/>
      <c r="Q1513" s="166"/>
      <c r="R1513" s="166"/>
      <c r="S1513" s="166"/>
      <c r="T1513" s="166"/>
      <c r="U1513" s="166"/>
      <c r="V1513" s="166"/>
      <c r="W1513" s="166"/>
      <c r="X1513" s="166"/>
      <c r="Y1513" s="167"/>
      <c r="Z1513" s="167"/>
      <c r="AA1513" s="167"/>
      <c r="AB1513" s="167"/>
      <c r="AC1513" s="167"/>
      <c r="AD1513" s="167"/>
      <c r="AE1513" s="167"/>
      <c r="AF1513" s="167"/>
      <c r="AG1513" s="167" t="s">
        <v>226</v>
      </c>
      <c r="AH1513" s="167">
        <v>0</v>
      </c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</row>
    <row r="1514" spans="1:60" ht="22.5" outlineLevel="1">
      <c r="A1514" s="158">
        <v>428</v>
      </c>
      <c r="B1514" s="159" t="s">
        <v>1898</v>
      </c>
      <c r="C1514" s="160" t="s">
        <v>1899</v>
      </c>
      <c r="D1514" s="161" t="s">
        <v>260</v>
      </c>
      <c r="E1514" s="162">
        <v>137.6</v>
      </c>
      <c r="F1514" s="163"/>
      <c r="G1514" s="164">
        <f>ROUND(E1514*F1514,2)</f>
        <v>0</v>
      </c>
      <c r="H1514" s="163"/>
      <c r="I1514" s="164">
        <f>ROUND(E1514*H1514,2)</f>
        <v>0</v>
      </c>
      <c r="J1514" s="163"/>
      <c r="K1514" s="164">
        <f>ROUND(E1514*J1514,2)</f>
        <v>0</v>
      </c>
      <c r="L1514" s="164">
        <v>21</v>
      </c>
      <c r="M1514" s="164">
        <f>G1514*(1+L1514/100)</f>
        <v>0</v>
      </c>
      <c r="N1514" s="164">
        <v>0</v>
      </c>
      <c r="O1514" s="164">
        <f>ROUND(E1514*N1514,2)</f>
        <v>0</v>
      </c>
      <c r="P1514" s="164">
        <v>0</v>
      </c>
      <c r="Q1514" s="164">
        <f>ROUND(E1514*P1514,2)</f>
        <v>0</v>
      </c>
      <c r="R1514" s="164" t="s">
        <v>1856</v>
      </c>
      <c r="S1514" s="164" t="s">
        <v>179</v>
      </c>
      <c r="T1514" s="165" t="s">
        <v>179</v>
      </c>
      <c r="U1514" s="166">
        <v>0.03</v>
      </c>
      <c r="V1514" s="166">
        <f>ROUND(E1514*U1514,2)</f>
        <v>4.13</v>
      </c>
      <c r="W1514" s="166"/>
      <c r="X1514" s="166" t="s">
        <v>221</v>
      </c>
      <c r="Y1514" s="167"/>
      <c r="Z1514" s="167"/>
      <c r="AA1514" s="167"/>
      <c r="AB1514" s="167"/>
      <c r="AC1514" s="167"/>
      <c r="AD1514" s="167"/>
      <c r="AE1514" s="167"/>
      <c r="AF1514" s="167"/>
      <c r="AG1514" s="167" t="s">
        <v>222</v>
      </c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</row>
    <row r="1515" spans="1:60" outlineLevel="1">
      <c r="A1515" s="168"/>
      <c r="B1515" s="169"/>
      <c r="C1515" s="179" t="s">
        <v>1900</v>
      </c>
      <c r="D1515" s="180"/>
      <c r="E1515" s="181">
        <v>9.6999999999999993</v>
      </c>
      <c r="F1515" s="166"/>
      <c r="G1515" s="166"/>
      <c r="H1515" s="166"/>
      <c r="I1515" s="166"/>
      <c r="J1515" s="166"/>
      <c r="K1515" s="166"/>
      <c r="L1515" s="166"/>
      <c r="M1515" s="166"/>
      <c r="N1515" s="166"/>
      <c r="O1515" s="166"/>
      <c r="P1515" s="166"/>
      <c r="Q1515" s="166"/>
      <c r="R1515" s="166"/>
      <c r="S1515" s="166"/>
      <c r="T1515" s="166"/>
      <c r="U1515" s="166"/>
      <c r="V1515" s="166"/>
      <c r="W1515" s="166"/>
      <c r="X1515" s="166"/>
      <c r="Y1515" s="167"/>
      <c r="Z1515" s="167"/>
      <c r="AA1515" s="167"/>
      <c r="AB1515" s="167"/>
      <c r="AC1515" s="167"/>
      <c r="AD1515" s="167"/>
      <c r="AE1515" s="167"/>
      <c r="AF1515" s="167"/>
      <c r="AG1515" s="167" t="s">
        <v>226</v>
      </c>
      <c r="AH1515" s="167">
        <v>0</v>
      </c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</row>
    <row r="1516" spans="1:60" outlineLevel="1">
      <c r="A1516" s="168"/>
      <c r="B1516" s="169"/>
      <c r="C1516" s="179" t="s">
        <v>1901</v>
      </c>
      <c r="D1516" s="180"/>
      <c r="E1516" s="181">
        <v>49.7</v>
      </c>
      <c r="F1516" s="166"/>
      <c r="G1516" s="166"/>
      <c r="H1516" s="166"/>
      <c r="I1516" s="166"/>
      <c r="J1516" s="166"/>
      <c r="K1516" s="166"/>
      <c r="L1516" s="166"/>
      <c r="M1516" s="166"/>
      <c r="N1516" s="166"/>
      <c r="O1516" s="166"/>
      <c r="P1516" s="166"/>
      <c r="Q1516" s="166"/>
      <c r="R1516" s="166"/>
      <c r="S1516" s="166"/>
      <c r="T1516" s="166"/>
      <c r="U1516" s="166"/>
      <c r="V1516" s="166"/>
      <c r="W1516" s="166"/>
      <c r="X1516" s="166"/>
      <c r="Y1516" s="167"/>
      <c r="Z1516" s="167"/>
      <c r="AA1516" s="167"/>
      <c r="AB1516" s="167"/>
      <c r="AC1516" s="167"/>
      <c r="AD1516" s="167"/>
      <c r="AE1516" s="167"/>
      <c r="AF1516" s="167"/>
      <c r="AG1516" s="167" t="s">
        <v>226</v>
      </c>
      <c r="AH1516" s="167">
        <v>0</v>
      </c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</row>
    <row r="1517" spans="1:60" outlineLevel="1">
      <c r="A1517" s="168"/>
      <c r="B1517" s="169"/>
      <c r="C1517" s="179" t="s">
        <v>1902</v>
      </c>
      <c r="D1517" s="180"/>
      <c r="E1517" s="181">
        <v>46.8</v>
      </c>
      <c r="F1517" s="166"/>
      <c r="G1517" s="166"/>
      <c r="H1517" s="166"/>
      <c r="I1517" s="166"/>
      <c r="J1517" s="166"/>
      <c r="K1517" s="166"/>
      <c r="L1517" s="166"/>
      <c r="M1517" s="166"/>
      <c r="N1517" s="166"/>
      <c r="O1517" s="166"/>
      <c r="P1517" s="166"/>
      <c r="Q1517" s="166"/>
      <c r="R1517" s="166"/>
      <c r="S1517" s="166"/>
      <c r="T1517" s="166"/>
      <c r="U1517" s="166"/>
      <c r="V1517" s="166"/>
      <c r="W1517" s="166"/>
      <c r="X1517" s="166"/>
      <c r="Y1517" s="167"/>
      <c r="Z1517" s="167"/>
      <c r="AA1517" s="167"/>
      <c r="AB1517" s="167"/>
      <c r="AC1517" s="167"/>
      <c r="AD1517" s="167"/>
      <c r="AE1517" s="167"/>
      <c r="AF1517" s="167"/>
      <c r="AG1517" s="167" t="s">
        <v>226</v>
      </c>
      <c r="AH1517" s="167">
        <v>0</v>
      </c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</row>
    <row r="1518" spans="1:60" outlineLevel="1">
      <c r="A1518" s="168"/>
      <c r="B1518" s="169"/>
      <c r="C1518" s="179" t="s">
        <v>1903</v>
      </c>
      <c r="D1518" s="180"/>
      <c r="E1518" s="181">
        <v>31.4</v>
      </c>
      <c r="F1518" s="166"/>
      <c r="G1518" s="166"/>
      <c r="H1518" s="166"/>
      <c r="I1518" s="166"/>
      <c r="J1518" s="166"/>
      <c r="K1518" s="166"/>
      <c r="L1518" s="166"/>
      <c r="M1518" s="166"/>
      <c r="N1518" s="166"/>
      <c r="O1518" s="166"/>
      <c r="P1518" s="166"/>
      <c r="Q1518" s="166"/>
      <c r="R1518" s="166"/>
      <c r="S1518" s="166"/>
      <c r="T1518" s="166"/>
      <c r="U1518" s="166"/>
      <c r="V1518" s="166"/>
      <c r="W1518" s="166"/>
      <c r="X1518" s="166"/>
      <c r="Y1518" s="167"/>
      <c r="Z1518" s="167"/>
      <c r="AA1518" s="167"/>
      <c r="AB1518" s="167"/>
      <c r="AC1518" s="167"/>
      <c r="AD1518" s="167"/>
      <c r="AE1518" s="167"/>
      <c r="AF1518" s="167"/>
      <c r="AG1518" s="167" t="s">
        <v>226</v>
      </c>
      <c r="AH1518" s="167">
        <v>0</v>
      </c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</row>
    <row r="1519" spans="1:60" outlineLevel="1">
      <c r="A1519" s="158">
        <v>429</v>
      </c>
      <c r="B1519" s="159" t="s">
        <v>1904</v>
      </c>
      <c r="C1519" s="160" t="s">
        <v>1905</v>
      </c>
      <c r="D1519" s="161" t="s">
        <v>260</v>
      </c>
      <c r="E1519" s="162">
        <v>560.5</v>
      </c>
      <c r="F1519" s="163"/>
      <c r="G1519" s="164">
        <f>ROUND(E1519*F1519,2)</f>
        <v>0</v>
      </c>
      <c r="H1519" s="163"/>
      <c r="I1519" s="164">
        <f>ROUND(E1519*H1519,2)</f>
        <v>0</v>
      </c>
      <c r="J1519" s="163"/>
      <c r="K1519" s="164">
        <f>ROUND(E1519*J1519,2)</f>
        <v>0</v>
      </c>
      <c r="L1519" s="164">
        <v>21</v>
      </c>
      <c r="M1519" s="164">
        <f>G1519*(1+L1519/100)</f>
        <v>0</v>
      </c>
      <c r="N1519" s="164">
        <v>1.1999999999999999E-3</v>
      </c>
      <c r="O1519" s="164">
        <f>ROUND(E1519*N1519,2)</f>
        <v>0.67</v>
      </c>
      <c r="P1519" s="164">
        <v>0</v>
      </c>
      <c r="Q1519" s="164">
        <f>ROUND(E1519*P1519,2)</f>
        <v>0</v>
      </c>
      <c r="R1519" s="164" t="s">
        <v>1856</v>
      </c>
      <c r="S1519" s="164" t="s">
        <v>179</v>
      </c>
      <c r="T1519" s="165" t="s">
        <v>179</v>
      </c>
      <c r="U1519" s="166">
        <v>0</v>
      </c>
      <c r="V1519" s="166">
        <f>ROUND(E1519*U1519,2)</f>
        <v>0</v>
      </c>
      <c r="W1519" s="166"/>
      <c r="X1519" s="166" t="s">
        <v>221</v>
      </c>
      <c r="Y1519" s="167"/>
      <c r="Z1519" s="167"/>
      <c r="AA1519" s="167"/>
      <c r="AB1519" s="167"/>
      <c r="AC1519" s="167"/>
      <c r="AD1519" s="167"/>
      <c r="AE1519" s="167"/>
      <c r="AF1519" s="167"/>
      <c r="AG1519" s="167" t="s">
        <v>222</v>
      </c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</row>
    <row r="1520" spans="1:60" outlineLevel="1">
      <c r="A1520" s="168"/>
      <c r="B1520" s="169"/>
      <c r="C1520" s="179" t="s">
        <v>1857</v>
      </c>
      <c r="D1520" s="180"/>
      <c r="E1520" s="181">
        <v>560.5</v>
      </c>
      <c r="F1520" s="166"/>
      <c r="G1520" s="166"/>
      <c r="H1520" s="166"/>
      <c r="I1520" s="166"/>
      <c r="J1520" s="166"/>
      <c r="K1520" s="166"/>
      <c r="L1520" s="166"/>
      <c r="M1520" s="166"/>
      <c r="N1520" s="166"/>
      <c r="O1520" s="166"/>
      <c r="P1520" s="166"/>
      <c r="Q1520" s="166"/>
      <c r="R1520" s="166"/>
      <c r="S1520" s="166"/>
      <c r="T1520" s="166"/>
      <c r="U1520" s="166"/>
      <c r="V1520" s="166"/>
      <c r="W1520" s="166"/>
      <c r="X1520" s="166"/>
      <c r="Y1520" s="167"/>
      <c r="Z1520" s="167"/>
      <c r="AA1520" s="167"/>
      <c r="AB1520" s="167"/>
      <c r="AC1520" s="167"/>
      <c r="AD1520" s="167"/>
      <c r="AE1520" s="167"/>
      <c r="AF1520" s="167"/>
      <c r="AG1520" s="167" t="s">
        <v>226</v>
      </c>
      <c r="AH1520" s="167">
        <v>5</v>
      </c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</row>
    <row r="1521" spans="1:60" outlineLevel="1">
      <c r="A1521" s="158">
        <v>430</v>
      </c>
      <c r="B1521" s="159" t="s">
        <v>1906</v>
      </c>
      <c r="C1521" s="160" t="s">
        <v>1907</v>
      </c>
      <c r="D1521" s="161" t="s">
        <v>260</v>
      </c>
      <c r="E1521" s="162">
        <v>643.39</v>
      </c>
      <c r="F1521" s="163"/>
      <c r="G1521" s="164">
        <f>ROUND(E1521*F1521,2)</f>
        <v>0</v>
      </c>
      <c r="H1521" s="163"/>
      <c r="I1521" s="164">
        <f>ROUND(E1521*H1521,2)</f>
        <v>0</v>
      </c>
      <c r="J1521" s="163"/>
      <c r="K1521" s="164">
        <f>ROUND(E1521*J1521,2)</f>
        <v>0</v>
      </c>
      <c r="L1521" s="164">
        <v>21</v>
      </c>
      <c r="M1521" s="164">
        <f>G1521*(1+L1521/100)</f>
        <v>0</v>
      </c>
      <c r="N1521" s="164">
        <v>0.02</v>
      </c>
      <c r="O1521" s="164">
        <f>ROUND(E1521*N1521,2)</f>
        <v>12.87</v>
      </c>
      <c r="P1521" s="164">
        <v>0</v>
      </c>
      <c r="Q1521" s="164">
        <f>ROUND(E1521*P1521,2)</f>
        <v>0</v>
      </c>
      <c r="R1521" s="164"/>
      <c r="S1521" s="164" t="s">
        <v>276</v>
      </c>
      <c r="T1521" s="165" t="s">
        <v>180</v>
      </c>
      <c r="U1521" s="166">
        <v>0</v>
      </c>
      <c r="V1521" s="166">
        <f>ROUND(E1521*U1521,2)</f>
        <v>0</v>
      </c>
      <c r="W1521" s="166"/>
      <c r="X1521" s="166" t="s">
        <v>221</v>
      </c>
      <c r="Y1521" s="167"/>
      <c r="Z1521" s="167"/>
      <c r="AA1521" s="167"/>
      <c r="AB1521" s="167"/>
      <c r="AC1521" s="167"/>
      <c r="AD1521" s="167"/>
      <c r="AE1521" s="167"/>
      <c r="AF1521" s="167"/>
      <c r="AG1521" s="167" t="s">
        <v>222</v>
      </c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</row>
    <row r="1522" spans="1:60" outlineLevel="1">
      <c r="A1522" s="168"/>
      <c r="B1522" s="169"/>
      <c r="C1522" s="179" t="s">
        <v>1908</v>
      </c>
      <c r="D1522" s="180"/>
      <c r="E1522" s="181">
        <v>616.54999999999995</v>
      </c>
      <c r="F1522" s="166"/>
      <c r="G1522" s="166"/>
      <c r="H1522" s="166"/>
      <c r="I1522" s="166"/>
      <c r="J1522" s="166"/>
      <c r="K1522" s="166"/>
      <c r="L1522" s="166"/>
      <c r="M1522" s="166"/>
      <c r="N1522" s="166"/>
      <c r="O1522" s="166"/>
      <c r="P1522" s="166"/>
      <c r="Q1522" s="166"/>
      <c r="R1522" s="166"/>
      <c r="S1522" s="166"/>
      <c r="T1522" s="166"/>
      <c r="U1522" s="166"/>
      <c r="V1522" s="166"/>
      <c r="W1522" s="166"/>
      <c r="X1522" s="166"/>
      <c r="Y1522" s="167"/>
      <c r="Z1522" s="167"/>
      <c r="AA1522" s="167"/>
      <c r="AB1522" s="167"/>
      <c r="AC1522" s="167"/>
      <c r="AD1522" s="167"/>
      <c r="AE1522" s="167"/>
      <c r="AF1522" s="167"/>
      <c r="AG1522" s="167" t="s">
        <v>226</v>
      </c>
      <c r="AH1522" s="167">
        <v>5</v>
      </c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</row>
    <row r="1523" spans="1:60" outlineLevel="1">
      <c r="A1523" s="168"/>
      <c r="B1523" s="169"/>
      <c r="C1523" s="179" t="s">
        <v>1909</v>
      </c>
      <c r="D1523" s="180"/>
      <c r="E1523" s="181">
        <v>51.975000000000001</v>
      </c>
      <c r="F1523" s="166"/>
      <c r="G1523" s="166"/>
      <c r="H1523" s="166"/>
      <c r="I1523" s="166"/>
      <c r="J1523" s="166"/>
      <c r="K1523" s="166"/>
      <c r="L1523" s="166"/>
      <c r="M1523" s="166"/>
      <c r="N1523" s="166"/>
      <c r="O1523" s="166"/>
      <c r="P1523" s="166"/>
      <c r="Q1523" s="166"/>
      <c r="R1523" s="166"/>
      <c r="S1523" s="166"/>
      <c r="T1523" s="166"/>
      <c r="U1523" s="166"/>
      <c r="V1523" s="166"/>
      <c r="W1523" s="166"/>
      <c r="X1523" s="166"/>
      <c r="Y1523" s="167"/>
      <c r="Z1523" s="167"/>
      <c r="AA1523" s="167"/>
      <c r="AB1523" s="167"/>
      <c r="AC1523" s="167"/>
      <c r="AD1523" s="167"/>
      <c r="AE1523" s="167"/>
      <c r="AF1523" s="167"/>
      <c r="AG1523" s="167" t="s">
        <v>226</v>
      </c>
      <c r="AH1523" s="167">
        <v>5</v>
      </c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</row>
    <row r="1524" spans="1:60" outlineLevel="1">
      <c r="A1524" s="168"/>
      <c r="B1524" s="169"/>
      <c r="C1524" s="179" t="s">
        <v>1910</v>
      </c>
      <c r="D1524" s="180"/>
      <c r="E1524" s="181">
        <v>-25.135000000000002</v>
      </c>
      <c r="F1524" s="166"/>
      <c r="G1524" s="166"/>
      <c r="H1524" s="166"/>
      <c r="I1524" s="166"/>
      <c r="J1524" s="166"/>
      <c r="K1524" s="166"/>
      <c r="L1524" s="166"/>
      <c r="M1524" s="166"/>
      <c r="N1524" s="166"/>
      <c r="O1524" s="166"/>
      <c r="P1524" s="166"/>
      <c r="Q1524" s="166"/>
      <c r="R1524" s="166"/>
      <c r="S1524" s="166"/>
      <c r="T1524" s="166"/>
      <c r="U1524" s="166"/>
      <c r="V1524" s="166"/>
      <c r="W1524" s="166"/>
      <c r="X1524" s="166"/>
      <c r="Y1524" s="167"/>
      <c r="Z1524" s="167"/>
      <c r="AA1524" s="167"/>
      <c r="AB1524" s="167"/>
      <c r="AC1524" s="167"/>
      <c r="AD1524" s="167"/>
      <c r="AE1524" s="167"/>
      <c r="AF1524" s="167"/>
      <c r="AG1524" s="167" t="s">
        <v>226</v>
      </c>
      <c r="AH1524" s="167">
        <v>5</v>
      </c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</row>
    <row r="1525" spans="1:60" outlineLevel="1">
      <c r="A1525" s="158">
        <v>431</v>
      </c>
      <c r="B1525" s="159" t="s">
        <v>1911</v>
      </c>
      <c r="C1525" s="160" t="s">
        <v>1912</v>
      </c>
      <c r="D1525" s="161" t="s">
        <v>260</v>
      </c>
      <c r="E1525" s="162">
        <v>25.135000000000002</v>
      </c>
      <c r="F1525" s="163"/>
      <c r="G1525" s="164">
        <f>ROUND(E1525*F1525,2)</f>
        <v>0</v>
      </c>
      <c r="H1525" s="163"/>
      <c r="I1525" s="164">
        <f>ROUND(E1525*H1525,2)</f>
        <v>0</v>
      </c>
      <c r="J1525" s="163"/>
      <c r="K1525" s="164">
        <f>ROUND(E1525*J1525,2)</f>
        <v>0</v>
      </c>
      <c r="L1525" s="164">
        <v>21</v>
      </c>
      <c r="M1525" s="164">
        <f>G1525*(1+L1525/100)</f>
        <v>0</v>
      </c>
      <c r="N1525" s="164">
        <v>0.02</v>
      </c>
      <c r="O1525" s="164">
        <f>ROUND(E1525*N1525,2)</f>
        <v>0.5</v>
      </c>
      <c r="P1525" s="164">
        <v>0</v>
      </c>
      <c r="Q1525" s="164">
        <f>ROUND(E1525*P1525,2)</f>
        <v>0</v>
      </c>
      <c r="R1525" s="164"/>
      <c r="S1525" s="164" t="s">
        <v>276</v>
      </c>
      <c r="T1525" s="165" t="s">
        <v>180</v>
      </c>
      <c r="U1525" s="166">
        <v>0</v>
      </c>
      <c r="V1525" s="166">
        <f>ROUND(E1525*U1525,2)</f>
        <v>0</v>
      </c>
      <c r="W1525" s="166"/>
      <c r="X1525" s="166" t="s">
        <v>221</v>
      </c>
      <c r="Y1525" s="167"/>
      <c r="Z1525" s="167"/>
      <c r="AA1525" s="167"/>
      <c r="AB1525" s="167"/>
      <c r="AC1525" s="167"/>
      <c r="AD1525" s="167"/>
      <c r="AE1525" s="167"/>
      <c r="AF1525" s="167"/>
      <c r="AG1525" s="167" t="s">
        <v>222</v>
      </c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</row>
    <row r="1526" spans="1:60" outlineLevel="1">
      <c r="A1526" s="168"/>
      <c r="B1526" s="169"/>
      <c r="C1526" s="179" t="s">
        <v>1913</v>
      </c>
      <c r="D1526" s="180"/>
      <c r="E1526" s="181">
        <v>20.9</v>
      </c>
      <c r="F1526" s="166"/>
      <c r="G1526" s="166"/>
      <c r="H1526" s="166"/>
      <c r="I1526" s="166"/>
      <c r="J1526" s="166"/>
      <c r="K1526" s="166"/>
      <c r="L1526" s="166"/>
      <c r="M1526" s="166"/>
      <c r="N1526" s="166"/>
      <c r="O1526" s="166"/>
      <c r="P1526" s="166"/>
      <c r="Q1526" s="166"/>
      <c r="R1526" s="166"/>
      <c r="S1526" s="166"/>
      <c r="T1526" s="166"/>
      <c r="U1526" s="166"/>
      <c r="V1526" s="166"/>
      <c r="W1526" s="166"/>
      <c r="X1526" s="166"/>
      <c r="Y1526" s="167"/>
      <c r="Z1526" s="167"/>
      <c r="AA1526" s="167"/>
      <c r="AB1526" s="167"/>
      <c r="AC1526" s="167"/>
      <c r="AD1526" s="167"/>
      <c r="AE1526" s="167"/>
      <c r="AF1526" s="167"/>
      <c r="AG1526" s="167" t="s">
        <v>226</v>
      </c>
      <c r="AH1526" s="167">
        <v>0</v>
      </c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</row>
    <row r="1527" spans="1:60" outlineLevel="1">
      <c r="A1527" s="168"/>
      <c r="B1527" s="169"/>
      <c r="C1527" s="179" t="s">
        <v>1914</v>
      </c>
      <c r="D1527" s="180"/>
      <c r="E1527" s="181">
        <v>4.2350000000000003</v>
      </c>
      <c r="F1527" s="166"/>
      <c r="G1527" s="166"/>
      <c r="H1527" s="166"/>
      <c r="I1527" s="166"/>
      <c r="J1527" s="166"/>
      <c r="K1527" s="166"/>
      <c r="L1527" s="166"/>
      <c r="M1527" s="166"/>
      <c r="N1527" s="166"/>
      <c r="O1527" s="166"/>
      <c r="P1527" s="166"/>
      <c r="Q1527" s="166"/>
      <c r="R1527" s="166"/>
      <c r="S1527" s="166"/>
      <c r="T1527" s="166"/>
      <c r="U1527" s="166"/>
      <c r="V1527" s="166"/>
      <c r="W1527" s="166"/>
      <c r="X1527" s="166"/>
      <c r="Y1527" s="167"/>
      <c r="Z1527" s="167"/>
      <c r="AA1527" s="167"/>
      <c r="AB1527" s="167"/>
      <c r="AC1527" s="167"/>
      <c r="AD1527" s="167"/>
      <c r="AE1527" s="167"/>
      <c r="AF1527" s="167"/>
      <c r="AG1527" s="167" t="s">
        <v>226</v>
      </c>
      <c r="AH1527" s="167">
        <v>0</v>
      </c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</row>
    <row r="1528" spans="1:60" outlineLevel="1">
      <c r="A1528" s="158">
        <v>432</v>
      </c>
      <c r="B1528" s="159" t="s">
        <v>1915</v>
      </c>
      <c r="C1528" s="160" t="s">
        <v>1916</v>
      </c>
      <c r="D1528" s="161" t="s">
        <v>327</v>
      </c>
      <c r="E1528" s="162">
        <v>7.92</v>
      </c>
      <c r="F1528" s="163"/>
      <c r="G1528" s="164">
        <f>ROUND(E1528*F1528,2)</f>
        <v>0</v>
      </c>
      <c r="H1528" s="163"/>
      <c r="I1528" s="164">
        <f>ROUND(E1528*H1528,2)</f>
        <v>0</v>
      </c>
      <c r="J1528" s="163"/>
      <c r="K1528" s="164">
        <f>ROUND(E1528*J1528,2)</f>
        <v>0</v>
      </c>
      <c r="L1528" s="164">
        <v>21</v>
      </c>
      <c r="M1528" s="164">
        <f>G1528*(1+L1528/100)</f>
        <v>0</v>
      </c>
      <c r="N1528" s="164">
        <v>0</v>
      </c>
      <c r="O1528" s="164">
        <f>ROUND(E1528*N1528,2)</f>
        <v>0</v>
      </c>
      <c r="P1528" s="164">
        <v>0</v>
      </c>
      <c r="Q1528" s="164">
        <f>ROUND(E1528*P1528,2)</f>
        <v>0</v>
      </c>
      <c r="R1528" s="164"/>
      <c r="S1528" s="164" t="s">
        <v>276</v>
      </c>
      <c r="T1528" s="165" t="s">
        <v>180</v>
      </c>
      <c r="U1528" s="166">
        <v>0</v>
      </c>
      <c r="V1528" s="166">
        <f>ROUND(E1528*U1528,2)</f>
        <v>0</v>
      </c>
      <c r="W1528" s="166"/>
      <c r="X1528" s="166" t="s">
        <v>221</v>
      </c>
      <c r="Y1528" s="167"/>
      <c r="Z1528" s="167"/>
      <c r="AA1528" s="167"/>
      <c r="AB1528" s="167"/>
      <c r="AC1528" s="167"/>
      <c r="AD1528" s="167"/>
      <c r="AE1528" s="167"/>
      <c r="AF1528" s="167"/>
      <c r="AG1528" s="167" t="s">
        <v>222</v>
      </c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</row>
    <row r="1529" spans="1:60" outlineLevel="1">
      <c r="A1529" s="168"/>
      <c r="B1529" s="169"/>
      <c r="C1529" s="179" t="s">
        <v>1917</v>
      </c>
      <c r="D1529" s="180"/>
      <c r="E1529" s="181">
        <v>7.92</v>
      </c>
      <c r="F1529" s="166"/>
      <c r="G1529" s="166"/>
      <c r="H1529" s="166"/>
      <c r="I1529" s="166"/>
      <c r="J1529" s="166"/>
      <c r="K1529" s="166"/>
      <c r="L1529" s="166"/>
      <c r="M1529" s="166"/>
      <c r="N1529" s="166"/>
      <c r="O1529" s="166"/>
      <c r="P1529" s="166"/>
      <c r="Q1529" s="166"/>
      <c r="R1529" s="166"/>
      <c r="S1529" s="166"/>
      <c r="T1529" s="166"/>
      <c r="U1529" s="166"/>
      <c r="V1529" s="166"/>
      <c r="W1529" s="166"/>
      <c r="X1529" s="166"/>
      <c r="Y1529" s="167"/>
      <c r="Z1529" s="167"/>
      <c r="AA1529" s="167"/>
      <c r="AB1529" s="167"/>
      <c r="AC1529" s="167"/>
      <c r="AD1529" s="167"/>
      <c r="AE1529" s="167"/>
      <c r="AF1529" s="167"/>
      <c r="AG1529" s="167" t="s">
        <v>226</v>
      </c>
      <c r="AH1529" s="167">
        <v>0</v>
      </c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</row>
    <row r="1530" spans="1:60" outlineLevel="1">
      <c r="A1530" s="158">
        <v>433</v>
      </c>
      <c r="B1530" s="159" t="s">
        <v>1918</v>
      </c>
      <c r="C1530" s="160" t="s">
        <v>1919</v>
      </c>
      <c r="D1530" s="161" t="s">
        <v>327</v>
      </c>
      <c r="E1530" s="162">
        <v>7.92</v>
      </c>
      <c r="F1530" s="163"/>
      <c r="G1530" s="164">
        <f>ROUND(E1530*F1530,2)</f>
        <v>0</v>
      </c>
      <c r="H1530" s="163"/>
      <c r="I1530" s="164">
        <f>ROUND(E1530*H1530,2)</f>
        <v>0</v>
      </c>
      <c r="J1530" s="163"/>
      <c r="K1530" s="164">
        <f>ROUND(E1530*J1530,2)</f>
        <v>0</v>
      </c>
      <c r="L1530" s="164">
        <v>21</v>
      </c>
      <c r="M1530" s="164">
        <f>G1530*(1+L1530/100)</f>
        <v>0</v>
      </c>
      <c r="N1530" s="164">
        <v>0.01</v>
      </c>
      <c r="O1530" s="164">
        <f>ROUND(E1530*N1530,2)</f>
        <v>0.08</v>
      </c>
      <c r="P1530" s="164">
        <v>0</v>
      </c>
      <c r="Q1530" s="164">
        <f>ROUND(E1530*P1530,2)</f>
        <v>0</v>
      </c>
      <c r="R1530" s="164"/>
      <c r="S1530" s="164" t="s">
        <v>276</v>
      </c>
      <c r="T1530" s="165" t="s">
        <v>180</v>
      </c>
      <c r="U1530" s="166">
        <v>0</v>
      </c>
      <c r="V1530" s="166">
        <f>ROUND(E1530*U1530,2)</f>
        <v>0</v>
      </c>
      <c r="W1530" s="166"/>
      <c r="X1530" s="166" t="s">
        <v>221</v>
      </c>
      <c r="Y1530" s="167"/>
      <c r="Z1530" s="167"/>
      <c r="AA1530" s="167"/>
      <c r="AB1530" s="167"/>
      <c r="AC1530" s="167"/>
      <c r="AD1530" s="167"/>
      <c r="AE1530" s="167"/>
      <c r="AF1530" s="167"/>
      <c r="AG1530" s="167" t="s">
        <v>222</v>
      </c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</row>
    <row r="1531" spans="1:60" outlineLevel="1">
      <c r="A1531" s="168"/>
      <c r="B1531" s="169"/>
      <c r="C1531" s="179" t="s">
        <v>1917</v>
      </c>
      <c r="D1531" s="180"/>
      <c r="E1531" s="181">
        <v>7.92</v>
      </c>
      <c r="F1531" s="166"/>
      <c r="G1531" s="166"/>
      <c r="H1531" s="166"/>
      <c r="I1531" s="166"/>
      <c r="J1531" s="166"/>
      <c r="K1531" s="166"/>
      <c r="L1531" s="166"/>
      <c r="M1531" s="166"/>
      <c r="N1531" s="166"/>
      <c r="O1531" s="166"/>
      <c r="P1531" s="166"/>
      <c r="Q1531" s="166"/>
      <c r="R1531" s="166"/>
      <c r="S1531" s="166"/>
      <c r="T1531" s="166"/>
      <c r="U1531" s="166"/>
      <c r="V1531" s="166"/>
      <c r="W1531" s="166"/>
      <c r="X1531" s="166"/>
      <c r="Y1531" s="167"/>
      <c r="Z1531" s="167"/>
      <c r="AA1531" s="167"/>
      <c r="AB1531" s="167"/>
      <c r="AC1531" s="167"/>
      <c r="AD1531" s="167"/>
      <c r="AE1531" s="167"/>
      <c r="AF1531" s="167"/>
      <c r="AG1531" s="167" t="s">
        <v>226</v>
      </c>
      <c r="AH1531" s="167">
        <v>0</v>
      </c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</row>
    <row r="1532" spans="1:60" outlineLevel="1">
      <c r="A1532" s="158">
        <v>434</v>
      </c>
      <c r="B1532" s="159" t="s">
        <v>1920</v>
      </c>
      <c r="C1532" s="160" t="s">
        <v>1921</v>
      </c>
      <c r="D1532" s="161" t="s">
        <v>239</v>
      </c>
      <c r="E1532" s="162">
        <v>17.276060000000001</v>
      </c>
      <c r="F1532" s="163"/>
      <c r="G1532" s="164">
        <f>ROUND(E1532*F1532,2)</f>
        <v>0</v>
      </c>
      <c r="H1532" s="163"/>
      <c r="I1532" s="164">
        <f>ROUND(E1532*H1532,2)</f>
        <v>0</v>
      </c>
      <c r="J1532" s="163"/>
      <c r="K1532" s="164">
        <f>ROUND(E1532*J1532,2)</f>
        <v>0</v>
      </c>
      <c r="L1532" s="164">
        <v>21</v>
      </c>
      <c r="M1532" s="164">
        <f>G1532*(1+L1532/100)</f>
        <v>0</v>
      </c>
      <c r="N1532" s="164">
        <v>0</v>
      </c>
      <c r="O1532" s="164">
        <f>ROUND(E1532*N1532,2)</f>
        <v>0</v>
      </c>
      <c r="P1532" s="164">
        <v>0</v>
      </c>
      <c r="Q1532" s="164">
        <f>ROUND(E1532*P1532,2)</f>
        <v>0</v>
      </c>
      <c r="R1532" s="164" t="s">
        <v>1856</v>
      </c>
      <c r="S1532" s="164" t="s">
        <v>179</v>
      </c>
      <c r="T1532" s="165" t="s">
        <v>179</v>
      </c>
      <c r="U1532" s="166">
        <v>1.3049999999999999</v>
      </c>
      <c r="V1532" s="166">
        <f>ROUND(E1532*U1532,2)</f>
        <v>22.55</v>
      </c>
      <c r="W1532" s="166"/>
      <c r="X1532" s="166" t="s">
        <v>1494</v>
      </c>
      <c r="Y1532" s="167"/>
      <c r="Z1532" s="167"/>
      <c r="AA1532" s="167"/>
      <c r="AB1532" s="167"/>
      <c r="AC1532" s="167"/>
      <c r="AD1532" s="167"/>
      <c r="AE1532" s="167"/>
      <c r="AF1532" s="167"/>
      <c r="AG1532" s="167" t="s">
        <v>1495</v>
      </c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</row>
    <row r="1533" spans="1:60" ht="12.75" customHeight="1" outlineLevel="1">
      <c r="A1533" s="168"/>
      <c r="B1533" s="169"/>
      <c r="C1533" s="244" t="s">
        <v>1594</v>
      </c>
      <c r="D1533" s="244"/>
      <c r="E1533" s="244"/>
      <c r="F1533" s="244"/>
      <c r="G1533" s="244"/>
      <c r="H1533" s="166"/>
      <c r="I1533" s="166"/>
      <c r="J1533" s="166"/>
      <c r="K1533" s="166"/>
      <c r="L1533" s="166"/>
      <c r="M1533" s="166"/>
      <c r="N1533" s="166"/>
      <c r="O1533" s="166"/>
      <c r="P1533" s="166"/>
      <c r="Q1533" s="166"/>
      <c r="R1533" s="166"/>
      <c r="S1533" s="166"/>
      <c r="T1533" s="166"/>
      <c r="U1533" s="166"/>
      <c r="V1533" s="166"/>
      <c r="W1533" s="166"/>
      <c r="X1533" s="166"/>
      <c r="Y1533" s="167"/>
      <c r="Z1533" s="167"/>
      <c r="AA1533" s="167"/>
      <c r="AB1533" s="167"/>
      <c r="AC1533" s="167"/>
      <c r="AD1533" s="167"/>
      <c r="AE1533" s="167"/>
      <c r="AF1533" s="167"/>
      <c r="AG1533" s="167" t="s">
        <v>224</v>
      </c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</row>
    <row r="1534" spans="1:60">
      <c r="A1534" s="150" t="s">
        <v>174</v>
      </c>
      <c r="B1534" s="151" t="s">
        <v>119</v>
      </c>
      <c r="C1534" s="152" t="s">
        <v>120</v>
      </c>
      <c r="D1534" s="153"/>
      <c r="E1534" s="154"/>
      <c r="F1534" s="155"/>
      <c r="G1534" s="155">
        <f>SUMIF(AG1535:AG1544,"&lt;&gt;NOR",G1535:G1544)</f>
        <v>0</v>
      </c>
      <c r="H1534" s="155"/>
      <c r="I1534" s="155">
        <f>SUM(I1535:I1544)</f>
        <v>0</v>
      </c>
      <c r="J1534" s="155"/>
      <c r="K1534" s="155">
        <f>SUM(K1535:K1544)</f>
        <v>0</v>
      </c>
      <c r="L1534" s="155"/>
      <c r="M1534" s="155">
        <f>SUM(M1535:M1544)</f>
        <v>0</v>
      </c>
      <c r="N1534" s="155"/>
      <c r="O1534" s="155">
        <f>SUM(O1535:O1544)</f>
        <v>8.84</v>
      </c>
      <c r="P1534" s="155"/>
      <c r="Q1534" s="155">
        <f>SUM(Q1535:Q1544)</f>
        <v>0</v>
      </c>
      <c r="R1534" s="155"/>
      <c r="S1534" s="155"/>
      <c r="T1534" s="156"/>
      <c r="U1534" s="157"/>
      <c r="V1534" s="157">
        <f>SUM(V1535:V1544)</f>
        <v>12.15</v>
      </c>
      <c r="W1534" s="157"/>
      <c r="X1534" s="157"/>
      <c r="AG1534" t="s">
        <v>175</v>
      </c>
    </row>
    <row r="1535" spans="1:60" outlineLevel="1">
      <c r="A1535" s="158">
        <v>435</v>
      </c>
      <c r="B1535" s="159" t="s">
        <v>1922</v>
      </c>
      <c r="C1535" s="160" t="s">
        <v>1923</v>
      </c>
      <c r="D1535" s="161" t="s">
        <v>260</v>
      </c>
      <c r="E1535" s="162">
        <v>48.55</v>
      </c>
      <c r="F1535" s="163"/>
      <c r="G1535" s="164">
        <f>ROUND(E1535*F1535,2)</f>
        <v>0</v>
      </c>
      <c r="H1535" s="163"/>
      <c r="I1535" s="164">
        <f>ROUND(E1535*H1535,2)</f>
        <v>0</v>
      </c>
      <c r="J1535" s="163"/>
      <c r="K1535" s="164">
        <f>ROUND(E1535*J1535,2)</f>
        <v>0</v>
      </c>
      <c r="L1535" s="164">
        <v>21</v>
      </c>
      <c r="M1535" s="164">
        <f>G1535*(1+L1535/100)</f>
        <v>0</v>
      </c>
      <c r="N1535" s="164">
        <v>0.15</v>
      </c>
      <c r="O1535" s="164">
        <f>ROUND(E1535*N1535,2)</f>
        <v>7.28</v>
      </c>
      <c r="P1535" s="164">
        <v>0</v>
      </c>
      <c r="Q1535" s="164">
        <f>ROUND(E1535*P1535,2)</f>
        <v>0</v>
      </c>
      <c r="R1535" s="164"/>
      <c r="S1535" s="164" t="s">
        <v>276</v>
      </c>
      <c r="T1535" s="165" t="s">
        <v>180</v>
      </c>
      <c r="U1535" s="166">
        <v>0</v>
      </c>
      <c r="V1535" s="166">
        <f>ROUND(E1535*U1535,2)</f>
        <v>0</v>
      </c>
      <c r="W1535" s="166"/>
      <c r="X1535" s="166" t="s">
        <v>221</v>
      </c>
      <c r="Y1535" s="167"/>
      <c r="Z1535" s="167"/>
      <c r="AA1535" s="167"/>
      <c r="AB1535" s="167"/>
      <c r="AC1535" s="167"/>
      <c r="AD1535" s="167"/>
      <c r="AE1535" s="167"/>
      <c r="AF1535" s="167"/>
      <c r="AG1535" s="167" t="s">
        <v>222</v>
      </c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</row>
    <row r="1536" spans="1:60" outlineLevel="1">
      <c r="A1536" s="168"/>
      <c r="B1536" s="169"/>
      <c r="C1536" s="179" t="s">
        <v>1924</v>
      </c>
      <c r="D1536" s="180"/>
      <c r="E1536" s="181"/>
      <c r="F1536" s="166"/>
      <c r="G1536" s="166"/>
      <c r="H1536" s="166"/>
      <c r="I1536" s="166"/>
      <c r="J1536" s="166"/>
      <c r="K1536" s="166"/>
      <c r="L1536" s="166"/>
      <c r="M1536" s="166"/>
      <c r="N1536" s="166"/>
      <c r="O1536" s="166"/>
      <c r="P1536" s="166"/>
      <c r="Q1536" s="166"/>
      <c r="R1536" s="166"/>
      <c r="S1536" s="166"/>
      <c r="T1536" s="166"/>
      <c r="U1536" s="166"/>
      <c r="V1536" s="166"/>
      <c r="W1536" s="166"/>
      <c r="X1536" s="166"/>
      <c r="Y1536" s="167"/>
      <c r="Z1536" s="167"/>
      <c r="AA1536" s="167"/>
      <c r="AB1536" s="167"/>
      <c r="AC1536" s="167"/>
      <c r="AD1536" s="167"/>
      <c r="AE1536" s="167"/>
      <c r="AF1536" s="167"/>
      <c r="AG1536" s="167" t="s">
        <v>226</v>
      </c>
      <c r="AH1536" s="167">
        <v>0</v>
      </c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</row>
    <row r="1537" spans="1:60" outlineLevel="1">
      <c r="A1537" s="168"/>
      <c r="B1537" s="169"/>
      <c r="C1537" s="179" t="s">
        <v>1925</v>
      </c>
      <c r="D1537" s="180"/>
      <c r="E1537" s="181">
        <v>30.67</v>
      </c>
      <c r="F1537" s="166"/>
      <c r="G1537" s="166"/>
      <c r="H1537" s="166"/>
      <c r="I1537" s="166"/>
      <c r="J1537" s="166"/>
      <c r="K1537" s="166"/>
      <c r="L1537" s="166"/>
      <c r="M1537" s="166"/>
      <c r="N1537" s="166"/>
      <c r="O1537" s="166"/>
      <c r="P1537" s="166"/>
      <c r="Q1537" s="166"/>
      <c r="R1537" s="166"/>
      <c r="S1537" s="166"/>
      <c r="T1537" s="166"/>
      <c r="U1537" s="166"/>
      <c r="V1537" s="166"/>
      <c r="W1537" s="166"/>
      <c r="X1537" s="166"/>
      <c r="Y1537" s="167"/>
      <c r="Z1537" s="167"/>
      <c r="AA1537" s="167"/>
      <c r="AB1537" s="167"/>
      <c r="AC1537" s="167"/>
      <c r="AD1537" s="167"/>
      <c r="AE1537" s="167"/>
      <c r="AF1537" s="167"/>
      <c r="AG1537" s="167" t="s">
        <v>226</v>
      </c>
      <c r="AH1537" s="167">
        <v>0</v>
      </c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</row>
    <row r="1538" spans="1:60" outlineLevel="1">
      <c r="A1538" s="168"/>
      <c r="B1538" s="169"/>
      <c r="C1538" s="179" t="s">
        <v>1926</v>
      </c>
      <c r="D1538" s="180"/>
      <c r="E1538" s="181">
        <v>17.88</v>
      </c>
      <c r="F1538" s="166"/>
      <c r="G1538" s="166"/>
      <c r="H1538" s="166"/>
      <c r="I1538" s="166"/>
      <c r="J1538" s="166"/>
      <c r="K1538" s="166"/>
      <c r="L1538" s="166"/>
      <c r="M1538" s="166"/>
      <c r="N1538" s="166"/>
      <c r="O1538" s="166"/>
      <c r="P1538" s="166"/>
      <c r="Q1538" s="166"/>
      <c r="R1538" s="166"/>
      <c r="S1538" s="166"/>
      <c r="T1538" s="166"/>
      <c r="U1538" s="166"/>
      <c r="V1538" s="166"/>
      <c r="W1538" s="166"/>
      <c r="X1538" s="166"/>
      <c r="Y1538" s="167"/>
      <c r="Z1538" s="167"/>
      <c r="AA1538" s="167"/>
      <c r="AB1538" s="167"/>
      <c r="AC1538" s="167"/>
      <c r="AD1538" s="167"/>
      <c r="AE1538" s="167"/>
      <c r="AF1538" s="167"/>
      <c r="AG1538" s="167" t="s">
        <v>226</v>
      </c>
      <c r="AH1538" s="167">
        <v>0</v>
      </c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</row>
    <row r="1539" spans="1:60" outlineLevel="1">
      <c r="A1539" s="158">
        <v>436</v>
      </c>
      <c r="B1539" s="159" t="s">
        <v>1927</v>
      </c>
      <c r="C1539" s="160" t="s">
        <v>1928</v>
      </c>
      <c r="D1539" s="161" t="s">
        <v>260</v>
      </c>
      <c r="E1539" s="162">
        <v>48.55</v>
      </c>
      <c r="F1539" s="163"/>
      <c r="G1539" s="164">
        <f>ROUND(E1539*F1539,2)</f>
        <v>0</v>
      </c>
      <c r="H1539" s="163"/>
      <c r="I1539" s="164">
        <f>ROUND(E1539*H1539,2)</f>
        <v>0</v>
      </c>
      <c r="J1539" s="163"/>
      <c r="K1539" s="164">
        <f>ROUND(E1539*J1539,2)</f>
        <v>0</v>
      </c>
      <c r="L1539" s="164">
        <v>21</v>
      </c>
      <c r="M1539" s="164">
        <f>G1539*(1+L1539/100)</f>
        <v>0</v>
      </c>
      <c r="N1539" s="164">
        <v>2E-3</v>
      </c>
      <c r="O1539" s="164">
        <f>ROUND(E1539*N1539,2)</f>
        <v>0.1</v>
      </c>
      <c r="P1539" s="164">
        <v>0</v>
      </c>
      <c r="Q1539" s="164">
        <f>ROUND(E1539*P1539,2)</f>
        <v>0</v>
      </c>
      <c r="R1539" s="164"/>
      <c r="S1539" s="164" t="s">
        <v>276</v>
      </c>
      <c r="T1539" s="165" t="s">
        <v>180</v>
      </c>
      <c r="U1539" s="166">
        <v>0</v>
      </c>
      <c r="V1539" s="166">
        <f>ROUND(E1539*U1539,2)</f>
        <v>0</v>
      </c>
      <c r="W1539" s="166"/>
      <c r="X1539" s="166" t="s">
        <v>221</v>
      </c>
      <c r="Y1539" s="167"/>
      <c r="Z1539" s="167"/>
      <c r="AA1539" s="167"/>
      <c r="AB1539" s="167"/>
      <c r="AC1539" s="167"/>
      <c r="AD1539" s="167"/>
      <c r="AE1539" s="167"/>
      <c r="AF1539" s="167"/>
      <c r="AG1539" s="167" t="s">
        <v>222</v>
      </c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</row>
    <row r="1540" spans="1:60" outlineLevel="1">
      <c r="A1540" s="168"/>
      <c r="B1540" s="169"/>
      <c r="C1540" s="179" t="s">
        <v>1929</v>
      </c>
      <c r="D1540" s="180"/>
      <c r="E1540" s="181">
        <v>48.55</v>
      </c>
      <c r="F1540" s="166"/>
      <c r="G1540" s="166"/>
      <c r="H1540" s="166"/>
      <c r="I1540" s="166"/>
      <c r="J1540" s="166"/>
      <c r="K1540" s="166"/>
      <c r="L1540" s="166"/>
      <c r="M1540" s="166"/>
      <c r="N1540" s="166"/>
      <c r="O1540" s="166"/>
      <c r="P1540" s="166"/>
      <c r="Q1540" s="166"/>
      <c r="R1540" s="166"/>
      <c r="S1540" s="166"/>
      <c r="T1540" s="166"/>
      <c r="U1540" s="166"/>
      <c r="V1540" s="166"/>
      <c r="W1540" s="166"/>
      <c r="X1540" s="166"/>
      <c r="Y1540" s="167"/>
      <c r="Z1540" s="167"/>
      <c r="AA1540" s="167"/>
      <c r="AB1540" s="167"/>
      <c r="AC1540" s="167"/>
      <c r="AD1540" s="167"/>
      <c r="AE1540" s="167"/>
      <c r="AF1540" s="167"/>
      <c r="AG1540" s="167" t="s">
        <v>226</v>
      </c>
      <c r="AH1540" s="167">
        <v>5</v>
      </c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</row>
    <row r="1541" spans="1:60" outlineLevel="1">
      <c r="A1541" s="158">
        <v>437</v>
      </c>
      <c r="B1541" s="159" t="s">
        <v>1930</v>
      </c>
      <c r="C1541" s="160" t="s">
        <v>1931</v>
      </c>
      <c r="D1541" s="161" t="s">
        <v>260</v>
      </c>
      <c r="E1541" s="162">
        <v>48.55</v>
      </c>
      <c r="F1541" s="163"/>
      <c r="G1541" s="164">
        <f>ROUND(E1541*F1541,2)</f>
        <v>0</v>
      </c>
      <c r="H1541" s="163"/>
      <c r="I1541" s="164">
        <f>ROUND(E1541*H1541,2)</f>
        <v>0</v>
      </c>
      <c r="J1541" s="163"/>
      <c r="K1541" s="164">
        <f>ROUND(E1541*J1541,2)</f>
        <v>0</v>
      </c>
      <c r="L1541" s="164">
        <v>21</v>
      </c>
      <c r="M1541" s="164">
        <f>G1541*(1+L1541/100)</f>
        <v>0</v>
      </c>
      <c r="N1541" s="164">
        <v>0.03</v>
      </c>
      <c r="O1541" s="164">
        <f>ROUND(E1541*N1541,2)</f>
        <v>1.46</v>
      </c>
      <c r="P1541" s="164">
        <v>0</v>
      </c>
      <c r="Q1541" s="164">
        <f>ROUND(E1541*P1541,2)</f>
        <v>0</v>
      </c>
      <c r="R1541" s="164"/>
      <c r="S1541" s="164" t="s">
        <v>276</v>
      </c>
      <c r="T1541" s="165" t="s">
        <v>180</v>
      </c>
      <c r="U1541" s="166">
        <v>0</v>
      </c>
      <c r="V1541" s="166">
        <f>ROUND(E1541*U1541,2)</f>
        <v>0</v>
      </c>
      <c r="W1541" s="166"/>
      <c r="X1541" s="166" t="s">
        <v>221</v>
      </c>
      <c r="Y1541" s="167"/>
      <c r="Z1541" s="167"/>
      <c r="AA1541" s="167"/>
      <c r="AB1541" s="167"/>
      <c r="AC1541" s="167"/>
      <c r="AD1541" s="167"/>
      <c r="AE1541" s="167"/>
      <c r="AF1541" s="167"/>
      <c r="AG1541" s="167" t="s">
        <v>222</v>
      </c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</row>
    <row r="1542" spans="1:60" outlineLevel="1">
      <c r="A1542" s="168"/>
      <c r="B1542" s="169"/>
      <c r="C1542" s="179" t="s">
        <v>1929</v>
      </c>
      <c r="D1542" s="180"/>
      <c r="E1542" s="181">
        <v>48.55</v>
      </c>
      <c r="F1542" s="166"/>
      <c r="G1542" s="166"/>
      <c r="H1542" s="166"/>
      <c r="I1542" s="166"/>
      <c r="J1542" s="166"/>
      <c r="K1542" s="166"/>
      <c r="L1542" s="166"/>
      <c r="M1542" s="166"/>
      <c r="N1542" s="166"/>
      <c r="O1542" s="166"/>
      <c r="P1542" s="166"/>
      <c r="Q1542" s="166"/>
      <c r="R1542" s="166"/>
      <c r="S1542" s="166"/>
      <c r="T1542" s="166"/>
      <c r="U1542" s="166"/>
      <c r="V1542" s="166"/>
      <c r="W1542" s="166"/>
      <c r="X1542" s="166"/>
      <c r="Y1542" s="167"/>
      <c r="Z1542" s="167"/>
      <c r="AA1542" s="167"/>
      <c r="AB1542" s="167"/>
      <c r="AC1542" s="167"/>
      <c r="AD1542" s="167"/>
      <c r="AE1542" s="167"/>
      <c r="AF1542" s="167"/>
      <c r="AG1542" s="167" t="s">
        <v>226</v>
      </c>
      <c r="AH1542" s="167">
        <v>5</v>
      </c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</row>
    <row r="1543" spans="1:60" outlineLevel="1">
      <c r="A1543" s="158">
        <v>438</v>
      </c>
      <c r="B1543" s="159" t="s">
        <v>1932</v>
      </c>
      <c r="C1543" s="160" t="s">
        <v>1933</v>
      </c>
      <c r="D1543" s="161" t="s">
        <v>239</v>
      </c>
      <c r="E1543" s="162">
        <v>8.8361000000000001</v>
      </c>
      <c r="F1543" s="163"/>
      <c r="G1543" s="164">
        <f>ROUND(E1543*F1543,2)</f>
        <v>0</v>
      </c>
      <c r="H1543" s="163"/>
      <c r="I1543" s="164">
        <f>ROUND(E1543*H1543,2)</f>
        <v>0</v>
      </c>
      <c r="J1543" s="163"/>
      <c r="K1543" s="164">
        <f>ROUND(E1543*J1543,2)</f>
        <v>0</v>
      </c>
      <c r="L1543" s="164">
        <v>21</v>
      </c>
      <c r="M1543" s="164">
        <f>G1543*(1+L1543/100)</f>
        <v>0</v>
      </c>
      <c r="N1543" s="164">
        <v>0</v>
      </c>
      <c r="O1543" s="164">
        <f>ROUND(E1543*N1543,2)</f>
        <v>0</v>
      </c>
      <c r="P1543" s="164">
        <v>0</v>
      </c>
      <c r="Q1543" s="164">
        <f>ROUND(E1543*P1543,2)</f>
        <v>0</v>
      </c>
      <c r="R1543" s="164" t="s">
        <v>1934</v>
      </c>
      <c r="S1543" s="164" t="s">
        <v>179</v>
      </c>
      <c r="T1543" s="165" t="s">
        <v>179</v>
      </c>
      <c r="U1543" s="166">
        <v>1.375</v>
      </c>
      <c r="V1543" s="166">
        <f>ROUND(E1543*U1543,2)</f>
        <v>12.15</v>
      </c>
      <c r="W1543" s="166"/>
      <c r="X1543" s="166" t="s">
        <v>1494</v>
      </c>
      <c r="Y1543" s="167"/>
      <c r="Z1543" s="167"/>
      <c r="AA1543" s="167"/>
      <c r="AB1543" s="167"/>
      <c r="AC1543" s="167"/>
      <c r="AD1543" s="167"/>
      <c r="AE1543" s="167"/>
      <c r="AF1543" s="167"/>
      <c r="AG1543" s="167" t="s">
        <v>1495</v>
      </c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</row>
    <row r="1544" spans="1:60" ht="12.75" customHeight="1" outlineLevel="1">
      <c r="A1544" s="168"/>
      <c r="B1544" s="169"/>
      <c r="C1544" s="244" t="s">
        <v>1594</v>
      </c>
      <c r="D1544" s="244"/>
      <c r="E1544" s="244"/>
      <c r="F1544" s="244"/>
      <c r="G1544" s="244"/>
      <c r="H1544" s="166"/>
      <c r="I1544" s="166"/>
      <c r="J1544" s="166"/>
      <c r="K1544" s="166"/>
      <c r="L1544" s="166"/>
      <c r="M1544" s="166"/>
      <c r="N1544" s="166"/>
      <c r="O1544" s="166"/>
      <c r="P1544" s="166"/>
      <c r="Q1544" s="166"/>
      <c r="R1544" s="166"/>
      <c r="S1544" s="166"/>
      <c r="T1544" s="166"/>
      <c r="U1544" s="166"/>
      <c r="V1544" s="166"/>
      <c r="W1544" s="166"/>
      <c r="X1544" s="166"/>
      <c r="Y1544" s="167"/>
      <c r="Z1544" s="167"/>
      <c r="AA1544" s="167"/>
      <c r="AB1544" s="167"/>
      <c r="AC1544" s="167"/>
      <c r="AD1544" s="167"/>
      <c r="AE1544" s="167"/>
      <c r="AF1544" s="167"/>
      <c r="AG1544" s="167" t="s">
        <v>224</v>
      </c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</row>
    <row r="1545" spans="1:60">
      <c r="A1545" s="150" t="s">
        <v>174</v>
      </c>
      <c r="B1545" s="151" t="s">
        <v>121</v>
      </c>
      <c r="C1545" s="152" t="s">
        <v>122</v>
      </c>
      <c r="D1545" s="153"/>
      <c r="E1545" s="154"/>
      <c r="F1545" s="155"/>
      <c r="G1545" s="155">
        <f>SUMIF(AG1546:AG1573,"&lt;&gt;NOR",G1546:G1573)</f>
        <v>0</v>
      </c>
      <c r="H1545" s="155"/>
      <c r="I1545" s="155">
        <f>SUM(I1546:I1573)</f>
        <v>0</v>
      </c>
      <c r="J1545" s="155"/>
      <c r="K1545" s="155">
        <f>SUM(K1546:K1573)</f>
        <v>0</v>
      </c>
      <c r="L1545" s="155"/>
      <c r="M1545" s="155">
        <f>SUM(M1546:M1573)</f>
        <v>0</v>
      </c>
      <c r="N1545" s="155"/>
      <c r="O1545" s="155">
        <f>SUM(O1546:O1573)</f>
        <v>10.54</v>
      </c>
      <c r="P1545" s="155"/>
      <c r="Q1545" s="155">
        <f>SUM(Q1546:Q1573)</f>
        <v>0</v>
      </c>
      <c r="R1545" s="155"/>
      <c r="S1545" s="155"/>
      <c r="T1545" s="156"/>
      <c r="U1545" s="157"/>
      <c r="V1545" s="157">
        <f>SUM(V1546:V1573)</f>
        <v>721.45999999999992</v>
      </c>
      <c r="W1545" s="157"/>
      <c r="X1545" s="157"/>
      <c r="AG1545" t="s">
        <v>175</v>
      </c>
    </row>
    <row r="1546" spans="1:60" outlineLevel="1">
      <c r="A1546" s="158">
        <v>439</v>
      </c>
      <c r="B1546" s="159" t="s">
        <v>1935</v>
      </c>
      <c r="C1546" s="160" t="s">
        <v>1936</v>
      </c>
      <c r="D1546" s="161" t="s">
        <v>260</v>
      </c>
      <c r="E1546" s="162">
        <v>813.7</v>
      </c>
      <c r="F1546" s="163"/>
      <c r="G1546" s="164">
        <f>ROUND(E1546*F1546,2)</f>
        <v>0</v>
      </c>
      <c r="H1546" s="163"/>
      <c r="I1546" s="164">
        <f>ROUND(E1546*H1546,2)</f>
        <v>0</v>
      </c>
      <c r="J1546" s="163"/>
      <c r="K1546" s="164">
        <f>ROUND(E1546*J1546,2)</f>
        <v>0</v>
      </c>
      <c r="L1546" s="164">
        <v>21</v>
      </c>
      <c r="M1546" s="164">
        <f>G1546*(1+L1546/100)</f>
        <v>0</v>
      </c>
      <c r="N1546" s="164">
        <v>0</v>
      </c>
      <c r="O1546" s="164">
        <f>ROUND(E1546*N1546,2)</f>
        <v>0</v>
      </c>
      <c r="P1546" s="164">
        <v>0</v>
      </c>
      <c r="Q1546" s="164">
        <f>ROUND(E1546*P1546,2)</f>
        <v>0</v>
      </c>
      <c r="R1546" s="164" t="s">
        <v>1441</v>
      </c>
      <c r="S1546" s="164" t="s">
        <v>179</v>
      </c>
      <c r="T1546" s="165" t="s">
        <v>179</v>
      </c>
      <c r="U1546" s="166">
        <v>1.6E-2</v>
      </c>
      <c r="V1546" s="166">
        <f>ROUND(E1546*U1546,2)</f>
        <v>13.02</v>
      </c>
      <c r="W1546" s="166"/>
      <c r="X1546" s="166" t="s">
        <v>221</v>
      </c>
      <c r="Y1546" s="167"/>
      <c r="Z1546" s="167"/>
      <c r="AA1546" s="167"/>
      <c r="AB1546" s="167"/>
      <c r="AC1546" s="167"/>
      <c r="AD1546" s="167"/>
      <c r="AE1546" s="167"/>
      <c r="AF1546" s="167"/>
      <c r="AG1546" s="167" t="s">
        <v>222</v>
      </c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</row>
    <row r="1547" spans="1:60" ht="12.75" customHeight="1" outlineLevel="1">
      <c r="A1547" s="168"/>
      <c r="B1547" s="169"/>
      <c r="C1547" s="244" t="s">
        <v>1937</v>
      </c>
      <c r="D1547" s="244"/>
      <c r="E1547" s="244"/>
      <c r="F1547" s="244"/>
      <c r="G1547" s="244"/>
      <c r="H1547" s="166"/>
      <c r="I1547" s="166"/>
      <c r="J1547" s="166"/>
      <c r="K1547" s="166"/>
      <c r="L1547" s="166"/>
      <c r="M1547" s="166"/>
      <c r="N1547" s="166"/>
      <c r="O1547" s="166"/>
      <c r="P1547" s="166"/>
      <c r="Q1547" s="166"/>
      <c r="R1547" s="166"/>
      <c r="S1547" s="166"/>
      <c r="T1547" s="166"/>
      <c r="U1547" s="166"/>
      <c r="V1547" s="166"/>
      <c r="W1547" s="166"/>
      <c r="X1547" s="166"/>
      <c r="Y1547" s="167"/>
      <c r="Z1547" s="167"/>
      <c r="AA1547" s="167"/>
      <c r="AB1547" s="167"/>
      <c r="AC1547" s="167"/>
      <c r="AD1547" s="167"/>
      <c r="AE1547" s="167"/>
      <c r="AF1547" s="167"/>
      <c r="AG1547" s="167" t="s">
        <v>224</v>
      </c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</row>
    <row r="1548" spans="1:60" outlineLevel="1">
      <c r="A1548" s="168"/>
      <c r="B1548" s="169"/>
      <c r="C1548" s="179" t="s">
        <v>1938</v>
      </c>
      <c r="D1548" s="180"/>
      <c r="E1548" s="181">
        <v>813.7</v>
      </c>
      <c r="F1548" s="166"/>
      <c r="G1548" s="166"/>
      <c r="H1548" s="166"/>
      <c r="I1548" s="166"/>
      <c r="J1548" s="166"/>
      <c r="K1548" s="166"/>
      <c r="L1548" s="166"/>
      <c r="M1548" s="166"/>
      <c r="N1548" s="166"/>
      <c r="O1548" s="166"/>
      <c r="P1548" s="166"/>
      <c r="Q1548" s="166"/>
      <c r="R1548" s="166"/>
      <c r="S1548" s="166"/>
      <c r="T1548" s="166"/>
      <c r="U1548" s="166"/>
      <c r="V1548" s="166"/>
      <c r="W1548" s="166"/>
      <c r="X1548" s="166"/>
      <c r="Y1548" s="167"/>
      <c r="Z1548" s="167"/>
      <c r="AA1548" s="167"/>
      <c r="AB1548" s="167"/>
      <c r="AC1548" s="167"/>
      <c r="AD1548" s="167"/>
      <c r="AE1548" s="167"/>
      <c r="AF1548" s="167"/>
      <c r="AG1548" s="167" t="s">
        <v>226</v>
      </c>
      <c r="AH1548" s="167">
        <v>5</v>
      </c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</row>
    <row r="1549" spans="1:60" outlineLevel="1">
      <c r="A1549" s="158">
        <v>440</v>
      </c>
      <c r="B1549" s="159" t="s">
        <v>1939</v>
      </c>
      <c r="C1549" s="160" t="s">
        <v>1940</v>
      </c>
      <c r="D1549" s="161" t="s">
        <v>260</v>
      </c>
      <c r="E1549" s="162">
        <v>813.7</v>
      </c>
      <c r="F1549" s="163"/>
      <c r="G1549" s="164">
        <f>ROUND(E1549*F1549,2)</f>
        <v>0</v>
      </c>
      <c r="H1549" s="163"/>
      <c r="I1549" s="164">
        <f>ROUND(E1549*H1549,2)</f>
        <v>0</v>
      </c>
      <c r="J1549" s="163"/>
      <c r="K1549" s="164">
        <f>ROUND(E1549*J1549,2)</f>
        <v>0</v>
      </c>
      <c r="L1549" s="164">
        <v>21</v>
      </c>
      <c r="M1549" s="164">
        <f>G1549*(1+L1549/100)</f>
        <v>0</v>
      </c>
      <c r="N1549" s="164">
        <v>0</v>
      </c>
      <c r="O1549" s="164">
        <f>ROUND(E1549*N1549,2)</f>
        <v>0</v>
      </c>
      <c r="P1549" s="164">
        <v>0</v>
      </c>
      <c r="Q1549" s="164">
        <f>ROUND(E1549*P1549,2)</f>
        <v>0</v>
      </c>
      <c r="R1549" s="164" t="s">
        <v>1441</v>
      </c>
      <c r="S1549" s="164" t="s">
        <v>179</v>
      </c>
      <c r="T1549" s="165" t="s">
        <v>179</v>
      </c>
      <c r="U1549" s="166">
        <v>4.5999999999999999E-2</v>
      </c>
      <c r="V1549" s="166">
        <f>ROUND(E1549*U1549,2)</f>
        <v>37.43</v>
      </c>
      <c r="W1549" s="166"/>
      <c r="X1549" s="166" t="s">
        <v>221</v>
      </c>
      <c r="Y1549" s="167"/>
      <c r="Z1549" s="167"/>
      <c r="AA1549" s="167"/>
      <c r="AB1549" s="167"/>
      <c r="AC1549" s="167"/>
      <c r="AD1549" s="167"/>
      <c r="AE1549" s="167"/>
      <c r="AF1549" s="167"/>
      <c r="AG1549" s="167" t="s">
        <v>222</v>
      </c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</row>
    <row r="1550" spans="1:60" ht="12.75" customHeight="1" outlineLevel="1">
      <c r="A1550" s="168"/>
      <c r="B1550" s="169"/>
      <c r="C1550" s="244" t="s">
        <v>1937</v>
      </c>
      <c r="D1550" s="244"/>
      <c r="E1550" s="244"/>
      <c r="F1550" s="244"/>
      <c r="G1550" s="244"/>
      <c r="H1550" s="166"/>
      <c r="I1550" s="166"/>
      <c r="J1550" s="166"/>
      <c r="K1550" s="166"/>
      <c r="L1550" s="166"/>
      <c r="M1550" s="166"/>
      <c r="N1550" s="166"/>
      <c r="O1550" s="166"/>
      <c r="P1550" s="166"/>
      <c r="Q1550" s="166"/>
      <c r="R1550" s="166"/>
      <c r="S1550" s="166"/>
      <c r="T1550" s="166"/>
      <c r="U1550" s="166"/>
      <c r="V1550" s="166"/>
      <c r="W1550" s="166"/>
      <c r="X1550" s="166"/>
      <c r="Y1550" s="167"/>
      <c r="Z1550" s="167"/>
      <c r="AA1550" s="167"/>
      <c r="AB1550" s="167"/>
      <c r="AC1550" s="167"/>
      <c r="AD1550" s="167"/>
      <c r="AE1550" s="167"/>
      <c r="AF1550" s="167"/>
      <c r="AG1550" s="167" t="s">
        <v>224</v>
      </c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</row>
    <row r="1551" spans="1:60" outlineLevel="1">
      <c r="A1551" s="168"/>
      <c r="B1551" s="169"/>
      <c r="C1551" s="179" t="s">
        <v>1938</v>
      </c>
      <c r="D1551" s="180"/>
      <c r="E1551" s="181">
        <v>813.7</v>
      </c>
      <c r="F1551" s="166"/>
      <c r="G1551" s="166"/>
      <c r="H1551" s="166"/>
      <c r="I1551" s="166"/>
      <c r="J1551" s="166"/>
      <c r="K1551" s="166"/>
      <c r="L1551" s="166"/>
      <c r="M1551" s="166"/>
      <c r="N1551" s="166"/>
      <c r="O1551" s="166"/>
      <c r="P1551" s="166"/>
      <c r="Q1551" s="166"/>
      <c r="R1551" s="166"/>
      <c r="S1551" s="166"/>
      <c r="T1551" s="166"/>
      <c r="U1551" s="166"/>
      <c r="V1551" s="166"/>
      <c r="W1551" s="166"/>
      <c r="X1551" s="166"/>
      <c r="Y1551" s="167"/>
      <c r="Z1551" s="167"/>
      <c r="AA1551" s="167"/>
      <c r="AB1551" s="167"/>
      <c r="AC1551" s="167"/>
      <c r="AD1551" s="167"/>
      <c r="AE1551" s="167"/>
      <c r="AF1551" s="167"/>
      <c r="AG1551" s="167" t="s">
        <v>226</v>
      </c>
      <c r="AH1551" s="167">
        <v>5</v>
      </c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</row>
    <row r="1552" spans="1:60" outlineLevel="1">
      <c r="A1552" s="158">
        <v>441</v>
      </c>
      <c r="B1552" s="159" t="s">
        <v>1941</v>
      </c>
      <c r="C1552" s="160" t="s">
        <v>1942</v>
      </c>
      <c r="D1552" s="161" t="s">
        <v>327</v>
      </c>
      <c r="E1552" s="162">
        <v>895.07</v>
      </c>
      <c r="F1552" s="163"/>
      <c r="G1552" s="164">
        <f>ROUND(E1552*F1552,2)</f>
        <v>0</v>
      </c>
      <c r="H1552" s="163"/>
      <c r="I1552" s="164">
        <f>ROUND(E1552*H1552,2)</f>
        <v>0</v>
      </c>
      <c r="J1552" s="163"/>
      <c r="K1552" s="164">
        <f>ROUND(E1552*J1552,2)</f>
        <v>0</v>
      </c>
      <c r="L1552" s="164">
        <v>21</v>
      </c>
      <c r="M1552" s="164">
        <f>G1552*(1+L1552/100)</f>
        <v>0</v>
      </c>
      <c r="N1552" s="164">
        <v>1.9000000000000001E-4</v>
      </c>
      <c r="O1552" s="164">
        <f>ROUND(E1552*N1552,2)</f>
        <v>0.17</v>
      </c>
      <c r="P1552" s="164">
        <v>0</v>
      </c>
      <c r="Q1552" s="164">
        <f>ROUND(E1552*P1552,2)</f>
        <v>0</v>
      </c>
      <c r="R1552" s="164" t="s">
        <v>1441</v>
      </c>
      <c r="S1552" s="164" t="s">
        <v>179</v>
      </c>
      <c r="T1552" s="165" t="s">
        <v>179</v>
      </c>
      <c r="U1552" s="166">
        <v>0.09</v>
      </c>
      <c r="V1552" s="166">
        <f>ROUND(E1552*U1552,2)</f>
        <v>80.56</v>
      </c>
      <c r="W1552" s="166"/>
      <c r="X1552" s="166" t="s">
        <v>221</v>
      </c>
      <c r="Y1552" s="167"/>
      <c r="Z1552" s="167"/>
      <c r="AA1552" s="167"/>
      <c r="AB1552" s="167"/>
      <c r="AC1552" s="167"/>
      <c r="AD1552" s="167"/>
      <c r="AE1552" s="167"/>
      <c r="AF1552" s="167"/>
      <c r="AG1552" s="167" t="s">
        <v>222</v>
      </c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</row>
    <row r="1553" spans="1:60" ht="12.75" customHeight="1" outlineLevel="1">
      <c r="A1553" s="168"/>
      <c r="B1553" s="169"/>
      <c r="C1553" s="242" t="s">
        <v>1943</v>
      </c>
      <c r="D1553" s="242"/>
      <c r="E1553" s="242"/>
      <c r="F1553" s="242"/>
      <c r="G1553" s="242"/>
      <c r="H1553" s="166"/>
      <c r="I1553" s="166"/>
      <c r="J1553" s="166"/>
      <c r="K1553" s="166"/>
      <c r="L1553" s="166"/>
      <c r="M1553" s="166"/>
      <c r="N1553" s="166"/>
      <c r="O1553" s="166"/>
      <c r="P1553" s="166"/>
      <c r="Q1553" s="166"/>
      <c r="R1553" s="166"/>
      <c r="S1553" s="166"/>
      <c r="T1553" s="166"/>
      <c r="U1553" s="166"/>
      <c r="V1553" s="166"/>
      <c r="W1553" s="166"/>
      <c r="X1553" s="166"/>
      <c r="Y1553" s="167"/>
      <c r="Z1553" s="167"/>
      <c r="AA1553" s="167"/>
      <c r="AB1553" s="167"/>
      <c r="AC1553" s="167"/>
      <c r="AD1553" s="167"/>
      <c r="AE1553" s="167"/>
      <c r="AF1553" s="167"/>
      <c r="AG1553" s="167" t="s">
        <v>184</v>
      </c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</row>
    <row r="1554" spans="1:60" outlineLevel="1">
      <c r="A1554" s="168"/>
      <c r="B1554" s="169"/>
      <c r="C1554" s="179" t="s">
        <v>1944</v>
      </c>
      <c r="D1554" s="180"/>
      <c r="E1554" s="181">
        <v>895.07</v>
      </c>
      <c r="F1554" s="166"/>
      <c r="G1554" s="166"/>
      <c r="H1554" s="166"/>
      <c r="I1554" s="166"/>
      <c r="J1554" s="166"/>
      <c r="K1554" s="166"/>
      <c r="L1554" s="166"/>
      <c r="M1554" s="166"/>
      <c r="N1554" s="166"/>
      <c r="O1554" s="166"/>
      <c r="P1554" s="166"/>
      <c r="Q1554" s="166"/>
      <c r="R1554" s="166"/>
      <c r="S1554" s="166"/>
      <c r="T1554" s="166"/>
      <c r="U1554" s="166"/>
      <c r="V1554" s="166"/>
      <c r="W1554" s="166"/>
      <c r="X1554" s="166"/>
      <c r="Y1554" s="167"/>
      <c r="Z1554" s="167"/>
      <c r="AA1554" s="167"/>
      <c r="AB1554" s="167"/>
      <c r="AC1554" s="167"/>
      <c r="AD1554" s="167"/>
      <c r="AE1554" s="167"/>
      <c r="AF1554" s="167"/>
      <c r="AG1554" s="167" t="s">
        <v>226</v>
      </c>
      <c r="AH1554" s="167">
        <v>5</v>
      </c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</row>
    <row r="1555" spans="1:60" ht="22.5" outlineLevel="1">
      <c r="A1555" s="158">
        <v>442</v>
      </c>
      <c r="B1555" s="159" t="s">
        <v>1945</v>
      </c>
      <c r="C1555" s="160" t="s">
        <v>1946</v>
      </c>
      <c r="D1555" s="161" t="s">
        <v>327</v>
      </c>
      <c r="E1555" s="162">
        <v>895.07</v>
      </c>
      <c r="F1555" s="163"/>
      <c r="G1555" s="164">
        <f>ROUND(E1555*F1555,2)</f>
        <v>0</v>
      </c>
      <c r="H1555" s="163"/>
      <c r="I1555" s="164">
        <f>ROUND(E1555*H1555,2)</f>
        <v>0</v>
      </c>
      <c r="J1555" s="163"/>
      <c r="K1555" s="164">
        <f>ROUND(E1555*J1555,2)</f>
        <v>0</v>
      </c>
      <c r="L1555" s="164">
        <v>21</v>
      </c>
      <c r="M1555" s="164">
        <f>G1555*(1+L1555/100)</f>
        <v>0</v>
      </c>
      <c r="N1555" s="164">
        <v>2.2000000000000001E-4</v>
      </c>
      <c r="O1555" s="164">
        <f>ROUND(E1555*N1555,2)</f>
        <v>0.2</v>
      </c>
      <c r="P1555" s="164">
        <v>0</v>
      </c>
      <c r="Q1555" s="164">
        <f>ROUND(E1555*P1555,2)</f>
        <v>0</v>
      </c>
      <c r="R1555" s="164" t="s">
        <v>1441</v>
      </c>
      <c r="S1555" s="164" t="s">
        <v>179</v>
      </c>
      <c r="T1555" s="165" t="s">
        <v>179</v>
      </c>
      <c r="U1555" s="166">
        <v>0.23</v>
      </c>
      <c r="V1555" s="166">
        <f>ROUND(E1555*U1555,2)</f>
        <v>205.87</v>
      </c>
      <c r="W1555" s="166"/>
      <c r="X1555" s="166" t="s">
        <v>221</v>
      </c>
      <c r="Y1555" s="167"/>
      <c r="Z1555" s="167"/>
      <c r="AA1555" s="167"/>
      <c r="AB1555" s="167"/>
      <c r="AC1555" s="167"/>
      <c r="AD1555" s="167"/>
      <c r="AE1555" s="167"/>
      <c r="AF1555" s="167"/>
      <c r="AG1555" s="167" t="s">
        <v>222</v>
      </c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</row>
    <row r="1556" spans="1:60" ht="12.75" customHeight="1" outlineLevel="1">
      <c r="A1556" s="168"/>
      <c r="B1556" s="169"/>
      <c r="C1556" s="242" t="s">
        <v>1947</v>
      </c>
      <c r="D1556" s="242"/>
      <c r="E1556" s="242"/>
      <c r="F1556" s="242"/>
      <c r="G1556" s="242"/>
      <c r="H1556" s="166"/>
      <c r="I1556" s="166"/>
      <c r="J1556" s="166"/>
      <c r="K1556" s="166"/>
      <c r="L1556" s="166"/>
      <c r="M1556" s="166"/>
      <c r="N1556" s="166"/>
      <c r="O1556" s="166"/>
      <c r="P1556" s="166"/>
      <c r="Q1556" s="166"/>
      <c r="R1556" s="166"/>
      <c r="S1556" s="166"/>
      <c r="T1556" s="166"/>
      <c r="U1556" s="166"/>
      <c r="V1556" s="166"/>
      <c r="W1556" s="166"/>
      <c r="X1556" s="166"/>
      <c r="Y1556" s="167"/>
      <c r="Z1556" s="167"/>
      <c r="AA1556" s="167"/>
      <c r="AB1556" s="167"/>
      <c r="AC1556" s="167"/>
      <c r="AD1556" s="167"/>
      <c r="AE1556" s="167"/>
      <c r="AF1556" s="167"/>
      <c r="AG1556" s="167" t="s">
        <v>184</v>
      </c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</row>
    <row r="1557" spans="1:60" outlineLevel="1">
      <c r="A1557" s="168"/>
      <c r="B1557" s="169"/>
      <c r="C1557" s="179" t="s">
        <v>1948</v>
      </c>
      <c r="D1557" s="180"/>
      <c r="E1557" s="181">
        <v>895.07</v>
      </c>
      <c r="F1557" s="166"/>
      <c r="G1557" s="166"/>
      <c r="H1557" s="166"/>
      <c r="I1557" s="166"/>
      <c r="J1557" s="166"/>
      <c r="K1557" s="166"/>
      <c r="L1557" s="166"/>
      <c r="M1557" s="166"/>
      <c r="N1557" s="166"/>
      <c r="O1557" s="166"/>
      <c r="P1557" s="166"/>
      <c r="Q1557" s="166"/>
      <c r="R1557" s="166"/>
      <c r="S1557" s="166"/>
      <c r="T1557" s="166"/>
      <c r="U1557" s="166"/>
      <c r="V1557" s="166"/>
      <c r="W1557" s="166"/>
      <c r="X1557" s="166"/>
      <c r="Y1557" s="167"/>
      <c r="Z1557" s="167"/>
      <c r="AA1557" s="167"/>
      <c r="AB1557" s="167"/>
      <c r="AC1557" s="167"/>
      <c r="AD1557" s="167"/>
      <c r="AE1557" s="167"/>
      <c r="AF1557" s="167"/>
      <c r="AG1557" s="167" t="s">
        <v>226</v>
      </c>
      <c r="AH1557" s="167">
        <v>5</v>
      </c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</row>
    <row r="1558" spans="1:60" ht="22.5" outlineLevel="1">
      <c r="A1558" s="158">
        <v>443</v>
      </c>
      <c r="B1558" s="159" t="s">
        <v>1949</v>
      </c>
      <c r="C1558" s="160" t="s">
        <v>1950</v>
      </c>
      <c r="D1558" s="161" t="s">
        <v>260</v>
      </c>
      <c r="E1558" s="162">
        <v>813.7</v>
      </c>
      <c r="F1558" s="163"/>
      <c r="G1558" s="164">
        <f>ROUND(E1558*F1558,2)</f>
        <v>0</v>
      </c>
      <c r="H1558" s="163"/>
      <c r="I1558" s="164">
        <f>ROUND(E1558*H1558,2)</f>
        <v>0</v>
      </c>
      <c r="J1558" s="163"/>
      <c r="K1558" s="164">
        <f>ROUND(E1558*J1558,2)</f>
        <v>0</v>
      </c>
      <c r="L1558" s="164">
        <v>21</v>
      </c>
      <c r="M1558" s="164">
        <f>G1558*(1+L1558/100)</f>
        <v>0</v>
      </c>
      <c r="N1558" s="164">
        <v>2.5000000000000001E-4</v>
      </c>
      <c r="O1558" s="164">
        <f>ROUND(E1558*N1558,2)</f>
        <v>0.2</v>
      </c>
      <c r="P1558" s="164">
        <v>0</v>
      </c>
      <c r="Q1558" s="164">
        <f>ROUND(E1558*P1558,2)</f>
        <v>0</v>
      </c>
      <c r="R1558" s="164" t="s">
        <v>1441</v>
      </c>
      <c r="S1558" s="164" t="s">
        <v>179</v>
      </c>
      <c r="T1558" s="165" t="s">
        <v>179</v>
      </c>
      <c r="U1558" s="166">
        <v>0.38</v>
      </c>
      <c r="V1558" s="166">
        <f>ROUND(E1558*U1558,2)</f>
        <v>309.20999999999998</v>
      </c>
      <c r="W1558" s="166"/>
      <c r="X1558" s="166" t="s">
        <v>221</v>
      </c>
      <c r="Y1558" s="167"/>
      <c r="Z1558" s="167"/>
      <c r="AA1558" s="167"/>
      <c r="AB1558" s="167"/>
      <c r="AC1558" s="167"/>
      <c r="AD1558" s="167"/>
      <c r="AE1558" s="167"/>
      <c r="AF1558" s="167"/>
      <c r="AG1558" s="167" t="s">
        <v>222</v>
      </c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</row>
    <row r="1559" spans="1:60" ht="12.75" customHeight="1" outlineLevel="1">
      <c r="A1559" s="168"/>
      <c r="B1559" s="169"/>
      <c r="C1559" s="242" t="s">
        <v>1951</v>
      </c>
      <c r="D1559" s="242"/>
      <c r="E1559" s="242"/>
      <c r="F1559" s="242"/>
      <c r="G1559" s="242"/>
      <c r="H1559" s="166"/>
      <c r="I1559" s="166"/>
      <c r="J1559" s="166"/>
      <c r="K1559" s="166"/>
      <c r="L1559" s="166"/>
      <c r="M1559" s="166"/>
      <c r="N1559" s="166"/>
      <c r="O1559" s="166"/>
      <c r="P1559" s="166"/>
      <c r="Q1559" s="166"/>
      <c r="R1559" s="166"/>
      <c r="S1559" s="166"/>
      <c r="T1559" s="166"/>
      <c r="U1559" s="166"/>
      <c r="V1559" s="166"/>
      <c r="W1559" s="166"/>
      <c r="X1559" s="166"/>
      <c r="Y1559" s="167"/>
      <c r="Z1559" s="167"/>
      <c r="AA1559" s="167"/>
      <c r="AB1559" s="167"/>
      <c r="AC1559" s="167"/>
      <c r="AD1559" s="167"/>
      <c r="AE1559" s="167"/>
      <c r="AF1559" s="167"/>
      <c r="AG1559" s="167" t="s">
        <v>184</v>
      </c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</row>
    <row r="1560" spans="1:60" outlineLevel="1">
      <c r="A1560" s="168"/>
      <c r="B1560" s="169"/>
      <c r="C1560" s="179" t="s">
        <v>1952</v>
      </c>
      <c r="D1560" s="180"/>
      <c r="E1560" s="181">
        <v>813.7</v>
      </c>
      <c r="F1560" s="166"/>
      <c r="G1560" s="166"/>
      <c r="H1560" s="166"/>
      <c r="I1560" s="166"/>
      <c r="J1560" s="166"/>
      <c r="K1560" s="166"/>
      <c r="L1560" s="166"/>
      <c r="M1560" s="166"/>
      <c r="N1560" s="166"/>
      <c r="O1560" s="166"/>
      <c r="P1560" s="166"/>
      <c r="Q1560" s="166"/>
      <c r="R1560" s="166"/>
      <c r="S1560" s="166"/>
      <c r="T1560" s="166"/>
      <c r="U1560" s="166"/>
      <c r="V1560" s="166"/>
      <c r="W1560" s="166"/>
      <c r="X1560" s="166"/>
      <c r="Y1560" s="167"/>
      <c r="Z1560" s="167"/>
      <c r="AA1560" s="167"/>
      <c r="AB1560" s="167"/>
      <c r="AC1560" s="167"/>
      <c r="AD1560" s="167"/>
      <c r="AE1560" s="167"/>
      <c r="AF1560" s="167"/>
      <c r="AG1560" s="167" t="s">
        <v>226</v>
      </c>
      <c r="AH1560" s="167">
        <v>0</v>
      </c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</row>
    <row r="1561" spans="1:60" outlineLevel="1">
      <c r="A1561" s="158">
        <v>444</v>
      </c>
      <c r="B1561" s="159" t="s">
        <v>1953</v>
      </c>
      <c r="C1561" s="160" t="s">
        <v>1954</v>
      </c>
      <c r="D1561" s="161" t="s">
        <v>327</v>
      </c>
      <c r="E1561" s="162">
        <v>813.7</v>
      </c>
      <c r="F1561" s="163"/>
      <c r="G1561" s="164">
        <f>ROUND(E1561*F1561,2)</f>
        <v>0</v>
      </c>
      <c r="H1561" s="163"/>
      <c r="I1561" s="164">
        <f>ROUND(E1561*H1561,2)</f>
        <v>0</v>
      </c>
      <c r="J1561" s="163"/>
      <c r="K1561" s="164">
        <f>ROUND(E1561*J1561,2)</f>
        <v>0</v>
      </c>
      <c r="L1561" s="164">
        <v>21</v>
      </c>
      <c r="M1561" s="164">
        <f>G1561*(1+L1561/100)</f>
        <v>0</v>
      </c>
      <c r="N1561" s="164">
        <v>4.0000000000000003E-5</v>
      </c>
      <c r="O1561" s="164">
        <f>ROUND(E1561*N1561,2)</f>
        <v>0.03</v>
      </c>
      <c r="P1561" s="164">
        <v>0</v>
      </c>
      <c r="Q1561" s="164">
        <f>ROUND(E1561*P1561,2)</f>
        <v>0</v>
      </c>
      <c r="R1561" s="164" t="s">
        <v>1441</v>
      </c>
      <c r="S1561" s="164" t="s">
        <v>179</v>
      </c>
      <c r="T1561" s="165" t="s">
        <v>179</v>
      </c>
      <c r="U1561" s="166">
        <v>7.8200000000000006E-2</v>
      </c>
      <c r="V1561" s="166">
        <f>ROUND(E1561*U1561,2)</f>
        <v>63.63</v>
      </c>
      <c r="W1561" s="166"/>
      <c r="X1561" s="166" t="s">
        <v>221</v>
      </c>
      <c r="Y1561" s="167"/>
      <c r="Z1561" s="167"/>
      <c r="AA1561" s="167"/>
      <c r="AB1561" s="167"/>
      <c r="AC1561" s="167"/>
      <c r="AD1561" s="167"/>
      <c r="AE1561" s="167"/>
      <c r="AF1561" s="167"/>
      <c r="AG1561" s="167" t="s">
        <v>222</v>
      </c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</row>
    <row r="1562" spans="1:60" outlineLevel="1">
      <c r="A1562" s="168"/>
      <c r="B1562" s="169"/>
      <c r="C1562" s="179" t="s">
        <v>1938</v>
      </c>
      <c r="D1562" s="180"/>
      <c r="E1562" s="181">
        <v>813.7</v>
      </c>
      <c r="F1562" s="166"/>
      <c r="G1562" s="166"/>
      <c r="H1562" s="166"/>
      <c r="I1562" s="166"/>
      <c r="J1562" s="166"/>
      <c r="K1562" s="166"/>
      <c r="L1562" s="166"/>
      <c r="M1562" s="166"/>
      <c r="N1562" s="166"/>
      <c r="O1562" s="166"/>
      <c r="P1562" s="166"/>
      <c r="Q1562" s="166"/>
      <c r="R1562" s="166"/>
      <c r="S1562" s="166"/>
      <c r="T1562" s="166"/>
      <c r="U1562" s="166"/>
      <c r="V1562" s="166"/>
      <c r="W1562" s="166"/>
      <c r="X1562" s="166"/>
      <c r="Y1562" s="167"/>
      <c r="Z1562" s="167"/>
      <c r="AA1562" s="167"/>
      <c r="AB1562" s="167"/>
      <c r="AC1562" s="167"/>
      <c r="AD1562" s="167"/>
      <c r="AE1562" s="167"/>
      <c r="AF1562" s="167"/>
      <c r="AG1562" s="167" t="s">
        <v>226</v>
      </c>
      <c r="AH1562" s="167">
        <v>5</v>
      </c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</row>
    <row r="1563" spans="1:60" outlineLevel="1">
      <c r="A1563" s="158">
        <v>445</v>
      </c>
      <c r="B1563" s="159" t="s">
        <v>1955</v>
      </c>
      <c r="C1563" s="160" t="s">
        <v>1956</v>
      </c>
      <c r="D1563" s="161" t="s">
        <v>260</v>
      </c>
      <c r="E1563" s="162">
        <v>993.52769999999998</v>
      </c>
      <c r="F1563" s="163"/>
      <c r="G1563" s="164">
        <f>ROUND(E1563*F1563,2)</f>
        <v>0</v>
      </c>
      <c r="H1563" s="163"/>
      <c r="I1563" s="164">
        <f>ROUND(E1563*H1563,2)</f>
        <v>0</v>
      </c>
      <c r="J1563" s="163"/>
      <c r="K1563" s="164">
        <f>ROUND(E1563*J1563,2)</f>
        <v>0</v>
      </c>
      <c r="L1563" s="164">
        <v>21</v>
      </c>
      <c r="M1563" s="164">
        <f>G1563*(1+L1563/100)</f>
        <v>0</v>
      </c>
      <c r="N1563" s="164">
        <v>0.01</v>
      </c>
      <c r="O1563" s="164">
        <f>ROUND(E1563*N1563,2)</f>
        <v>9.94</v>
      </c>
      <c r="P1563" s="164">
        <v>0</v>
      </c>
      <c r="Q1563" s="164">
        <f>ROUND(E1563*P1563,2)</f>
        <v>0</v>
      </c>
      <c r="R1563" s="164"/>
      <c r="S1563" s="164" t="s">
        <v>276</v>
      </c>
      <c r="T1563" s="165" t="s">
        <v>180</v>
      </c>
      <c r="U1563" s="166">
        <v>0</v>
      </c>
      <c r="V1563" s="166">
        <f>ROUND(E1563*U1563,2)</f>
        <v>0</v>
      </c>
      <c r="W1563" s="166"/>
      <c r="X1563" s="166" t="s">
        <v>221</v>
      </c>
      <c r="Y1563" s="167"/>
      <c r="Z1563" s="167"/>
      <c r="AA1563" s="167"/>
      <c r="AB1563" s="167"/>
      <c r="AC1563" s="167"/>
      <c r="AD1563" s="167"/>
      <c r="AE1563" s="167"/>
      <c r="AF1563" s="167"/>
      <c r="AG1563" s="167" t="s">
        <v>222</v>
      </c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</row>
    <row r="1564" spans="1:60" outlineLevel="1">
      <c r="A1564" s="168"/>
      <c r="B1564" s="169"/>
      <c r="C1564" s="179" t="s">
        <v>1948</v>
      </c>
      <c r="D1564" s="180"/>
      <c r="E1564" s="181">
        <v>895.07</v>
      </c>
      <c r="F1564" s="166"/>
      <c r="G1564" s="166"/>
      <c r="H1564" s="166"/>
      <c r="I1564" s="166"/>
      <c r="J1564" s="166"/>
      <c r="K1564" s="166"/>
      <c r="L1564" s="166"/>
      <c r="M1564" s="166"/>
      <c r="N1564" s="166"/>
      <c r="O1564" s="166"/>
      <c r="P1564" s="166"/>
      <c r="Q1564" s="166"/>
      <c r="R1564" s="166"/>
      <c r="S1564" s="166"/>
      <c r="T1564" s="166"/>
      <c r="U1564" s="166"/>
      <c r="V1564" s="166"/>
      <c r="W1564" s="166"/>
      <c r="X1564" s="166"/>
      <c r="Y1564" s="167"/>
      <c r="Z1564" s="167"/>
      <c r="AA1564" s="167"/>
      <c r="AB1564" s="167"/>
      <c r="AC1564" s="167"/>
      <c r="AD1564" s="167"/>
      <c r="AE1564" s="167"/>
      <c r="AF1564" s="167"/>
      <c r="AG1564" s="167" t="s">
        <v>226</v>
      </c>
      <c r="AH1564" s="167">
        <v>5</v>
      </c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</row>
    <row r="1565" spans="1:60" outlineLevel="1">
      <c r="A1565" s="168"/>
      <c r="B1565" s="169"/>
      <c r="C1565" s="179" t="s">
        <v>1957</v>
      </c>
      <c r="D1565" s="180"/>
      <c r="E1565" s="181">
        <v>98.457700000000003</v>
      </c>
      <c r="F1565" s="166"/>
      <c r="G1565" s="166"/>
      <c r="H1565" s="166"/>
      <c r="I1565" s="166"/>
      <c r="J1565" s="166"/>
      <c r="K1565" s="166"/>
      <c r="L1565" s="166"/>
      <c r="M1565" s="166"/>
      <c r="N1565" s="166"/>
      <c r="O1565" s="166"/>
      <c r="P1565" s="166"/>
      <c r="Q1565" s="166"/>
      <c r="R1565" s="166"/>
      <c r="S1565" s="166"/>
      <c r="T1565" s="166"/>
      <c r="U1565" s="166"/>
      <c r="V1565" s="166"/>
      <c r="W1565" s="166"/>
      <c r="X1565" s="166"/>
      <c r="Y1565" s="167"/>
      <c r="Z1565" s="167"/>
      <c r="AA1565" s="167"/>
      <c r="AB1565" s="167"/>
      <c r="AC1565" s="167"/>
      <c r="AD1565" s="167"/>
      <c r="AE1565" s="167"/>
      <c r="AF1565" s="167"/>
      <c r="AG1565" s="167" t="s">
        <v>226</v>
      </c>
      <c r="AH1565" s="167">
        <v>0</v>
      </c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</row>
    <row r="1566" spans="1:60" outlineLevel="1">
      <c r="A1566" s="158">
        <v>446</v>
      </c>
      <c r="B1566" s="159" t="s">
        <v>1958</v>
      </c>
      <c r="C1566" s="160" t="s">
        <v>1959</v>
      </c>
      <c r="D1566" s="161" t="s">
        <v>327</v>
      </c>
      <c r="E1566" s="162">
        <v>939.82349999999997</v>
      </c>
      <c r="F1566" s="163"/>
      <c r="G1566" s="164">
        <f>ROUND(E1566*F1566,2)</f>
        <v>0</v>
      </c>
      <c r="H1566" s="163"/>
      <c r="I1566" s="164">
        <f>ROUND(E1566*H1566,2)</f>
        <v>0</v>
      </c>
      <c r="J1566" s="163"/>
      <c r="K1566" s="164">
        <f>ROUND(E1566*J1566,2)</f>
        <v>0</v>
      </c>
      <c r="L1566" s="164">
        <v>21</v>
      </c>
      <c r="M1566" s="164">
        <f>G1566*(1+L1566/100)</f>
        <v>0</v>
      </c>
      <c r="N1566" s="164">
        <v>0</v>
      </c>
      <c r="O1566" s="164">
        <f>ROUND(E1566*N1566,2)</f>
        <v>0</v>
      </c>
      <c r="P1566" s="164">
        <v>0</v>
      </c>
      <c r="Q1566" s="164">
        <f>ROUND(E1566*P1566,2)</f>
        <v>0</v>
      </c>
      <c r="R1566" s="164"/>
      <c r="S1566" s="164" t="s">
        <v>276</v>
      </c>
      <c r="T1566" s="165" t="s">
        <v>180</v>
      </c>
      <c r="U1566" s="166">
        <v>0</v>
      </c>
      <c r="V1566" s="166">
        <f>ROUND(E1566*U1566,2)</f>
        <v>0</v>
      </c>
      <c r="W1566" s="166"/>
      <c r="X1566" s="166" t="s">
        <v>221</v>
      </c>
      <c r="Y1566" s="167"/>
      <c r="Z1566" s="167"/>
      <c r="AA1566" s="167"/>
      <c r="AB1566" s="167"/>
      <c r="AC1566" s="167"/>
      <c r="AD1566" s="167"/>
      <c r="AE1566" s="167"/>
      <c r="AF1566" s="167"/>
      <c r="AG1566" s="167" t="s">
        <v>222</v>
      </c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</row>
    <row r="1567" spans="1:60" outlineLevel="1">
      <c r="A1567" s="168"/>
      <c r="B1567" s="169"/>
      <c r="C1567" s="179" t="s">
        <v>1960</v>
      </c>
      <c r="D1567" s="180"/>
      <c r="E1567" s="181">
        <v>939.82349999999997</v>
      </c>
      <c r="F1567" s="166"/>
      <c r="G1567" s="166"/>
      <c r="H1567" s="166"/>
      <c r="I1567" s="166"/>
      <c r="J1567" s="166"/>
      <c r="K1567" s="166"/>
      <c r="L1567" s="166"/>
      <c r="M1567" s="166"/>
      <c r="N1567" s="166"/>
      <c r="O1567" s="166"/>
      <c r="P1567" s="166"/>
      <c r="Q1567" s="166"/>
      <c r="R1567" s="166"/>
      <c r="S1567" s="166"/>
      <c r="T1567" s="166"/>
      <c r="U1567" s="166"/>
      <c r="V1567" s="166"/>
      <c r="W1567" s="166"/>
      <c r="X1567" s="166"/>
      <c r="Y1567" s="167"/>
      <c r="Z1567" s="167"/>
      <c r="AA1567" s="167"/>
      <c r="AB1567" s="167"/>
      <c r="AC1567" s="167"/>
      <c r="AD1567" s="167"/>
      <c r="AE1567" s="167"/>
      <c r="AF1567" s="167"/>
      <c r="AG1567" s="167" t="s">
        <v>226</v>
      </c>
      <c r="AH1567" s="167">
        <v>5</v>
      </c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</row>
    <row r="1568" spans="1:60" outlineLevel="1">
      <c r="A1568" s="158">
        <v>447</v>
      </c>
      <c r="B1568" s="159" t="s">
        <v>1961</v>
      </c>
      <c r="C1568" s="160" t="s">
        <v>1962</v>
      </c>
      <c r="D1568" s="161" t="s">
        <v>327</v>
      </c>
      <c r="E1568" s="162">
        <v>939.82349999999997</v>
      </c>
      <c r="F1568" s="163"/>
      <c r="G1568" s="164">
        <f>ROUND(E1568*F1568,2)</f>
        <v>0</v>
      </c>
      <c r="H1568" s="163"/>
      <c r="I1568" s="164">
        <f>ROUND(E1568*H1568,2)</f>
        <v>0</v>
      </c>
      <c r="J1568" s="163"/>
      <c r="K1568" s="164">
        <f>ROUND(E1568*J1568,2)</f>
        <v>0</v>
      </c>
      <c r="L1568" s="164">
        <v>21</v>
      </c>
      <c r="M1568" s="164">
        <f>G1568*(1+L1568/100)</f>
        <v>0</v>
      </c>
      <c r="N1568" s="164">
        <v>0</v>
      </c>
      <c r="O1568" s="164">
        <f>ROUND(E1568*N1568,2)</f>
        <v>0</v>
      </c>
      <c r="P1568" s="164">
        <v>0</v>
      </c>
      <c r="Q1568" s="164">
        <f>ROUND(E1568*P1568,2)</f>
        <v>0</v>
      </c>
      <c r="R1568" s="164"/>
      <c r="S1568" s="164" t="s">
        <v>276</v>
      </c>
      <c r="T1568" s="165" t="s">
        <v>180</v>
      </c>
      <c r="U1568" s="166">
        <v>0</v>
      </c>
      <c r="V1568" s="166">
        <f>ROUND(E1568*U1568,2)</f>
        <v>0</v>
      </c>
      <c r="W1568" s="166"/>
      <c r="X1568" s="166" t="s">
        <v>221</v>
      </c>
      <c r="Y1568" s="167"/>
      <c r="Z1568" s="167"/>
      <c r="AA1568" s="167"/>
      <c r="AB1568" s="167"/>
      <c r="AC1568" s="167"/>
      <c r="AD1568" s="167"/>
      <c r="AE1568" s="167"/>
      <c r="AF1568" s="167"/>
      <c r="AG1568" s="167" t="s">
        <v>222</v>
      </c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</row>
    <row r="1569" spans="1:60" outlineLevel="1">
      <c r="A1569" s="168"/>
      <c r="B1569" s="169"/>
      <c r="C1569" s="179" t="s">
        <v>1963</v>
      </c>
      <c r="D1569" s="180"/>
      <c r="E1569" s="181">
        <v>939.82349999999997</v>
      </c>
      <c r="F1569" s="166"/>
      <c r="G1569" s="166"/>
      <c r="H1569" s="166"/>
      <c r="I1569" s="166"/>
      <c r="J1569" s="166"/>
      <c r="K1569" s="166"/>
      <c r="L1569" s="166"/>
      <c r="M1569" s="166"/>
      <c r="N1569" s="166"/>
      <c r="O1569" s="166"/>
      <c r="P1569" s="166"/>
      <c r="Q1569" s="166"/>
      <c r="R1569" s="166"/>
      <c r="S1569" s="166"/>
      <c r="T1569" s="166"/>
      <c r="U1569" s="166"/>
      <c r="V1569" s="166"/>
      <c r="W1569" s="166"/>
      <c r="X1569" s="166"/>
      <c r="Y1569" s="167"/>
      <c r="Z1569" s="167"/>
      <c r="AA1569" s="167"/>
      <c r="AB1569" s="167"/>
      <c r="AC1569" s="167"/>
      <c r="AD1569" s="167"/>
      <c r="AE1569" s="167"/>
      <c r="AF1569" s="167"/>
      <c r="AG1569" s="167" t="s">
        <v>226</v>
      </c>
      <c r="AH1569" s="167">
        <v>5</v>
      </c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</row>
    <row r="1570" spans="1:60" outlineLevel="1">
      <c r="A1570" s="158">
        <v>448</v>
      </c>
      <c r="B1570" s="159" t="s">
        <v>1964</v>
      </c>
      <c r="C1570" s="160" t="s">
        <v>1965</v>
      </c>
      <c r="D1570" s="161" t="s">
        <v>1534</v>
      </c>
      <c r="E1570" s="162">
        <v>162.74</v>
      </c>
      <c r="F1570" s="163"/>
      <c r="G1570" s="164">
        <f>ROUND(E1570*F1570,2)</f>
        <v>0</v>
      </c>
      <c r="H1570" s="163"/>
      <c r="I1570" s="164">
        <f>ROUND(E1570*H1570,2)</f>
        <v>0</v>
      </c>
      <c r="J1570" s="163"/>
      <c r="K1570" s="164">
        <f>ROUND(E1570*J1570,2)</f>
        <v>0</v>
      </c>
      <c r="L1570" s="164">
        <v>21</v>
      </c>
      <c r="M1570" s="164">
        <f>G1570*(1+L1570/100)</f>
        <v>0</v>
      </c>
      <c r="N1570" s="164">
        <v>0</v>
      </c>
      <c r="O1570" s="164">
        <f>ROUND(E1570*N1570,2)</f>
        <v>0</v>
      </c>
      <c r="P1570" s="164">
        <v>0</v>
      </c>
      <c r="Q1570" s="164">
        <f>ROUND(E1570*P1570,2)</f>
        <v>0</v>
      </c>
      <c r="R1570" s="164"/>
      <c r="S1570" s="164" t="s">
        <v>276</v>
      </c>
      <c r="T1570" s="165" t="s">
        <v>180</v>
      </c>
      <c r="U1570" s="166">
        <v>0</v>
      </c>
      <c r="V1570" s="166">
        <f>ROUND(E1570*U1570,2)</f>
        <v>0</v>
      </c>
      <c r="W1570" s="166"/>
      <c r="X1570" s="166" t="s">
        <v>221</v>
      </c>
      <c r="Y1570" s="167"/>
      <c r="Z1570" s="167"/>
      <c r="AA1570" s="167"/>
      <c r="AB1570" s="167"/>
      <c r="AC1570" s="167"/>
      <c r="AD1570" s="167"/>
      <c r="AE1570" s="167"/>
      <c r="AF1570" s="167"/>
      <c r="AG1570" s="167" t="s">
        <v>222</v>
      </c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</row>
    <row r="1571" spans="1:60" outlineLevel="1">
      <c r="A1571" s="168"/>
      <c r="B1571" s="169"/>
      <c r="C1571" s="179" t="s">
        <v>1966</v>
      </c>
      <c r="D1571" s="180"/>
      <c r="E1571" s="181">
        <v>162.74</v>
      </c>
      <c r="F1571" s="166"/>
      <c r="G1571" s="166"/>
      <c r="H1571" s="166"/>
      <c r="I1571" s="166"/>
      <c r="J1571" s="166"/>
      <c r="K1571" s="166"/>
      <c r="L1571" s="166"/>
      <c r="M1571" s="166"/>
      <c r="N1571" s="166"/>
      <c r="O1571" s="166"/>
      <c r="P1571" s="166"/>
      <c r="Q1571" s="166"/>
      <c r="R1571" s="166"/>
      <c r="S1571" s="166"/>
      <c r="T1571" s="166"/>
      <c r="U1571" s="166"/>
      <c r="V1571" s="166"/>
      <c r="W1571" s="166"/>
      <c r="X1571" s="166"/>
      <c r="Y1571" s="167"/>
      <c r="Z1571" s="167"/>
      <c r="AA1571" s="167"/>
      <c r="AB1571" s="167"/>
      <c r="AC1571" s="167"/>
      <c r="AD1571" s="167"/>
      <c r="AE1571" s="167"/>
      <c r="AF1571" s="167"/>
      <c r="AG1571" s="167" t="s">
        <v>226</v>
      </c>
      <c r="AH1571" s="167">
        <v>5</v>
      </c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</row>
    <row r="1572" spans="1:60" outlineLevel="1">
      <c r="A1572" s="158">
        <v>449</v>
      </c>
      <c r="B1572" s="159" t="s">
        <v>1967</v>
      </c>
      <c r="C1572" s="160" t="s">
        <v>1968</v>
      </c>
      <c r="D1572" s="161" t="s">
        <v>239</v>
      </c>
      <c r="E1572" s="162">
        <v>10.53823</v>
      </c>
      <c r="F1572" s="163"/>
      <c r="G1572" s="164">
        <f>ROUND(E1572*F1572,2)</f>
        <v>0</v>
      </c>
      <c r="H1572" s="163"/>
      <c r="I1572" s="164">
        <f>ROUND(E1572*H1572,2)</f>
        <v>0</v>
      </c>
      <c r="J1572" s="163"/>
      <c r="K1572" s="164">
        <f>ROUND(E1572*J1572,2)</f>
        <v>0</v>
      </c>
      <c r="L1572" s="164">
        <v>21</v>
      </c>
      <c r="M1572" s="164">
        <f>G1572*(1+L1572/100)</f>
        <v>0</v>
      </c>
      <c r="N1572" s="164">
        <v>0</v>
      </c>
      <c r="O1572" s="164">
        <f>ROUND(E1572*N1572,2)</f>
        <v>0</v>
      </c>
      <c r="P1572" s="164">
        <v>0</v>
      </c>
      <c r="Q1572" s="164">
        <f>ROUND(E1572*P1572,2)</f>
        <v>0</v>
      </c>
      <c r="R1572" s="164" t="s">
        <v>1441</v>
      </c>
      <c r="S1572" s="164" t="s">
        <v>179</v>
      </c>
      <c r="T1572" s="165" t="s">
        <v>179</v>
      </c>
      <c r="U1572" s="166">
        <v>1.1140000000000001</v>
      </c>
      <c r="V1572" s="166">
        <f>ROUND(E1572*U1572,2)</f>
        <v>11.74</v>
      </c>
      <c r="W1572" s="166"/>
      <c r="X1572" s="166" t="s">
        <v>1494</v>
      </c>
      <c r="Y1572" s="167"/>
      <c r="Z1572" s="167"/>
      <c r="AA1572" s="167"/>
      <c r="AB1572" s="167"/>
      <c r="AC1572" s="167"/>
      <c r="AD1572" s="167"/>
      <c r="AE1572" s="167"/>
      <c r="AF1572" s="167"/>
      <c r="AG1572" s="167" t="s">
        <v>1495</v>
      </c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</row>
    <row r="1573" spans="1:60" ht="12.75" customHeight="1" outlineLevel="1">
      <c r="A1573" s="168"/>
      <c r="B1573" s="169"/>
      <c r="C1573" s="244" t="s">
        <v>1969</v>
      </c>
      <c r="D1573" s="244"/>
      <c r="E1573" s="244"/>
      <c r="F1573" s="244"/>
      <c r="G1573" s="244"/>
      <c r="H1573" s="166"/>
      <c r="I1573" s="166"/>
      <c r="J1573" s="166"/>
      <c r="K1573" s="166"/>
      <c r="L1573" s="166"/>
      <c r="M1573" s="166"/>
      <c r="N1573" s="166"/>
      <c r="O1573" s="166"/>
      <c r="P1573" s="166"/>
      <c r="Q1573" s="166"/>
      <c r="R1573" s="166"/>
      <c r="S1573" s="166"/>
      <c r="T1573" s="166"/>
      <c r="U1573" s="166"/>
      <c r="V1573" s="166"/>
      <c r="W1573" s="166"/>
      <c r="X1573" s="166"/>
      <c r="Y1573" s="167"/>
      <c r="Z1573" s="167"/>
      <c r="AA1573" s="167"/>
      <c r="AB1573" s="167"/>
      <c r="AC1573" s="167"/>
      <c r="AD1573" s="167"/>
      <c r="AE1573" s="167"/>
      <c r="AF1573" s="167"/>
      <c r="AG1573" s="167" t="s">
        <v>224</v>
      </c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</row>
    <row r="1574" spans="1:60">
      <c r="A1574" s="150" t="s">
        <v>174</v>
      </c>
      <c r="B1574" s="151" t="s">
        <v>123</v>
      </c>
      <c r="C1574" s="152" t="s">
        <v>124</v>
      </c>
      <c r="D1574" s="153"/>
      <c r="E1574" s="154"/>
      <c r="F1574" s="155"/>
      <c r="G1574" s="155">
        <f>SUMIF(AG1575:AG1584,"&lt;&gt;NOR",G1575:G1584)</f>
        <v>0</v>
      </c>
      <c r="H1574" s="155"/>
      <c r="I1574" s="155">
        <f>SUM(I1575:I1584)</f>
        <v>0</v>
      </c>
      <c r="J1574" s="155"/>
      <c r="K1574" s="155">
        <f>SUM(K1575:K1584)</f>
        <v>0</v>
      </c>
      <c r="L1574" s="155"/>
      <c r="M1574" s="155">
        <f>SUM(M1575:M1584)</f>
        <v>0</v>
      </c>
      <c r="N1574" s="155"/>
      <c r="O1574" s="155">
        <f>SUM(O1575:O1584)</f>
        <v>42.059999999999995</v>
      </c>
      <c r="P1574" s="155"/>
      <c r="Q1574" s="155">
        <f>SUM(Q1575:Q1584)</f>
        <v>0</v>
      </c>
      <c r="R1574" s="155"/>
      <c r="S1574" s="155"/>
      <c r="T1574" s="156"/>
      <c r="U1574" s="157"/>
      <c r="V1574" s="157">
        <f>SUM(V1575:V1584)</f>
        <v>57.82</v>
      </c>
      <c r="W1574" s="157"/>
      <c r="X1574" s="157"/>
      <c r="AG1574" t="s">
        <v>175</v>
      </c>
    </row>
    <row r="1575" spans="1:60" outlineLevel="1">
      <c r="A1575" s="158">
        <v>450</v>
      </c>
      <c r="B1575" s="159" t="s">
        <v>1970</v>
      </c>
      <c r="C1575" s="160" t="s">
        <v>1971</v>
      </c>
      <c r="D1575" s="161" t="s">
        <v>260</v>
      </c>
      <c r="E1575" s="199">
        <v>1374.2</v>
      </c>
      <c r="F1575" s="163"/>
      <c r="G1575" s="164">
        <f>ROUND(E1575*F1575,2)</f>
        <v>0</v>
      </c>
      <c r="H1575" s="163"/>
      <c r="I1575" s="164">
        <f>ROUND(E1575*H1575,2)</f>
        <v>0</v>
      </c>
      <c r="J1575" s="163"/>
      <c r="K1575" s="164">
        <f>ROUND(E1575*J1575,2)</f>
        <v>0</v>
      </c>
      <c r="L1575" s="164">
        <v>21</v>
      </c>
      <c r="M1575" s="164">
        <f>G1575*(1+L1575/100)</f>
        <v>0</v>
      </c>
      <c r="N1575" s="164">
        <v>5.0000000000000001E-4</v>
      </c>
      <c r="O1575" s="164">
        <f>ROUND(E1575*N1575,2)</f>
        <v>0.69</v>
      </c>
      <c r="P1575" s="164">
        <v>0</v>
      </c>
      <c r="Q1575" s="164">
        <f>ROUND(E1575*P1575,2)</f>
        <v>0</v>
      </c>
      <c r="R1575" s="164"/>
      <c r="S1575" s="164" t="s">
        <v>276</v>
      </c>
      <c r="T1575" s="165" t="s">
        <v>180</v>
      </c>
      <c r="U1575" s="166">
        <v>0</v>
      </c>
      <c r="V1575" s="166">
        <f>ROUND(E1575*U1575,2)</f>
        <v>0</v>
      </c>
      <c r="W1575" s="166"/>
      <c r="X1575" s="166" t="s">
        <v>221</v>
      </c>
      <c r="Y1575" s="167"/>
      <c r="Z1575" s="167"/>
      <c r="AA1575" s="167"/>
      <c r="AB1575" s="167"/>
      <c r="AC1575" s="167"/>
      <c r="AD1575" s="167"/>
      <c r="AE1575" s="167"/>
      <c r="AF1575" s="167"/>
      <c r="AG1575" s="167" t="s">
        <v>222</v>
      </c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</row>
    <row r="1576" spans="1:60" outlineLevel="1">
      <c r="A1576" s="168"/>
      <c r="B1576" s="169"/>
      <c r="C1576" s="179" t="s">
        <v>2077</v>
      </c>
      <c r="D1576" s="180"/>
      <c r="E1576" s="200">
        <v>1374.2</v>
      </c>
      <c r="F1576" s="166"/>
      <c r="G1576" s="166"/>
      <c r="H1576" s="166"/>
      <c r="I1576" s="166"/>
      <c r="J1576" s="166"/>
      <c r="K1576" s="166"/>
      <c r="L1576" s="166"/>
      <c r="M1576" s="166"/>
      <c r="N1576" s="166"/>
      <c r="O1576" s="166"/>
      <c r="P1576" s="166"/>
      <c r="Q1576" s="166"/>
      <c r="R1576" s="166"/>
      <c r="S1576" s="166"/>
      <c r="T1576" s="166"/>
      <c r="U1576" s="166"/>
      <c r="V1576" s="166"/>
      <c r="W1576" s="166"/>
      <c r="X1576" s="166"/>
      <c r="Y1576" s="167"/>
      <c r="Z1576" s="167"/>
      <c r="AA1576" s="167"/>
      <c r="AB1576" s="167"/>
      <c r="AC1576" s="167"/>
      <c r="AD1576" s="167"/>
      <c r="AE1576" s="167"/>
      <c r="AF1576" s="167"/>
      <c r="AG1576" s="167" t="s">
        <v>226</v>
      </c>
      <c r="AH1576" s="167">
        <v>5</v>
      </c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</row>
    <row r="1577" spans="1:60" outlineLevel="1">
      <c r="A1577" s="158">
        <v>451</v>
      </c>
      <c r="B1577" s="159" t="s">
        <v>1972</v>
      </c>
      <c r="C1577" s="160" t="s">
        <v>1973</v>
      </c>
      <c r="D1577" s="161" t="s">
        <v>260</v>
      </c>
      <c r="E1577" s="199">
        <v>1374.2</v>
      </c>
      <c r="F1577" s="163"/>
      <c r="G1577" s="164">
        <f>ROUND(E1577*F1577,2)</f>
        <v>0</v>
      </c>
      <c r="H1577" s="163"/>
      <c r="I1577" s="164">
        <f>ROUND(E1577*H1577,2)</f>
        <v>0</v>
      </c>
      <c r="J1577" s="163"/>
      <c r="K1577" s="164">
        <f>ROUND(E1577*J1577,2)</f>
        <v>0</v>
      </c>
      <c r="L1577" s="164">
        <v>21</v>
      </c>
      <c r="M1577" s="164">
        <f>G1577*(1+L1577/100)</f>
        <v>0</v>
      </c>
      <c r="N1577" s="164">
        <v>0.03</v>
      </c>
      <c r="O1577" s="164">
        <f>ROUND(E1577*N1577,2)</f>
        <v>41.23</v>
      </c>
      <c r="P1577" s="164">
        <v>0</v>
      </c>
      <c r="Q1577" s="164">
        <f>ROUND(E1577*P1577,2)</f>
        <v>0</v>
      </c>
      <c r="R1577" s="164"/>
      <c r="S1577" s="164" t="s">
        <v>276</v>
      </c>
      <c r="T1577" s="165" t="s">
        <v>180</v>
      </c>
      <c r="U1577" s="166">
        <v>0</v>
      </c>
      <c r="V1577" s="166">
        <f>ROUND(E1577*U1577,2)</f>
        <v>0</v>
      </c>
      <c r="W1577" s="166"/>
      <c r="X1577" s="166" t="s">
        <v>221</v>
      </c>
      <c r="Y1577" s="167"/>
      <c r="Z1577" s="167"/>
      <c r="AA1577" s="167"/>
      <c r="AB1577" s="167"/>
      <c r="AC1577" s="167"/>
      <c r="AD1577" s="167"/>
      <c r="AE1577" s="167"/>
      <c r="AF1577" s="167"/>
      <c r="AG1577" s="167" t="s">
        <v>222</v>
      </c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</row>
    <row r="1578" spans="1:60" outlineLevel="1">
      <c r="A1578" s="168"/>
      <c r="B1578" s="169"/>
      <c r="C1578" s="179"/>
      <c r="D1578" s="180"/>
      <c r="E1578" s="181"/>
      <c r="F1578" s="166"/>
      <c r="G1578" s="166"/>
      <c r="H1578" s="166"/>
      <c r="I1578" s="166"/>
      <c r="J1578" s="166"/>
      <c r="K1578" s="166"/>
      <c r="L1578" s="166"/>
      <c r="M1578" s="166"/>
      <c r="N1578" s="166"/>
      <c r="O1578" s="166"/>
      <c r="P1578" s="166"/>
      <c r="Q1578" s="166"/>
      <c r="R1578" s="166"/>
      <c r="S1578" s="166"/>
      <c r="T1578" s="166"/>
      <c r="U1578" s="166"/>
      <c r="V1578" s="166"/>
      <c r="W1578" s="166"/>
      <c r="X1578" s="166"/>
      <c r="Y1578" s="167"/>
      <c r="Z1578" s="167"/>
      <c r="AA1578" s="167"/>
      <c r="AB1578" s="167"/>
      <c r="AC1578" s="167"/>
      <c r="AD1578" s="167"/>
      <c r="AE1578" s="167"/>
      <c r="AF1578" s="167"/>
      <c r="AG1578" s="167" t="s">
        <v>226</v>
      </c>
      <c r="AH1578" s="167">
        <v>0</v>
      </c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</row>
    <row r="1579" spans="1:60" outlineLevel="1">
      <c r="A1579" s="168"/>
      <c r="B1579" s="169"/>
      <c r="C1579" s="179"/>
      <c r="D1579" s="180"/>
      <c r="E1579" s="181"/>
      <c r="F1579" s="166"/>
      <c r="G1579" s="166"/>
      <c r="H1579" s="166"/>
      <c r="I1579" s="166"/>
      <c r="J1579" s="166"/>
      <c r="K1579" s="166"/>
      <c r="L1579" s="166"/>
      <c r="M1579" s="166"/>
      <c r="N1579" s="166"/>
      <c r="O1579" s="166"/>
      <c r="P1579" s="166"/>
      <c r="Q1579" s="166"/>
      <c r="R1579" s="166"/>
      <c r="S1579" s="166"/>
      <c r="T1579" s="166"/>
      <c r="U1579" s="166"/>
      <c r="V1579" s="166"/>
      <c r="W1579" s="166"/>
      <c r="X1579" s="166"/>
      <c r="Y1579" s="167"/>
      <c r="Z1579" s="167"/>
      <c r="AA1579" s="167"/>
      <c r="AB1579" s="167"/>
      <c r="AC1579" s="167"/>
      <c r="AD1579" s="167"/>
      <c r="AE1579" s="167"/>
      <c r="AF1579" s="167"/>
      <c r="AG1579" s="167" t="s">
        <v>226</v>
      </c>
      <c r="AH1579" s="167">
        <v>0</v>
      </c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</row>
    <row r="1580" spans="1:60" outlineLevel="1">
      <c r="A1580" s="168"/>
      <c r="B1580" s="169"/>
      <c r="C1580" s="179"/>
      <c r="D1580" s="180"/>
      <c r="E1580" s="181"/>
      <c r="F1580" s="166"/>
      <c r="G1580" s="166"/>
      <c r="H1580" s="166"/>
      <c r="I1580" s="166"/>
      <c r="J1580" s="166"/>
      <c r="K1580" s="166"/>
      <c r="L1580" s="166"/>
      <c r="M1580" s="166"/>
      <c r="N1580" s="166"/>
      <c r="O1580" s="166"/>
      <c r="P1580" s="166"/>
      <c r="Q1580" s="166"/>
      <c r="R1580" s="166"/>
      <c r="S1580" s="166"/>
      <c r="T1580" s="166"/>
      <c r="U1580" s="166"/>
      <c r="V1580" s="166"/>
      <c r="W1580" s="166"/>
      <c r="X1580" s="166"/>
      <c r="Y1580" s="167"/>
      <c r="Z1580" s="167"/>
      <c r="AA1580" s="167"/>
      <c r="AB1580" s="167"/>
      <c r="AC1580" s="167"/>
      <c r="AD1580" s="167"/>
      <c r="AE1580" s="167"/>
      <c r="AF1580" s="167"/>
      <c r="AG1580" s="167" t="s">
        <v>226</v>
      </c>
      <c r="AH1580" s="167">
        <v>0</v>
      </c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</row>
    <row r="1581" spans="1:60" outlineLevel="1">
      <c r="A1581" s="158">
        <v>452</v>
      </c>
      <c r="B1581" s="159" t="s">
        <v>1974</v>
      </c>
      <c r="C1581" s="160" t="s">
        <v>1975</v>
      </c>
      <c r="D1581" s="161" t="s">
        <v>260</v>
      </c>
      <c r="E1581" s="199">
        <v>1374.2</v>
      </c>
      <c r="F1581" s="163"/>
      <c r="G1581" s="164">
        <f>ROUND(E1581*F1581,2)</f>
        <v>0</v>
      </c>
      <c r="H1581" s="163"/>
      <c r="I1581" s="164">
        <f>ROUND(E1581*H1581,2)</f>
        <v>0</v>
      </c>
      <c r="J1581" s="163"/>
      <c r="K1581" s="164">
        <f>ROUND(E1581*J1581,2)</f>
        <v>0</v>
      </c>
      <c r="L1581" s="164">
        <v>21</v>
      </c>
      <c r="M1581" s="164">
        <f>G1581*(1+L1581/100)</f>
        <v>0</v>
      </c>
      <c r="N1581" s="164">
        <v>1E-4</v>
      </c>
      <c r="O1581" s="164">
        <f>ROUND(E1581*N1581,2)</f>
        <v>0.14000000000000001</v>
      </c>
      <c r="P1581" s="164">
        <v>0</v>
      </c>
      <c r="Q1581" s="164">
        <f>ROUND(E1581*P1581,2)</f>
        <v>0</v>
      </c>
      <c r="R1581" s="164"/>
      <c r="S1581" s="164" t="s">
        <v>276</v>
      </c>
      <c r="T1581" s="165" t="s">
        <v>180</v>
      </c>
      <c r="U1581" s="166">
        <v>0</v>
      </c>
      <c r="V1581" s="166">
        <f>ROUND(E1581*U1581,2)</f>
        <v>0</v>
      </c>
      <c r="W1581" s="166"/>
      <c r="X1581" s="166" t="s">
        <v>221</v>
      </c>
      <c r="Y1581" s="167"/>
      <c r="Z1581" s="167"/>
      <c r="AA1581" s="167"/>
      <c r="AB1581" s="167"/>
      <c r="AC1581" s="167"/>
      <c r="AD1581" s="167"/>
      <c r="AE1581" s="167"/>
      <c r="AF1581" s="167"/>
      <c r="AG1581" s="167" t="s">
        <v>222</v>
      </c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</row>
    <row r="1582" spans="1:60" outlineLevel="1">
      <c r="A1582" s="168"/>
      <c r="B1582" s="169"/>
      <c r="C1582" s="179" t="s">
        <v>2078</v>
      </c>
      <c r="D1582" s="180"/>
      <c r="E1582" s="200">
        <v>1374.2</v>
      </c>
      <c r="F1582" s="166"/>
      <c r="G1582" s="166"/>
      <c r="H1582" s="166"/>
      <c r="I1582" s="166"/>
      <c r="J1582" s="166"/>
      <c r="K1582" s="166"/>
      <c r="L1582" s="166"/>
      <c r="M1582" s="166"/>
      <c r="N1582" s="166"/>
      <c r="O1582" s="166"/>
      <c r="P1582" s="166"/>
      <c r="Q1582" s="166"/>
      <c r="R1582" s="166"/>
      <c r="S1582" s="166"/>
      <c r="T1582" s="166"/>
      <c r="U1582" s="166"/>
      <c r="V1582" s="166"/>
      <c r="W1582" s="166"/>
      <c r="X1582" s="166"/>
      <c r="Y1582" s="167"/>
      <c r="Z1582" s="167"/>
      <c r="AA1582" s="167"/>
      <c r="AB1582" s="167"/>
      <c r="AC1582" s="167"/>
      <c r="AD1582" s="167"/>
      <c r="AE1582" s="167"/>
      <c r="AF1582" s="167"/>
      <c r="AG1582" s="167" t="s">
        <v>226</v>
      </c>
      <c r="AH1582" s="167">
        <v>5</v>
      </c>
      <c r="AI1582" s="167"/>
      <c r="AJ1582" s="167"/>
      <c r="AK1582" s="167"/>
      <c r="AL1582" s="167"/>
      <c r="AM1582" s="167"/>
      <c r="AN1582" s="167"/>
      <c r="AO1582" s="167"/>
      <c r="AP1582" s="167"/>
      <c r="AQ1582" s="167"/>
      <c r="AR1582" s="167"/>
      <c r="AS1582" s="167"/>
      <c r="AT1582" s="167"/>
      <c r="AU1582" s="167"/>
      <c r="AV1582" s="167"/>
      <c r="AW1582" s="167"/>
      <c r="AX1582" s="167"/>
      <c r="AY1582" s="167"/>
      <c r="AZ1582" s="167"/>
      <c r="BA1582" s="167"/>
      <c r="BB1582" s="167"/>
      <c r="BC1582" s="167"/>
      <c r="BD1582" s="167"/>
      <c r="BE1582" s="167"/>
      <c r="BF1582" s="167"/>
      <c r="BG1582" s="167"/>
      <c r="BH1582" s="167"/>
    </row>
    <row r="1583" spans="1:60" outlineLevel="1">
      <c r="A1583" s="158">
        <v>453</v>
      </c>
      <c r="B1583" s="159" t="s">
        <v>1976</v>
      </c>
      <c r="C1583" s="160" t="s">
        <v>1977</v>
      </c>
      <c r="D1583" s="161" t="s">
        <v>239</v>
      </c>
      <c r="E1583" s="199">
        <v>42.0505</v>
      </c>
      <c r="F1583" s="163"/>
      <c r="G1583" s="164">
        <f>ROUND(E1583*F1583,2)</f>
        <v>0</v>
      </c>
      <c r="H1583" s="163"/>
      <c r="I1583" s="164">
        <f>ROUND(E1583*H1583,2)</f>
        <v>0</v>
      </c>
      <c r="J1583" s="163"/>
      <c r="K1583" s="164">
        <f>ROUND(E1583*J1583,2)</f>
        <v>0</v>
      </c>
      <c r="L1583" s="164">
        <v>21</v>
      </c>
      <c r="M1583" s="164">
        <f>G1583*(1+L1583/100)</f>
        <v>0</v>
      </c>
      <c r="N1583" s="164">
        <v>0</v>
      </c>
      <c r="O1583" s="164">
        <f>ROUND(E1583*N1583,2)</f>
        <v>0</v>
      </c>
      <c r="P1583" s="164">
        <v>0</v>
      </c>
      <c r="Q1583" s="164">
        <f>ROUND(E1583*P1583,2)</f>
        <v>0</v>
      </c>
      <c r="R1583" s="164" t="s">
        <v>1934</v>
      </c>
      <c r="S1583" s="164" t="s">
        <v>179</v>
      </c>
      <c r="T1583" s="165" t="s">
        <v>179</v>
      </c>
      <c r="U1583" s="166">
        <v>1.375</v>
      </c>
      <c r="V1583" s="166">
        <f>ROUND(E1583*U1583,2)</f>
        <v>57.82</v>
      </c>
      <c r="W1583" s="166"/>
      <c r="X1583" s="166" t="s">
        <v>1494</v>
      </c>
      <c r="Y1583" s="167"/>
      <c r="Z1583" s="167"/>
      <c r="AA1583" s="167"/>
      <c r="AB1583" s="167"/>
      <c r="AC1583" s="167"/>
      <c r="AD1583" s="167"/>
      <c r="AE1583" s="167"/>
      <c r="AF1583" s="167"/>
      <c r="AG1583" s="167" t="s">
        <v>1495</v>
      </c>
      <c r="AH1583" s="167"/>
      <c r="AI1583" s="167"/>
      <c r="AJ1583" s="167"/>
      <c r="AK1583" s="167"/>
      <c r="AL1583" s="167"/>
      <c r="AM1583" s="167"/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</row>
    <row r="1584" spans="1:60" ht="12.75" customHeight="1" outlineLevel="1">
      <c r="A1584" s="168"/>
      <c r="B1584" s="169"/>
      <c r="C1584" s="244" t="s">
        <v>1594</v>
      </c>
      <c r="D1584" s="244"/>
      <c r="E1584" s="244"/>
      <c r="F1584" s="244"/>
      <c r="G1584" s="244"/>
      <c r="H1584" s="166"/>
      <c r="I1584" s="166"/>
      <c r="J1584" s="166"/>
      <c r="K1584" s="166"/>
      <c r="L1584" s="166"/>
      <c r="M1584" s="166"/>
      <c r="N1584" s="166"/>
      <c r="O1584" s="166"/>
      <c r="P1584" s="166"/>
      <c r="Q1584" s="166"/>
      <c r="R1584" s="166"/>
      <c r="S1584" s="166"/>
      <c r="T1584" s="166"/>
      <c r="U1584" s="166"/>
      <c r="V1584" s="166"/>
      <c r="W1584" s="166"/>
      <c r="X1584" s="166"/>
      <c r="Y1584" s="167"/>
      <c r="Z1584" s="167"/>
      <c r="AA1584" s="167"/>
      <c r="AB1584" s="167"/>
      <c r="AC1584" s="167"/>
      <c r="AD1584" s="167"/>
      <c r="AE1584" s="167"/>
      <c r="AF1584" s="167"/>
      <c r="AG1584" s="167" t="s">
        <v>224</v>
      </c>
      <c r="AH1584" s="167"/>
      <c r="AI1584" s="167"/>
      <c r="AJ1584" s="167"/>
      <c r="AK1584" s="167"/>
      <c r="AL1584" s="167"/>
      <c r="AM1584" s="167"/>
      <c r="AN1584" s="167"/>
      <c r="AO1584" s="167"/>
      <c r="AP1584" s="167"/>
      <c r="AQ1584" s="167"/>
      <c r="AR1584" s="167"/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</row>
    <row r="1585" spans="1:60">
      <c r="A1585" s="150" t="s">
        <v>174</v>
      </c>
      <c r="B1585" s="151" t="s">
        <v>125</v>
      </c>
      <c r="C1585" s="152" t="s">
        <v>126</v>
      </c>
      <c r="D1585" s="153"/>
      <c r="E1585" s="154"/>
      <c r="F1585" s="155"/>
      <c r="G1585" s="155">
        <f>SUMIF(AG1586:AG1667,"&lt;&gt;NOR",G1586:G1667)</f>
        <v>0</v>
      </c>
      <c r="H1585" s="155"/>
      <c r="I1585" s="155">
        <f>SUM(I1586:I1667)</f>
        <v>0</v>
      </c>
      <c r="J1585" s="155"/>
      <c r="K1585" s="155">
        <f>SUM(K1586:K1667)</f>
        <v>0</v>
      </c>
      <c r="L1585" s="155"/>
      <c r="M1585" s="155">
        <f>SUM(M1586:M1667)</f>
        <v>0</v>
      </c>
      <c r="N1585" s="155"/>
      <c r="O1585" s="155">
        <f>SUM(O1586:O1667)</f>
        <v>9.7200000000000006</v>
      </c>
      <c r="P1585" s="155"/>
      <c r="Q1585" s="155">
        <f>SUM(Q1586:Q1667)</f>
        <v>0</v>
      </c>
      <c r="R1585" s="155"/>
      <c r="S1585" s="155"/>
      <c r="T1585" s="156"/>
      <c r="U1585" s="157"/>
      <c r="V1585" s="157">
        <f>SUM(V1586:V1667)</f>
        <v>523.54999999999995</v>
      </c>
      <c r="W1585" s="157"/>
      <c r="X1585" s="157"/>
      <c r="AG1585" t="s">
        <v>175</v>
      </c>
    </row>
    <row r="1586" spans="1:60" outlineLevel="1">
      <c r="A1586" s="158">
        <v>454</v>
      </c>
      <c r="B1586" s="159" t="s">
        <v>1978</v>
      </c>
      <c r="C1586" s="160" t="s">
        <v>1979</v>
      </c>
      <c r="D1586" s="161" t="s">
        <v>260</v>
      </c>
      <c r="E1586" s="162">
        <v>445.89</v>
      </c>
      <c r="F1586" s="163"/>
      <c r="G1586" s="164">
        <f>ROUND(E1586*F1586,2)</f>
        <v>0</v>
      </c>
      <c r="H1586" s="163"/>
      <c r="I1586" s="164">
        <f>ROUND(E1586*H1586,2)</f>
        <v>0</v>
      </c>
      <c r="J1586" s="163"/>
      <c r="K1586" s="164">
        <f>ROUND(E1586*J1586,2)</f>
        <v>0</v>
      </c>
      <c r="L1586" s="164">
        <v>21</v>
      </c>
      <c r="M1586" s="164">
        <f>G1586*(1+L1586/100)</f>
        <v>0</v>
      </c>
      <c r="N1586" s="164">
        <v>2.1000000000000001E-4</v>
      </c>
      <c r="O1586" s="164">
        <f>ROUND(E1586*N1586,2)</f>
        <v>0.09</v>
      </c>
      <c r="P1586" s="164">
        <v>0</v>
      </c>
      <c r="Q1586" s="164">
        <f>ROUND(E1586*P1586,2)</f>
        <v>0</v>
      </c>
      <c r="R1586" s="164" t="s">
        <v>1856</v>
      </c>
      <c r="S1586" s="164" t="s">
        <v>179</v>
      </c>
      <c r="T1586" s="165" t="s">
        <v>179</v>
      </c>
      <c r="U1586" s="166">
        <v>0.05</v>
      </c>
      <c r="V1586" s="166">
        <f>ROUND(E1586*U1586,2)</f>
        <v>22.29</v>
      </c>
      <c r="W1586" s="166"/>
      <c r="X1586" s="166" t="s">
        <v>221</v>
      </c>
      <c r="Y1586" s="167"/>
      <c r="Z1586" s="167"/>
      <c r="AA1586" s="167"/>
      <c r="AB1586" s="167"/>
      <c r="AC1586" s="167"/>
      <c r="AD1586" s="167"/>
      <c r="AE1586" s="167"/>
      <c r="AF1586" s="167"/>
      <c r="AG1586" s="167" t="s">
        <v>222</v>
      </c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</row>
    <row r="1587" spans="1:60" ht="12.75" customHeight="1" outlineLevel="1">
      <c r="A1587" s="168"/>
      <c r="B1587" s="169"/>
      <c r="C1587" s="242" t="s">
        <v>1980</v>
      </c>
      <c r="D1587" s="242"/>
      <c r="E1587" s="242"/>
      <c r="F1587" s="242"/>
      <c r="G1587" s="242"/>
      <c r="H1587" s="166"/>
      <c r="I1587" s="166"/>
      <c r="J1587" s="166"/>
      <c r="K1587" s="166"/>
      <c r="L1587" s="166"/>
      <c r="M1587" s="166"/>
      <c r="N1587" s="166"/>
      <c r="O1587" s="166"/>
      <c r="P1587" s="166"/>
      <c r="Q1587" s="166"/>
      <c r="R1587" s="166"/>
      <c r="S1587" s="166"/>
      <c r="T1587" s="166"/>
      <c r="U1587" s="166"/>
      <c r="V1587" s="166"/>
      <c r="W1587" s="166"/>
      <c r="X1587" s="166"/>
      <c r="Y1587" s="167"/>
      <c r="Z1587" s="167"/>
      <c r="AA1587" s="167"/>
      <c r="AB1587" s="167"/>
      <c r="AC1587" s="167"/>
      <c r="AD1587" s="167"/>
      <c r="AE1587" s="167"/>
      <c r="AF1587" s="167"/>
      <c r="AG1587" s="167" t="s">
        <v>184</v>
      </c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</row>
    <row r="1588" spans="1:60" outlineLevel="1">
      <c r="A1588" s="168"/>
      <c r="B1588" s="169"/>
      <c r="C1588" s="179" t="s">
        <v>761</v>
      </c>
      <c r="D1588" s="180"/>
      <c r="E1588" s="181">
        <v>445.89</v>
      </c>
      <c r="F1588" s="166"/>
      <c r="G1588" s="166"/>
      <c r="H1588" s="166"/>
      <c r="I1588" s="166"/>
      <c r="J1588" s="166"/>
      <c r="K1588" s="166"/>
      <c r="L1588" s="166"/>
      <c r="M1588" s="166"/>
      <c r="N1588" s="166"/>
      <c r="O1588" s="166"/>
      <c r="P1588" s="166"/>
      <c r="Q1588" s="166"/>
      <c r="R1588" s="166"/>
      <c r="S1588" s="166"/>
      <c r="T1588" s="166"/>
      <c r="U1588" s="166"/>
      <c r="V1588" s="166"/>
      <c r="W1588" s="166"/>
      <c r="X1588" s="166"/>
      <c r="Y1588" s="167"/>
      <c r="Z1588" s="167"/>
      <c r="AA1588" s="167"/>
      <c r="AB1588" s="167"/>
      <c r="AC1588" s="167"/>
      <c r="AD1588" s="167"/>
      <c r="AE1588" s="167"/>
      <c r="AF1588" s="167"/>
      <c r="AG1588" s="167" t="s">
        <v>226</v>
      </c>
      <c r="AH1588" s="167">
        <v>5</v>
      </c>
      <c r="AI1588" s="167"/>
      <c r="AJ1588" s="167"/>
      <c r="AK1588" s="167"/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</row>
    <row r="1589" spans="1:60" outlineLevel="1">
      <c r="A1589" s="158">
        <v>455</v>
      </c>
      <c r="B1589" s="159" t="s">
        <v>1981</v>
      </c>
      <c r="C1589" s="160" t="s">
        <v>1982</v>
      </c>
      <c r="D1589" s="161" t="s">
        <v>327</v>
      </c>
      <c r="E1589" s="162">
        <v>224</v>
      </c>
      <c r="F1589" s="163"/>
      <c r="G1589" s="164">
        <f>ROUND(E1589*F1589,2)</f>
        <v>0</v>
      </c>
      <c r="H1589" s="163"/>
      <c r="I1589" s="164">
        <f>ROUND(E1589*H1589,2)</f>
        <v>0</v>
      </c>
      <c r="J1589" s="163"/>
      <c r="K1589" s="164">
        <f>ROUND(E1589*J1589,2)</f>
        <v>0</v>
      </c>
      <c r="L1589" s="164">
        <v>21</v>
      </c>
      <c r="M1589" s="164">
        <f>G1589*(1+L1589/100)</f>
        <v>0</v>
      </c>
      <c r="N1589" s="164">
        <v>0</v>
      </c>
      <c r="O1589" s="164">
        <f>ROUND(E1589*N1589,2)</f>
        <v>0</v>
      </c>
      <c r="P1589" s="164">
        <v>0</v>
      </c>
      <c r="Q1589" s="164">
        <f>ROUND(E1589*P1589,2)</f>
        <v>0</v>
      </c>
      <c r="R1589" s="164" t="s">
        <v>1856</v>
      </c>
      <c r="S1589" s="164" t="s">
        <v>179</v>
      </c>
      <c r="T1589" s="165" t="s">
        <v>179</v>
      </c>
      <c r="U1589" s="166">
        <v>0.13</v>
      </c>
      <c r="V1589" s="166">
        <f>ROUND(E1589*U1589,2)</f>
        <v>29.12</v>
      </c>
      <c r="W1589" s="166"/>
      <c r="X1589" s="166" t="s">
        <v>221</v>
      </c>
      <c r="Y1589" s="167"/>
      <c r="Z1589" s="167"/>
      <c r="AA1589" s="167"/>
      <c r="AB1589" s="167"/>
      <c r="AC1589" s="167"/>
      <c r="AD1589" s="167"/>
      <c r="AE1589" s="167"/>
      <c r="AF1589" s="167"/>
      <c r="AG1589" s="167" t="s">
        <v>222</v>
      </c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</row>
    <row r="1590" spans="1:60" outlineLevel="1">
      <c r="A1590" s="168"/>
      <c r="B1590" s="169"/>
      <c r="C1590" s="179" t="s">
        <v>1983</v>
      </c>
      <c r="D1590" s="180"/>
      <c r="E1590" s="181">
        <v>224</v>
      </c>
      <c r="F1590" s="166"/>
      <c r="G1590" s="166"/>
      <c r="H1590" s="166"/>
      <c r="I1590" s="166"/>
      <c r="J1590" s="166"/>
      <c r="K1590" s="166"/>
      <c r="L1590" s="166"/>
      <c r="M1590" s="166"/>
      <c r="N1590" s="166"/>
      <c r="O1590" s="166"/>
      <c r="P1590" s="166"/>
      <c r="Q1590" s="166"/>
      <c r="R1590" s="166"/>
      <c r="S1590" s="166"/>
      <c r="T1590" s="166"/>
      <c r="U1590" s="166"/>
      <c r="V1590" s="166"/>
      <c r="W1590" s="166"/>
      <c r="X1590" s="166"/>
      <c r="Y1590" s="167"/>
      <c r="Z1590" s="167"/>
      <c r="AA1590" s="167"/>
      <c r="AB1590" s="167"/>
      <c r="AC1590" s="167"/>
      <c r="AD1590" s="167"/>
      <c r="AE1590" s="167"/>
      <c r="AF1590" s="167"/>
      <c r="AG1590" s="167" t="s">
        <v>226</v>
      </c>
      <c r="AH1590" s="167">
        <v>0</v>
      </c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</row>
    <row r="1591" spans="1:60" ht="22.5" outlineLevel="1">
      <c r="A1591" s="158">
        <v>456</v>
      </c>
      <c r="B1591" s="159" t="s">
        <v>1984</v>
      </c>
      <c r="C1591" s="160" t="s">
        <v>1985</v>
      </c>
      <c r="D1591" s="161" t="s">
        <v>260</v>
      </c>
      <c r="E1591" s="162">
        <v>445.89</v>
      </c>
      <c r="F1591" s="163"/>
      <c r="G1591" s="164">
        <f>ROUND(E1591*F1591,2)</f>
        <v>0</v>
      </c>
      <c r="H1591" s="163"/>
      <c r="I1591" s="164">
        <f>ROUND(E1591*H1591,2)</f>
        <v>0</v>
      </c>
      <c r="J1591" s="163"/>
      <c r="K1591" s="164">
        <f>ROUND(E1591*J1591,2)</f>
        <v>0</v>
      </c>
      <c r="L1591" s="164">
        <v>21</v>
      </c>
      <c r="M1591" s="164">
        <f>G1591*(1+L1591/100)</f>
        <v>0</v>
      </c>
      <c r="N1591" s="164">
        <v>4.9699999999999996E-3</v>
      </c>
      <c r="O1591" s="164">
        <f>ROUND(E1591*N1591,2)</f>
        <v>2.2200000000000002</v>
      </c>
      <c r="P1591" s="164">
        <v>0</v>
      </c>
      <c r="Q1591" s="164">
        <f>ROUND(E1591*P1591,2)</f>
        <v>0</v>
      </c>
      <c r="R1591" s="164" t="s">
        <v>1856</v>
      </c>
      <c r="S1591" s="164" t="s">
        <v>179</v>
      </c>
      <c r="T1591" s="165" t="s">
        <v>179</v>
      </c>
      <c r="U1591" s="166">
        <v>0.98399999999999999</v>
      </c>
      <c r="V1591" s="166">
        <f>ROUND(E1591*U1591,2)</f>
        <v>438.76</v>
      </c>
      <c r="W1591" s="166"/>
      <c r="X1591" s="166" t="s">
        <v>221</v>
      </c>
      <c r="Y1591" s="167"/>
      <c r="Z1591" s="167"/>
      <c r="AA1591" s="167"/>
      <c r="AB1591" s="167"/>
      <c r="AC1591" s="167"/>
      <c r="AD1591" s="167"/>
      <c r="AE1591" s="167"/>
      <c r="AF1591" s="167"/>
      <c r="AG1591" s="167" t="s">
        <v>222</v>
      </c>
      <c r="AH1591" s="167"/>
      <c r="AI1591" s="167"/>
      <c r="AJ1591" s="167"/>
      <c r="AK1591" s="167"/>
      <c r="AL1591" s="167"/>
      <c r="AM1591" s="167"/>
      <c r="AN1591" s="167"/>
      <c r="AO1591" s="167"/>
      <c r="AP1591" s="167"/>
      <c r="AQ1591" s="167"/>
      <c r="AR1591" s="167"/>
      <c r="AS1591" s="167"/>
      <c r="AT1591" s="167"/>
      <c r="AU1591" s="167"/>
      <c r="AV1591" s="167"/>
      <c r="AW1591" s="167"/>
      <c r="AX1591" s="167"/>
      <c r="AY1591" s="167"/>
      <c r="AZ1591" s="167"/>
      <c r="BA1591" s="167"/>
      <c r="BB1591" s="167"/>
      <c r="BC1591" s="167"/>
      <c r="BD1591" s="167"/>
      <c r="BE1591" s="167"/>
      <c r="BF1591" s="167"/>
      <c r="BG1591" s="167"/>
      <c r="BH1591" s="167"/>
    </row>
    <row r="1592" spans="1:60" outlineLevel="1">
      <c r="A1592" s="168"/>
      <c r="B1592" s="169"/>
      <c r="C1592" s="179" t="s">
        <v>1986</v>
      </c>
      <c r="D1592" s="180"/>
      <c r="E1592" s="181">
        <v>15.44</v>
      </c>
      <c r="F1592" s="166"/>
      <c r="G1592" s="166"/>
      <c r="H1592" s="166"/>
      <c r="I1592" s="166"/>
      <c r="J1592" s="166"/>
      <c r="K1592" s="166"/>
      <c r="L1592" s="166"/>
      <c r="M1592" s="166"/>
      <c r="N1592" s="166"/>
      <c r="O1592" s="166"/>
      <c r="P1592" s="166"/>
      <c r="Q1592" s="166"/>
      <c r="R1592" s="166"/>
      <c r="S1592" s="166"/>
      <c r="T1592" s="166"/>
      <c r="U1592" s="166"/>
      <c r="V1592" s="166"/>
      <c r="W1592" s="166"/>
      <c r="X1592" s="166"/>
      <c r="Y1592" s="167"/>
      <c r="Z1592" s="167"/>
      <c r="AA1592" s="167"/>
      <c r="AB1592" s="167"/>
      <c r="AC1592" s="167"/>
      <c r="AD1592" s="167"/>
      <c r="AE1592" s="167"/>
      <c r="AF1592" s="167"/>
      <c r="AG1592" s="167" t="s">
        <v>226</v>
      </c>
      <c r="AH1592" s="167">
        <v>0</v>
      </c>
      <c r="AI1592" s="167"/>
      <c r="AJ1592" s="167"/>
      <c r="AK1592" s="167"/>
      <c r="AL1592" s="167"/>
      <c r="AM1592" s="167"/>
      <c r="AN1592" s="167"/>
      <c r="AO1592" s="167"/>
      <c r="AP1592" s="167"/>
      <c r="AQ1592" s="167"/>
      <c r="AR1592" s="167"/>
      <c r="AS1592" s="167"/>
      <c r="AT1592" s="167"/>
      <c r="AU1592" s="167"/>
      <c r="AV1592" s="167"/>
      <c r="AW1592" s="167"/>
      <c r="AX1592" s="167"/>
      <c r="AY1592" s="167"/>
      <c r="AZ1592" s="167"/>
      <c r="BA1592" s="167"/>
      <c r="BB1592" s="167"/>
      <c r="BC1592" s="167"/>
      <c r="BD1592" s="167"/>
      <c r="BE1592" s="167"/>
      <c r="BF1592" s="167"/>
      <c r="BG1592" s="167"/>
      <c r="BH1592" s="167"/>
    </row>
    <row r="1593" spans="1:60" outlineLevel="1">
      <c r="A1593" s="168"/>
      <c r="B1593" s="169"/>
      <c r="C1593" s="179" t="s">
        <v>1987</v>
      </c>
      <c r="D1593" s="180"/>
      <c r="E1593" s="181">
        <v>8.52</v>
      </c>
      <c r="F1593" s="166"/>
      <c r="G1593" s="166"/>
      <c r="H1593" s="166"/>
      <c r="I1593" s="166"/>
      <c r="J1593" s="166"/>
      <c r="K1593" s="166"/>
      <c r="L1593" s="166"/>
      <c r="M1593" s="166"/>
      <c r="N1593" s="166"/>
      <c r="O1593" s="166"/>
      <c r="P1593" s="166"/>
      <c r="Q1593" s="166"/>
      <c r="R1593" s="166"/>
      <c r="S1593" s="166"/>
      <c r="T1593" s="166"/>
      <c r="U1593" s="166"/>
      <c r="V1593" s="166"/>
      <c r="W1593" s="166"/>
      <c r="X1593" s="166"/>
      <c r="Y1593" s="167"/>
      <c r="Z1593" s="167"/>
      <c r="AA1593" s="167"/>
      <c r="AB1593" s="167"/>
      <c r="AC1593" s="167"/>
      <c r="AD1593" s="167"/>
      <c r="AE1593" s="167"/>
      <c r="AF1593" s="167"/>
      <c r="AG1593" s="167" t="s">
        <v>226</v>
      </c>
      <c r="AH1593" s="167">
        <v>0</v>
      </c>
      <c r="AI1593" s="167"/>
      <c r="AJ1593" s="167"/>
      <c r="AK1593" s="167"/>
      <c r="AL1593" s="167"/>
      <c r="AM1593" s="167"/>
      <c r="AN1593" s="167"/>
      <c r="AO1593" s="167"/>
      <c r="AP1593" s="167"/>
      <c r="AQ1593" s="167"/>
      <c r="AR1593" s="167"/>
      <c r="AS1593" s="167"/>
      <c r="AT1593" s="167"/>
      <c r="AU1593" s="167"/>
      <c r="AV1593" s="167"/>
      <c r="AW1593" s="167"/>
      <c r="AX1593" s="167"/>
      <c r="AY1593" s="167"/>
      <c r="AZ1593" s="167"/>
      <c r="BA1593" s="167"/>
      <c r="BB1593" s="167"/>
      <c r="BC1593" s="167"/>
      <c r="BD1593" s="167"/>
      <c r="BE1593" s="167"/>
      <c r="BF1593" s="167"/>
      <c r="BG1593" s="167"/>
      <c r="BH1593" s="167"/>
    </row>
    <row r="1594" spans="1:60" outlineLevel="1">
      <c r="A1594" s="168"/>
      <c r="B1594" s="169"/>
      <c r="C1594" s="179" t="s">
        <v>1988</v>
      </c>
      <c r="D1594" s="180"/>
      <c r="E1594" s="181">
        <v>6.92</v>
      </c>
      <c r="F1594" s="166"/>
      <c r="G1594" s="166"/>
      <c r="H1594" s="166"/>
      <c r="I1594" s="166"/>
      <c r="J1594" s="166"/>
      <c r="K1594" s="166"/>
      <c r="L1594" s="166"/>
      <c r="M1594" s="166"/>
      <c r="N1594" s="166"/>
      <c r="O1594" s="166"/>
      <c r="P1594" s="166"/>
      <c r="Q1594" s="166"/>
      <c r="R1594" s="166"/>
      <c r="S1594" s="166"/>
      <c r="T1594" s="166"/>
      <c r="U1594" s="166"/>
      <c r="V1594" s="166"/>
      <c r="W1594" s="166"/>
      <c r="X1594" s="166"/>
      <c r="Y1594" s="167"/>
      <c r="Z1594" s="167"/>
      <c r="AA1594" s="167"/>
      <c r="AB1594" s="167"/>
      <c r="AC1594" s="167"/>
      <c r="AD1594" s="167"/>
      <c r="AE1594" s="167"/>
      <c r="AF1594" s="167"/>
      <c r="AG1594" s="167" t="s">
        <v>226</v>
      </c>
      <c r="AH1594" s="167">
        <v>0</v>
      </c>
      <c r="AI1594" s="167"/>
      <c r="AJ1594" s="167"/>
      <c r="AK1594" s="167"/>
      <c r="AL1594" s="167"/>
      <c r="AM1594" s="167"/>
      <c r="AN1594" s="167"/>
      <c r="AO1594" s="167"/>
      <c r="AP1594" s="167"/>
      <c r="AQ1594" s="167"/>
      <c r="AR1594" s="167"/>
      <c r="AS1594" s="167"/>
      <c r="AT1594" s="167"/>
      <c r="AU1594" s="167"/>
      <c r="AV1594" s="167"/>
      <c r="AW1594" s="167"/>
      <c r="AX1594" s="167"/>
      <c r="AY1594" s="167"/>
      <c r="AZ1594" s="167"/>
      <c r="BA1594" s="167"/>
      <c r="BB1594" s="167"/>
      <c r="BC1594" s="167"/>
      <c r="BD1594" s="167"/>
      <c r="BE1594" s="167"/>
      <c r="BF1594" s="167"/>
      <c r="BG1594" s="167"/>
      <c r="BH1594" s="167"/>
    </row>
    <row r="1595" spans="1:60" outlineLevel="1">
      <c r="A1595" s="168"/>
      <c r="B1595" s="169"/>
      <c r="C1595" s="179" t="s">
        <v>1989</v>
      </c>
      <c r="D1595" s="180"/>
      <c r="E1595" s="181">
        <v>10.039999999999999</v>
      </c>
      <c r="F1595" s="166"/>
      <c r="G1595" s="166"/>
      <c r="H1595" s="166"/>
      <c r="I1595" s="166"/>
      <c r="J1595" s="166"/>
      <c r="K1595" s="166"/>
      <c r="L1595" s="166"/>
      <c r="M1595" s="166"/>
      <c r="N1595" s="166"/>
      <c r="O1595" s="166"/>
      <c r="P1595" s="166"/>
      <c r="Q1595" s="166"/>
      <c r="R1595" s="166"/>
      <c r="S1595" s="166"/>
      <c r="T1595" s="166"/>
      <c r="U1595" s="166"/>
      <c r="V1595" s="166"/>
      <c r="W1595" s="166"/>
      <c r="X1595" s="166"/>
      <c r="Y1595" s="167"/>
      <c r="Z1595" s="167"/>
      <c r="AA1595" s="167"/>
      <c r="AB1595" s="167"/>
      <c r="AC1595" s="167"/>
      <c r="AD1595" s="167"/>
      <c r="AE1595" s="167"/>
      <c r="AF1595" s="167"/>
      <c r="AG1595" s="167" t="s">
        <v>226</v>
      </c>
      <c r="AH1595" s="167">
        <v>0</v>
      </c>
      <c r="AI1595" s="167"/>
      <c r="AJ1595" s="167"/>
      <c r="AK1595" s="167"/>
      <c r="AL1595" s="167"/>
      <c r="AM1595" s="167"/>
      <c r="AN1595" s="167"/>
      <c r="AO1595" s="167"/>
      <c r="AP1595" s="167"/>
      <c r="AQ1595" s="167"/>
      <c r="AR1595" s="167"/>
      <c r="AS1595" s="167"/>
      <c r="AT1595" s="167"/>
      <c r="AU1595" s="167"/>
      <c r="AV1595" s="167"/>
      <c r="AW1595" s="167"/>
      <c r="AX1595" s="167"/>
      <c r="AY1595" s="167"/>
      <c r="AZ1595" s="167"/>
      <c r="BA1595" s="167"/>
      <c r="BB1595" s="167"/>
      <c r="BC1595" s="167"/>
      <c r="BD1595" s="167"/>
      <c r="BE1595" s="167"/>
      <c r="BF1595" s="167"/>
      <c r="BG1595" s="167"/>
      <c r="BH1595" s="167"/>
    </row>
    <row r="1596" spans="1:60" outlineLevel="1">
      <c r="A1596" s="168"/>
      <c r="B1596" s="169"/>
      <c r="C1596" s="179" t="s">
        <v>1990</v>
      </c>
      <c r="D1596" s="180"/>
      <c r="E1596" s="181">
        <v>9.0399999999999991</v>
      </c>
      <c r="F1596" s="166"/>
      <c r="G1596" s="166"/>
      <c r="H1596" s="166"/>
      <c r="I1596" s="166"/>
      <c r="J1596" s="166"/>
      <c r="K1596" s="166"/>
      <c r="L1596" s="166"/>
      <c r="M1596" s="166"/>
      <c r="N1596" s="166"/>
      <c r="O1596" s="166"/>
      <c r="P1596" s="166"/>
      <c r="Q1596" s="166"/>
      <c r="R1596" s="166"/>
      <c r="S1596" s="166"/>
      <c r="T1596" s="166"/>
      <c r="U1596" s="166"/>
      <c r="V1596" s="166"/>
      <c r="W1596" s="166"/>
      <c r="X1596" s="166"/>
      <c r="Y1596" s="167"/>
      <c r="Z1596" s="167"/>
      <c r="AA1596" s="167"/>
      <c r="AB1596" s="167"/>
      <c r="AC1596" s="167"/>
      <c r="AD1596" s="167"/>
      <c r="AE1596" s="167"/>
      <c r="AF1596" s="167"/>
      <c r="AG1596" s="167" t="s">
        <v>226</v>
      </c>
      <c r="AH1596" s="167">
        <v>0</v>
      </c>
      <c r="AI1596" s="167"/>
      <c r="AJ1596" s="167"/>
      <c r="AK1596" s="167"/>
      <c r="AL1596" s="167"/>
      <c r="AM1596" s="167"/>
      <c r="AN1596" s="167"/>
      <c r="AO1596" s="167"/>
      <c r="AP1596" s="167"/>
      <c r="AQ1596" s="167"/>
      <c r="AR1596" s="167"/>
      <c r="AS1596" s="167"/>
      <c r="AT1596" s="167"/>
      <c r="AU1596" s="167"/>
      <c r="AV1596" s="167"/>
      <c r="AW1596" s="167"/>
      <c r="AX1596" s="167"/>
      <c r="AY1596" s="167"/>
      <c r="AZ1596" s="167"/>
      <c r="BA1596" s="167"/>
      <c r="BB1596" s="167"/>
      <c r="BC1596" s="167"/>
      <c r="BD1596" s="167"/>
      <c r="BE1596" s="167"/>
      <c r="BF1596" s="167"/>
      <c r="BG1596" s="167"/>
      <c r="BH1596" s="167"/>
    </row>
    <row r="1597" spans="1:60" outlineLevel="1">
      <c r="A1597" s="168"/>
      <c r="B1597" s="169"/>
      <c r="C1597" s="179" t="s">
        <v>1991</v>
      </c>
      <c r="D1597" s="180"/>
      <c r="E1597" s="181">
        <v>25</v>
      </c>
      <c r="F1597" s="166"/>
      <c r="G1597" s="166"/>
      <c r="H1597" s="166"/>
      <c r="I1597" s="166"/>
      <c r="J1597" s="166"/>
      <c r="K1597" s="166"/>
      <c r="L1597" s="166"/>
      <c r="M1597" s="166"/>
      <c r="N1597" s="166"/>
      <c r="O1597" s="166"/>
      <c r="P1597" s="166"/>
      <c r="Q1597" s="166"/>
      <c r="R1597" s="166"/>
      <c r="S1597" s="166"/>
      <c r="T1597" s="166"/>
      <c r="U1597" s="166"/>
      <c r="V1597" s="166"/>
      <c r="W1597" s="166"/>
      <c r="X1597" s="166"/>
      <c r="Y1597" s="167"/>
      <c r="Z1597" s="167"/>
      <c r="AA1597" s="167"/>
      <c r="AB1597" s="167"/>
      <c r="AC1597" s="167"/>
      <c r="AD1597" s="167"/>
      <c r="AE1597" s="167"/>
      <c r="AF1597" s="167"/>
      <c r="AG1597" s="167" t="s">
        <v>226</v>
      </c>
      <c r="AH1597" s="167">
        <v>0</v>
      </c>
      <c r="AI1597" s="167"/>
      <c r="AJ1597" s="167"/>
      <c r="AK1597" s="167"/>
      <c r="AL1597" s="167"/>
      <c r="AM1597" s="167"/>
      <c r="AN1597" s="167"/>
      <c r="AO1597" s="167"/>
      <c r="AP1597" s="167"/>
      <c r="AQ1597" s="167"/>
      <c r="AR1597" s="167"/>
      <c r="AS1597" s="167"/>
      <c r="AT1597" s="167"/>
      <c r="AU1597" s="167"/>
      <c r="AV1597" s="167"/>
      <c r="AW1597" s="167"/>
      <c r="AX1597" s="167"/>
      <c r="AY1597" s="167"/>
      <c r="AZ1597" s="167"/>
      <c r="BA1597" s="167"/>
      <c r="BB1597" s="167"/>
      <c r="BC1597" s="167"/>
      <c r="BD1597" s="167"/>
      <c r="BE1597" s="167"/>
      <c r="BF1597" s="167"/>
      <c r="BG1597" s="167"/>
      <c r="BH1597" s="167"/>
    </row>
    <row r="1598" spans="1:60" outlineLevel="1">
      <c r="A1598" s="168"/>
      <c r="B1598" s="169"/>
      <c r="C1598" s="179" t="s">
        <v>1992</v>
      </c>
      <c r="D1598" s="180"/>
      <c r="E1598" s="181">
        <v>15.48</v>
      </c>
      <c r="F1598" s="166"/>
      <c r="G1598" s="166"/>
      <c r="H1598" s="166"/>
      <c r="I1598" s="166"/>
      <c r="J1598" s="166"/>
      <c r="K1598" s="166"/>
      <c r="L1598" s="166"/>
      <c r="M1598" s="166"/>
      <c r="N1598" s="166"/>
      <c r="O1598" s="166"/>
      <c r="P1598" s="166"/>
      <c r="Q1598" s="166"/>
      <c r="R1598" s="166"/>
      <c r="S1598" s="166"/>
      <c r="T1598" s="166"/>
      <c r="U1598" s="166"/>
      <c r="V1598" s="166"/>
      <c r="W1598" s="166"/>
      <c r="X1598" s="166"/>
      <c r="Y1598" s="167"/>
      <c r="Z1598" s="167"/>
      <c r="AA1598" s="167"/>
      <c r="AB1598" s="167"/>
      <c r="AC1598" s="167"/>
      <c r="AD1598" s="167"/>
      <c r="AE1598" s="167"/>
      <c r="AF1598" s="167"/>
      <c r="AG1598" s="167" t="s">
        <v>226</v>
      </c>
      <c r="AH1598" s="167">
        <v>0</v>
      </c>
      <c r="AI1598" s="167"/>
      <c r="AJ1598" s="167"/>
      <c r="AK1598" s="167"/>
      <c r="AL1598" s="167"/>
      <c r="AM1598" s="167"/>
      <c r="AN1598" s="167"/>
      <c r="AO1598" s="167"/>
      <c r="AP1598" s="167"/>
      <c r="AQ1598" s="167"/>
      <c r="AR1598" s="167"/>
      <c r="AS1598" s="167"/>
      <c r="AT1598" s="167"/>
      <c r="AU1598" s="167"/>
      <c r="AV1598" s="167"/>
      <c r="AW1598" s="167"/>
      <c r="AX1598" s="167"/>
      <c r="AY1598" s="167"/>
      <c r="AZ1598" s="167"/>
      <c r="BA1598" s="167"/>
      <c r="BB1598" s="167"/>
      <c r="BC1598" s="167"/>
      <c r="BD1598" s="167"/>
      <c r="BE1598" s="167"/>
      <c r="BF1598" s="167"/>
      <c r="BG1598" s="167"/>
      <c r="BH1598" s="167"/>
    </row>
    <row r="1599" spans="1:60" outlineLevel="1">
      <c r="A1599" s="168"/>
      <c r="B1599" s="169"/>
      <c r="C1599" s="179" t="s">
        <v>1993</v>
      </c>
      <c r="D1599" s="180"/>
      <c r="E1599" s="181">
        <v>7.6</v>
      </c>
      <c r="F1599" s="166"/>
      <c r="G1599" s="166"/>
      <c r="H1599" s="166"/>
      <c r="I1599" s="166"/>
      <c r="J1599" s="166"/>
      <c r="K1599" s="166"/>
      <c r="L1599" s="166"/>
      <c r="M1599" s="166"/>
      <c r="N1599" s="166"/>
      <c r="O1599" s="166"/>
      <c r="P1599" s="166"/>
      <c r="Q1599" s="166"/>
      <c r="R1599" s="166"/>
      <c r="S1599" s="166"/>
      <c r="T1599" s="166"/>
      <c r="U1599" s="166"/>
      <c r="V1599" s="166"/>
      <c r="W1599" s="166"/>
      <c r="X1599" s="166"/>
      <c r="Y1599" s="167"/>
      <c r="Z1599" s="167"/>
      <c r="AA1599" s="167"/>
      <c r="AB1599" s="167"/>
      <c r="AC1599" s="167"/>
      <c r="AD1599" s="167"/>
      <c r="AE1599" s="167"/>
      <c r="AF1599" s="167"/>
      <c r="AG1599" s="167" t="s">
        <v>226</v>
      </c>
      <c r="AH1599" s="167">
        <v>0</v>
      </c>
      <c r="AI1599" s="167"/>
      <c r="AJ1599" s="167"/>
      <c r="AK1599" s="167"/>
      <c r="AL1599" s="167"/>
      <c r="AM1599" s="167"/>
      <c r="AN1599" s="167"/>
      <c r="AO1599" s="167"/>
      <c r="AP1599" s="167"/>
      <c r="AQ1599" s="167"/>
      <c r="AR1599" s="167"/>
      <c r="AS1599" s="167"/>
      <c r="AT1599" s="167"/>
      <c r="AU1599" s="167"/>
      <c r="AV1599" s="167"/>
      <c r="AW1599" s="167"/>
      <c r="AX1599" s="167"/>
      <c r="AY1599" s="167"/>
      <c r="AZ1599" s="167"/>
      <c r="BA1599" s="167"/>
      <c r="BB1599" s="167"/>
      <c r="BC1599" s="167"/>
      <c r="BD1599" s="167"/>
      <c r="BE1599" s="167"/>
      <c r="BF1599" s="167"/>
      <c r="BG1599" s="167"/>
      <c r="BH1599" s="167"/>
    </row>
    <row r="1600" spans="1:60" outlineLevel="1">
      <c r="A1600" s="168"/>
      <c r="B1600" s="169"/>
      <c r="C1600" s="179" t="s">
        <v>1994</v>
      </c>
      <c r="D1600" s="180"/>
      <c r="E1600" s="181">
        <v>8.6</v>
      </c>
      <c r="F1600" s="166"/>
      <c r="G1600" s="166"/>
      <c r="H1600" s="166"/>
      <c r="I1600" s="166"/>
      <c r="J1600" s="166"/>
      <c r="K1600" s="166"/>
      <c r="L1600" s="166"/>
      <c r="M1600" s="166"/>
      <c r="N1600" s="166"/>
      <c r="O1600" s="166"/>
      <c r="P1600" s="166"/>
      <c r="Q1600" s="166"/>
      <c r="R1600" s="166"/>
      <c r="S1600" s="166"/>
      <c r="T1600" s="166"/>
      <c r="U1600" s="166"/>
      <c r="V1600" s="166"/>
      <c r="W1600" s="166"/>
      <c r="X1600" s="166"/>
      <c r="Y1600" s="167"/>
      <c r="Z1600" s="167"/>
      <c r="AA1600" s="167"/>
      <c r="AB1600" s="167"/>
      <c r="AC1600" s="167"/>
      <c r="AD1600" s="167"/>
      <c r="AE1600" s="167"/>
      <c r="AF1600" s="167"/>
      <c r="AG1600" s="167" t="s">
        <v>226</v>
      </c>
      <c r="AH1600" s="167">
        <v>0</v>
      </c>
      <c r="AI1600" s="167"/>
      <c r="AJ1600" s="167"/>
      <c r="AK1600" s="167"/>
      <c r="AL1600" s="167"/>
      <c r="AM1600" s="167"/>
      <c r="AN1600" s="167"/>
      <c r="AO1600" s="167"/>
      <c r="AP1600" s="167"/>
      <c r="AQ1600" s="167"/>
      <c r="AR1600" s="167"/>
      <c r="AS1600" s="167"/>
      <c r="AT1600" s="167"/>
      <c r="AU1600" s="167"/>
      <c r="AV1600" s="167"/>
      <c r="AW1600" s="167"/>
      <c r="AX1600" s="167"/>
      <c r="AY1600" s="167"/>
      <c r="AZ1600" s="167"/>
      <c r="BA1600" s="167"/>
      <c r="BB1600" s="167"/>
      <c r="BC1600" s="167"/>
      <c r="BD1600" s="167"/>
      <c r="BE1600" s="167"/>
      <c r="BF1600" s="167"/>
      <c r="BG1600" s="167"/>
      <c r="BH1600" s="167"/>
    </row>
    <row r="1601" spans="1:60" outlineLevel="1">
      <c r="A1601" s="168"/>
      <c r="B1601" s="169"/>
      <c r="C1601" s="179" t="s">
        <v>1994</v>
      </c>
      <c r="D1601" s="180"/>
      <c r="E1601" s="181">
        <v>8.6</v>
      </c>
      <c r="F1601" s="166"/>
      <c r="G1601" s="166"/>
      <c r="H1601" s="166"/>
      <c r="I1601" s="166"/>
      <c r="J1601" s="166"/>
      <c r="K1601" s="166"/>
      <c r="L1601" s="166"/>
      <c r="M1601" s="166"/>
      <c r="N1601" s="166"/>
      <c r="O1601" s="166"/>
      <c r="P1601" s="166"/>
      <c r="Q1601" s="166"/>
      <c r="R1601" s="166"/>
      <c r="S1601" s="166"/>
      <c r="T1601" s="166"/>
      <c r="U1601" s="166"/>
      <c r="V1601" s="166"/>
      <c r="W1601" s="166"/>
      <c r="X1601" s="166"/>
      <c r="Y1601" s="167"/>
      <c r="Z1601" s="167"/>
      <c r="AA1601" s="167"/>
      <c r="AB1601" s="167"/>
      <c r="AC1601" s="167"/>
      <c r="AD1601" s="167"/>
      <c r="AE1601" s="167"/>
      <c r="AF1601" s="167"/>
      <c r="AG1601" s="167" t="s">
        <v>226</v>
      </c>
      <c r="AH1601" s="167">
        <v>0</v>
      </c>
      <c r="AI1601" s="167"/>
      <c r="AJ1601" s="167"/>
      <c r="AK1601" s="167"/>
      <c r="AL1601" s="167"/>
      <c r="AM1601" s="167"/>
      <c r="AN1601" s="167"/>
      <c r="AO1601" s="167"/>
      <c r="AP1601" s="167"/>
      <c r="AQ1601" s="167"/>
      <c r="AR1601" s="167"/>
      <c r="AS1601" s="167"/>
      <c r="AT1601" s="167"/>
      <c r="AU1601" s="167"/>
      <c r="AV1601" s="167"/>
      <c r="AW1601" s="167"/>
      <c r="AX1601" s="167"/>
      <c r="AY1601" s="167"/>
      <c r="AZ1601" s="167"/>
      <c r="BA1601" s="167"/>
      <c r="BB1601" s="167"/>
      <c r="BC1601" s="167"/>
      <c r="BD1601" s="167"/>
      <c r="BE1601" s="167"/>
      <c r="BF1601" s="167"/>
      <c r="BG1601" s="167"/>
      <c r="BH1601" s="167"/>
    </row>
    <row r="1602" spans="1:60" outlineLevel="1">
      <c r="A1602" s="168"/>
      <c r="B1602" s="169"/>
      <c r="C1602" s="179" t="s">
        <v>1995</v>
      </c>
      <c r="D1602" s="180"/>
      <c r="E1602" s="181">
        <v>2.4</v>
      </c>
      <c r="F1602" s="166"/>
      <c r="G1602" s="166"/>
      <c r="H1602" s="166"/>
      <c r="I1602" s="166"/>
      <c r="J1602" s="166"/>
      <c r="K1602" s="166"/>
      <c r="L1602" s="166"/>
      <c r="M1602" s="166"/>
      <c r="N1602" s="166"/>
      <c r="O1602" s="166"/>
      <c r="P1602" s="166"/>
      <c r="Q1602" s="166"/>
      <c r="R1602" s="166"/>
      <c r="S1602" s="166"/>
      <c r="T1602" s="166"/>
      <c r="U1602" s="166"/>
      <c r="V1602" s="166"/>
      <c r="W1602" s="166"/>
      <c r="X1602" s="166"/>
      <c r="Y1602" s="167"/>
      <c r="Z1602" s="167"/>
      <c r="AA1602" s="167"/>
      <c r="AB1602" s="167"/>
      <c r="AC1602" s="167"/>
      <c r="AD1602" s="167"/>
      <c r="AE1602" s="167"/>
      <c r="AF1602" s="167"/>
      <c r="AG1602" s="167" t="s">
        <v>226</v>
      </c>
      <c r="AH1602" s="167">
        <v>0</v>
      </c>
      <c r="AI1602" s="167"/>
      <c r="AJ1602" s="167"/>
      <c r="AK1602" s="167"/>
      <c r="AL1602" s="167"/>
      <c r="AM1602" s="167"/>
      <c r="AN1602" s="167"/>
      <c r="AO1602" s="167"/>
      <c r="AP1602" s="167"/>
      <c r="AQ1602" s="167"/>
      <c r="AR1602" s="167"/>
      <c r="AS1602" s="167"/>
      <c r="AT1602" s="167"/>
      <c r="AU1602" s="167"/>
      <c r="AV1602" s="167"/>
      <c r="AW1602" s="167"/>
      <c r="AX1602" s="167"/>
      <c r="AY1602" s="167"/>
      <c r="AZ1602" s="167"/>
      <c r="BA1602" s="167"/>
      <c r="BB1602" s="167"/>
      <c r="BC1602" s="167"/>
      <c r="BD1602" s="167"/>
      <c r="BE1602" s="167"/>
      <c r="BF1602" s="167"/>
      <c r="BG1602" s="167"/>
      <c r="BH1602" s="167"/>
    </row>
    <row r="1603" spans="1:60" outlineLevel="1">
      <c r="A1603" s="168"/>
      <c r="B1603" s="169"/>
      <c r="C1603" s="179" t="s">
        <v>1996</v>
      </c>
      <c r="D1603" s="180"/>
      <c r="E1603" s="181">
        <v>11.04</v>
      </c>
      <c r="F1603" s="166"/>
      <c r="G1603" s="166"/>
      <c r="H1603" s="166"/>
      <c r="I1603" s="166"/>
      <c r="J1603" s="166"/>
      <c r="K1603" s="166"/>
      <c r="L1603" s="166"/>
      <c r="M1603" s="166"/>
      <c r="N1603" s="166"/>
      <c r="O1603" s="166"/>
      <c r="P1603" s="166"/>
      <c r="Q1603" s="166"/>
      <c r="R1603" s="166"/>
      <c r="S1603" s="166"/>
      <c r="T1603" s="166"/>
      <c r="U1603" s="166"/>
      <c r="V1603" s="166"/>
      <c r="W1603" s="166"/>
      <c r="X1603" s="166"/>
      <c r="Y1603" s="167"/>
      <c r="Z1603" s="167"/>
      <c r="AA1603" s="167"/>
      <c r="AB1603" s="167"/>
      <c r="AC1603" s="167"/>
      <c r="AD1603" s="167"/>
      <c r="AE1603" s="167"/>
      <c r="AF1603" s="167"/>
      <c r="AG1603" s="167" t="s">
        <v>226</v>
      </c>
      <c r="AH1603" s="167">
        <v>0</v>
      </c>
      <c r="AI1603" s="167"/>
      <c r="AJ1603" s="167"/>
      <c r="AK1603" s="167"/>
      <c r="AL1603" s="167"/>
      <c r="AM1603" s="167"/>
      <c r="AN1603" s="167"/>
      <c r="AO1603" s="167"/>
      <c r="AP1603" s="167"/>
      <c r="AQ1603" s="167"/>
      <c r="AR1603" s="167"/>
      <c r="AS1603" s="167"/>
      <c r="AT1603" s="167"/>
      <c r="AU1603" s="167"/>
      <c r="AV1603" s="167"/>
      <c r="AW1603" s="167"/>
      <c r="AX1603" s="167"/>
      <c r="AY1603" s="167"/>
      <c r="AZ1603" s="167"/>
      <c r="BA1603" s="167"/>
      <c r="BB1603" s="167"/>
      <c r="BC1603" s="167"/>
      <c r="BD1603" s="167"/>
      <c r="BE1603" s="167"/>
      <c r="BF1603" s="167"/>
      <c r="BG1603" s="167"/>
      <c r="BH1603" s="167"/>
    </row>
    <row r="1604" spans="1:60" outlineLevel="1">
      <c r="A1604" s="168"/>
      <c r="B1604" s="169"/>
      <c r="C1604" s="179" t="s">
        <v>1997</v>
      </c>
      <c r="D1604" s="180"/>
      <c r="E1604" s="181">
        <v>28.024000000000001</v>
      </c>
      <c r="F1604" s="166"/>
      <c r="G1604" s="166"/>
      <c r="H1604" s="166"/>
      <c r="I1604" s="166"/>
      <c r="J1604" s="166"/>
      <c r="K1604" s="166"/>
      <c r="L1604" s="166"/>
      <c r="M1604" s="166"/>
      <c r="N1604" s="166"/>
      <c r="O1604" s="166"/>
      <c r="P1604" s="166"/>
      <c r="Q1604" s="166"/>
      <c r="R1604" s="166"/>
      <c r="S1604" s="166"/>
      <c r="T1604" s="166"/>
      <c r="U1604" s="166"/>
      <c r="V1604" s="166"/>
      <c r="W1604" s="166"/>
      <c r="X1604" s="166"/>
      <c r="Y1604" s="167"/>
      <c r="Z1604" s="167"/>
      <c r="AA1604" s="167"/>
      <c r="AB1604" s="167"/>
      <c r="AC1604" s="167"/>
      <c r="AD1604" s="167"/>
      <c r="AE1604" s="167"/>
      <c r="AF1604" s="167"/>
      <c r="AG1604" s="167" t="s">
        <v>226</v>
      </c>
      <c r="AH1604" s="167">
        <v>0</v>
      </c>
      <c r="AI1604" s="167"/>
      <c r="AJ1604" s="167"/>
      <c r="AK1604" s="167"/>
      <c r="AL1604" s="167"/>
      <c r="AM1604" s="167"/>
      <c r="AN1604" s="167"/>
      <c r="AO1604" s="167"/>
      <c r="AP1604" s="167"/>
      <c r="AQ1604" s="167"/>
      <c r="AR1604" s="167"/>
      <c r="AS1604" s="167"/>
      <c r="AT1604" s="167"/>
      <c r="AU1604" s="167"/>
      <c r="AV1604" s="167"/>
      <c r="AW1604" s="167"/>
      <c r="AX1604" s="167"/>
      <c r="AY1604" s="167"/>
      <c r="AZ1604" s="167"/>
      <c r="BA1604" s="167"/>
      <c r="BB1604" s="167"/>
      <c r="BC1604" s="167"/>
      <c r="BD1604" s="167"/>
      <c r="BE1604" s="167"/>
      <c r="BF1604" s="167"/>
      <c r="BG1604" s="167"/>
      <c r="BH1604" s="167"/>
    </row>
    <row r="1605" spans="1:60" outlineLevel="1">
      <c r="A1605" s="168"/>
      <c r="B1605" s="169"/>
      <c r="C1605" s="190" t="s">
        <v>402</v>
      </c>
      <c r="D1605" s="191"/>
      <c r="E1605" s="192">
        <v>156.70400000000001</v>
      </c>
      <c r="F1605" s="166"/>
      <c r="G1605" s="166"/>
      <c r="H1605" s="166"/>
      <c r="I1605" s="166"/>
      <c r="J1605" s="166"/>
      <c r="K1605" s="166"/>
      <c r="L1605" s="166"/>
      <c r="M1605" s="166"/>
      <c r="N1605" s="166"/>
      <c r="O1605" s="166"/>
      <c r="P1605" s="166"/>
      <c r="Q1605" s="166"/>
      <c r="R1605" s="166"/>
      <c r="S1605" s="166"/>
      <c r="T1605" s="166"/>
      <c r="U1605" s="166"/>
      <c r="V1605" s="166"/>
      <c r="W1605" s="166"/>
      <c r="X1605" s="166"/>
      <c r="Y1605" s="167"/>
      <c r="Z1605" s="167"/>
      <c r="AA1605" s="167"/>
      <c r="AB1605" s="167"/>
      <c r="AC1605" s="167"/>
      <c r="AD1605" s="167"/>
      <c r="AE1605" s="167"/>
      <c r="AF1605" s="167"/>
      <c r="AG1605" s="167" t="s">
        <v>226</v>
      </c>
      <c r="AH1605" s="167">
        <v>1</v>
      </c>
      <c r="AI1605" s="167"/>
      <c r="AJ1605" s="167"/>
      <c r="AK1605" s="167"/>
      <c r="AL1605" s="167"/>
      <c r="AM1605" s="167"/>
      <c r="AN1605" s="167"/>
      <c r="AO1605" s="167"/>
      <c r="AP1605" s="167"/>
      <c r="AQ1605" s="167"/>
      <c r="AR1605" s="167"/>
      <c r="AS1605" s="167"/>
      <c r="AT1605" s="167"/>
      <c r="AU1605" s="167"/>
      <c r="AV1605" s="167"/>
      <c r="AW1605" s="167"/>
      <c r="AX1605" s="167"/>
      <c r="AY1605" s="167"/>
      <c r="AZ1605" s="167"/>
      <c r="BA1605" s="167"/>
      <c r="BB1605" s="167"/>
      <c r="BC1605" s="167"/>
      <c r="BD1605" s="167"/>
      <c r="BE1605" s="167"/>
      <c r="BF1605" s="167"/>
      <c r="BG1605" s="167"/>
      <c r="BH1605" s="167"/>
    </row>
    <row r="1606" spans="1:60" outlineLevel="1">
      <c r="A1606" s="168"/>
      <c r="B1606" s="169"/>
      <c r="C1606" s="179" t="s">
        <v>1998</v>
      </c>
      <c r="D1606" s="180"/>
      <c r="E1606" s="181">
        <v>15.44</v>
      </c>
      <c r="F1606" s="166"/>
      <c r="G1606" s="166"/>
      <c r="H1606" s="166"/>
      <c r="I1606" s="166"/>
      <c r="J1606" s="166"/>
      <c r="K1606" s="166"/>
      <c r="L1606" s="166"/>
      <c r="M1606" s="166"/>
      <c r="N1606" s="166"/>
      <c r="O1606" s="166"/>
      <c r="P1606" s="166"/>
      <c r="Q1606" s="166"/>
      <c r="R1606" s="166"/>
      <c r="S1606" s="166"/>
      <c r="T1606" s="166"/>
      <c r="U1606" s="166"/>
      <c r="V1606" s="166"/>
      <c r="W1606" s="166"/>
      <c r="X1606" s="166"/>
      <c r="Y1606" s="167"/>
      <c r="Z1606" s="167"/>
      <c r="AA1606" s="167"/>
      <c r="AB1606" s="167"/>
      <c r="AC1606" s="167"/>
      <c r="AD1606" s="167"/>
      <c r="AE1606" s="167"/>
      <c r="AF1606" s="167"/>
      <c r="AG1606" s="167" t="s">
        <v>226</v>
      </c>
      <c r="AH1606" s="167">
        <v>0</v>
      </c>
      <c r="AI1606" s="167"/>
      <c r="AJ1606" s="167"/>
      <c r="AK1606" s="167"/>
      <c r="AL1606" s="167"/>
      <c r="AM1606" s="167"/>
      <c r="AN1606" s="167"/>
      <c r="AO1606" s="167"/>
      <c r="AP1606" s="167"/>
      <c r="AQ1606" s="167"/>
      <c r="AR1606" s="167"/>
      <c r="AS1606" s="167"/>
      <c r="AT1606" s="167"/>
      <c r="AU1606" s="167"/>
      <c r="AV1606" s="167"/>
      <c r="AW1606" s="167"/>
      <c r="AX1606" s="167"/>
      <c r="AY1606" s="167"/>
      <c r="AZ1606" s="167"/>
      <c r="BA1606" s="167"/>
      <c r="BB1606" s="167"/>
      <c r="BC1606" s="167"/>
      <c r="BD1606" s="167"/>
      <c r="BE1606" s="167"/>
      <c r="BF1606" s="167"/>
      <c r="BG1606" s="167"/>
      <c r="BH1606" s="167"/>
    </row>
    <row r="1607" spans="1:60" outlineLevel="1">
      <c r="A1607" s="168"/>
      <c r="B1607" s="169"/>
      <c r="C1607" s="179" t="s">
        <v>1987</v>
      </c>
      <c r="D1607" s="180"/>
      <c r="E1607" s="181">
        <v>8.52</v>
      </c>
      <c r="F1607" s="166"/>
      <c r="G1607" s="166"/>
      <c r="H1607" s="166"/>
      <c r="I1607" s="166"/>
      <c r="J1607" s="166"/>
      <c r="K1607" s="166"/>
      <c r="L1607" s="166"/>
      <c r="M1607" s="166"/>
      <c r="N1607" s="166"/>
      <c r="O1607" s="166"/>
      <c r="P1607" s="166"/>
      <c r="Q1607" s="166"/>
      <c r="R1607" s="166"/>
      <c r="S1607" s="166"/>
      <c r="T1607" s="166"/>
      <c r="U1607" s="166"/>
      <c r="V1607" s="166"/>
      <c r="W1607" s="166"/>
      <c r="X1607" s="166"/>
      <c r="Y1607" s="167"/>
      <c r="Z1607" s="167"/>
      <c r="AA1607" s="167"/>
      <c r="AB1607" s="167"/>
      <c r="AC1607" s="167"/>
      <c r="AD1607" s="167"/>
      <c r="AE1607" s="167"/>
      <c r="AF1607" s="167"/>
      <c r="AG1607" s="167" t="s">
        <v>226</v>
      </c>
      <c r="AH1607" s="167">
        <v>0</v>
      </c>
      <c r="AI1607" s="167"/>
      <c r="AJ1607" s="167"/>
      <c r="AK1607" s="167"/>
      <c r="AL1607" s="167"/>
      <c r="AM1607" s="167"/>
      <c r="AN1607" s="167"/>
      <c r="AO1607" s="167"/>
      <c r="AP1607" s="167"/>
      <c r="AQ1607" s="167"/>
      <c r="AR1607" s="167"/>
      <c r="AS1607" s="167"/>
      <c r="AT1607" s="167"/>
      <c r="AU1607" s="167"/>
      <c r="AV1607" s="167"/>
      <c r="AW1607" s="167"/>
      <c r="AX1607" s="167"/>
      <c r="AY1607" s="167"/>
      <c r="AZ1607" s="167"/>
      <c r="BA1607" s="167"/>
      <c r="BB1607" s="167"/>
      <c r="BC1607" s="167"/>
      <c r="BD1607" s="167"/>
      <c r="BE1607" s="167"/>
      <c r="BF1607" s="167"/>
      <c r="BG1607" s="167"/>
      <c r="BH1607" s="167"/>
    </row>
    <row r="1608" spans="1:60" outlineLevel="1">
      <c r="A1608" s="168"/>
      <c r="B1608" s="169"/>
      <c r="C1608" s="179" t="s">
        <v>1999</v>
      </c>
      <c r="D1608" s="180"/>
      <c r="E1608" s="181">
        <v>11.04</v>
      </c>
      <c r="F1608" s="166"/>
      <c r="G1608" s="166"/>
      <c r="H1608" s="166"/>
      <c r="I1608" s="166"/>
      <c r="J1608" s="166"/>
      <c r="K1608" s="166"/>
      <c r="L1608" s="166"/>
      <c r="M1608" s="166"/>
      <c r="N1608" s="166"/>
      <c r="O1608" s="166"/>
      <c r="P1608" s="166"/>
      <c r="Q1608" s="166"/>
      <c r="R1608" s="166"/>
      <c r="S1608" s="166"/>
      <c r="T1608" s="166"/>
      <c r="U1608" s="166"/>
      <c r="V1608" s="166"/>
      <c r="W1608" s="166"/>
      <c r="X1608" s="166"/>
      <c r="Y1608" s="167"/>
      <c r="Z1608" s="167"/>
      <c r="AA1608" s="167"/>
      <c r="AB1608" s="167"/>
      <c r="AC1608" s="167"/>
      <c r="AD1608" s="167"/>
      <c r="AE1608" s="167"/>
      <c r="AF1608" s="167"/>
      <c r="AG1608" s="167" t="s">
        <v>226</v>
      </c>
      <c r="AH1608" s="167">
        <v>0</v>
      </c>
      <c r="AI1608" s="167"/>
      <c r="AJ1608" s="167"/>
      <c r="AK1608" s="167"/>
      <c r="AL1608" s="167"/>
      <c r="AM1608" s="167"/>
      <c r="AN1608" s="167"/>
      <c r="AO1608" s="167"/>
      <c r="AP1608" s="167"/>
      <c r="AQ1608" s="167"/>
      <c r="AR1608" s="167"/>
      <c r="AS1608" s="167"/>
      <c r="AT1608" s="167"/>
      <c r="AU1608" s="167"/>
      <c r="AV1608" s="167"/>
      <c r="AW1608" s="167"/>
      <c r="AX1608" s="167"/>
      <c r="AY1608" s="167"/>
      <c r="AZ1608" s="167"/>
      <c r="BA1608" s="167"/>
      <c r="BB1608" s="167"/>
      <c r="BC1608" s="167"/>
      <c r="BD1608" s="167"/>
      <c r="BE1608" s="167"/>
      <c r="BF1608" s="167"/>
      <c r="BG1608" s="167"/>
      <c r="BH1608" s="167"/>
    </row>
    <row r="1609" spans="1:60" outlineLevel="1">
      <c r="A1609" s="168"/>
      <c r="B1609" s="169"/>
      <c r="C1609" s="179" t="s">
        <v>1989</v>
      </c>
      <c r="D1609" s="180"/>
      <c r="E1609" s="181">
        <v>10.039999999999999</v>
      </c>
      <c r="F1609" s="166"/>
      <c r="G1609" s="166"/>
      <c r="H1609" s="166"/>
      <c r="I1609" s="166"/>
      <c r="J1609" s="166"/>
      <c r="K1609" s="166"/>
      <c r="L1609" s="166"/>
      <c r="M1609" s="166"/>
      <c r="N1609" s="166"/>
      <c r="O1609" s="166"/>
      <c r="P1609" s="166"/>
      <c r="Q1609" s="166"/>
      <c r="R1609" s="166"/>
      <c r="S1609" s="166"/>
      <c r="T1609" s="166"/>
      <c r="U1609" s="166"/>
      <c r="V1609" s="166"/>
      <c r="W1609" s="166"/>
      <c r="X1609" s="166"/>
      <c r="Y1609" s="167"/>
      <c r="Z1609" s="167"/>
      <c r="AA1609" s="167"/>
      <c r="AB1609" s="167"/>
      <c r="AC1609" s="167"/>
      <c r="AD1609" s="167"/>
      <c r="AE1609" s="167"/>
      <c r="AF1609" s="167"/>
      <c r="AG1609" s="167" t="s">
        <v>226</v>
      </c>
      <c r="AH1609" s="167">
        <v>0</v>
      </c>
      <c r="AI1609" s="167"/>
      <c r="AJ1609" s="167"/>
      <c r="AK1609" s="167"/>
      <c r="AL1609" s="167"/>
      <c r="AM1609" s="167"/>
      <c r="AN1609" s="167"/>
      <c r="AO1609" s="167"/>
      <c r="AP1609" s="167"/>
      <c r="AQ1609" s="167"/>
      <c r="AR1609" s="167"/>
      <c r="AS1609" s="167"/>
      <c r="AT1609" s="167"/>
      <c r="AU1609" s="167"/>
      <c r="AV1609" s="167"/>
      <c r="AW1609" s="167"/>
      <c r="AX1609" s="167"/>
      <c r="AY1609" s="167"/>
      <c r="AZ1609" s="167"/>
      <c r="BA1609" s="167"/>
      <c r="BB1609" s="167"/>
      <c r="BC1609" s="167"/>
      <c r="BD1609" s="167"/>
      <c r="BE1609" s="167"/>
      <c r="BF1609" s="167"/>
      <c r="BG1609" s="167"/>
      <c r="BH1609" s="167"/>
    </row>
    <row r="1610" spans="1:60" outlineLevel="1">
      <c r="A1610" s="168"/>
      <c r="B1610" s="169"/>
      <c r="C1610" s="179" t="s">
        <v>1990</v>
      </c>
      <c r="D1610" s="180"/>
      <c r="E1610" s="181">
        <v>9.0399999999999991</v>
      </c>
      <c r="F1610" s="166"/>
      <c r="G1610" s="166"/>
      <c r="H1610" s="166"/>
      <c r="I1610" s="166"/>
      <c r="J1610" s="166"/>
      <c r="K1610" s="166"/>
      <c r="L1610" s="166"/>
      <c r="M1610" s="166"/>
      <c r="N1610" s="166"/>
      <c r="O1610" s="166"/>
      <c r="P1610" s="166"/>
      <c r="Q1610" s="166"/>
      <c r="R1610" s="166"/>
      <c r="S1610" s="166"/>
      <c r="T1610" s="166"/>
      <c r="U1610" s="166"/>
      <c r="V1610" s="166"/>
      <c r="W1610" s="166"/>
      <c r="X1610" s="166"/>
      <c r="Y1610" s="167"/>
      <c r="Z1610" s="167"/>
      <c r="AA1610" s="167"/>
      <c r="AB1610" s="167"/>
      <c r="AC1610" s="167"/>
      <c r="AD1610" s="167"/>
      <c r="AE1610" s="167"/>
      <c r="AF1610" s="167"/>
      <c r="AG1610" s="167" t="s">
        <v>226</v>
      </c>
      <c r="AH1610" s="167">
        <v>0</v>
      </c>
      <c r="AI1610" s="167"/>
      <c r="AJ1610" s="167"/>
      <c r="AK1610" s="167"/>
      <c r="AL1610" s="167"/>
      <c r="AM1610" s="167"/>
      <c r="AN1610" s="167"/>
      <c r="AO1610" s="167"/>
      <c r="AP1610" s="167"/>
      <c r="AQ1610" s="167"/>
      <c r="AR1610" s="167"/>
      <c r="AS1610" s="167"/>
      <c r="AT1610" s="167"/>
      <c r="AU1610" s="167"/>
      <c r="AV1610" s="167"/>
      <c r="AW1610" s="167"/>
      <c r="AX1610" s="167"/>
      <c r="AY1610" s="167"/>
      <c r="AZ1610" s="167"/>
      <c r="BA1610" s="167"/>
      <c r="BB1610" s="167"/>
      <c r="BC1610" s="167"/>
      <c r="BD1610" s="167"/>
      <c r="BE1610" s="167"/>
      <c r="BF1610" s="167"/>
      <c r="BG1610" s="167"/>
      <c r="BH1610" s="167"/>
    </row>
    <row r="1611" spans="1:60" outlineLevel="1">
      <c r="A1611" s="168"/>
      <c r="B1611" s="169"/>
      <c r="C1611" s="179" t="s">
        <v>1991</v>
      </c>
      <c r="D1611" s="180"/>
      <c r="E1611" s="181">
        <v>25</v>
      </c>
      <c r="F1611" s="166"/>
      <c r="G1611" s="166"/>
      <c r="H1611" s="166"/>
      <c r="I1611" s="166"/>
      <c r="J1611" s="166"/>
      <c r="K1611" s="166"/>
      <c r="L1611" s="166"/>
      <c r="M1611" s="166"/>
      <c r="N1611" s="166"/>
      <c r="O1611" s="166"/>
      <c r="P1611" s="166"/>
      <c r="Q1611" s="166"/>
      <c r="R1611" s="166"/>
      <c r="S1611" s="166"/>
      <c r="T1611" s="166"/>
      <c r="U1611" s="166"/>
      <c r="V1611" s="166"/>
      <c r="W1611" s="166"/>
      <c r="X1611" s="166"/>
      <c r="Y1611" s="167"/>
      <c r="Z1611" s="167"/>
      <c r="AA1611" s="167"/>
      <c r="AB1611" s="167"/>
      <c r="AC1611" s="167"/>
      <c r="AD1611" s="167"/>
      <c r="AE1611" s="167"/>
      <c r="AF1611" s="167"/>
      <c r="AG1611" s="167" t="s">
        <v>226</v>
      </c>
      <c r="AH1611" s="167">
        <v>0</v>
      </c>
      <c r="AI1611" s="167"/>
      <c r="AJ1611" s="167"/>
      <c r="AK1611" s="167"/>
      <c r="AL1611" s="167"/>
      <c r="AM1611" s="167"/>
      <c r="AN1611" s="167"/>
      <c r="AO1611" s="167"/>
      <c r="AP1611" s="167"/>
      <c r="AQ1611" s="167"/>
      <c r="AR1611" s="167"/>
      <c r="AS1611" s="167"/>
      <c r="AT1611" s="167"/>
      <c r="AU1611" s="167"/>
      <c r="AV1611" s="167"/>
      <c r="AW1611" s="167"/>
      <c r="AX1611" s="167"/>
      <c r="AY1611" s="167"/>
      <c r="AZ1611" s="167"/>
      <c r="BA1611" s="167"/>
      <c r="BB1611" s="167"/>
      <c r="BC1611" s="167"/>
      <c r="BD1611" s="167"/>
      <c r="BE1611" s="167"/>
      <c r="BF1611" s="167"/>
      <c r="BG1611" s="167"/>
      <c r="BH1611" s="167"/>
    </row>
    <row r="1612" spans="1:60" outlineLevel="1">
      <c r="A1612" s="168"/>
      <c r="B1612" s="169"/>
      <c r="C1612" s="179" t="s">
        <v>2000</v>
      </c>
      <c r="D1612" s="180"/>
      <c r="E1612" s="181">
        <v>9.1999999999999993</v>
      </c>
      <c r="F1612" s="166"/>
      <c r="G1612" s="166"/>
      <c r="H1612" s="166"/>
      <c r="I1612" s="166"/>
      <c r="J1612" s="166"/>
      <c r="K1612" s="166"/>
      <c r="L1612" s="166"/>
      <c r="M1612" s="166"/>
      <c r="N1612" s="166"/>
      <c r="O1612" s="166"/>
      <c r="P1612" s="166"/>
      <c r="Q1612" s="166"/>
      <c r="R1612" s="166"/>
      <c r="S1612" s="166"/>
      <c r="T1612" s="166"/>
      <c r="U1612" s="166"/>
      <c r="V1612" s="166"/>
      <c r="W1612" s="166"/>
      <c r="X1612" s="166"/>
      <c r="Y1612" s="167"/>
      <c r="Z1612" s="167"/>
      <c r="AA1612" s="167"/>
      <c r="AB1612" s="167"/>
      <c r="AC1612" s="167"/>
      <c r="AD1612" s="167"/>
      <c r="AE1612" s="167"/>
      <c r="AF1612" s="167"/>
      <c r="AG1612" s="167" t="s">
        <v>226</v>
      </c>
      <c r="AH1612" s="167">
        <v>0</v>
      </c>
      <c r="AI1612" s="167"/>
      <c r="AJ1612" s="167"/>
      <c r="AK1612" s="167"/>
      <c r="AL1612" s="167"/>
      <c r="AM1612" s="167"/>
      <c r="AN1612" s="167"/>
      <c r="AO1612" s="167"/>
      <c r="AP1612" s="167"/>
      <c r="AQ1612" s="167"/>
      <c r="AR1612" s="167"/>
      <c r="AS1612" s="167"/>
      <c r="AT1612" s="167"/>
      <c r="AU1612" s="167"/>
      <c r="AV1612" s="167"/>
      <c r="AW1612" s="167"/>
      <c r="AX1612" s="167"/>
      <c r="AY1612" s="167"/>
      <c r="AZ1612" s="167"/>
      <c r="BA1612" s="167"/>
      <c r="BB1612" s="167"/>
      <c r="BC1612" s="167"/>
      <c r="BD1612" s="167"/>
      <c r="BE1612" s="167"/>
      <c r="BF1612" s="167"/>
      <c r="BG1612" s="167"/>
      <c r="BH1612" s="167"/>
    </row>
    <row r="1613" spans="1:60" outlineLevel="1">
      <c r="A1613" s="168"/>
      <c r="B1613" s="169"/>
      <c r="C1613" s="179" t="s">
        <v>2001</v>
      </c>
      <c r="D1613" s="180"/>
      <c r="E1613" s="181">
        <v>8.8000000000000007</v>
      </c>
      <c r="F1613" s="166"/>
      <c r="G1613" s="166"/>
      <c r="H1613" s="166"/>
      <c r="I1613" s="166"/>
      <c r="J1613" s="166"/>
      <c r="K1613" s="166"/>
      <c r="L1613" s="166"/>
      <c r="M1613" s="166"/>
      <c r="N1613" s="166"/>
      <c r="O1613" s="166"/>
      <c r="P1613" s="166"/>
      <c r="Q1613" s="166"/>
      <c r="R1613" s="166"/>
      <c r="S1613" s="166"/>
      <c r="T1613" s="166"/>
      <c r="U1613" s="166"/>
      <c r="V1613" s="166"/>
      <c r="W1613" s="166"/>
      <c r="X1613" s="166"/>
      <c r="Y1613" s="167"/>
      <c r="Z1613" s="167"/>
      <c r="AA1613" s="167"/>
      <c r="AB1613" s="167"/>
      <c r="AC1613" s="167"/>
      <c r="AD1613" s="167"/>
      <c r="AE1613" s="167"/>
      <c r="AF1613" s="167"/>
      <c r="AG1613" s="167" t="s">
        <v>226</v>
      </c>
      <c r="AH1613" s="167">
        <v>0</v>
      </c>
      <c r="AI1613" s="167"/>
      <c r="AJ1613" s="167"/>
      <c r="AK1613" s="167"/>
      <c r="AL1613" s="167"/>
      <c r="AM1613" s="167"/>
      <c r="AN1613" s="167"/>
      <c r="AO1613" s="167"/>
      <c r="AP1613" s="167"/>
      <c r="AQ1613" s="167"/>
      <c r="AR1613" s="167"/>
      <c r="AS1613" s="167"/>
      <c r="AT1613" s="167"/>
      <c r="AU1613" s="167"/>
      <c r="AV1613" s="167"/>
      <c r="AW1613" s="167"/>
      <c r="AX1613" s="167"/>
      <c r="AY1613" s="167"/>
      <c r="AZ1613" s="167"/>
      <c r="BA1613" s="167"/>
      <c r="BB1613" s="167"/>
      <c r="BC1613" s="167"/>
      <c r="BD1613" s="167"/>
      <c r="BE1613" s="167"/>
      <c r="BF1613" s="167"/>
      <c r="BG1613" s="167"/>
      <c r="BH1613" s="167"/>
    </row>
    <row r="1614" spans="1:60" outlineLevel="1">
      <c r="A1614" s="168"/>
      <c r="B1614" s="169"/>
      <c r="C1614" s="179" t="s">
        <v>1994</v>
      </c>
      <c r="D1614" s="180"/>
      <c r="E1614" s="181">
        <v>8.6</v>
      </c>
      <c r="F1614" s="166"/>
      <c r="G1614" s="166"/>
      <c r="H1614" s="166"/>
      <c r="I1614" s="166"/>
      <c r="J1614" s="166"/>
      <c r="K1614" s="166"/>
      <c r="L1614" s="166"/>
      <c r="M1614" s="166"/>
      <c r="N1614" s="166"/>
      <c r="O1614" s="166"/>
      <c r="P1614" s="166"/>
      <c r="Q1614" s="166"/>
      <c r="R1614" s="166"/>
      <c r="S1614" s="166"/>
      <c r="T1614" s="166"/>
      <c r="U1614" s="166"/>
      <c r="V1614" s="166"/>
      <c r="W1614" s="166"/>
      <c r="X1614" s="166"/>
      <c r="Y1614" s="167"/>
      <c r="Z1614" s="167"/>
      <c r="AA1614" s="167"/>
      <c r="AB1614" s="167"/>
      <c r="AC1614" s="167"/>
      <c r="AD1614" s="167"/>
      <c r="AE1614" s="167"/>
      <c r="AF1614" s="167"/>
      <c r="AG1614" s="167" t="s">
        <v>226</v>
      </c>
      <c r="AH1614" s="167">
        <v>0</v>
      </c>
      <c r="AI1614" s="167"/>
      <c r="AJ1614" s="167"/>
      <c r="AK1614" s="167"/>
      <c r="AL1614" s="167"/>
      <c r="AM1614" s="167"/>
      <c r="AN1614" s="167"/>
      <c r="AO1614" s="167"/>
      <c r="AP1614" s="167"/>
      <c r="AQ1614" s="167"/>
      <c r="AR1614" s="167"/>
      <c r="AS1614" s="167"/>
      <c r="AT1614" s="167"/>
      <c r="AU1614" s="167"/>
      <c r="AV1614" s="167"/>
      <c r="AW1614" s="167"/>
      <c r="AX1614" s="167"/>
      <c r="AY1614" s="167"/>
      <c r="AZ1614" s="167"/>
      <c r="BA1614" s="167"/>
      <c r="BB1614" s="167"/>
      <c r="BC1614" s="167"/>
      <c r="BD1614" s="167"/>
      <c r="BE1614" s="167"/>
      <c r="BF1614" s="167"/>
      <c r="BG1614" s="167"/>
      <c r="BH1614" s="167"/>
    </row>
    <row r="1615" spans="1:60" outlineLevel="1">
      <c r="A1615" s="168"/>
      <c r="B1615" s="169"/>
      <c r="C1615" s="179" t="s">
        <v>2002</v>
      </c>
      <c r="D1615" s="180"/>
      <c r="E1615" s="181">
        <v>11.04</v>
      </c>
      <c r="F1615" s="166"/>
      <c r="G1615" s="166"/>
      <c r="H1615" s="166"/>
      <c r="I1615" s="166"/>
      <c r="J1615" s="166"/>
      <c r="K1615" s="166"/>
      <c r="L1615" s="166"/>
      <c r="M1615" s="166"/>
      <c r="N1615" s="166"/>
      <c r="O1615" s="166"/>
      <c r="P1615" s="166"/>
      <c r="Q1615" s="166"/>
      <c r="R1615" s="166"/>
      <c r="S1615" s="166"/>
      <c r="T1615" s="166"/>
      <c r="U1615" s="166"/>
      <c r="V1615" s="166"/>
      <c r="W1615" s="166"/>
      <c r="X1615" s="166"/>
      <c r="Y1615" s="167"/>
      <c r="Z1615" s="167"/>
      <c r="AA1615" s="167"/>
      <c r="AB1615" s="167"/>
      <c r="AC1615" s="167"/>
      <c r="AD1615" s="167"/>
      <c r="AE1615" s="167"/>
      <c r="AF1615" s="167"/>
      <c r="AG1615" s="167" t="s">
        <v>226</v>
      </c>
      <c r="AH1615" s="167">
        <v>0</v>
      </c>
      <c r="AI1615" s="167"/>
      <c r="AJ1615" s="167"/>
      <c r="AK1615" s="167"/>
      <c r="AL1615" s="167"/>
      <c r="AM1615" s="167"/>
      <c r="AN1615" s="167"/>
      <c r="AO1615" s="167"/>
      <c r="AP1615" s="167"/>
      <c r="AQ1615" s="167"/>
      <c r="AR1615" s="167"/>
      <c r="AS1615" s="167"/>
      <c r="AT1615" s="167"/>
      <c r="AU1615" s="167"/>
      <c r="AV1615" s="167"/>
      <c r="AW1615" s="167"/>
      <c r="AX1615" s="167"/>
      <c r="AY1615" s="167"/>
      <c r="AZ1615" s="167"/>
      <c r="BA1615" s="167"/>
      <c r="BB1615" s="167"/>
      <c r="BC1615" s="167"/>
      <c r="BD1615" s="167"/>
      <c r="BE1615" s="167"/>
      <c r="BF1615" s="167"/>
      <c r="BG1615" s="167"/>
      <c r="BH1615" s="167"/>
    </row>
    <row r="1616" spans="1:60" outlineLevel="1">
      <c r="A1616" s="168"/>
      <c r="B1616" s="169"/>
      <c r="C1616" s="179" t="s">
        <v>1995</v>
      </c>
      <c r="D1616" s="180"/>
      <c r="E1616" s="181">
        <v>2.4</v>
      </c>
      <c r="F1616" s="166"/>
      <c r="G1616" s="166"/>
      <c r="H1616" s="166"/>
      <c r="I1616" s="166"/>
      <c r="J1616" s="166"/>
      <c r="K1616" s="166"/>
      <c r="L1616" s="166"/>
      <c r="M1616" s="166"/>
      <c r="N1616" s="166"/>
      <c r="O1616" s="166"/>
      <c r="P1616" s="166"/>
      <c r="Q1616" s="166"/>
      <c r="R1616" s="166"/>
      <c r="S1616" s="166"/>
      <c r="T1616" s="166"/>
      <c r="U1616" s="166"/>
      <c r="V1616" s="166"/>
      <c r="W1616" s="166"/>
      <c r="X1616" s="166"/>
      <c r="Y1616" s="167"/>
      <c r="Z1616" s="167"/>
      <c r="AA1616" s="167"/>
      <c r="AB1616" s="167"/>
      <c r="AC1616" s="167"/>
      <c r="AD1616" s="167"/>
      <c r="AE1616" s="167"/>
      <c r="AF1616" s="167"/>
      <c r="AG1616" s="167" t="s">
        <v>226</v>
      </c>
      <c r="AH1616" s="167">
        <v>0</v>
      </c>
      <c r="AI1616" s="167"/>
      <c r="AJ1616" s="167"/>
      <c r="AK1616" s="167"/>
      <c r="AL1616" s="167"/>
      <c r="AM1616" s="167"/>
      <c r="AN1616" s="167"/>
      <c r="AO1616" s="167"/>
      <c r="AP1616" s="167"/>
      <c r="AQ1616" s="167"/>
      <c r="AR1616" s="167"/>
      <c r="AS1616" s="167"/>
      <c r="AT1616" s="167"/>
      <c r="AU1616" s="167"/>
      <c r="AV1616" s="167"/>
      <c r="AW1616" s="167"/>
      <c r="AX1616" s="167"/>
      <c r="AY1616" s="167"/>
      <c r="AZ1616" s="167"/>
      <c r="BA1616" s="167"/>
      <c r="BB1616" s="167"/>
      <c r="BC1616" s="167"/>
      <c r="BD1616" s="167"/>
      <c r="BE1616" s="167"/>
      <c r="BF1616" s="167"/>
      <c r="BG1616" s="167"/>
      <c r="BH1616" s="167"/>
    </row>
    <row r="1617" spans="1:60" outlineLevel="1">
      <c r="A1617" s="168"/>
      <c r="B1617" s="169"/>
      <c r="C1617" s="179" t="s">
        <v>2003</v>
      </c>
      <c r="D1617" s="180"/>
      <c r="E1617" s="181">
        <v>27.2</v>
      </c>
      <c r="F1617" s="166"/>
      <c r="G1617" s="166"/>
      <c r="H1617" s="166"/>
      <c r="I1617" s="166"/>
      <c r="J1617" s="166"/>
      <c r="K1617" s="166"/>
      <c r="L1617" s="166"/>
      <c r="M1617" s="166"/>
      <c r="N1617" s="166"/>
      <c r="O1617" s="166"/>
      <c r="P1617" s="166"/>
      <c r="Q1617" s="166"/>
      <c r="R1617" s="166"/>
      <c r="S1617" s="166"/>
      <c r="T1617" s="166"/>
      <c r="U1617" s="166"/>
      <c r="V1617" s="166"/>
      <c r="W1617" s="166"/>
      <c r="X1617" s="166"/>
      <c r="Y1617" s="167"/>
      <c r="Z1617" s="167"/>
      <c r="AA1617" s="167"/>
      <c r="AB1617" s="167"/>
      <c r="AC1617" s="167"/>
      <c r="AD1617" s="167"/>
      <c r="AE1617" s="167"/>
      <c r="AF1617" s="167"/>
      <c r="AG1617" s="167" t="s">
        <v>226</v>
      </c>
      <c r="AH1617" s="167">
        <v>0</v>
      </c>
      <c r="AI1617" s="167"/>
      <c r="AJ1617" s="167"/>
      <c r="AK1617" s="167"/>
      <c r="AL1617" s="167"/>
      <c r="AM1617" s="167"/>
      <c r="AN1617" s="167"/>
      <c r="AO1617" s="167"/>
      <c r="AP1617" s="167"/>
      <c r="AQ1617" s="167"/>
      <c r="AR1617" s="167"/>
      <c r="AS1617" s="167"/>
      <c r="AT1617" s="167"/>
      <c r="AU1617" s="167"/>
      <c r="AV1617" s="167"/>
      <c r="AW1617" s="167"/>
      <c r="AX1617" s="167"/>
      <c r="AY1617" s="167"/>
      <c r="AZ1617" s="167"/>
      <c r="BA1617" s="167"/>
      <c r="BB1617" s="167"/>
      <c r="BC1617" s="167"/>
      <c r="BD1617" s="167"/>
      <c r="BE1617" s="167"/>
      <c r="BF1617" s="167"/>
      <c r="BG1617" s="167"/>
      <c r="BH1617" s="167"/>
    </row>
    <row r="1618" spans="1:60" outlineLevel="1">
      <c r="A1618" s="168"/>
      <c r="B1618" s="169"/>
      <c r="C1618" s="190" t="s">
        <v>402</v>
      </c>
      <c r="D1618" s="191"/>
      <c r="E1618" s="192">
        <v>146.32</v>
      </c>
      <c r="F1618" s="166"/>
      <c r="G1618" s="166"/>
      <c r="H1618" s="166"/>
      <c r="I1618" s="166"/>
      <c r="J1618" s="166"/>
      <c r="K1618" s="166"/>
      <c r="L1618" s="166"/>
      <c r="M1618" s="166"/>
      <c r="N1618" s="166"/>
      <c r="O1618" s="166"/>
      <c r="P1618" s="166"/>
      <c r="Q1618" s="166"/>
      <c r="R1618" s="166"/>
      <c r="S1618" s="166"/>
      <c r="T1618" s="166"/>
      <c r="U1618" s="166"/>
      <c r="V1618" s="166"/>
      <c r="W1618" s="166"/>
      <c r="X1618" s="166"/>
      <c r="Y1618" s="167"/>
      <c r="Z1618" s="167"/>
      <c r="AA1618" s="167"/>
      <c r="AB1618" s="167"/>
      <c r="AC1618" s="167"/>
      <c r="AD1618" s="167"/>
      <c r="AE1618" s="167"/>
      <c r="AF1618" s="167"/>
      <c r="AG1618" s="167" t="s">
        <v>226</v>
      </c>
      <c r="AH1618" s="167">
        <v>1</v>
      </c>
      <c r="AI1618" s="167"/>
      <c r="AJ1618" s="167"/>
      <c r="AK1618" s="167"/>
      <c r="AL1618" s="167"/>
      <c r="AM1618" s="167"/>
      <c r="AN1618" s="167"/>
      <c r="AO1618" s="167"/>
      <c r="AP1618" s="167"/>
      <c r="AQ1618" s="167"/>
      <c r="AR1618" s="167"/>
      <c r="AS1618" s="167"/>
      <c r="AT1618" s="167"/>
      <c r="AU1618" s="167"/>
      <c r="AV1618" s="167"/>
      <c r="AW1618" s="167"/>
      <c r="AX1618" s="167"/>
      <c r="AY1618" s="167"/>
      <c r="AZ1618" s="167"/>
      <c r="BA1618" s="167"/>
      <c r="BB1618" s="167"/>
      <c r="BC1618" s="167"/>
      <c r="BD1618" s="167"/>
      <c r="BE1618" s="167"/>
      <c r="BF1618" s="167"/>
      <c r="BG1618" s="167"/>
      <c r="BH1618" s="167"/>
    </row>
    <row r="1619" spans="1:60" outlineLevel="1">
      <c r="A1619" s="168"/>
      <c r="B1619" s="169"/>
      <c r="C1619" s="179" t="s">
        <v>2004</v>
      </c>
      <c r="D1619" s="180"/>
      <c r="E1619" s="181">
        <v>12.054</v>
      </c>
      <c r="F1619" s="166"/>
      <c r="G1619" s="166"/>
      <c r="H1619" s="166"/>
      <c r="I1619" s="166"/>
      <c r="J1619" s="166"/>
      <c r="K1619" s="166"/>
      <c r="L1619" s="166"/>
      <c r="M1619" s="166"/>
      <c r="N1619" s="166"/>
      <c r="O1619" s="166"/>
      <c r="P1619" s="166"/>
      <c r="Q1619" s="166"/>
      <c r="R1619" s="166"/>
      <c r="S1619" s="166"/>
      <c r="T1619" s="166"/>
      <c r="U1619" s="166"/>
      <c r="V1619" s="166"/>
      <c r="W1619" s="166"/>
      <c r="X1619" s="166"/>
      <c r="Y1619" s="167"/>
      <c r="Z1619" s="167"/>
      <c r="AA1619" s="167"/>
      <c r="AB1619" s="167"/>
      <c r="AC1619" s="167"/>
      <c r="AD1619" s="167"/>
      <c r="AE1619" s="167"/>
      <c r="AF1619" s="167"/>
      <c r="AG1619" s="167" t="s">
        <v>226</v>
      </c>
      <c r="AH1619" s="167">
        <v>0</v>
      </c>
      <c r="AI1619" s="167"/>
      <c r="AJ1619" s="167"/>
      <c r="AK1619" s="167"/>
      <c r="AL1619" s="167"/>
      <c r="AM1619" s="167"/>
      <c r="AN1619" s="167"/>
      <c r="AO1619" s="167"/>
      <c r="AP1619" s="167"/>
      <c r="AQ1619" s="167"/>
      <c r="AR1619" s="167"/>
      <c r="AS1619" s="167"/>
      <c r="AT1619" s="167"/>
      <c r="AU1619" s="167"/>
      <c r="AV1619" s="167"/>
      <c r="AW1619" s="167"/>
      <c r="AX1619" s="167"/>
      <c r="AY1619" s="167"/>
      <c r="AZ1619" s="167"/>
      <c r="BA1619" s="167"/>
      <c r="BB1619" s="167"/>
      <c r="BC1619" s="167"/>
      <c r="BD1619" s="167"/>
      <c r="BE1619" s="167"/>
      <c r="BF1619" s="167"/>
      <c r="BG1619" s="167"/>
      <c r="BH1619" s="167"/>
    </row>
    <row r="1620" spans="1:60" outlineLevel="1">
      <c r="A1620" s="168"/>
      <c r="B1620" s="169"/>
      <c r="C1620" s="179" t="s">
        <v>2005</v>
      </c>
      <c r="D1620" s="180"/>
      <c r="E1620" s="181">
        <v>14.84</v>
      </c>
      <c r="F1620" s="166"/>
      <c r="G1620" s="166"/>
      <c r="H1620" s="166"/>
      <c r="I1620" s="166"/>
      <c r="J1620" s="166"/>
      <c r="K1620" s="166"/>
      <c r="L1620" s="166"/>
      <c r="M1620" s="166"/>
      <c r="N1620" s="166"/>
      <c r="O1620" s="166"/>
      <c r="P1620" s="166"/>
      <c r="Q1620" s="166"/>
      <c r="R1620" s="166"/>
      <c r="S1620" s="166"/>
      <c r="T1620" s="166"/>
      <c r="U1620" s="166"/>
      <c r="V1620" s="166"/>
      <c r="W1620" s="166"/>
      <c r="X1620" s="166"/>
      <c r="Y1620" s="167"/>
      <c r="Z1620" s="167"/>
      <c r="AA1620" s="167"/>
      <c r="AB1620" s="167"/>
      <c r="AC1620" s="167"/>
      <c r="AD1620" s="167"/>
      <c r="AE1620" s="167"/>
      <c r="AF1620" s="167"/>
      <c r="AG1620" s="167" t="s">
        <v>226</v>
      </c>
      <c r="AH1620" s="167">
        <v>0</v>
      </c>
      <c r="AI1620" s="167"/>
      <c r="AJ1620" s="167"/>
      <c r="AK1620" s="167"/>
      <c r="AL1620" s="167"/>
      <c r="AM1620" s="167"/>
      <c r="AN1620" s="167"/>
      <c r="AO1620" s="167"/>
      <c r="AP1620" s="167"/>
      <c r="AQ1620" s="167"/>
      <c r="AR1620" s="167"/>
      <c r="AS1620" s="167"/>
      <c r="AT1620" s="167"/>
      <c r="AU1620" s="167"/>
      <c r="AV1620" s="167"/>
      <c r="AW1620" s="167"/>
      <c r="AX1620" s="167"/>
      <c r="AY1620" s="167"/>
      <c r="AZ1620" s="167"/>
      <c r="BA1620" s="167"/>
      <c r="BB1620" s="167"/>
      <c r="BC1620" s="167"/>
      <c r="BD1620" s="167"/>
      <c r="BE1620" s="167"/>
      <c r="BF1620" s="167"/>
      <c r="BG1620" s="167"/>
      <c r="BH1620" s="167"/>
    </row>
    <row r="1621" spans="1:60" outlineLevel="1">
      <c r="A1621" s="168"/>
      <c r="B1621" s="169"/>
      <c r="C1621" s="179" t="s">
        <v>2006</v>
      </c>
      <c r="D1621" s="180"/>
      <c r="E1621" s="181">
        <v>14.01</v>
      </c>
      <c r="F1621" s="166"/>
      <c r="G1621" s="166"/>
      <c r="H1621" s="166"/>
      <c r="I1621" s="166"/>
      <c r="J1621" s="166"/>
      <c r="K1621" s="166"/>
      <c r="L1621" s="166"/>
      <c r="M1621" s="166"/>
      <c r="N1621" s="166"/>
      <c r="O1621" s="166"/>
      <c r="P1621" s="166"/>
      <c r="Q1621" s="166"/>
      <c r="R1621" s="166"/>
      <c r="S1621" s="166"/>
      <c r="T1621" s="166"/>
      <c r="U1621" s="166"/>
      <c r="V1621" s="166"/>
      <c r="W1621" s="166"/>
      <c r="X1621" s="166"/>
      <c r="Y1621" s="167"/>
      <c r="Z1621" s="167"/>
      <c r="AA1621" s="167"/>
      <c r="AB1621" s="167"/>
      <c r="AC1621" s="167"/>
      <c r="AD1621" s="167"/>
      <c r="AE1621" s="167"/>
      <c r="AF1621" s="167"/>
      <c r="AG1621" s="167" t="s">
        <v>226</v>
      </c>
      <c r="AH1621" s="167">
        <v>0</v>
      </c>
      <c r="AI1621" s="167"/>
      <c r="AJ1621" s="167"/>
      <c r="AK1621" s="167"/>
      <c r="AL1621" s="167"/>
      <c r="AM1621" s="167"/>
      <c r="AN1621" s="167"/>
      <c r="AO1621" s="167"/>
      <c r="AP1621" s="167"/>
      <c r="AQ1621" s="167"/>
      <c r="AR1621" s="167"/>
      <c r="AS1621" s="167"/>
      <c r="AT1621" s="167"/>
      <c r="AU1621" s="167"/>
      <c r="AV1621" s="167"/>
      <c r="AW1621" s="167"/>
      <c r="AX1621" s="167"/>
      <c r="AY1621" s="167"/>
      <c r="AZ1621" s="167"/>
      <c r="BA1621" s="167"/>
      <c r="BB1621" s="167"/>
      <c r="BC1621" s="167"/>
      <c r="BD1621" s="167"/>
      <c r="BE1621" s="167"/>
      <c r="BF1621" s="167"/>
      <c r="BG1621" s="167"/>
      <c r="BH1621" s="167"/>
    </row>
    <row r="1622" spans="1:60" outlineLevel="1">
      <c r="A1622" s="168"/>
      <c r="B1622" s="169"/>
      <c r="C1622" s="179" t="s">
        <v>2007</v>
      </c>
      <c r="D1622" s="180"/>
      <c r="E1622" s="181">
        <v>11.56</v>
      </c>
      <c r="F1622" s="166"/>
      <c r="G1622" s="166"/>
      <c r="H1622" s="166"/>
      <c r="I1622" s="166"/>
      <c r="J1622" s="166"/>
      <c r="K1622" s="166"/>
      <c r="L1622" s="166"/>
      <c r="M1622" s="166"/>
      <c r="N1622" s="166"/>
      <c r="O1622" s="166"/>
      <c r="P1622" s="166"/>
      <c r="Q1622" s="166"/>
      <c r="R1622" s="166"/>
      <c r="S1622" s="166"/>
      <c r="T1622" s="166"/>
      <c r="U1622" s="166"/>
      <c r="V1622" s="166"/>
      <c r="W1622" s="166"/>
      <c r="X1622" s="166"/>
      <c r="Y1622" s="167"/>
      <c r="Z1622" s="167"/>
      <c r="AA1622" s="167"/>
      <c r="AB1622" s="167"/>
      <c r="AC1622" s="167"/>
      <c r="AD1622" s="167"/>
      <c r="AE1622" s="167"/>
      <c r="AF1622" s="167"/>
      <c r="AG1622" s="167" t="s">
        <v>226</v>
      </c>
      <c r="AH1622" s="167">
        <v>0</v>
      </c>
      <c r="AI1622" s="167"/>
      <c r="AJ1622" s="167"/>
      <c r="AK1622" s="167"/>
      <c r="AL1622" s="167"/>
      <c r="AM1622" s="167"/>
      <c r="AN1622" s="167"/>
      <c r="AO1622" s="167"/>
      <c r="AP1622" s="167"/>
      <c r="AQ1622" s="167"/>
      <c r="AR1622" s="167"/>
      <c r="AS1622" s="167"/>
      <c r="AT1622" s="167"/>
      <c r="AU1622" s="167"/>
      <c r="AV1622" s="167"/>
      <c r="AW1622" s="167"/>
      <c r="AX1622" s="167"/>
      <c r="AY1622" s="167"/>
      <c r="AZ1622" s="167"/>
      <c r="BA1622" s="167"/>
      <c r="BB1622" s="167"/>
      <c r="BC1622" s="167"/>
      <c r="BD1622" s="167"/>
      <c r="BE1622" s="167"/>
      <c r="BF1622" s="167"/>
      <c r="BG1622" s="167"/>
      <c r="BH1622" s="167"/>
    </row>
    <row r="1623" spans="1:60" outlineLevel="1">
      <c r="A1623" s="168"/>
      <c r="B1623" s="169"/>
      <c r="C1623" s="179" t="s">
        <v>2008</v>
      </c>
      <c r="D1623" s="180"/>
      <c r="E1623" s="181">
        <v>9.94</v>
      </c>
      <c r="F1623" s="166"/>
      <c r="G1623" s="166"/>
      <c r="H1623" s="166"/>
      <c r="I1623" s="166"/>
      <c r="J1623" s="166"/>
      <c r="K1623" s="166"/>
      <c r="L1623" s="166"/>
      <c r="M1623" s="166"/>
      <c r="N1623" s="166"/>
      <c r="O1623" s="166"/>
      <c r="P1623" s="166"/>
      <c r="Q1623" s="166"/>
      <c r="R1623" s="166"/>
      <c r="S1623" s="166"/>
      <c r="T1623" s="166"/>
      <c r="U1623" s="166"/>
      <c r="V1623" s="166"/>
      <c r="W1623" s="166"/>
      <c r="X1623" s="166"/>
      <c r="Y1623" s="167"/>
      <c r="Z1623" s="167"/>
      <c r="AA1623" s="167"/>
      <c r="AB1623" s="167"/>
      <c r="AC1623" s="167"/>
      <c r="AD1623" s="167"/>
      <c r="AE1623" s="167"/>
      <c r="AF1623" s="167"/>
      <c r="AG1623" s="167" t="s">
        <v>226</v>
      </c>
      <c r="AH1623" s="167">
        <v>0</v>
      </c>
      <c r="AI1623" s="167"/>
      <c r="AJ1623" s="167"/>
      <c r="AK1623" s="167"/>
      <c r="AL1623" s="167"/>
      <c r="AM1623" s="167"/>
      <c r="AN1623" s="167"/>
      <c r="AO1623" s="167"/>
      <c r="AP1623" s="167"/>
      <c r="AQ1623" s="167"/>
      <c r="AR1623" s="167"/>
      <c r="AS1623" s="167"/>
      <c r="AT1623" s="167"/>
      <c r="AU1623" s="167"/>
      <c r="AV1623" s="167"/>
      <c r="AW1623" s="167"/>
      <c r="AX1623" s="167"/>
      <c r="AY1623" s="167"/>
      <c r="AZ1623" s="167"/>
      <c r="BA1623" s="167"/>
      <c r="BB1623" s="167"/>
      <c r="BC1623" s="167"/>
      <c r="BD1623" s="167"/>
      <c r="BE1623" s="167"/>
      <c r="BF1623" s="167"/>
      <c r="BG1623" s="167"/>
      <c r="BH1623" s="167"/>
    </row>
    <row r="1624" spans="1:60" outlineLevel="1">
      <c r="A1624" s="168"/>
      <c r="B1624" s="169"/>
      <c r="C1624" s="179" t="s">
        <v>2009</v>
      </c>
      <c r="D1624" s="180"/>
      <c r="E1624" s="181">
        <v>14.994</v>
      </c>
      <c r="F1624" s="166"/>
      <c r="G1624" s="166"/>
      <c r="H1624" s="166"/>
      <c r="I1624" s="166"/>
      <c r="J1624" s="166"/>
      <c r="K1624" s="166"/>
      <c r="L1624" s="166"/>
      <c r="M1624" s="166"/>
      <c r="N1624" s="166"/>
      <c r="O1624" s="166"/>
      <c r="P1624" s="166"/>
      <c r="Q1624" s="166"/>
      <c r="R1624" s="166"/>
      <c r="S1624" s="166"/>
      <c r="T1624" s="166"/>
      <c r="U1624" s="166"/>
      <c r="V1624" s="166"/>
      <c r="W1624" s="166"/>
      <c r="X1624" s="166"/>
      <c r="Y1624" s="167"/>
      <c r="Z1624" s="167"/>
      <c r="AA1624" s="167"/>
      <c r="AB1624" s="167"/>
      <c r="AC1624" s="167"/>
      <c r="AD1624" s="167"/>
      <c r="AE1624" s="167"/>
      <c r="AF1624" s="167"/>
      <c r="AG1624" s="167" t="s">
        <v>226</v>
      </c>
      <c r="AH1624" s="167">
        <v>0</v>
      </c>
      <c r="AI1624" s="167"/>
      <c r="AJ1624" s="167"/>
      <c r="AK1624" s="167"/>
      <c r="AL1624" s="167"/>
      <c r="AM1624" s="167"/>
      <c r="AN1624" s="167"/>
      <c r="AO1624" s="167"/>
      <c r="AP1624" s="167"/>
      <c r="AQ1624" s="167"/>
      <c r="AR1624" s="167"/>
      <c r="AS1624" s="167"/>
      <c r="AT1624" s="167"/>
      <c r="AU1624" s="167"/>
      <c r="AV1624" s="167"/>
      <c r="AW1624" s="167"/>
      <c r="AX1624" s="167"/>
      <c r="AY1624" s="167"/>
      <c r="AZ1624" s="167"/>
      <c r="BA1624" s="167"/>
      <c r="BB1624" s="167"/>
      <c r="BC1624" s="167"/>
      <c r="BD1624" s="167"/>
      <c r="BE1624" s="167"/>
      <c r="BF1624" s="167"/>
      <c r="BG1624" s="167"/>
      <c r="BH1624" s="167"/>
    </row>
    <row r="1625" spans="1:60" outlineLevel="1">
      <c r="A1625" s="168"/>
      <c r="B1625" s="169"/>
      <c r="C1625" s="179" t="s">
        <v>2010</v>
      </c>
      <c r="D1625" s="180"/>
      <c r="E1625" s="181">
        <v>19.84</v>
      </c>
      <c r="F1625" s="166"/>
      <c r="G1625" s="166"/>
      <c r="H1625" s="166"/>
      <c r="I1625" s="166"/>
      <c r="J1625" s="166"/>
      <c r="K1625" s="166"/>
      <c r="L1625" s="166"/>
      <c r="M1625" s="166"/>
      <c r="N1625" s="166"/>
      <c r="O1625" s="166"/>
      <c r="P1625" s="166"/>
      <c r="Q1625" s="166"/>
      <c r="R1625" s="166"/>
      <c r="S1625" s="166"/>
      <c r="T1625" s="166"/>
      <c r="U1625" s="166"/>
      <c r="V1625" s="166"/>
      <c r="W1625" s="166"/>
      <c r="X1625" s="166"/>
      <c r="Y1625" s="167"/>
      <c r="Z1625" s="167"/>
      <c r="AA1625" s="167"/>
      <c r="AB1625" s="167"/>
      <c r="AC1625" s="167"/>
      <c r="AD1625" s="167"/>
      <c r="AE1625" s="167"/>
      <c r="AF1625" s="167"/>
      <c r="AG1625" s="167" t="s">
        <v>226</v>
      </c>
      <c r="AH1625" s="167">
        <v>0</v>
      </c>
      <c r="AI1625" s="167"/>
      <c r="AJ1625" s="167"/>
      <c r="AK1625" s="167"/>
      <c r="AL1625" s="167"/>
      <c r="AM1625" s="167"/>
      <c r="AN1625" s="167"/>
      <c r="AO1625" s="167"/>
      <c r="AP1625" s="167"/>
      <c r="AQ1625" s="167"/>
      <c r="AR1625" s="167"/>
      <c r="AS1625" s="167"/>
      <c r="AT1625" s="167"/>
      <c r="AU1625" s="167"/>
      <c r="AV1625" s="167"/>
      <c r="AW1625" s="167"/>
      <c r="AX1625" s="167"/>
      <c r="AY1625" s="167"/>
      <c r="AZ1625" s="167"/>
      <c r="BA1625" s="167"/>
      <c r="BB1625" s="167"/>
      <c r="BC1625" s="167"/>
      <c r="BD1625" s="167"/>
      <c r="BE1625" s="167"/>
      <c r="BF1625" s="167"/>
      <c r="BG1625" s="167"/>
      <c r="BH1625" s="167"/>
    </row>
    <row r="1626" spans="1:60" outlineLevel="1">
      <c r="A1626" s="168"/>
      <c r="B1626" s="169"/>
      <c r="C1626" s="179" t="s">
        <v>2011</v>
      </c>
      <c r="D1626" s="180"/>
      <c r="E1626" s="181">
        <v>8.1760000000000002</v>
      </c>
      <c r="F1626" s="166"/>
      <c r="G1626" s="166"/>
      <c r="H1626" s="166"/>
      <c r="I1626" s="166"/>
      <c r="J1626" s="166"/>
      <c r="K1626" s="166"/>
      <c r="L1626" s="166"/>
      <c r="M1626" s="166"/>
      <c r="N1626" s="166"/>
      <c r="O1626" s="166"/>
      <c r="P1626" s="166"/>
      <c r="Q1626" s="166"/>
      <c r="R1626" s="166"/>
      <c r="S1626" s="166"/>
      <c r="T1626" s="166"/>
      <c r="U1626" s="166"/>
      <c r="V1626" s="166"/>
      <c r="W1626" s="166"/>
      <c r="X1626" s="166"/>
      <c r="Y1626" s="167"/>
      <c r="Z1626" s="167"/>
      <c r="AA1626" s="167"/>
      <c r="AB1626" s="167"/>
      <c r="AC1626" s="167"/>
      <c r="AD1626" s="167"/>
      <c r="AE1626" s="167"/>
      <c r="AF1626" s="167"/>
      <c r="AG1626" s="167" t="s">
        <v>226</v>
      </c>
      <c r="AH1626" s="167">
        <v>0</v>
      </c>
      <c r="AI1626" s="167"/>
      <c r="AJ1626" s="167"/>
      <c r="AK1626" s="167"/>
      <c r="AL1626" s="167"/>
      <c r="AM1626" s="167"/>
      <c r="AN1626" s="167"/>
      <c r="AO1626" s="167"/>
      <c r="AP1626" s="167"/>
      <c r="AQ1626" s="167"/>
      <c r="AR1626" s="167"/>
      <c r="AS1626" s="167"/>
      <c r="AT1626" s="167"/>
      <c r="AU1626" s="167"/>
      <c r="AV1626" s="167"/>
      <c r="AW1626" s="167"/>
      <c r="AX1626" s="167"/>
      <c r="AY1626" s="167"/>
      <c r="AZ1626" s="167"/>
      <c r="BA1626" s="167"/>
      <c r="BB1626" s="167"/>
      <c r="BC1626" s="167"/>
      <c r="BD1626" s="167"/>
      <c r="BE1626" s="167"/>
      <c r="BF1626" s="167"/>
      <c r="BG1626" s="167"/>
      <c r="BH1626" s="167"/>
    </row>
    <row r="1627" spans="1:60" outlineLevel="1">
      <c r="A1627" s="168"/>
      <c r="B1627" s="169"/>
      <c r="C1627" s="179" t="s">
        <v>2012</v>
      </c>
      <c r="D1627" s="180"/>
      <c r="E1627" s="181">
        <v>8.33</v>
      </c>
      <c r="F1627" s="166"/>
      <c r="G1627" s="166"/>
      <c r="H1627" s="166"/>
      <c r="I1627" s="166"/>
      <c r="J1627" s="166"/>
      <c r="K1627" s="166"/>
      <c r="L1627" s="166"/>
      <c r="M1627" s="166"/>
      <c r="N1627" s="166"/>
      <c r="O1627" s="166"/>
      <c r="P1627" s="166"/>
      <c r="Q1627" s="166"/>
      <c r="R1627" s="166"/>
      <c r="S1627" s="166"/>
      <c r="T1627" s="166"/>
      <c r="U1627" s="166"/>
      <c r="V1627" s="166"/>
      <c r="W1627" s="166"/>
      <c r="X1627" s="166"/>
      <c r="Y1627" s="167"/>
      <c r="Z1627" s="167"/>
      <c r="AA1627" s="167"/>
      <c r="AB1627" s="167"/>
      <c r="AC1627" s="167"/>
      <c r="AD1627" s="167"/>
      <c r="AE1627" s="167"/>
      <c r="AF1627" s="167"/>
      <c r="AG1627" s="167" t="s">
        <v>226</v>
      </c>
      <c r="AH1627" s="167">
        <v>0</v>
      </c>
      <c r="AI1627" s="167"/>
      <c r="AJ1627" s="167"/>
      <c r="AK1627" s="167"/>
      <c r="AL1627" s="167"/>
      <c r="AM1627" s="167"/>
      <c r="AN1627" s="167"/>
      <c r="AO1627" s="167"/>
      <c r="AP1627" s="167"/>
      <c r="AQ1627" s="167"/>
      <c r="AR1627" s="167"/>
      <c r="AS1627" s="167"/>
      <c r="AT1627" s="167"/>
      <c r="AU1627" s="167"/>
      <c r="AV1627" s="167"/>
      <c r="AW1627" s="167"/>
      <c r="AX1627" s="167"/>
      <c r="AY1627" s="167"/>
      <c r="AZ1627" s="167"/>
      <c r="BA1627" s="167"/>
      <c r="BB1627" s="167"/>
      <c r="BC1627" s="167"/>
      <c r="BD1627" s="167"/>
      <c r="BE1627" s="167"/>
      <c r="BF1627" s="167"/>
      <c r="BG1627" s="167"/>
      <c r="BH1627" s="167"/>
    </row>
    <row r="1628" spans="1:60" outlineLevel="1">
      <c r="A1628" s="168"/>
      <c r="B1628" s="169"/>
      <c r="C1628" s="179" t="s">
        <v>2013</v>
      </c>
      <c r="D1628" s="180"/>
      <c r="E1628" s="181">
        <v>7.5039999999999996</v>
      </c>
      <c r="F1628" s="166"/>
      <c r="G1628" s="166"/>
      <c r="H1628" s="166"/>
      <c r="I1628" s="166"/>
      <c r="J1628" s="166"/>
      <c r="K1628" s="166"/>
      <c r="L1628" s="166"/>
      <c r="M1628" s="166"/>
      <c r="N1628" s="166"/>
      <c r="O1628" s="166"/>
      <c r="P1628" s="166"/>
      <c r="Q1628" s="166"/>
      <c r="R1628" s="166"/>
      <c r="S1628" s="166"/>
      <c r="T1628" s="166"/>
      <c r="U1628" s="166"/>
      <c r="V1628" s="166"/>
      <c r="W1628" s="166"/>
      <c r="X1628" s="166"/>
      <c r="Y1628" s="167"/>
      <c r="Z1628" s="167"/>
      <c r="AA1628" s="167"/>
      <c r="AB1628" s="167"/>
      <c r="AC1628" s="167"/>
      <c r="AD1628" s="167"/>
      <c r="AE1628" s="167"/>
      <c r="AF1628" s="167"/>
      <c r="AG1628" s="167" t="s">
        <v>226</v>
      </c>
      <c r="AH1628" s="167">
        <v>0</v>
      </c>
      <c r="AI1628" s="167"/>
      <c r="AJ1628" s="167"/>
      <c r="AK1628" s="167"/>
      <c r="AL1628" s="167"/>
      <c r="AM1628" s="167"/>
      <c r="AN1628" s="167"/>
      <c r="AO1628" s="167"/>
      <c r="AP1628" s="167"/>
      <c r="AQ1628" s="167"/>
      <c r="AR1628" s="167"/>
      <c r="AS1628" s="167"/>
      <c r="AT1628" s="167"/>
      <c r="AU1628" s="167"/>
      <c r="AV1628" s="167"/>
      <c r="AW1628" s="167"/>
      <c r="AX1628" s="167"/>
      <c r="AY1628" s="167"/>
      <c r="AZ1628" s="167"/>
      <c r="BA1628" s="167"/>
      <c r="BB1628" s="167"/>
      <c r="BC1628" s="167"/>
      <c r="BD1628" s="167"/>
      <c r="BE1628" s="167"/>
      <c r="BF1628" s="167"/>
      <c r="BG1628" s="167"/>
      <c r="BH1628" s="167"/>
    </row>
    <row r="1629" spans="1:60" outlineLevel="1">
      <c r="A1629" s="168"/>
      <c r="B1629" s="169"/>
      <c r="C1629" s="179" t="s">
        <v>2014</v>
      </c>
      <c r="D1629" s="180"/>
      <c r="E1629" s="181">
        <v>9.0579999999999998</v>
      </c>
      <c r="F1629" s="166"/>
      <c r="G1629" s="166"/>
      <c r="H1629" s="166"/>
      <c r="I1629" s="166"/>
      <c r="J1629" s="166"/>
      <c r="K1629" s="166"/>
      <c r="L1629" s="166"/>
      <c r="M1629" s="166"/>
      <c r="N1629" s="166"/>
      <c r="O1629" s="166"/>
      <c r="P1629" s="166"/>
      <c r="Q1629" s="166"/>
      <c r="R1629" s="166"/>
      <c r="S1629" s="166"/>
      <c r="T1629" s="166"/>
      <c r="U1629" s="166"/>
      <c r="V1629" s="166"/>
      <c r="W1629" s="166"/>
      <c r="X1629" s="166"/>
      <c r="Y1629" s="167"/>
      <c r="Z1629" s="167"/>
      <c r="AA1629" s="167"/>
      <c r="AB1629" s="167"/>
      <c r="AC1629" s="167"/>
      <c r="AD1629" s="167"/>
      <c r="AE1629" s="167"/>
      <c r="AF1629" s="167"/>
      <c r="AG1629" s="167" t="s">
        <v>226</v>
      </c>
      <c r="AH1629" s="167">
        <v>0</v>
      </c>
      <c r="AI1629" s="167"/>
      <c r="AJ1629" s="167"/>
      <c r="AK1629" s="167"/>
      <c r="AL1629" s="167"/>
      <c r="AM1629" s="167"/>
      <c r="AN1629" s="167"/>
      <c r="AO1629" s="167"/>
      <c r="AP1629" s="167"/>
      <c r="AQ1629" s="167"/>
      <c r="AR1629" s="167"/>
      <c r="AS1629" s="167"/>
      <c r="AT1629" s="167"/>
      <c r="AU1629" s="167"/>
      <c r="AV1629" s="167"/>
      <c r="AW1629" s="167"/>
      <c r="AX1629" s="167"/>
      <c r="AY1629" s="167"/>
      <c r="AZ1629" s="167"/>
      <c r="BA1629" s="167"/>
      <c r="BB1629" s="167"/>
      <c r="BC1629" s="167"/>
      <c r="BD1629" s="167"/>
      <c r="BE1629" s="167"/>
      <c r="BF1629" s="167"/>
      <c r="BG1629" s="167"/>
      <c r="BH1629" s="167"/>
    </row>
    <row r="1630" spans="1:60" outlineLevel="1">
      <c r="A1630" s="168"/>
      <c r="B1630" s="169"/>
      <c r="C1630" s="179" t="s">
        <v>2015</v>
      </c>
      <c r="D1630" s="180"/>
      <c r="E1630" s="181">
        <v>12.56</v>
      </c>
      <c r="F1630" s="166"/>
      <c r="G1630" s="166"/>
      <c r="H1630" s="166"/>
      <c r="I1630" s="166"/>
      <c r="J1630" s="166"/>
      <c r="K1630" s="166"/>
      <c r="L1630" s="166"/>
      <c r="M1630" s="166"/>
      <c r="N1630" s="166"/>
      <c r="O1630" s="166"/>
      <c r="P1630" s="166"/>
      <c r="Q1630" s="166"/>
      <c r="R1630" s="166"/>
      <c r="S1630" s="166"/>
      <c r="T1630" s="166"/>
      <c r="U1630" s="166"/>
      <c r="V1630" s="166"/>
      <c r="W1630" s="166"/>
      <c r="X1630" s="166"/>
      <c r="Y1630" s="167"/>
      <c r="Z1630" s="167"/>
      <c r="AA1630" s="167"/>
      <c r="AB1630" s="167"/>
      <c r="AC1630" s="167"/>
      <c r="AD1630" s="167"/>
      <c r="AE1630" s="167"/>
      <c r="AF1630" s="167"/>
      <c r="AG1630" s="167" t="s">
        <v>226</v>
      </c>
      <c r="AH1630" s="167">
        <v>0</v>
      </c>
      <c r="AI1630" s="167"/>
      <c r="AJ1630" s="167"/>
      <c r="AK1630" s="167"/>
      <c r="AL1630" s="167"/>
      <c r="AM1630" s="167"/>
      <c r="AN1630" s="167"/>
      <c r="AO1630" s="167"/>
      <c r="AP1630" s="167"/>
      <c r="AQ1630" s="167"/>
      <c r="AR1630" s="167"/>
      <c r="AS1630" s="167"/>
      <c r="AT1630" s="167"/>
      <c r="AU1630" s="167"/>
      <c r="AV1630" s="167"/>
      <c r="AW1630" s="167"/>
      <c r="AX1630" s="167"/>
      <c r="AY1630" s="167"/>
      <c r="AZ1630" s="167"/>
      <c r="BA1630" s="167"/>
      <c r="BB1630" s="167"/>
      <c r="BC1630" s="167"/>
      <c r="BD1630" s="167"/>
      <c r="BE1630" s="167"/>
      <c r="BF1630" s="167"/>
      <c r="BG1630" s="167"/>
      <c r="BH1630" s="167"/>
    </row>
    <row r="1631" spans="1:60" outlineLevel="1">
      <c r="A1631" s="168"/>
      <c r="B1631" s="169"/>
      <c r="C1631" s="190" t="s">
        <v>402</v>
      </c>
      <c r="D1631" s="191"/>
      <c r="E1631" s="192">
        <v>142.86600000000001</v>
      </c>
      <c r="F1631" s="166"/>
      <c r="G1631" s="166"/>
      <c r="H1631" s="166"/>
      <c r="I1631" s="166"/>
      <c r="J1631" s="166"/>
      <c r="K1631" s="166"/>
      <c r="L1631" s="166"/>
      <c r="M1631" s="166"/>
      <c r="N1631" s="166"/>
      <c r="O1631" s="166"/>
      <c r="P1631" s="166"/>
      <c r="Q1631" s="166"/>
      <c r="R1631" s="166"/>
      <c r="S1631" s="166"/>
      <c r="T1631" s="166"/>
      <c r="U1631" s="166"/>
      <c r="V1631" s="166"/>
      <c r="W1631" s="166"/>
      <c r="X1631" s="166"/>
      <c r="Y1631" s="167"/>
      <c r="Z1631" s="167"/>
      <c r="AA1631" s="167"/>
      <c r="AB1631" s="167"/>
      <c r="AC1631" s="167"/>
      <c r="AD1631" s="167"/>
      <c r="AE1631" s="167"/>
      <c r="AF1631" s="167"/>
      <c r="AG1631" s="167" t="s">
        <v>226</v>
      </c>
      <c r="AH1631" s="167">
        <v>1</v>
      </c>
      <c r="AI1631" s="167"/>
      <c r="AJ1631" s="167"/>
      <c r="AK1631" s="167"/>
      <c r="AL1631" s="167"/>
      <c r="AM1631" s="167"/>
      <c r="AN1631" s="167"/>
      <c r="AO1631" s="167"/>
      <c r="AP1631" s="167"/>
      <c r="AQ1631" s="167"/>
      <c r="AR1631" s="167"/>
      <c r="AS1631" s="167"/>
      <c r="AT1631" s="167"/>
      <c r="AU1631" s="167"/>
      <c r="AV1631" s="167"/>
      <c r="AW1631" s="167"/>
      <c r="AX1631" s="167"/>
      <c r="AY1631" s="167"/>
      <c r="AZ1631" s="167"/>
      <c r="BA1631" s="167"/>
      <c r="BB1631" s="167"/>
      <c r="BC1631" s="167"/>
      <c r="BD1631" s="167"/>
      <c r="BE1631" s="167"/>
      <c r="BF1631" s="167"/>
      <c r="BG1631" s="167"/>
      <c r="BH1631" s="167"/>
    </row>
    <row r="1632" spans="1:60" ht="33.75" outlineLevel="1">
      <c r="A1632" s="158">
        <v>457</v>
      </c>
      <c r="B1632" s="159" t="s">
        <v>2016</v>
      </c>
      <c r="C1632" s="160" t="s">
        <v>2017</v>
      </c>
      <c r="D1632" s="161" t="s">
        <v>260</v>
      </c>
      <c r="E1632" s="162">
        <v>445.89</v>
      </c>
      <c r="F1632" s="163"/>
      <c r="G1632" s="164">
        <f>ROUND(E1632*F1632,2)</f>
        <v>0</v>
      </c>
      <c r="H1632" s="163"/>
      <c r="I1632" s="164">
        <f>ROUND(E1632*H1632,2)</f>
        <v>0</v>
      </c>
      <c r="J1632" s="163"/>
      <c r="K1632" s="164">
        <f>ROUND(E1632*J1632,2)</f>
        <v>0</v>
      </c>
      <c r="L1632" s="164">
        <v>21</v>
      </c>
      <c r="M1632" s="164">
        <f>G1632*(1+L1632/100)</f>
        <v>0</v>
      </c>
      <c r="N1632" s="164">
        <v>1.1E-4</v>
      </c>
      <c r="O1632" s="164">
        <f>ROUND(E1632*N1632,2)</f>
        <v>0.05</v>
      </c>
      <c r="P1632" s="164">
        <v>0</v>
      </c>
      <c r="Q1632" s="164">
        <f>ROUND(E1632*P1632,2)</f>
        <v>0</v>
      </c>
      <c r="R1632" s="164" t="s">
        <v>1856</v>
      </c>
      <c r="S1632" s="164" t="s">
        <v>179</v>
      </c>
      <c r="T1632" s="165" t="s">
        <v>179</v>
      </c>
      <c r="U1632" s="166">
        <v>0</v>
      </c>
      <c r="V1632" s="166">
        <f>ROUND(E1632*U1632,2)</f>
        <v>0</v>
      </c>
      <c r="W1632" s="166"/>
      <c r="X1632" s="166" t="s">
        <v>221</v>
      </c>
      <c r="Y1632" s="167"/>
      <c r="Z1632" s="167"/>
      <c r="AA1632" s="167"/>
      <c r="AB1632" s="167"/>
      <c r="AC1632" s="167"/>
      <c r="AD1632" s="167"/>
      <c r="AE1632" s="167"/>
      <c r="AF1632" s="167"/>
      <c r="AG1632" s="167" t="s">
        <v>222</v>
      </c>
      <c r="AH1632" s="167"/>
      <c r="AI1632" s="167"/>
      <c r="AJ1632" s="167"/>
      <c r="AK1632" s="167"/>
      <c r="AL1632" s="167"/>
      <c r="AM1632" s="167"/>
      <c r="AN1632" s="167"/>
      <c r="AO1632" s="167"/>
      <c r="AP1632" s="167"/>
      <c r="AQ1632" s="167"/>
      <c r="AR1632" s="167"/>
      <c r="AS1632" s="167"/>
      <c r="AT1632" s="167"/>
      <c r="AU1632" s="167"/>
      <c r="AV1632" s="167"/>
      <c r="AW1632" s="167"/>
      <c r="AX1632" s="167"/>
      <c r="AY1632" s="167"/>
      <c r="AZ1632" s="167"/>
      <c r="BA1632" s="167"/>
      <c r="BB1632" s="167"/>
      <c r="BC1632" s="167"/>
      <c r="BD1632" s="167"/>
      <c r="BE1632" s="167"/>
      <c r="BF1632" s="167"/>
      <c r="BG1632" s="167"/>
      <c r="BH1632" s="167"/>
    </row>
    <row r="1633" spans="1:60" outlineLevel="1">
      <c r="A1633" s="168"/>
      <c r="B1633" s="169"/>
      <c r="C1633" s="179" t="s">
        <v>761</v>
      </c>
      <c r="D1633" s="180"/>
      <c r="E1633" s="181">
        <v>445.89</v>
      </c>
      <c r="F1633" s="166"/>
      <c r="G1633" s="166"/>
      <c r="H1633" s="166"/>
      <c r="I1633" s="166"/>
      <c r="J1633" s="166"/>
      <c r="K1633" s="166"/>
      <c r="L1633" s="166"/>
      <c r="M1633" s="166"/>
      <c r="N1633" s="166"/>
      <c r="O1633" s="166"/>
      <c r="P1633" s="166"/>
      <c r="Q1633" s="166"/>
      <c r="R1633" s="166"/>
      <c r="S1633" s="166"/>
      <c r="T1633" s="166"/>
      <c r="U1633" s="166"/>
      <c r="V1633" s="166"/>
      <c r="W1633" s="166"/>
      <c r="X1633" s="166"/>
      <c r="Y1633" s="167"/>
      <c r="Z1633" s="167"/>
      <c r="AA1633" s="167"/>
      <c r="AB1633" s="167"/>
      <c r="AC1633" s="167"/>
      <c r="AD1633" s="167"/>
      <c r="AE1633" s="167"/>
      <c r="AF1633" s="167"/>
      <c r="AG1633" s="167" t="s">
        <v>226</v>
      </c>
      <c r="AH1633" s="167">
        <v>5</v>
      </c>
      <c r="AI1633" s="167"/>
      <c r="AJ1633" s="167"/>
      <c r="AK1633" s="167"/>
      <c r="AL1633" s="167"/>
      <c r="AM1633" s="167"/>
      <c r="AN1633" s="167"/>
      <c r="AO1633" s="167"/>
      <c r="AP1633" s="167"/>
      <c r="AQ1633" s="167"/>
      <c r="AR1633" s="167"/>
      <c r="AS1633" s="167"/>
      <c r="AT1633" s="167"/>
      <c r="AU1633" s="167"/>
      <c r="AV1633" s="167"/>
      <c r="AW1633" s="167"/>
      <c r="AX1633" s="167"/>
      <c r="AY1633" s="167"/>
      <c r="AZ1633" s="167"/>
      <c r="BA1633" s="167"/>
      <c r="BB1633" s="167"/>
      <c r="BC1633" s="167"/>
      <c r="BD1633" s="167"/>
      <c r="BE1633" s="167"/>
      <c r="BF1633" s="167"/>
      <c r="BG1633" s="167"/>
      <c r="BH1633" s="167"/>
    </row>
    <row r="1634" spans="1:60" ht="33.75" outlineLevel="1">
      <c r="A1634" s="158">
        <v>458</v>
      </c>
      <c r="B1634" s="159" t="s">
        <v>2018</v>
      </c>
      <c r="C1634" s="160" t="s">
        <v>2019</v>
      </c>
      <c r="D1634" s="161" t="s">
        <v>260</v>
      </c>
      <c r="E1634" s="162">
        <v>207.048</v>
      </c>
      <c r="F1634" s="163"/>
      <c r="G1634" s="164">
        <f>ROUND(E1634*F1634,2)</f>
        <v>0</v>
      </c>
      <c r="H1634" s="163"/>
      <c r="I1634" s="164">
        <f>ROUND(E1634*H1634,2)</f>
        <v>0</v>
      </c>
      <c r="J1634" s="163"/>
      <c r="K1634" s="164">
        <f>ROUND(E1634*J1634,2)</f>
        <v>0</v>
      </c>
      <c r="L1634" s="164">
        <v>21</v>
      </c>
      <c r="M1634" s="164">
        <f>G1634*(1+L1634/100)</f>
        <v>0</v>
      </c>
      <c r="N1634" s="164">
        <v>0</v>
      </c>
      <c r="O1634" s="164">
        <f>ROUND(E1634*N1634,2)</f>
        <v>0</v>
      </c>
      <c r="P1634" s="164">
        <v>0</v>
      </c>
      <c r="Q1634" s="164">
        <f>ROUND(E1634*P1634,2)</f>
        <v>0</v>
      </c>
      <c r="R1634" s="164" t="s">
        <v>1856</v>
      </c>
      <c r="S1634" s="164" t="s">
        <v>179</v>
      </c>
      <c r="T1634" s="165" t="s">
        <v>179</v>
      </c>
      <c r="U1634" s="166">
        <v>0.1</v>
      </c>
      <c r="V1634" s="166">
        <f>ROUND(E1634*U1634,2)</f>
        <v>20.7</v>
      </c>
      <c r="W1634" s="166"/>
      <c r="X1634" s="166" t="s">
        <v>221</v>
      </c>
      <c r="Y1634" s="167"/>
      <c r="Z1634" s="167"/>
      <c r="AA1634" s="167"/>
      <c r="AB1634" s="167"/>
      <c r="AC1634" s="167"/>
      <c r="AD1634" s="167"/>
      <c r="AE1634" s="167"/>
      <c r="AF1634" s="167"/>
      <c r="AG1634" s="167" t="s">
        <v>222</v>
      </c>
      <c r="AH1634" s="167"/>
      <c r="AI1634" s="167"/>
      <c r="AJ1634" s="167"/>
      <c r="AK1634" s="167"/>
      <c r="AL1634" s="167"/>
      <c r="AM1634" s="167"/>
      <c r="AN1634" s="167"/>
      <c r="AO1634" s="167"/>
      <c r="AP1634" s="167"/>
      <c r="AQ1634" s="167"/>
      <c r="AR1634" s="167"/>
      <c r="AS1634" s="167"/>
      <c r="AT1634" s="167"/>
      <c r="AU1634" s="167"/>
      <c r="AV1634" s="167"/>
      <c r="AW1634" s="167"/>
      <c r="AX1634" s="167"/>
      <c r="AY1634" s="167"/>
      <c r="AZ1634" s="167"/>
      <c r="BA1634" s="167"/>
      <c r="BB1634" s="167"/>
      <c r="BC1634" s="167"/>
      <c r="BD1634" s="167"/>
      <c r="BE1634" s="167"/>
      <c r="BF1634" s="167"/>
      <c r="BG1634" s="167"/>
      <c r="BH1634" s="167"/>
    </row>
    <row r="1635" spans="1:60" outlineLevel="1">
      <c r="A1635" s="168"/>
      <c r="B1635" s="169"/>
      <c r="C1635" s="179" t="s">
        <v>1986</v>
      </c>
      <c r="D1635" s="180"/>
      <c r="E1635" s="181">
        <v>15.44</v>
      </c>
      <c r="F1635" s="166"/>
      <c r="G1635" s="166"/>
      <c r="H1635" s="166"/>
      <c r="I1635" s="166"/>
      <c r="J1635" s="166"/>
      <c r="K1635" s="166"/>
      <c r="L1635" s="166"/>
      <c r="M1635" s="166"/>
      <c r="N1635" s="166"/>
      <c r="O1635" s="166"/>
      <c r="P1635" s="166"/>
      <c r="Q1635" s="166"/>
      <c r="R1635" s="166"/>
      <c r="S1635" s="166"/>
      <c r="T1635" s="166"/>
      <c r="U1635" s="166"/>
      <c r="V1635" s="166"/>
      <c r="W1635" s="166"/>
      <c r="X1635" s="166"/>
      <c r="Y1635" s="167"/>
      <c r="Z1635" s="167"/>
      <c r="AA1635" s="167"/>
      <c r="AB1635" s="167"/>
      <c r="AC1635" s="167"/>
      <c r="AD1635" s="167"/>
      <c r="AE1635" s="167"/>
      <c r="AF1635" s="167"/>
      <c r="AG1635" s="167" t="s">
        <v>226</v>
      </c>
      <c r="AH1635" s="167">
        <v>0</v>
      </c>
      <c r="AI1635" s="167"/>
      <c r="AJ1635" s="167"/>
      <c r="AK1635" s="167"/>
      <c r="AL1635" s="167"/>
      <c r="AM1635" s="167"/>
      <c r="AN1635" s="167"/>
      <c r="AO1635" s="167"/>
      <c r="AP1635" s="167"/>
      <c r="AQ1635" s="167"/>
      <c r="AR1635" s="167"/>
      <c r="AS1635" s="167"/>
      <c r="AT1635" s="167"/>
      <c r="AU1635" s="167"/>
      <c r="AV1635" s="167"/>
      <c r="AW1635" s="167"/>
      <c r="AX1635" s="167"/>
      <c r="AY1635" s="167"/>
      <c r="AZ1635" s="167"/>
      <c r="BA1635" s="167"/>
      <c r="BB1635" s="167"/>
      <c r="BC1635" s="167"/>
      <c r="BD1635" s="167"/>
      <c r="BE1635" s="167"/>
      <c r="BF1635" s="167"/>
      <c r="BG1635" s="167"/>
      <c r="BH1635" s="167"/>
    </row>
    <row r="1636" spans="1:60" outlineLevel="1">
      <c r="A1636" s="168"/>
      <c r="B1636" s="169"/>
      <c r="C1636" s="179" t="s">
        <v>1987</v>
      </c>
      <c r="D1636" s="180"/>
      <c r="E1636" s="181">
        <v>8.52</v>
      </c>
      <c r="F1636" s="166"/>
      <c r="G1636" s="166"/>
      <c r="H1636" s="166"/>
      <c r="I1636" s="166"/>
      <c r="J1636" s="166"/>
      <c r="K1636" s="166"/>
      <c r="L1636" s="166"/>
      <c r="M1636" s="166"/>
      <c r="N1636" s="166"/>
      <c r="O1636" s="166"/>
      <c r="P1636" s="166"/>
      <c r="Q1636" s="166"/>
      <c r="R1636" s="166"/>
      <c r="S1636" s="166"/>
      <c r="T1636" s="166"/>
      <c r="U1636" s="166"/>
      <c r="V1636" s="166"/>
      <c r="W1636" s="166"/>
      <c r="X1636" s="166"/>
      <c r="Y1636" s="167"/>
      <c r="Z1636" s="167"/>
      <c r="AA1636" s="167"/>
      <c r="AB1636" s="167"/>
      <c r="AC1636" s="167"/>
      <c r="AD1636" s="167"/>
      <c r="AE1636" s="167"/>
      <c r="AF1636" s="167"/>
      <c r="AG1636" s="167" t="s">
        <v>226</v>
      </c>
      <c r="AH1636" s="167">
        <v>0</v>
      </c>
      <c r="AI1636" s="167"/>
      <c r="AJ1636" s="167"/>
      <c r="AK1636" s="167"/>
      <c r="AL1636" s="167"/>
      <c r="AM1636" s="167"/>
      <c r="AN1636" s="167"/>
      <c r="AO1636" s="167"/>
      <c r="AP1636" s="167"/>
      <c r="AQ1636" s="167"/>
      <c r="AR1636" s="167"/>
      <c r="AS1636" s="167"/>
      <c r="AT1636" s="167"/>
      <c r="AU1636" s="167"/>
      <c r="AV1636" s="167"/>
      <c r="AW1636" s="167"/>
      <c r="AX1636" s="167"/>
      <c r="AY1636" s="167"/>
      <c r="AZ1636" s="167"/>
      <c r="BA1636" s="167"/>
      <c r="BB1636" s="167"/>
      <c r="BC1636" s="167"/>
      <c r="BD1636" s="167"/>
      <c r="BE1636" s="167"/>
      <c r="BF1636" s="167"/>
      <c r="BG1636" s="167"/>
      <c r="BH1636" s="167"/>
    </row>
    <row r="1637" spans="1:60" outlineLevel="1">
      <c r="A1637" s="168"/>
      <c r="B1637" s="169"/>
      <c r="C1637" s="179" t="s">
        <v>1988</v>
      </c>
      <c r="D1637" s="180"/>
      <c r="E1637" s="181">
        <v>6.92</v>
      </c>
      <c r="F1637" s="166"/>
      <c r="G1637" s="166"/>
      <c r="H1637" s="166"/>
      <c r="I1637" s="166"/>
      <c r="J1637" s="166"/>
      <c r="K1637" s="166"/>
      <c r="L1637" s="166"/>
      <c r="M1637" s="166"/>
      <c r="N1637" s="166"/>
      <c r="O1637" s="166"/>
      <c r="P1637" s="166"/>
      <c r="Q1637" s="166"/>
      <c r="R1637" s="166"/>
      <c r="S1637" s="166"/>
      <c r="T1637" s="166"/>
      <c r="U1637" s="166"/>
      <c r="V1637" s="166"/>
      <c r="W1637" s="166"/>
      <c r="X1637" s="166"/>
      <c r="Y1637" s="167"/>
      <c r="Z1637" s="167"/>
      <c r="AA1637" s="167"/>
      <c r="AB1637" s="167"/>
      <c r="AC1637" s="167"/>
      <c r="AD1637" s="167"/>
      <c r="AE1637" s="167"/>
      <c r="AF1637" s="167"/>
      <c r="AG1637" s="167" t="s">
        <v>226</v>
      </c>
      <c r="AH1637" s="167">
        <v>0</v>
      </c>
      <c r="AI1637" s="167"/>
      <c r="AJ1637" s="167"/>
      <c r="AK1637" s="167"/>
      <c r="AL1637" s="167"/>
      <c r="AM1637" s="167"/>
      <c r="AN1637" s="167"/>
      <c r="AO1637" s="167"/>
      <c r="AP1637" s="167"/>
      <c r="AQ1637" s="167"/>
      <c r="AR1637" s="167"/>
      <c r="AS1637" s="167"/>
      <c r="AT1637" s="167"/>
      <c r="AU1637" s="167"/>
      <c r="AV1637" s="167"/>
      <c r="AW1637" s="167"/>
      <c r="AX1637" s="167"/>
      <c r="AY1637" s="167"/>
      <c r="AZ1637" s="167"/>
      <c r="BA1637" s="167"/>
      <c r="BB1637" s="167"/>
      <c r="BC1637" s="167"/>
      <c r="BD1637" s="167"/>
      <c r="BE1637" s="167"/>
      <c r="BF1637" s="167"/>
      <c r="BG1637" s="167"/>
      <c r="BH1637" s="167"/>
    </row>
    <row r="1638" spans="1:60" outlineLevel="1">
      <c r="A1638" s="168"/>
      <c r="B1638" s="169"/>
      <c r="C1638" s="179" t="s">
        <v>1989</v>
      </c>
      <c r="D1638" s="180"/>
      <c r="E1638" s="181">
        <v>10.039999999999999</v>
      </c>
      <c r="F1638" s="166"/>
      <c r="G1638" s="166"/>
      <c r="H1638" s="166"/>
      <c r="I1638" s="166"/>
      <c r="J1638" s="166"/>
      <c r="K1638" s="166"/>
      <c r="L1638" s="166"/>
      <c r="M1638" s="166"/>
      <c r="N1638" s="166"/>
      <c r="O1638" s="166"/>
      <c r="P1638" s="166"/>
      <c r="Q1638" s="166"/>
      <c r="R1638" s="166"/>
      <c r="S1638" s="166"/>
      <c r="T1638" s="166"/>
      <c r="U1638" s="166"/>
      <c r="V1638" s="166"/>
      <c r="W1638" s="166"/>
      <c r="X1638" s="166"/>
      <c r="Y1638" s="167"/>
      <c r="Z1638" s="167"/>
      <c r="AA1638" s="167"/>
      <c r="AB1638" s="167"/>
      <c r="AC1638" s="167"/>
      <c r="AD1638" s="167"/>
      <c r="AE1638" s="167"/>
      <c r="AF1638" s="167"/>
      <c r="AG1638" s="167" t="s">
        <v>226</v>
      </c>
      <c r="AH1638" s="167">
        <v>0</v>
      </c>
      <c r="AI1638" s="167"/>
      <c r="AJ1638" s="167"/>
      <c r="AK1638" s="167"/>
      <c r="AL1638" s="167"/>
      <c r="AM1638" s="167"/>
      <c r="AN1638" s="167"/>
      <c r="AO1638" s="167"/>
      <c r="AP1638" s="167"/>
      <c r="AQ1638" s="167"/>
      <c r="AR1638" s="167"/>
      <c r="AS1638" s="167"/>
      <c r="AT1638" s="167"/>
      <c r="AU1638" s="167"/>
      <c r="AV1638" s="167"/>
      <c r="AW1638" s="167"/>
      <c r="AX1638" s="167"/>
      <c r="AY1638" s="167"/>
      <c r="AZ1638" s="167"/>
      <c r="BA1638" s="167"/>
      <c r="BB1638" s="167"/>
      <c r="BC1638" s="167"/>
      <c r="BD1638" s="167"/>
      <c r="BE1638" s="167"/>
      <c r="BF1638" s="167"/>
      <c r="BG1638" s="167"/>
      <c r="BH1638" s="167"/>
    </row>
    <row r="1639" spans="1:60" outlineLevel="1">
      <c r="A1639" s="168"/>
      <c r="B1639" s="169"/>
      <c r="C1639" s="179" t="s">
        <v>1990</v>
      </c>
      <c r="D1639" s="180"/>
      <c r="E1639" s="181">
        <v>9.0399999999999991</v>
      </c>
      <c r="F1639" s="166"/>
      <c r="G1639" s="166"/>
      <c r="H1639" s="166"/>
      <c r="I1639" s="166"/>
      <c r="J1639" s="166"/>
      <c r="K1639" s="166"/>
      <c r="L1639" s="166"/>
      <c r="M1639" s="166"/>
      <c r="N1639" s="166"/>
      <c r="O1639" s="166"/>
      <c r="P1639" s="166"/>
      <c r="Q1639" s="166"/>
      <c r="R1639" s="166"/>
      <c r="S1639" s="166"/>
      <c r="T1639" s="166"/>
      <c r="U1639" s="166"/>
      <c r="V1639" s="166"/>
      <c r="W1639" s="166"/>
      <c r="X1639" s="166"/>
      <c r="Y1639" s="167"/>
      <c r="Z1639" s="167"/>
      <c r="AA1639" s="167"/>
      <c r="AB1639" s="167"/>
      <c r="AC1639" s="167"/>
      <c r="AD1639" s="167"/>
      <c r="AE1639" s="167"/>
      <c r="AF1639" s="167"/>
      <c r="AG1639" s="167" t="s">
        <v>226</v>
      </c>
      <c r="AH1639" s="167">
        <v>0</v>
      </c>
      <c r="AI1639" s="167"/>
      <c r="AJ1639" s="167"/>
      <c r="AK1639" s="167"/>
      <c r="AL1639" s="167"/>
      <c r="AM1639" s="167"/>
      <c r="AN1639" s="167"/>
      <c r="AO1639" s="167"/>
      <c r="AP1639" s="167"/>
      <c r="AQ1639" s="167"/>
      <c r="AR1639" s="167"/>
      <c r="AS1639" s="167"/>
      <c r="AT1639" s="167"/>
      <c r="AU1639" s="167"/>
      <c r="AV1639" s="167"/>
      <c r="AW1639" s="167"/>
      <c r="AX1639" s="167"/>
      <c r="AY1639" s="167"/>
      <c r="AZ1639" s="167"/>
      <c r="BA1639" s="167"/>
      <c r="BB1639" s="167"/>
      <c r="BC1639" s="167"/>
      <c r="BD1639" s="167"/>
      <c r="BE1639" s="167"/>
      <c r="BF1639" s="167"/>
      <c r="BG1639" s="167"/>
      <c r="BH1639" s="167"/>
    </row>
    <row r="1640" spans="1:60" outlineLevel="1">
      <c r="A1640" s="168"/>
      <c r="B1640" s="169"/>
      <c r="C1640" s="179" t="s">
        <v>1993</v>
      </c>
      <c r="D1640" s="180"/>
      <c r="E1640" s="181">
        <v>7.6</v>
      </c>
      <c r="F1640" s="166"/>
      <c r="G1640" s="166"/>
      <c r="H1640" s="166"/>
      <c r="I1640" s="166"/>
      <c r="J1640" s="166"/>
      <c r="K1640" s="166"/>
      <c r="L1640" s="166"/>
      <c r="M1640" s="166"/>
      <c r="N1640" s="166"/>
      <c r="O1640" s="166"/>
      <c r="P1640" s="166"/>
      <c r="Q1640" s="166"/>
      <c r="R1640" s="166"/>
      <c r="S1640" s="166"/>
      <c r="T1640" s="166"/>
      <c r="U1640" s="166"/>
      <c r="V1640" s="166"/>
      <c r="W1640" s="166"/>
      <c r="X1640" s="166"/>
      <c r="Y1640" s="167"/>
      <c r="Z1640" s="167"/>
      <c r="AA1640" s="167"/>
      <c r="AB1640" s="167"/>
      <c r="AC1640" s="167"/>
      <c r="AD1640" s="167"/>
      <c r="AE1640" s="167"/>
      <c r="AF1640" s="167"/>
      <c r="AG1640" s="167" t="s">
        <v>226</v>
      </c>
      <c r="AH1640" s="167">
        <v>0</v>
      </c>
      <c r="AI1640" s="167"/>
      <c r="AJ1640" s="167"/>
      <c r="AK1640" s="167"/>
      <c r="AL1640" s="167"/>
      <c r="AM1640" s="167"/>
      <c r="AN1640" s="167"/>
      <c r="AO1640" s="167"/>
      <c r="AP1640" s="167"/>
      <c r="AQ1640" s="167"/>
      <c r="AR1640" s="167"/>
      <c r="AS1640" s="167"/>
      <c r="AT1640" s="167"/>
      <c r="AU1640" s="167"/>
      <c r="AV1640" s="167"/>
      <c r="AW1640" s="167"/>
      <c r="AX1640" s="167"/>
      <c r="AY1640" s="167"/>
      <c r="AZ1640" s="167"/>
      <c r="BA1640" s="167"/>
      <c r="BB1640" s="167"/>
      <c r="BC1640" s="167"/>
      <c r="BD1640" s="167"/>
      <c r="BE1640" s="167"/>
      <c r="BF1640" s="167"/>
      <c r="BG1640" s="167"/>
      <c r="BH1640" s="167"/>
    </row>
    <row r="1641" spans="1:60" outlineLevel="1">
      <c r="A1641" s="168"/>
      <c r="B1641" s="169"/>
      <c r="C1641" s="179" t="s">
        <v>1994</v>
      </c>
      <c r="D1641" s="180"/>
      <c r="E1641" s="181">
        <v>8.6</v>
      </c>
      <c r="F1641" s="166"/>
      <c r="G1641" s="166"/>
      <c r="H1641" s="166"/>
      <c r="I1641" s="166"/>
      <c r="J1641" s="166"/>
      <c r="K1641" s="166"/>
      <c r="L1641" s="166"/>
      <c r="M1641" s="166"/>
      <c r="N1641" s="166"/>
      <c r="O1641" s="166"/>
      <c r="P1641" s="166"/>
      <c r="Q1641" s="166"/>
      <c r="R1641" s="166"/>
      <c r="S1641" s="166"/>
      <c r="T1641" s="166"/>
      <c r="U1641" s="166"/>
      <c r="V1641" s="166"/>
      <c r="W1641" s="166"/>
      <c r="X1641" s="166"/>
      <c r="Y1641" s="167"/>
      <c r="Z1641" s="167"/>
      <c r="AA1641" s="167"/>
      <c r="AB1641" s="167"/>
      <c r="AC1641" s="167"/>
      <c r="AD1641" s="167"/>
      <c r="AE1641" s="167"/>
      <c r="AF1641" s="167"/>
      <c r="AG1641" s="167" t="s">
        <v>226</v>
      </c>
      <c r="AH1641" s="167">
        <v>0</v>
      </c>
      <c r="AI1641" s="167"/>
      <c r="AJ1641" s="167"/>
      <c r="AK1641" s="167"/>
      <c r="AL1641" s="167"/>
      <c r="AM1641" s="167"/>
      <c r="AN1641" s="167"/>
      <c r="AO1641" s="167"/>
      <c r="AP1641" s="167"/>
      <c r="AQ1641" s="167"/>
      <c r="AR1641" s="167"/>
      <c r="AS1641" s="167"/>
      <c r="AT1641" s="167"/>
      <c r="AU1641" s="167"/>
      <c r="AV1641" s="167"/>
      <c r="AW1641" s="167"/>
      <c r="AX1641" s="167"/>
      <c r="AY1641" s="167"/>
      <c r="AZ1641" s="167"/>
      <c r="BA1641" s="167"/>
      <c r="BB1641" s="167"/>
      <c r="BC1641" s="167"/>
      <c r="BD1641" s="167"/>
      <c r="BE1641" s="167"/>
      <c r="BF1641" s="167"/>
      <c r="BG1641" s="167"/>
      <c r="BH1641" s="167"/>
    </row>
    <row r="1642" spans="1:60" outlineLevel="1">
      <c r="A1642" s="168"/>
      <c r="B1642" s="169"/>
      <c r="C1642" s="179" t="s">
        <v>1994</v>
      </c>
      <c r="D1642" s="180"/>
      <c r="E1642" s="181">
        <v>8.6</v>
      </c>
      <c r="F1642" s="166"/>
      <c r="G1642" s="166"/>
      <c r="H1642" s="166"/>
      <c r="I1642" s="166"/>
      <c r="J1642" s="166"/>
      <c r="K1642" s="166"/>
      <c r="L1642" s="166"/>
      <c r="M1642" s="166"/>
      <c r="N1642" s="166"/>
      <c r="O1642" s="166"/>
      <c r="P1642" s="166"/>
      <c r="Q1642" s="166"/>
      <c r="R1642" s="166"/>
      <c r="S1642" s="166"/>
      <c r="T1642" s="166"/>
      <c r="U1642" s="166"/>
      <c r="V1642" s="166"/>
      <c r="W1642" s="166"/>
      <c r="X1642" s="166"/>
      <c r="Y1642" s="167"/>
      <c r="Z1642" s="167"/>
      <c r="AA1642" s="167"/>
      <c r="AB1642" s="167"/>
      <c r="AC1642" s="167"/>
      <c r="AD1642" s="167"/>
      <c r="AE1642" s="167"/>
      <c r="AF1642" s="167"/>
      <c r="AG1642" s="167" t="s">
        <v>226</v>
      </c>
      <c r="AH1642" s="167">
        <v>0</v>
      </c>
      <c r="AI1642" s="167"/>
      <c r="AJ1642" s="167"/>
      <c r="AK1642" s="167"/>
      <c r="AL1642" s="167"/>
      <c r="AM1642" s="167"/>
      <c r="AN1642" s="167"/>
      <c r="AO1642" s="167"/>
      <c r="AP1642" s="167"/>
      <c r="AQ1642" s="167"/>
      <c r="AR1642" s="167"/>
      <c r="AS1642" s="167"/>
      <c r="AT1642" s="167"/>
      <c r="AU1642" s="167"/>
      <c r="AV1642" s="167"/>
      <c r="AW1642" s="167"/>
      <c r="AX1642" s="167"/>
      <c r="AY1642" s="167"/>
      <c r="AZ1642" s="167"/>
      <c r="BA1642" s="167"/>
      <c r="BB1642" s="167"/>
      <c r="BC1642" s="167"/>
      <c r="BD1642" s="167"/>
      <c r="BE1642" s="167"/>
      <c r="BF1642" s="167"/>
      <c r="BG1642" s="167"/>
      <c r="BH1642" s="167"/>
    </row>
    <row r="1643" spans="1:60" outlineLevel="1">
      <c r="A1643" s="168"/>
      <c r="B1643" s="169"/>
      <c r="C1643" s="179" t="s">
        <v>1995</v>
      </c>
      <c r="D1643" s="180"/>
      <c r="E1643" s="181">
        <v>2.4</v>
      </c>
      <c r="F1643" s="166"/>
      <c r="G1643" s="166"/>
      <c r="H1643" s="166"/>
      <c r="I1643" s="166"/>
      <c r="J1643" s="166"/>
      <c r="K1643" s="166"/>
      <c r="L1643" s="166"/>
      <c r="M1643" s="166"/>
      <c r="N1643" s="166"/>
      <c r="O1643" s="166"/>
      <c r="P1643" s="166"/>
      <c r="Q1643" s="166"/>
      <c r="R1643" s="166"/>
      <c r="S1643" s="166"/>
      <c r="T1643" s="166"/>
      <c r="U1643" s="166"/>
      <c r="V1643" s="166"/>
      <c r="W1643" s="166"/>
      <c r="X1643" s="166"/>
      <c r="Y1643" s="167"/>
      <c r="Z1643" s="167"/>
      <c r="AA1643" s="167"/>
      <c r="AB1643" s="167"/>
      <c r="AC1643" s="167"/>
      <c r="AD1643" s="167"/>
      <c r="AE1643" s="167"/>
      <c r="AF1643" s="167"/>
      <c r="AG1643" s="167" t="s">
        <v>226</v>
      </c>
      <c r="AH1643" s="167">
        <v>0</v>
      </c>
      <c r="AI1643" s="167"/>
      <c r="AJ1643" s="167"/>
      <c r="AK1643" s="167"/>
      <c r="AL1643" s="167"/>
      <c r="AM1643" s="167"/>
      <c r="AN1643" s="167"/>
      <c r="AO1643" s="167"/>
      <c r="AP1643" s="167"/>
      <c r="AQ1643" s="167"/>
      <c r="AR1643" s="167"/>
      <c r="AS1643" s="167"/>
      <c r="AT1643" s="167"/>
      <c r="AU1643" s="167"/>
      <c r="AV1643" s="167"/>
      <c r="AW1643" s="167"/>
      <c r="AX1643" s="167"/>
      <c r="AY1643" s="167"/>
      <c r="AZ1643" s="167"/>
      <c r="BA1643" s="167"/>
      <c r="BB1643" s="167"/>
      <c r="BC1643" s="167"/>
      <c r="BD1643" s="167"/>
      <c r="BE1643" s="167"/>
      <c r="BF1643" s="167"/>
      <c r="BG1643" s="167"/>
      <c r="BH1643" s="167"/>
    </row>
    <row r="1644" spans="1:60" outlineLevel="1">
      <c r="A1644" s="168"/>
      <c r="B1644" s="169"/>
      <c r="C1644" s="190" t="s">
        <v>402</v>
      </c>
      <c r="D1644" s="191"/>
      <c r="E1644" s="192">
        <v>77.16</v>
      </c>
      <c r="F1644" s="166"/>
      <c r="G1644" s="166"/>
      <c r="H1644" s="166"/>
      <c r="I1644" s="166"/>
      <c r="J1644" s="166"/>
      <c r="K1644" s="166"/>
      <c r="L1644" s="166"/>
      <c r="M1644" s="166"/>
      <c r="N1644" s="166"/>
      <c r="O1644" s="166"/>
      <c r="P1644" s="166"/>
      <c r="Q1644" s="166"/>
      <c r="R1644" s="166"/>
      <c r="S1644" s="166"/>
      <c r="T1644" s="166"/>
      <c r="U1644" s="166"/>
      <c r="V1644" s="166"/>
      <c r="W1644" s="166"/>
      <c r="X1644" s="166"/>
      <c r="Y1644" s="167"/>
      <c r="Z1644" s="167"/>
      <c r="AA1644" s="167"/>
      <c r="AB1644" s="167"/>
      <c r="AC1644" s="167"/>
      <c r="AD1644" s="167"/>
      <c r="AE1644" s="167"/>
      <c r="AF1644" s="167"/>
      <c r="AG1644" s="167" t="s">
        <v>226</v>
      </c>
      <c r="AH1644" s="167">
        <v>1</v>
      </c>
      <c r="AI1644" s="167"/>
      <c r="AJ1644" s="167"/>
      <c r="AK1644" s="167"/>
      <c r="AL1644" s="167"/>
      <c r="AM1644" s="167"/>
      <c r="AN1644" s="167"/>
      <c r="AO1644" s="167"/>
      <c r="AP1644" s="167"/>
      <c r="AQ1644" s="167"/>
      <c r="AR1644" s="167"/>
      <c r="AS1644" s="167"/>
      <c r="AT1644" s="167"/>
      <c r="AU1644" s="167"/>
      <c r="AV1644" s="167"/>
      <c r="AW1644" s="167"/>
      <c r="AX1644" s="167"/>
      <c r="AY1644" s="167"/>
      <c r="AZ1644" s="167"/>
      <c r="BA1644" s="167"/>
      <c r="BB1644" s="167"/>
      <c r="BC1644" s="167"/>
      <c r="BD1644" s="167"/>
      <c r="BE1644" s="167"/>
      <c r="BF1644" s="167"/>
      <c r="BG1644" s="167"/>
      <c r="BH1644" s="167"/>
    </row>
    <row r="1645" spans="1:60" outlineLevel="1">
      <c r="A1645" s="168"/>
      <c r="B1645" s="169"/>
      <c r="C1645" s="179" t="s">
        <v>1998</v>
      </c>
      <c r="D1645" s="180"/>
      <c r="E1645" s="181">
        <v>15.44</v>
      </c>
      <c r="F1645" s="166"/>
      <c r="G1645" s="166"/>
      <c r="H1645" s="166"/>
      <c r="I1645" s="166"/>
      <c r="J1645" s="166"/>
      <c r="K1645" s="166"/>
      <c r="L1645" s="166"/>
      <c r="M1645" s="166"/>
      <c r="N1645" s="166"/>
      <c r="O1645" s="166"/>
      <c r="P1645" s="166"/>
      <c r="Q1645" s="166"/>
      <c r="R1645" s="166"/>
      <c r="S1645" s="166"/>
      <c r="T1645" s="166"/>
      <c r="U1645" s="166"/>
      <c r="V1645" s="166"/>
      <c r="W1645" s="166"/>
      <c r="X1645" s="166"/>
      <c r="Y1645" s="167"/>
      <c r="Z1645" s="167"/>
      <c r="AA1645" s="167"/>
      <c r="AB1645" s="167"/>
      <c r="AC1645" s="167"/>
      <c r="AD1645" s="167"/>
      <c r="AE1645" s="167"/>
      <c r="AF1645" s="167"/>
      <c r="AG1645" s="167" t="s">
        <v>226</v>
      </c>
      <c r="AH1645" s="167">
        <v>0</v>
      </c>
      <c r="AI1645" s="167"/>
      <c r="AJ1645" s="167"/>
      <c r="AK1645" s="167"/>
      <c r="AL1645" s="167"/>
      <c r="AM1645" s="167"/>
      <c r="AN1645" s="167"/>
      <c r="AO1645" s="167"/>
      <c r="AP1645" s="167"/>
      <c r="AQ1645" s="167"/>
      <c r="AR1645" s="167"/>
      <c r="AS1645" s="167"/>
      <c r="AT1645" s="167"/>
      <c r="AU1645" s="167"/>
      <c r="AV1645" s="167"/>
      <c r="AW1645" s="167"/>
      <c r="AX1645" s="167"/>
      <c r="AY1645" s="167"/>
      <c r="AZ1645" s="167"/>
      <c r="BA1645" s="167"/>
      <c r="BB1645" s="167"/>
      <c r="BC1645" s="167"/>
      <c r="BD1645" s="167"/>
      <c r="BE1645" s="167"/>
      <c r="BF1645" s="167"/>
      <c r="BG1645" s="167"/>
      <c r="BH1645" s="167"/>
    </row>
    <row r="1646" spans="1:60" outlineLevel="1">
      <c r="A1646" s="168"/>
      <c r="B1646" s="169"/>
      <c r="C1646" s="179" t="s">
        <v>1987</v>
      </c>
      <c r="D1646" s="180"/>
      <c r="E1646" s="181">
        <v>8.52</v>
      </c>
      <c r="F1646" s="166"/>
      <c r="G1646" s="166"/>
      <c r="H1646" s="166"/>
      <c r="I1646" s="166"/>
      <c r="J1646" s="166"/>
      <c r="K1646" s="166"/>
      <c r="L1646" s="166"/>
      <c r="M1646" s="166"/>
      <c r="N1646" s="166"/>
      <c r="O1646" s="166"/>
      <c r="P1646" s="166"/>
      <c r="Q1646" s="166"/>
      <c r="R1646" s="166"/>
      <c r="S1646" s="166"/>
      <c r="T1646" s="166"/>
      <c r="U1646" s="166"/>
      <c r="V1646" s="166"/>
      <c r="W1646" s="166"/>
      <c r="X1646" s="166"/>
      <c r="Y1646" s="167"/>
      <c r="Z1646" s="167"/>
      <c r="AA1646" s="167"/>
      <c r="AB1646" s="167"/>
      <c r="AC1646" s="167"/>
      <c r="AD1646" s="167"/>
      <c r="AE1646" s="167"/>
      <c r="AF1646" s="167"/>
      <c r="AG1646" s="167" t="s">
        <v>226</v>
      </c>
      <c r="AH1646" s="167">
        <v>0</v>
      </c>
      <c r="AI1646" s="167"/>
      <c r="AJ1646" s="167"/>
      <c r="AK1646" s="167"/>
      <c r="AL1646" s="167"/>
      <c r="AM1646" s="167"/>
      <c r="AN1646" s="167"/>
      <c r="AO1646" s="167"/>
      <c r="AP1646" s="167"/>
      <c r="AQ1646" s="167"/>
      <c r="AR1646" s="167"/>
      <c r="AS1646" s="167"/>
      <c r="AT1646" s="167"/>
      <c r="AU1646" s="167"/>
      <c r="AV1646" s="167"/>
      <c r="AW1646" s="167"/>
      <c r="AX1646" s="167"/>
      <c r="AY1646" s="167"/>
      <c r="AZ1646" s="167"/>
      <c r="BA1646" s="167"/>
      <c r="BB1646" s="167"/>
      <c r="BC1646" s="167"/>
      <c r="BD1646" s="167"/>
      <c r="BE1646" s="167"/>
      <c r="BF1646" s="167"/>
      <c r="BG1646" s="167"/>
      <c r="BH1646" s="167"/>
    </row>
    <row r="1647" spans="1:60" outlineLevel="1">
      <c r="A1647" s="168"/>
      <c r="B1647" s="169"/>
      <c r="C1647" s="179" t="s">
        <v>1989</v>
      </c>
      <c r="D1647" s="180"/>
      <c r="E1647" s="181">
        <v>10.039999999999999</v>
      </c>
      <c r="F1647" s="166"/>
      <c r="G1647" s="166"/>
      <c r="H1647" s="166"/>
      <c r="I1647" s="166"/>
      <c r="J1647" s="166"/>
      <c r="K1647" s="166"/>
      <c r="L1647" s="166"/>
      <c r="M1647" s="166"/>
      <c r="N1647" s="166"/>
      <c r="O1647" s="166"/>
      <c r="P1647" s="166"/>
      <c r="Q1647" s="166"/>
      <c r="R1647" s="166"/>
      <c r="S1647" s="166"/>
      <c r="T1647" s="166"/>
      <c r="U1647" s="166"/>
      <c r="V1647" s="166"/>
      <c r="W1647" s="166"/>
      <c r="X1647" s="166"/>
      <c r="Y1647" s="167"/>
      <c r="Z1647" s="167"/>
      <c r="AA1647" s="167"/>
      <c r="AB1647" s="167"/>
      <c r="AC1647" s="167"/>
      <c r="AD1647" s="167"/>
      <c r="AE1647" s="167"/>
      <c r="AF1647" s="167"/>
      <c r="AG1647" s="167" t="s">
        <v>226</v>
      </c>
      <c r="AH1647" s="167">
        <v>0</v>
      </c>
      <c r="AI1647" s="167"/>
      <c r="AJ1647" s="167"/>
      <c r="AK1647" s="167"/>
      <c r="AL1647" s="167"/>
      <c r="AM1647" s="167"/>
      <c r="AN1647" s="167"/>
      <c r="AO1647" s="167"/>
      <c r="AP1647" s="167"/>
      <c r="AQ1647" s="167"/>
      <c r="AR1647" s="167"/>
      <c r="AS1647" s="167"/>
      <c r="AT1647" s="167"/>
      <c r="AU1647" s="167"/>
      <c r="AV1647" s="167"/>
      <c r="AW1647" s="167"/>
      <c r="AX1647" s="167"/>
      <c r="AY1647" s="167"/>
      <c r="AZ1647" s="167"/>
      <c r="BA1647" s="167"/>
      <c r="BB1647" s="167"/>
      <c r="BC1647" s="167"/>
      <c r="BD1647" s="167"/>
      <c r="BE1647" s="167"/>
      <c r="BF1647" s="167"/>
      <c r="BG1647" s="167"/>
      <c r="BH1647" s="167"/>
    </row>
    <row r="1648" spans="1:60" outlineLevel="1">
      <c r="A1648" s="168"/>
      <c r="B1648" s="169"/>
      <c r="C1648" s="179" t="s">
        <v>1990</v>
      </c>
      <c r="D1648" s="180"/>
      <c r="E1648" s="181">
        <v>9.0399999999999991</v>
      </c>
      <c r="F1648" s="166"/>
      <c r="G1648" s="166"/>
      <c r="H1648" s="166"/>
      <c r="I1648" s="166"/>
      <c r="J1648" s="166"/>
      <c r="K1648" s="166"/>
      <c r="L1648" s="166"/>
      <c r="M1648" s="166"/>
      <c r="N1648" s="166"/>
      <c r="O1648" s="166"/>
      <c r="P1648" s="166"/>
      <c r="Q1648" s="166"/>
      <c r="R1648" s="166"/>
      <c r="S1648" s="166"/>
      <c r="T1648" s="166"/>
      <c r="U1648" s="166"/>
      <c r="V1648" s="166"/>
      <c r="W1648" s="166"/>
      <c r="X1648" s="166"/>
      <c r="Y1648" s="167"/>
      <c r="Z1648" s="167"/>
      <c r="AA1648" s="167"/>
      <c r="AB1648" s="167"/>
      <c r="AC1648" s="167"/>
      <c r="AD1648" s="167"/>
      <c r="AE1648" s="167"/>
      <c r="AF1648" s="167"/>
      <c r="AG1648" s="167" t="s">
        <v>226</v>
      </c>
      <c r="AH1648" s="167">
        <v>0</v>
      </c>
      <c r="AI1648" s="167"/>
      <c r="AJ1648" s="167"/>
      <c r="AK1648" s="167"/>
      <c r="AL1648" s="167"/>
      <c r="AM1648" s="167"/>
      <c r="AN1648" s="167"/>
      <c r="AO1648" s="167"/>
      <c r="AP1648" s="167"/>
      <c r="AQ1648" s="167"/>
      <c r="AR1648" s="167"/>
      <c r="AS1648" s="167"/>
      <c r="AT1648" s="167"/>
      <c r="AU1648" s="167"/>
      <c r="AV1648" s="167"/>
      <c r="AW1648" s="167"/>
      <c r="AX1648" s="167"/>
      <c r="AY1648" s="167"/>
      <c r="AZ1648" s="167"/>
      <c r="BA1648" s="167"/>
      <c r="BB1648" s="167"/>
      <c r="BC1648" s="167"/>
      <c r="BD1648" s="167"/>
      <c r="BE1648" s="167"/>
      <c r="BF1648" s="167"/>
      <c r="BG1648" s="167"/>
      <c r="BH1648" s="167"/>
    </row>
    <row r="1649" spans="1:60" outlineLevel="1">
      <c r="A1649" s="168"/>
      <c r="B1649" s="169"/>
      <c r="C1649" s="179" t="s">
        <v>2000</v>
      </c>
      <c r="D1649" s="180"/>
      <c r="E1649" s="181">
        <v>9.1999999999999993</v>
      </c>
      <c r="F1649" s="166"/>
      <c r="G1649" s="166"/>
      <c r="H1649" s="166"/>
      <c r="I1649" s="166"/>
      <c r="J1649" s="166"/>
      <c r="K1649" s="166"/>
      <c r="L1649" s="166"/>
      <c r="M1649" s="166"/>
      <c r="N1649" s="166"/>
      <c r="O1649" s="166"/>
      <c r="P1649" s="166"/>
      <c r="Q1649" s="166"/>
      <c r="R1649" s="166"/>
      <c r="S1649" s="166"/>
      <c r="T1649" s="166"/>
      <c r="U1649" s="166"/>
      <c r="V1649" s="166"/>
      <c r="W1649" s="166"/>
      <c r="X1649" s="166"/>
      <c r="Y1649" s="167"/>
      <c r="Z1649" s="167"/>
      <c r="AA1649" s="167"/>
      <c r="AB1649" s="167"/>
      <c r="AC1649" s="167"/>
      <c r="AD1649" s="167"/>
      <c r="AE1649" s="167"/>
      <c r="AF1649" s="167"/>
      <c r="AG1649" s="167" t="s">
        <v>226</v>
      </c>
      <c r="AH1649" s="167">
        <v>0</v>
      </c>
      <c r="AI1649" s="167"/>
      <c r="AJ1649" s="167"/>
      <c r="AK1649" s="167"/>
      <c r="AL1649" s="167"/>
      <c r="AM1649" s="167"/>
      <c r="AN1649" s="167"/>
      <c r="AO1649" s="167"/>
      <c r="AP1649" s="167"/>
      <c r="AQ1649" s="167"/>
      <c r="AR1649" s="167"/>
      <c r="AS1649" s="167"/>
      <c r="AT1649" s="167"/>
      <c r="AU1649" s="167"/>
      <c r="AV1649" s="167"/>
      <c r="AW1649" s="167"/>
      <c r="AX1649" s="167"/>
      <c r="AY1649" s="167"/>
      <c r="AZ1649" s="167"/>
      <c r="BA1649" s="167"/>
      <c r="BB1649" s="167"/>
      <c r="BC1649" s="167"/>
      <c r="BD1649" s="167"/>
      <c r="BE1649" s="167"/>
      <c r="BF1649" s="167"/>
      <c r="BG1649" s="167"/>
      <c r="BH1649" s="167"/>
    </row>
    <row r="1650" spans="1:60" outlineLevel="1">
      <c r="A1650" s="168"/>
      <c r="B1650" s="169"/>
      <c r="C1650" s="179" t="s">
        <v>2001</v>
      </c>
      <c r="D1650" s="180"/>
      <c r="E1650" s="181">
        <v>8.8000000000000007</v>
      </c>
      <c r="F1650" s="166"/>
      <c r="G1650" s="166"/>
      <c r="H1650" s="166"/>
      <c r="I1650" s="166"/>
      <c r="J1650" s="166"/>
      <c r="K1650" s="166"/>
      <c r="L1650" s="166"/>
      <c r="M1650" s="166"/>
      <c r="N1650" s="166"/>
      <c r="O1650" s="166"/>
      <c r="P1650" s="166"/>
      <c r="Q1650" s="166"/>
      <c r="R1650" s="166"/>
      <c r="S1650" s="166"/>
      <c r="T1650" s="166"/>
      <c r="U1650" s="166"/>
      <c r="V1650" s="166"/>
      <c r="W1650" s="166"/>
      <c r="X1650" s="166"/>
      <c r="Y1650" s="167"/>
      <c r="Z1650" s="167"/>
      <c r="AA1650" s="167"/>
      <c r="AB1650" s="167"/>
      <c r="AC1650" s="167"/>
      <c r="AD1650" s="167"/>
      <c r="AE1650" s="167"/>
      <c r="AF1650" s="167"/>
      <c r="AG1650" s="167" t="s">
        <v>226</v>
      </c>
      <c r="AH1650" s="167">
        <v>0</v>
      </c>
      <c r="AI1650" s="167"/>
      <c r="AJ1650" s="167"/>
      <c r="AK1650" s="167"/>
      <c r="AL1650" s="167"/>
      <c r="AM1650" s="167"/>
      <c r="AN1650" s="167"/>
      <c r="AO1650" s="167"/>
      <c r="AP1650" s="167"/>
      <c r="AQ1650" s="167"/>
      <c r="AR1650" s="167"/>
      <c r="AS1650" s="167"/>
      <c r="AT1650" s="167"/>
      <c r="AU1650" s="167"/>
      <c r="AV1650" s="167"/>
      <c r="AW1650" s="167"/>
      <c r="AX1650" s="167"/>
      <c r="AY1650" s="167"/>
      <c r="AZ1650" s="167"/>
      <c r="BA1650" s="167"/>
      <c r="BB1650" s="167"/>
      <c r="BC1650" s="167"/>
      <c r="BD1650" s="167"/>
      <c r="BE1650" s="167"/>
      <c r="BF1650" s="167"/>
      <c r="BG1650" s="167"/>
      <c r="BH1650" s="167"/>
    </row>
    <row r="1651" spans="1:60" outlineLevel="1">
      <c r="A1651" s="168"/>
      <c r="B1651" s="169"/>
      <c r="C1651" s="179" t="s">
        <v>1994</v>
      </c>
      <c r="D1651" s="180"/>
      <c r="E1651" s="181">
        <v>8.6</v>
      </c>
      <c r="F1651" s="166"/>
      <c r="G1651" s="166"/>
      <c r="H1651" s="166"/>
      <c r="I1651" s="166"/>
      <c r="J1651" s="166"/>
      <c r="K1651" s="166"/>
      <c r="L1651" s="166"/>
      <c r="M1651" s="166"/>
      <c r="N1651" s="166"/>
      <c r="O1651" s="166"/>
      <c r="P1651" s="166"/>
      <c r="Q1651" s="166"/>
      <c r="R1651" s="166"/>
      <c r="S1651" s="166"/>
      <c r="T1651" s="166"/>
      <c r="U1651" s="166"/>
      <c r="V1651" s="166"/>
      <c r="W1651" s="166"/>
      <c r="X1651" s="166"/>
      <c r="Y1651" s="167"/>
      <c r="Z1651" s="167"/>
      <c r="AA1651" s="167"/>
      <c r="AB1651" s="167"/>
      <c r="AC1651" s="167"/>
      <c r="AD1651" s="167"/>
      <c r="AE1651" s="167"/>
      <c r="AF1651" s="167"/>
      <c r="AG1651" s="167" t="s">
        <v>226</v>
      </c>
      <c r="AH1651" s="167">
        <v>0</v>
      </c>
      <c r="AI1651" s="167"/>
      <c r="AJ1651" s="167"/>
      <c r="AK1651" s="167"/>
      <c r="AL1651" s="167"/>
      <c r="AM1651" s="167"/>
      <c r="AN1651" s="167"/>
      <c r="AO1651" s="167"/>
      <c r="AP1651" s="167"/>
      <c r="AQ1651" s="167"/>
      <c r="AR1651" s="167"/>
      <c r="AS1651" s="167"/>
      <c r="AT1651" s="167"/>
      <c r="AU1651" s="167"/>
      <c r="AV1651" s="167"/>
      <c r="AW1651" s="167"/>
      <c r="AX1651" s="167"/>
      <c r="AY1651" s="167"/>
      <c r="AZ1651" s="167"/>
      <c r="BA1651" s="167"/>
      <c r="BB1651" s="167"/>
      <c r="BC1651" s="167"/>
      <c r="BD1651" s="167"/>
      <c r="BE1651" s="167"/>
      <c r="BF1651" s="167"/>
      <c r="BG1651" s="167"/>
      <c r="BH1651" s="167"/>
    </row>
    <row r="1652" spans="1:60" outlineLevel="1">
      <c r="A1652" s="168"/>
      <c r="B1652" s="169"/>
      <c r="C1652" s="179" t="s">
        <v>1995</v>
      </c>
      <c r="D1652" s="180"/>
      <c r="E1652" s="181">
        <v>2.4</v>
      </c>
      <c r="F1652" s="166"/>
      <c r="G1652" s="166"/>
      <c r="H1652" s="166"/>
      <c r="I1652" s="166"/>
      <c r="J1652" s="166"/>
      <c r="K1652" s="166"/>
      <c r="L1652" s="166"/>
      <c r="M1652" s="166"/>
      <c r="N1652" s="166"/>
      <c r="O1652" s="166"/>
      <c r="P1652" s="166"/>
      <c r="Q1652" s="166"/>
      <c r="R1652" s="166"/>
      <c r="S1652" s="166"/>
      <c r="T1652" s="166"/>
      <c r="U1652" s="166"/>
      <c r="V1652" s="166"/>
      <c r="W1652" s="166"/>
      <c r="X1652" s="166"/>
      <c r="Y1652" s="167"/>
      <c r="Z1652" s="167"/>
      <c r="AA1652" s="167"/>
      <c r="AB1652" s="167"/>
      <c r="AC1652" s="167"/>
      <c r="AD1652" s="167"/>
      <c r="AE1652" s="167"/>
      <c r="AF1652" s="167"/>
      <c r="AG1652" s="167" t="s">
        <v>226</v>
      </c>
      <c r="AH1652" s="167">
        <v>0</v>
      </c>
      <c r="AI1652" s="167"/>
      <c r="AJ1652" s="167"/>
      <c r="AK1652" s="167"/>
      <c r="AL1652" s="167"/>
      <c r="AM1652" s="167"/>
      <c r="AN1652" s="167"/>
      <c r="AO1652" s="167"/>
      <c r="AP1652" s="167"/>
      <c r="AQ1652" s="167"/>
      <c r="AR1652" s="167"/>
      <c r="AS1652" s="167"/>
      <c r="AT1652" s="167"/>
      <c r="AU1652" s="167"/>
      <c r="AV1652" s="167"/>
      <c r="AW1652" s="167"/>
      <c r="AX1652" s="167"/>
      <c r="AY1652" s="167"/>
      <c r="AZ1652" s="167"/>
      <c r="BA1652" s="167"/>
      <c r="BB1652" s="167"/>
      <c r="BC1652" s="167"/>
      <c r="BD1652" s="167"/>
      <c r="BE1652" s="167"/>
      <c r="BF1652" s="167"/>
      <c r="BG1652" s="167"/>
      <c r="BH1652" s="167"/>
    </row>
    <row r="1653" spans="1:60" outlineLevel="1">
      <c r="A1653" s="168"/>
      <c r="B1653" s="169"/>
      <c r="C1653" s="190" t="s">
        <v>402</v>
      </c>
      <c r="D1653" s="191"/>
      <c r="E1653" s="192">
        <v>72.040000000000006</v>
      </c>
      <c r="F1653" s="166"/>
      <c r="G1653" s="166"/>
      <c r="H1653" s="166"/>
      <c r="I1653" s="166"/>
      <c r="J1653" s="166"/>
      <c r="K1653" s="166"/>
      <c r="L1653" s="166"/>
      <c r="M1653" s="166"/>
      <c r="N1653" s="166"/>
      <c r="O1653" s="166"/>
      <c r="P1653" s="166"/>
      <c r="Q1653" s="166"/>
      <c r="R1653" s="166"/>
      <c r="S1653" s="166"/>
      <c r="T1653" s="166"/>
      <c r="U1653" s="166"/>
      <c r="V1653" s="166"/>
      <c r="W1653" s="166"/>
      <c r="X1653" s="166"/>
      <c r="Y1653" s="167"/>
      <c r="Z1653" s="167"/>
      <c r="AA1653" s="167"/>
      <c r="AB1653" s="167"/>
      <c r="AC1653" s="167"/>
      <c r="AD1653" s="167"/>
      <c r="AE1653" s="167"/>
      <c r="AF1653" s="167"/>
      <c r="AG1653" s="167" t="s">
        <v>226</v>
      </c>
      <c r="AH1653" s="167">
        <v>1</v>
      </c>
      <c r="AI1653" s="167"/>
      <c r="AJ1653" s="167"/>
      <c r="AK1653" s="167"/>
      <c r="AL1653" s="167"/>
      <c r="AM1653" s="167"/>
      <c r="AN1653" s="167"/>
      <c r="AO1653" s="167"/>
      <c r="AP1653" s="167"/>
      <c r="AQ1653" s="167"/>
      <c r="AR1653" s="167"/>
      <c r="AS1653" s="167"/>
      <c r="AT1653" s="167"/>
      <c r="AU1653" s="167"/>
      <c r="AV1653" s="167"/>
      <c r="AW1653" s="167"/>
      <c r="AX1653" s="167"/>
      <c r="AY1653" s="167"/>
      <c r="AZ1653" s="167"/>
      <c r="BA1653" s="167"/>
      <c r="BB1653" s="167"/>
      <c r="BC1653" s="167"/>
      <c r="BD1653" s="167"/>
      <c r="BE1653" s="167"/>
      <c r="BF1653" s="167"/>
      <c r="BG1653" s="167"/>
      <c r="BH1653" s="167"/>
    </row>
    <row r="1654" spans="1:60" outlineLevel="1">
      <c r="A1654" s="168"/>
      <c r="B1654" s="169"/>
      <c r="C1654" s="179" t="s">
        <v>2005</v>
      </c>
      <c r="D1654" s="180"/>
      <c r="E1654" s="181">
        <v>14.84</v>
      </c>
      <c r="F1654" s="166"/>
      <c r="G1654" s="166"/>
      <c r="H1654" s="166"/>
      <c r="I1654" s="166"/>
      <c r="J1654" s="166"/>
      <c r="K1654" s="166"/>
      <c r="L1654" s="166"/>
      <c r="M1654" s="166"/>
      <c r="N1654" s="166"/>
      <c r="O1654" s="166"/>
      <c r="P1654" s="166"/>
      <c r="Q1654" s="166"/>
      <c r="R1654" s="166"/>
      <c r="S1654" s="166"/>
      <c r="T1654" s="166"/>
      <c r="U1654" s="166"/>
      <c r="V1654" s="166"/>
      <c r="W1654" s="166"/>
      <c r="X1654" s="166"/>
      <c r="Y1654" s="167"/>
      <c r="Z1654" s="167"/>
      <c r="AA1654" s="167"/>
      <c r="AB1654" s="167"/>
      <c r="AC1654" s="167"/>
      <c r="AD1654" s="167"/>
      <c r="AE1654" s="167"/>
      <c r="AF1654" s="167"/>
      <c r="AG1654" s="167" t="s">
        <v>226</v>
      </c>
      <c r="AH1654" s="167">
        <v>0</v>
      </c>
      <c r="AI1654" s="167"/>
      <c r="AJ1654" s="167"/>
      <c r="AK1654" s="167"/>
      <c r="AL1654" s="167"/>
      <c r="AM1654" s="167"/>
      <c r="AN1654" s="167"/>
      <c r="AO1654" s="167"/>
      <c r="AP1654" s="167"/>
      <c r="AQ1654" s="167"/>
      <c r="AR1654" s="167"/>
      <c r="AS1654" s="167"/>
      <c r="AT1654" s="167"/>
      <c r="AU1654" s="167"/>
      <c r="AV1654" s="167"/>
      <c r="AW1654" s="167"/>
      <c r="AX1654" s="167"/>
      <c r="AY1654" s="167"/>
      <c r="AZ1654" s="167"/>
      <c r="BA1654" s="167"/>
      <c r="BB1654" s="167"/>
      <c r="BC1654" s="167"/>
      <c r="BD1654" s="167"/>
      <c r="BE1654" s="167"/>
      <c r="BF1654" s="167"/>
      <c r="BG1654" s="167"/>
      <c r="BH1654" s="167"/>
    </row>
    <row r="1655" spans="1:60" outlineLevel="1">
      <c r="A1655" s="168"/>
      <c r="B1655" s="169"/>
      <c r="C1655" s="179" t="s">
        <v>2008</v>
      </c>
      <c r="D1655" s="180"/>
      <c r="E1655" s="181">
        <v>9.94</v>
      </c>
      <c r="F1655" s="166"/>
      <c r="G1655" s="166"/>
      <c r="H1655" s="166"/>
      <c r="I1655" s="166"/>
      <c r="J1655" s="166"/>
      <c r="K1655" s="166"/>
      <c r="L1655" s="166"/>
      <c r="M1655" s="166"/>
      <c r="N1655" s="166"/>
      <c r="O1655" s="166"/>
      <c r="P1655" s="166"/>
      <c r="Q1655" s="166"/>
      <c r="R1655" s="166"/>
      <c r="S1655" s="166"/>
      <c r="T1655" s="166"/>
      <c r="U1655" s="166"/>
      <c r="V1655" s="166"/>
      <c r="W1655" s="166"/>
      <c r="X1655" s="166"/>
      <c r="Y1655" s="167"/>
      <c r="Z1655" s="167"/>
      <c r="AA1655" s="167"/>
      <c r="AB1655" s="167"/>
      <c r="AC1655" s="167"/>
      <c r="AD1655" s="167"/>
      <c r="AE1655" s="167"/>
      <c r="AF1655" s="167"/>
      <c r="AG1655" s="167" t="s">
        <v>226</v>
      </c>
      <c r="AH1655" s="167">
        <v>0</v>
      </c>
      <c r="AI1655" s="167"/>
      <c r="AJ1655" s="167"/>
      <c r="AK1655" s="167"/>
      <c r="AL1655" s="167"/>
      <c r="AM1655" s="167"/>
      <c r="AN1655" s="167"/>
      <c r="AO1655" s="167"/>
      <c r="AP1655" s="167"/>
      <c r="AQ1655" s="167"/>
      <c r="AR1655" s="167"/>
      <c r="AS1655" s="167"/>
      <c r="AT1655" s="167"/>
      <c r="AU1655" s="167"/>
      <c r="AV1655" s="167"/>
      <c r="AW1655" s="167"/>
      <c r="AX1655" s="167"/>
      <c r="AY1655" s="167"/>
      <c r="AZ1655" s="167"/>
      <c r="BA1655" s="167"/>
      <c r="BB1655" s="167"/>
      <c r="BC1655" s="167"/>
      <c r="BD1655" s="167"/>
      <c r="BE1655" s="167"/>
      <c r="BF1655" s="167"/>
      <c r="BG1655" s="167"/>
      <c r="BH1655" s="167"/>
    </row>
    <row r="1656" spans="1:60" outlineLevel="1">
      <c r="A1656" s="168"/>
      <c r="B1656" s="169"/>
      <c r="C1656" s="179" t="s">
        <v>2011</v>
      </c>
      <c r="D1656" s="180"/>
      <c r="E1656" s="181">
        <v>8.1760000000000002</v>
      </c>
      <c r="F1656" s="166"/>
      <c r="G1656" s="166"/>
      <c r="H1656" s="166"/>
      <c r="I1656" s="166"/>
      <c r="J1656" s="166"/>
      <c r="K1656" s="166"/>
      <c r="L1656" s="166"/>
      <c r="M1656" s="166"/>
      <c r="N1656" s="166"/>
      <c r="O1656" s="166"/>
      <c r="P1656" s="166"/>
      <c r="Q1656" s="166"/>
      <c r="R1656" s="166"/>
      <c r="S1656" s="166"/>
      <c r="T1656" s="166"/>
      <c r="U1656" s="166"/>
      <c r="V1656" s="166"/>
      <c r="W1656" s="166"/>
      <c r="X1656" s="166"/>
      <c r="Y1656" s="167"/>
      <c r="Z1656" s="167"/>
      <c r="AA1656" s="167"/>
      <c r="AB1656" s="167"/>
      <c r="AC1656" s="167"/>
      <c r="AD1656" s="167"/>
      <c r="AE1656" s="167"/>
      <c r="AF1656" s="167"/>
      <c r="AG1656" s="167" t="s">
        <v>226</v>
      </c>
      <c r="AH1656" s="167">
        <v>0</v>
      </c>
      <c r="AI1656" s="167"/>
      <c r="AJ1656" s="167"/>
      <c r="AK1656" s="167"/>
      <c r="AL1656" s="167"/>
      <c r="AM1656" s="167"/>
      <c r="AN1656" s="167"/>
      <c r="AO1656" s="167"/>
      <c r="AP1656" s="167"/>
      <c r="AQ1656" s="167"/>
      <c r="AR1656" s="167"/>
      <c r="AS1656" s="167"/>
      <c r="AT1656" s="167"/>
      <c r="AU1656" s="167"/>
      <c r="AV1656" s="167"/>
      <c r="AW1656" s="167"/>
      <c r="AX1656" s="167"/>
      <c r="AY1656" s="167"/>
      <c r="AZ1656" s="167"/>
      <c r="BA1656" s="167"/>
      <c r="BB1656" s="167"/>
      <c r="BC1656" s="167"/>
      <c r="BD1656" s="167"/>
      <c r="BE1656" s="167"/>
      <c r="BF1656" s="167"/>
      <c r="BG1656" s="167"/>
      <c r="BH1656" s="167"/>
    </row>
    <row r="1657" spans="1:60" outlineLevel="1">
      <c r="A1657" s="168"/>
      <c r="B1657" s="169"/>
      <c r="C1657" s="179" t="s">
        <v>2012</v>
      </c>
      <c r="D1657" s="180"/>
      <c r="E1657" s="181">
        <v>8.33</v>
      </c>
      <c r="F1657" s="166"/>
      <c r="G1657" s="166"/>
      <c r="H1657" s="166"/>
      <c r="I1657" s="166"/>
      <c r="J1657" s="166"/>
      <c r="K1657" s="166"/>
      <c r="L1657" s="166"/>
      <c r="M1657" s="166"/>
      <c r="N1657" s="166"/>
      <c r="O1657" s="166"/>
      <c r="P1657" s="166"/>
      <c r="Q1657" s="166"/>
      <c r="R1657" s="166"/>
      <c r="S1657" s="166"/>
      <c r="T1657" s="166"/>
      <c r="U1657" s="166"/>
      <c r="V1657" s="166"/>
      <c r="W1657" s="166"/>
      <c r="X1657" s="166"/>
      <c r="Y1657" s="167"/>
      <c r="Z1657" s="167"/>
      <c r="AA1657" s="167"/>
      <c r="AB1657" s="167"/>
      <c r="AC1657" s="167"/>
      <c r="AD1657" s="167"/>
      <c r="AE1657" s="167"/>
      <c r="AF1657" s="167"/>
      <c r="AG1657" s="167" t="s">
        <v>226</v>
      </c>
      <c r="AH1657" s="167">
        <v>0</v>
      </c>
      <c r="AI1657" s="167"/>
      <c r="AJ1657" s="167"/>
      <c r="AK1657" s="167"/>
      <c r="AL1657" s="167"/>
      <c r="AM1657" s="167"/>
      <c r="AN1657" s="167"/>
      <c r="AO1657" s="167"/>
      <c r="AP1657" s="167"/>
      <c r="AQ1657" s="167"/>
      <c r="AR1657" s="167"/>
      <c r="AS1657" s="167"/>
      <c r="AT1657" s="167"/>
      <c r="AU1657" s="167"/>
      <c r="AV1657" s="167"/>
      <c r="AW1657" s="167"/>
      <c r="AX1657" s="167"/>
      <c r="AY1657" s="167"/>
      <c r="AZ1657" s="167"/>
      <c r="BA1657" s="167"/>
      <c r="BB1657" s="167"/>
      <c r="BC1657" s="167"/>
      <c r="BD1657" s="167"/>
      <c r="BE1657" s="167"/>
      <c r="BF1657" s="167"/>
      <c r="BG1657" s="167"/>
      <c r="BH1657" s="167"/>
    </row>
    <row r="1658" spans="1:60" outlineLevel="1">
      <c r="A1658" s="168"/>
      <c r="B1658" s="169"/>
      <c r="C1658" s="179" t="s">
        <v>2013</v>
      </c>
      <c r="D1658" s="180"/>
      <c r="E1658" s="181">
        <v>7.5039999999999996</v>
      </c>
      <c r="F1658" s="166"/>
      <c r="G1658" s="166"/>
      <c r="H1658" s="166"/>
      <c r="I1658" s="166"/>
      <c r="J1658" s="166"/>
      <c r="K1658" s="166"/>
      <c r="L1658" s="166"/>
      <c r="M1658" s="166"/>
      <c r="N1658" s="166"/>
      <c r="O1658" s="166"/>
      <c r="P1658" s="166"/>
      <c r="Q1658" s="166"/>
      <c r="R1658" s="166"/>
      <c r="S1658" s="166"/>
      <c r="T1658" s="166"/>
      <c r="U1658" s="166"/>
      <c r="V1658" s="166"/>
      <c r="W1658" s="166"/>
      <c r="X1658" s="166"/>
      <c r="Y1658" s="167"/>
      <c r="Z1658" s="167"/>
      <c r="AA1658" s="167"/>
      <c r="AB1658" s="167"/>
      <c r="AC1658" s="167"/>
      <c r="AD1658" s="167"/>
      <c r="AE1658" s="167"/>
      <c r="AF1658" s="167"/>
      <c r="AG1658" s="167" t="s">
        <v>226</v>
      </c>
      <c r="AH1658" s="167">
        <v>0</v>
      </c>
      <c r="AI1658" s="167"/>
      <c r="AJ1658" s="167"/>
      <c r="AK1658" s="167"/>
      <c r="AL1658" s="167"/>
      <c r="AM1658" s="167"/>
      <c r="AN1658" s="167"/>
      <c r="AO1658" s="167"/>
      <c r="AP1658" s="167"/>
      <c r="AQ1658" s="167"/>
      <c r="AR1658" s="167"/>
      <c r="AS1658" s="167"/>
      <c r="AT1658" s="167"/>
      <c r="AU1658" s="167"/>
      <c r="AV1658" s="167"/>
      <c r="AW1658" s="167"/>
      <c r="AX1658" s="167"/>
      <c r="AY1658" s="167"/>
      <c r="AZ1658" s="167"/>
      <c r="BA1658" s="167"/>
      <c r="BB1658" s="167"/>
      <c r="BC1658" s="167"/>
      <c r="BD1658" s="167"/>
      <c r="BE1658" s="167"/>
      <c r="BF1658" s="167"/>
      <c r="BG1658" s="167"/>
      <c r="BH1658" s="167"/>
    </row>
    <row r="1659" spans="1:60" outlineLevel="1">
      <c r="A1659" s="168"/>
      <c r="B1659" s="169"/>
      <c r="C1659" s="179" t="s">
        <v>2014</v>
      </c>
      <c r="D1659" s="180"/>
      <c r="E1659" s="181">
        <v>9.0579999999999998</v>
      </c>
      <c r="F1659" s="166"/>
      <c r="G1659" s="166"/>
      <c r="H1659" s="166"/>
      <c r="I1659" s="166"/>
      <c r="J1659" s="166"/>
      <c r="K1659" s="166"/>
      <c r="L1659" s="166"/>
      <c r="M1659" s="166"/>
      <c r="N1659" s="166"/>
      <c r="O1659" s="166"/>
      <c r="P1659" s="166"/>
      <c r="Q1659" s="166"/>
      <c r="R1659" s="166"/>
      <c r="S1659" s="166"/>
      <c r="T1659" s="166"/>
      <c r="U1659" s="166"/>
      <c r="V1659" s="166"/>
      <c r="W1659" s="166"/>
      <c r="X1659" s="166"/>
      <c r="Y1659" s="167"/>
      <c r="Z1659" s="167"/>
      <c r="AA1659" s="167"/>
      <c r="AB1659" s="167"/>
      <c r="AC1659" s="167"/>
      <c r="AD1659" s="167"/>
      <c r="AE1659" s="167"/>
      <c r="AF1659" s="167"/>
      <c r="AG1659" s="167" t="s">
        <v>226</v>
      </c>
      <c r="AH1659" s="167">
        <v>0</v>
      </c>
      <c r="AI1659" s="167"/>
      <c r="AJ1659" s="167"/>
      <c r="AK1659" s="167"/>
      <c r="AL1659" s="167"/>
      <c r="AM1659" s="167"/>
      <c r="AN1659" s="167"/>
      <c r="AO1659" s="167"/>
      <c r="AP1659" s="167"/>
      <c r="AQ1659" s="167"/>
      <c r="AR1659" s="167"/>
      <c r="AS1659" s="167"/>
      <c r="AT1659" s="167"/>
      <c r="AU1659" s="167"/>
      <c r="AV1659" s="167"/>
      <c r="AW1659" s="167"/>
      <c r="AX1659" s="167"/>
      <c r="AY1659" s="167"/>
      <c r="AZ1659" s="167"/>
      <c r="BA1659" s="167"/>
      <c r="BB1659" s="167"/>
      <c r="BC1659" s="167"/>
      <c r="BD1659" s="167"/>
      <c r="BE1659" s="167"/>
      <c r="BF1659" s="167"/>
      <c r="BG1659" s="167"/>
      <c r="BH1659" s="167"/>
    </row>
    <row r="1660" spans="1:60" outlineLevel="1">
      <c r="A1660" s="168"/>
      <c r="B1660" s="169"/>
      <c r="C1660" s="190" t="s">
        <v>402</v>
      </c>
      <c r="D1660" s="191"/>
      <c r="E1660" s="192">
        <v>57.847999999999999</v>
      </c>
      <c r="F1660" s="166"/>
      <c r="G1660" s="166"/>
      <c r="H1660" s="166"/>
      <c r="I1660" s="166"/>
      <c r="J1660" s="166"/>
      <c r="K1660" s="166"/>
      <c r="L1660" s="166"/>
      <c r="M1660" s="166"/>
      <c r="N1660" s="166"/>
      <c r="O1660" s="166"/>
      <c r="P1660" s="166"/>
      <c r="Q1660" s="166"/>
      <c r="R1660" s="166"/>
      <c r="S1660" s="166"/>
      <c r="T1660" s="166"/>
      <c r="U1660" s="166"/>
      <c r="V1660" s="166"/>
      <c r="W1660" s="166"/>
      <c r="X1660" s="166"/>
      <c r="Y1660" s="167"/>
      <c r="Z1660" s="167"/>
      <c r="AA1660" s="167"/>
      <c r="AB1660" s="167"/>
      <c r="AC1660" s="167"/>
      <c r="AD1660" s="167"/>
      <c r="AE1660" s="167"/>
      <c r="AF1660" s="167"/>
      <c r="AG1660" s="167" t="s">
        <v>226</v>
      </c>
      <c r="AH1660" s="167">
        <v>1</v>
      </c>
      <c r="AI1660" s="167"/>
      <c r="AJ1660" s="167"/>
      <c r="AK1660" s="167"/>
      <c r="AL1660" s="167"/>
      <c r="AM1660" s="167"/>
      <c r="AN1660" s="167"/>
      <c r="AO1660" s="167"/>
      <c r="AP1660" s="167"/>
      <c r="AQ1660" s="167"/>
      <c r="AR1660" s="167"/>
      <c r="AS1660" s="167"/>
      <c r="AT1660" s="167"/>
      <c r="AU1660" s="167"/>
      <c r="AV1660" s="167"/>
      <c r="AW1660" s="167"/>
      <c r="AX1660" s="167"/>
      <c r="AY1660" s="167"/>
      <c r="AZ1660" s="167"/>
      <c r="BA1660" s="167"/>
      <c r="BB1660" s="167"/>
      <c r="BC1660" s="167"/>
      <c r="BD1660" s="167"/>
      <c r="BE1660" s="167"/>
      <c r="BF1660" s="167"/>
      <c r="BG1660" s="167"/>
      <c r="BH1660" s="167"/>
    </row>
    <row r="1661" spans="1:60" outlineLevel="1">
      <c r="A1661" s="158">
        <v>459</v>
      </c>
      <c r="B1661" s="159" t="s">
        <v>2020</v>
      </c>
      <c r="C1661" s="160" t="s">
        <v>2021</v>
      </c>
      <c r="D1661" s="161" t="s">
        <v>260</v>
      </c>
      <c r="E1661" s="162">
        <v>490.47899999999998</v>
      </c>
      <c r="F1661" s="163"/>
      <c r="G1661" s="164">
        <f>ROUND(E1661*F1661,2)</f>
        <v>0</v>
      </c>
      <c r="H1661" s="163"/>
      <c r="I1661" s="164">
        <f>ROUND(E1661*H1661,2)</f>
        <v>0</v>
      </c>
      <c r="J1661" s="163"/>
      <c r="K1661" s="164">
        <f>ROUND(E1661*J1661,2)</f>
        <v>0</v>
      </c>
      <c r="L1661" s="164">
        <v>21</v>
      </c>
      <c r="M1661" s="164">
        <f>G1661*(1+L1661/100)</f>
        <v>0</v>
      </c>
      <c r="N1661" s="164">
        <v>1.4999999999999999E-2</v>
      </c>
      <c r="O1661" s="164">
        <f>ROUND(E1661*N1661,2)</f>
        <v>7.36</v>
      </c>
      <c r="P1661" s="164">
        <v>0</v>
      </c>
      <c r="Q1661" s="164">
        <f>ROUND(E1661*P1661,2)</f>
        <v>0</v>
      </c>
      <c r="R1661" s="164"/>
      <c r="S1661" s="164" t="s">
        <v>276</v>
      </c>
      <c r="T1661" s="165" t="s">
        <v>180</v>
      </c>
      <c r="U1661" s="166">
        <v>0</v>
      </c>
      <c r="V1661" s="166">
        <f>ROUND(E1661*U1661,2)</f>
        <v>0</v>
      </c>
      <c r="W1661" s="166"/>
      <c r="X1661" s="166" t="s">
        <v>221</v>
      </c>
      <c r="Y1661" s="167"/>
      <c r="Z1661" s="167"/>
      <c r="AA1661" s="167"/>
      <c r="AB1661" s="167"/>
      <c r="AC1661" s="167"/>
      <c r="AD1661" s="167"/>
      <c r="AE1661" s="167"/>
      <c r="AF1661" s="167"/>
      <c r="AG1661" s="167" t="s">
        <v>222</v>
      </c>
      <c r="AH1661" s="167"/>
      <c r="AI1661" s="167"/>
      <c r="AJ1661" s="167"/>
      <c r="AK1661" s="167"/>
      <c r="AL1661" s="167"/>
      <c r="AM1661" s="167"/>
      <c r="AN1661" s="167"/>
      <c r="AO1661" s="167"/>
      <c r="AP1661" s="167"/>
      <c r="AQ1661" s="167"/>
      <c r="AR1661" s="167"/>
      <c r="AS1661" s="167"/>
      <c r="AT1661" s="167"/>
      <c r="AU1661" s="167"/>
      <c r="AV1661" s="167"/>
      <c r="AW1661" s="167"/>
      <c r="AX1661" s="167"/>
      <c r="AY1661" s="167"/>
      <c r="AZ1661" s="167"/>
      <c r="BA1661" s="167"/>
      <c r="BB1661" s="167"/>
      <c r="BC1661" s="167"/>
      <c r="BD1661" s="167"/>
      <c r="BE1661" s="167"/>
      <c r="BF1661" s="167"/>
      <c r="BG1661" s="167"/>
      <c r="BH1661" s="167"/>
    </row>
    <row r="1662" spans="1:60" outlineLevel="1">
      <c r="A1662" s="168"/>
      <c r="B1662" s="169"/>
      <c r="C1662" s="179" t="s">
        <v>2022</v>
      </c>
      <c r="D1662" s="180"/>
      <c r="E1662" s="181">
        <v>490.47899999999998</v>
      </c>
      <c r="F1662" s="166"/>
      <c r="G1662" s="166"/>
      <c r="H1662" s="166"/>
      <c r="I1662" s="166"/>
      <c r="J1662" s="166"/>
      <c r="K1662" s="166"/>
      <c r="L1662" s="166"/>
      <c r="M1662" s="166"/>
      <c r="N1662" s="166"/>
      <c r="O1662" s="166"/>
      <c r="P1662" s="166"/>
      <c r="Q1662" s="166"/>
      <c r="R1662" s="166"/>
      <c r="S1662" s="166"/>
      <c r="T1662" s="166"/>
      <c r="U1662" s="166"/>
      <c r="V1662" s="166"/>
      <c r="W1662" s="166"/>
      <c r="X1662" s="166"/>
      <c r="Y1662" s="167"/>
      <c r="Z1662" s="167"/>
      <c r="AA1662" s="167"/>
      <c r="AB1662" s="167"/>
      <c r="AC1662" s="167"/>
      <c r="AD1662" s="167"/>
      <c r="AE1662" s="167"/>
      <c r="AF1662" s="167"/>
      <c r="AG1662" s="167" t="s">
        <v>226</v>
      </c>
      <c r="AH1662" s="167">
        <v>5</v>
      </c>
      <c r="AI1662" s="167"/>
      <c r="AJ1662" s="167"/>
      <c r="AK1662" s="167"/>
      <c r="AL1662" s="167"/>
      <c r="AM1662" s="167"/>
      <c r="AN1662" s="167"/>
      <c r="AO1662" s="167"/>
      <c r="AP1662" s="167"/>
      <c r="AQ1662" s="167"/>
      <c r="AR1662" s="167"/>
      <c r="AS1662" s="167"/>
      <c r="AT1662" s="167"/>
      <c r="AU1662" s="167"/>
      <c r="AV1662" s="167"/>
      <c r="AW1662" s="167"/>
      <c r="AX1662" s="167"/>
      <c r="AY1662" s="167"/>
      <c r="AZ1662" s="167"/>
      <c r="BA1662" s="167"/>
      <c r="BB1662" s="167"/>
      <c r="BC1662" s="167"/>
      <c r="BD1662" s="167"/>
      <c r="BE1662" s="167"/>
      <c r="BF1662" s="167"/>
      <c r="BG1662" s="167"/>
      <c r="BH1662" s="167"/>
    </row>
    <row r="1663" spans="1:60" outlineLevel="1">
      <c r="A1663" s="158">
        <v>460</v>
      </c>
      <c r="B1663" s="159" t="s">
        <v>2023</v>
      </c>
      <c r="C1663" s="160" t="s">
        <v>2024</v>
      </c>
      <c r="D1663" s="161" t="s">
        <v>327</v>
      </c>
      <c r="E1663" s="162">
        <v>235.2</v>
      </c>
      <c r="F1663" s="163"/>
      <c r="G1663" s="164">
        <f>ROUND(E1663*F1663,2)</f>
        <v>0</v>
      </c>
      <c r="H1663" s="163"/>
      <c r="I1663" s="164">
        <f>ROUND(E1663*H1663,2)</f>
        <v>0</v>
      </c>
      <c r="J1663" s="163"/>
      <c r="K1663" s="164">
        <f>ROUND(E1663*J1663,2)</f>
        <v>0</v>
      </c>
      <c r="L1663" s="164">
        <v>21</v>
      </c>
      <c r="M1663" s="164">
        <f>G1663*(1+L1663/100)</f>
        <v>0</v>
      </c>
      <c r="N1663" s="164">
        <v>0</v>
      </c>
      <c r="O1663" s="164">
        <f>ROUND(E1663*N1663,2)</f>
        <v>0</v>
      </c>
      <c r="P1663" s="164">
        <v>0</v>
      </c>
      <c r="Q1663" s="164">
        <f>ROUND(E1663*P1663,2)</f>
        <v>0</v>
      </c>
      <c r="R1663" s="164"/>
      <c r="S1663" s="164" t="s">
        <v>276</v>
      </c>
      <c r="T1663" s="165" t="s">
        <v>180</v>
      </c>
      <c r="U1663" s="166">
        <v>0</v>
      </c>
      <c r="V1663" s="166">
        <f>ROUND(E1663*U1663,2)</f>
        <v>0</v>
      </c>
      <c r="W1663" s="166"/>
      <c r="X1663" s="166" t="s">
        <v>221</v>
      </c>
      <c r="Y1663" s="167"/>
      <c r="Z1663" s="167"/>
      <c r="AA1663" s="167"/>
      <c r="AB1663" s="167"/>
      <c r="AC1663" s="167"/>
      <c r="AD1663" s="167"/>
      <c r="AE1663" s="167"/>
      <c r="AF1663" s="167"/>
      <c r="AG1663" s="167" t="s">
        <v>222</v>
      </c>
      <c r="AH1663" s="167"/>
      <c r="AI1663" s="167"/>
      <c r="AJ1663" s="167"/>
      <c r="AK1663" s="167"/>
      <c r="AL1663" s="167"/>
      <c r="AM1663" s="167"/>
      <c r="AN1663" s="167"/>
      <c r="AO1663" s="167"/>
      <c r="AP1663" s="167"/>
      <c r="AQ1663" s="167"/>
      <c r="AR1663" s="167"/>
      <c r="AS1663" s="167"/>
      <c r="AT1663" s="167"/>
      <c r="AU1663" s="167"/>
      <c r="AV1663" s="167"/>
      <c r="AW1663" s="167"/>
      <c r="AX1663" s="167"/>
      <c r="AY1663" s="167"/>
      <c r="AZ1663" s="167"/>
      <c r="BA1663" s="167"/>
      <c r="BB1663" s="167"/>
      <c r="BC1663" s="167"/>
      <c r="BD1663" s="167"/>
      <c r="BE1663" s="167"/>
      <c r="BF1663" s="167"/>
      <c r="BG1663" s="167"/>
      <c r="BH1663" s="167"/>
    </row>
    <row r="1664" spans="1:60" outlineLevel="1">
      <c r="A1664" s="168"/>
      <c r="B1664" s="169"/>
      <c r="C1664" s="179" t="s">
        <v>2025</v>
      </c>
      <c r="D1664" s="180"/>
      <c r="E1664" s="181">
        <v>235.2</v>
      </c>
      <c r="F1664" s="166"/>
      <c r="G1664" s="166"/>
      <c r="H1664" s="166"/>
      <c r="I1664" s="166"/>
      <c r="J1664" s="166"/>
      <c r="K1664" s="166"/>
      <c r="L1664" s="166"/>
      <c r="M1664" s="166"/>
      <c r="N1664" s="166"/>
      <c r="O1664" s="166"/>
      <c r="P1664" s="166"/>
      <c r="Q1664" s="166"/>
      <c r="R1664" s="166"/>
      <c r="S1664" s="166"/>
      <c r="T1664" s="166"/>
      <c r="U1664" s="166"/>
      <c r="V1664" s="166"/>
      <c r="W1664" s="166"/>
      <c r="X1664" s="166"/>
      <c r="Y1664" s="167"/>
      <c r="Z1664" s="167"/>
      <c r="AA1664" s="167"/>
      <c r="AB1664" s="167"/>
      <c r="AC1664" s="167"/>
      <c r="AD1664" s="167"/>
      <c r="AE1664" s="167"/>
      <c r="AF1664" s="167"/>
      <c r="AG1664" s="167" t="s">
        <v>226</v>
      </c>
      <c r="AH1664" s="167">
        <v>5</v>
      </c>
      <c r="AI1664" s="167"/>
      <c r="AJ1664" s="167"/>
      <c r="AK1664" s="167"/>
      <c r="AL1664" s="167"/>
      <c r="AM1664" s="167"/>
      <c r="AN1664" s="167"/>
      <c r="AO1664" s="167"/>
      <c r="AP1664" s="167"/>
      <c r="AQ1664" s="167"/>
      <c r="AR1664" s="167"/>
      <c r="AS1664" s="167"/>
      <c r="AT1664" s="167"/>
      <c r="AU1664" s="167"/>
      <c r="AV1664" s="167"/>
      <c r="AW1664" s="167"/>
      <c r="AX1664" s="167"/>
      <c r="AY1664" s="167"/>
      <c r="AZ1664" s="167"/>
      <c r="BA1664" s="167"/>
      <c r="BB1664" s="167"/>
      <c r="BC1664" s="167"/>
      <c r="BD1664" s="167"/>
      <c r="BE1664" s="167"/>
      <c r="BF1664" s="167"/>
      <c r="BG1664" s="167"/>
      <c r="BH1664" s="167"/>
    </row>
    <row r="1665" spans="1:60" outlineLevel="1">
      <c r="A1665" s="158">
        <v>461</v>
      </c>
      <c r="B1665" s="159" t="s">
        <v>2026</v>
      </c>
      <c r="C1665" s="160" t="s">
        <v>2027</v>
      </c>
      <c r="D1665" s="161" t="s">
        <v>327</v>
      </c>
      <c r="E1665" s="162">
        <v>260</v>
      </c>
      <c r="F1665" s="163"/>
      <c r="G1665" s="164">
        <f>ROUND(E1665*F1665,2)</f>
        <v>0</v>
      </c>
      <c r="H1665" s="163"/>
      <c r="I1665" s="164">
        <f>ROUND(E1665*H1665,2)</f>
        <v>0</v>
      </c>
      <c r="J1665" s="163"/>
      <c r="K1665" s="164">
        <f>ROUND(E1665*J1665,2)</f>
        <v>0</v>
      </c>
      <c r="L1665" s="164">
        <v>21</v>
      </c>
      <c r="M1665" s="164">
        <f>G1665*(1+L1665/100)</f>
        <v>0</v>
      </c>
      <c r="N1665" s="164">
        <v>0</v>
      </c>
      <c r="O1665" s="164">
        <f>ROUND(E1665*N1665,2)</f>
        <v>0</v>
      </c>
      <c r="P1665" s="164">
        <v>0</v>
      </c>
      <c r="Q1665" s="164">
        <f>ROUND(E1665*P1665,2)</f>
        <v>0</v>
      </c>
      <c r="R1665" s="164"/>
      <c r="S1665" s="164" t="s">
        <v>276</v>
      </c>
      <c r="T1665" s="165" t="s">
        <v>180</v>
      </c>
      <c r="U1665" s="166">
        <v>0</v>
      </c>
      <c r="V1665" s="166">
        <f>ROUND(E1665*U1665,2)</f>
        <v>0</v>
      </c>
      <c r="W1665" s="166"/>
      <c r="X1665" s="166" t="s">
        <v>221</v>
      </c>
      <c r="Y1665" s="167"/>
      <c r="Z1665" s="167"/>
      <c r="AA1665" s="167"/>
      <c r="AB1665" s="167"/>
      <c r="AC1665" s="167"/>
      <c r="AD1665" s="167"/>
      <c r="AE1665" s="167"/>
      <c r="AF1665" s="167"/>
      <c r="AG1665" s="167" t="s">
        <v>222</v>
      </c>
      <c r="AH1665" s="167"/>
      <c r="AI1665" s="167"/>
      <c r="AJ1665" s="167"/>
      <c r="AK1665" s="167"/>
      <c r="AL1665" s="167"/>
      <c r="AM1665" s="167"/>
      <c r="AN1665" s="167"/>
      <c r="AO1665" s="167"/>
      <c r="AP1665" s="167"/>
      <c r="AQ1665" s="167"/>
      <c r="AR1665" s="167"/>
      <c r="AS1665" s="167"/>
      <c r="AT1665" s="167"/>
      <c r="AU1665" s="167"/>
      <c r="AV1665" s="167"/>
      <c r="AW1665" s="167"/>
      <c r="AX1665" s="167"/>
      <c r="AY1665" s="167"/>
      <c r="AZ1665" s="167"/>
      <c r="BA1665" s="167"/>
      <c r="BB1665" s="167"/>
      <c r="BC1665" s="167"/>
      <c r="BD1665" s="167"/>
      <c r="BE1665" s="167"/>
      <c r="BF1665" s="167"/>
      <c r="BG1665" s="167"/>
      <c r="BH1665" s="167"/>
    </row>
    <row r="1666" spans="1:60" outlineLevel="1">
      <c r="A1666" s="168"/>
      <c r="B1666" s="169"/>
      <c r="C1666" s="179" t="s">
        <v>2028</v>
      </c>
      <c r="D1666" s="180"/>
      <c r="E1666" s="181">
        <v>260</v>
      </c>
      <c r="F1666" s="166"/>
      <c r="G1666" s="166"/>
      <c r="H1666" s="166"/>
      <c r="I1666" s="166"/>
      <c r="J1666" s="166"/>
      <c r="K1666" s="166"/>
      <c r="L1666" s="166"/>
      <c r="M1666" s="166"/>
      <c r="N1666" s="166"/>
      <c r="O1666" s="166"/>
      <c r="P1666" s="166"/>
      <c r="Q1666" s="166"/>
      <c r="R1666" s="166"/>
      <c r="S1666" s="166"/>
      <c r="T1666" s="166"/>
      <c r="U1666" s="166"/>
      <c r="V1666" s="166"/>
      <c r="W1666" s="166"/>
      <c r="X1666" s="166"/>
      <c r="Y1666" s="167"/>
      <c r="Z1666" s="167"/>
      <c r="AA1666" s="167"/>
      <c r="AB1666" s="167"/>
      <c r="AC1666" s="167"/>
      <c r="AD1666" s="167"/>
      <c r="AE1666" s="167"/>
      <c r="AF1666" s="167"/>
      <c r="AG1666" s="167" t="s">
        <v>226</v>
      </c>
      <c r="AH1666" s="167">
        <v>0</v>
      </c>
      <c r="AI1666" s="167"/>
      <c r="AJ1666" s="167"/>
      <c r="AK1666" s="167"/>
      <c r="AL1666" s="167"/>
      <c r="AM1666" s="167"/>
      <c r="AN1666" s="167"/>
      <c r="AO1666" s="167"/>
      <c r="AP1666" s="167"/>
      <c r="AQ1666" s="167"/>
      <c r="AR1666" s="167"/>
      <c r="AS1666" s="167"/>
      <c r="AT1666" s="167"/>
      <c r="AU1666" s="167"/>
      <c r="AV1666" s="167"/>
      <c r="AW1666" s="167"/>
      <c r="AX1666" s="167"/>
      <c r="AY1666" s="167"/>
      <c r="AZ1666" s="167"/>
      <c r="BA1666" s="167"/>
      <c r="BB1666" s="167"/>
      <c r="BC1666" s="167"/>
      <c r="BD1666" s="167"/>
      <c r="BE1666" s="167"/>
      <c r="BF1666" s="167"/>
      <c r="BG1666" s="167"/>
      <c r="BH1666" s="167"/>
    </row>
    <row r="1667" spans="1:60" outlineLevel="1">
      <c r="A1667" s="182">
        <v>462</v>
      </c>
      <c r="B1667" s="183" t="s">
        <v>2029</v>
      </c>
      <c r="C1667" s="184" t="s">
        <v>2030</v>
      </c>
      <c r="D1667" s="185" t="s">
        <v>239</v>
      </c>
      <c r="E1667" s="186">
        <v>9.7159399999999998</v>
      </c>
      <c r="F1667" s="187"/>
      <c r="G1667" s="188">
        <f>ROUND(E1667*F1667,2)</f>
        <v>0</v>
      </c>
      <c r="H1667" s="187"/>
      <c r="I1667" s="188">
        <f>ROUND(E1667*H1667,2)</f>
        <v>0</v>
      </c>
      <c r="J1667" s="187"/>
      <c r="K1667" s="188">
        <f>ROUND(E1667*J1667,2)</f>
        <v>0</v>
      </c>
      <c r="L1667" s="188">
        <v>21</v>
      </c>
      <c r="M1667" s="188">
        <f>G1667*(1+L1667/100)</f>
        <v>0</v>
      </c>
      <c r="N1667" s="188">
        <v>0</v>
      </c>
      <c r="O1667" s="188">
        <f>ROUND(E1667*N1667,2)</f>
        <v>0</v>
      </c>
      <c r="P1667" s="188">
        <v>0</v>
      </c>
      <c r="Q1667" s="188">
        <f>ROUND(E1667*P1667,2)</f>
        <v>0</v>
      </c>
      <c r="R1667" s="188" t="s">
        <v>1856</v>
      </c>
      <c r="S1667" s="188" t="s">
        <v>179</v>
      </c>
      <c r="T1667" s="189" t="s">
        <v>179</v>
      </c>
      <c r="U1667" s="166">
        <v>1.3049999999999999</v>
      </c>
      <c r="V1667" s="166">
        <f>ROUND(E1667*U1667,2)</f>
        <v>12.68</v>
      </c>
      <c r="W1667" s="166"/>
      <c r="X1667" s="166" t="s">
        <v>1494</v>
      </c>
      <c r="Y1667" s="167"/>
      <c r="Z1667" s="167"/>
      <c r="AA1667" s="167"/>
      <c r="AB1667" s="167"/>
      <c r="AC1667" s="167"/>
      <c r="AD1667" s="167"/>
      <c r="AE1667" s="167"/>
      <c r="AF1667" s="167"/>
      <c r="AG1667" s="167" t="s">
        <v>1495</v>
      </c>
      <c r="AH1667" s="167"/>
      <c r="AI1667" s="167"/>
      <c r="AJ1667" s="167"/>
      <c r="AK1667" s="167"/>
      <c r="AL1667" s="167"/>
      <c r="AM1667" s="167"/>
      <c r="AN1667" s="167"/>
      <c r="AO1667" s="167"/>
      <c r="AP1667" s="167"/>
      <c r="AQ1667" s="167"/>
      <c r="AR1667" s="167"/>
      <c r="AS1667" s="167"/>
      <c r="AT1667" s="167"/>
      <c r="AU1667" s="167"/>
      <c r="AV1667" s="167"/>
      <c r="AW1667" s="167"/>
      <c r="AX1667" s="167"/>
      <c r="AY1667" s="167"/>
      <c r="AZ1667" s="167"/>
      <c r="BA1667" s="167"/>
      <c r="BB1667" s="167"/>
      <c r="BC1667" s="167"/>
      <c r="BD1667" s="167"/>
      <c r="BE1667" s="167"/>
      <c r="BF1667" s="167"/>
      <c r="BG1667" s="167"/>
      <c r="BH1667" s="167"/>
    </row>
    <row r="1668" spans="1:60">
      <c r="A1668" s="150" t="s">
        <v>174</v>
      </c>
      <c r="B1668" s="151" t="s">
        <v>127</v>
      </c>
      <c r="C1668" s="152" t="s">
        <v>128</v>
      </c>
      <c r="D1668" s="153"/>
      <c r="E1668" s="154"/>
      <c r="F1668" s="155"/>
      <c r="G1668" s="155">
        <f>SUMIF(AG1669:AG1678,"&lt;&gt;NOR",G1669:G1678)</f>
        <v>0</v>
      </c>
      <c r="H1668" s="155"/>
      <c r="I1668" s="155">
        <f>SUM(I1669:I1678)</f>
        <v>0</v>
      </c>
      <c r="J1668" s="155"/>
      <c r="K1668" s="155">
        <f>SUM(K1669:K1678)</f>
        <v>0</v>
      </c>
      <c r="L1668" s="155"/>
      <c r="M1668" s="155">
        <f>SUM(M1669:M1678)</f>
        <v>0</v>
      </c>
      <c r="N1668" s="155"/>
      <c r="O1668" s="155">
        <f>SUM(O1669:O1678)</f>
        <v>1.1800000000000002</v>
      </c>
      <c r="P1668" s="155"/>
      <c r="Q1668" s="155">
        <f>SUM(Q1669:Q1678)</f>
        <v>0</v>
      </c>
      <c r="R1668" s="155"/>
      <c r="S1668" s="155"/>
      <c r="T1668" s="156"/>
      <c r="U1668" s="157"/>
      <c r="V1668" s="157">
        <f>SUM(V1669:V1678)</f>
        <v>719.14</v>
      </c>
      <c r="W1668" s="157"/>
      <c r="X1668" s="157"/>
      <c r="AG1668" t="s">
        <v>175</v>
      </c>
    </row>
    <row r="1669" spans="1:60" outlineLevel="1">
      <c r="A1669" s="158">
        <v>463</v>
      </c>
      <c r="B1669" s="159" t="s">
        <v>2031</v>
      </c>
      <c r="C1669" s="160" t="s">
        <v>2032</v>
      </c>
      <c r="D1669" s="161" t="s">
        <v>260</v>
      </c>
      <c r="E1669" s="162">
        <v>172.98750000000001</v>
      </c>
      <c r="F1669" s="163"/>
      <c r="G1669" s="164">
        <f>ROUND(E1669*F1669,2)</f>
        <v>0</v>
      </c>
      <c r="H1669" s="163"/>
      <c r="I1669" s="164">
        <f>ROUND(E1669*H1669,2)</f>
        <v>0</v>
      </c>
      <c r="J1669" s="163"/>
      <c r="K1669" s="164">
        <f>ROUND(E1669*J1669,2)</f>
        <v>0</v>
      </c>
      <c r="L1669" s="164">
        <v>21</v>
      </c>
      <c r="M1669" s="164">
        <f>G1669*(1+L1669/100)</f>
        <v>0</v>
      </c>
      <c r="N1669" s="164">
        <v>0</v>
      </c>
      <c r="O1669" s="164">
        <f>ROUND(E1669*N1669,2)</f>
        <v>0</v>
      </c>
      <c r="P1669" s="164">
        <v>0</v>
      </c>
      <c r="Q1669" s="164">
        <f>ROUND(E1669*P1669,2)</f>
        <v>0</v>
      </c>
      <c r="R1669" s="164" t="s">
        <v>1464</v>
      </c>
      <c r="S1669" s="164" t="s">
        <v>179</v>
      </c>
      <c r="T1669" s="165" t="s">
        <v>179</v>
      </c>
      <c r="U1669" s="166">
        <v>6.9709999999999994E-2</v>
      </c>
      <c r="V1669" s="166">
        <f>ROUND(E1669*U1669,2)</f>
        <v>12.06</v>
      </c>
      <c r="W1669" s="166"/>
      <c r="X1669" s="166" t="s">
        <v>221</v>
      </c>
      <c r="Y1669" s="167"/>
      <c r="Z1669" s="167"/>
      <c r="AA1669" s="167"/>
      <c r="AB1669" s="167"/>
      <c r="AC1669" s="167"/>
      <c r="AD1669" s="167"/>
      <c r="AE1669" s="167"/>
      <c r="AF1669" s="167"/>
      <c r="AG1669" s="167" t="s">
        <v>222</v>
      </c>
      <c r="AH1669" s="167"/>
      <c r="AI1669" s="167"/>
      <c r="AJ1669" s="167"/>
      <c r="AK1669" s="167"/>
      <c r="AL1669" s="167"/>
      <c r="AM1669" s="167"/>
      <c r="AN1669" s="167"/>
      <c r="AO1669" s="167"/>
      <c r="AP1669" s="167"/>
      <c r="AQ1669" s="167"/>
      <c r="AR1669" s="167"/>
      <c r="AS1669" s="167"/>
      <c r="AT1669" s="167"/>
      <c r="AU1669" s="167"/>
      <c r="AV1669" s="167"/>
      <c r="AW1669" s="167"/>
      <c r="AX1669" s="167"/>
      <c r="AY1669" s="167"/>
      <c r="AZ1669" s="167"/>
      <c r="BA1669" s="167"/>
      <c r="BB1669" s="167"/>
      <c r="BC1669" s="167"/>
      <c r="BD1669" s="167"/>
      <c r="BE1669" s="167"/>
      <c r="BF1669" s="167"/>
      <c r="BG1669" s="167"/>
      <c r="BH1669" s="167"/>
    </row>
    <row r="1670" spans="1:60" outlineLevel="1">
      <c r="A1670" s="168"/>
      <c r="B1670" s="169"/>
      <c r="C1670" s="179" t="s">
        <v>2033</v>
      </c>
      <c r="D1670" s="180"/>
      <c r="E1670" s="181">
        <v>172.98750000000001</v>
      </c>
      <c r="F1670" s="166"/>
      <c r="G1670" s="166"/>
      <c r="H1670" s="166"/>
      <c r="I1670" s="166"/>
      <c r="J1670" s="166"/>
      <c r="K1670" s="166"/>
      <c r="L1670" s="166"/>
      <c r="M1670" s="166"/>
      <c r="N1670" s="166"/>
      <c r="O1670" s="166"/>
      <c r="P1670" s="166"/>
      <c r="Q1670" s="166"/>
      <c r="R1670" s="166"/>
      <c r="S1670" s="166"/>
      <c r="T1670" s="166"/>
      <c r="U1670" s="166"/>
      <c r="V1670" s="166"/>
      <c r="W1670" s="166"/>
      <c r="X1670" s="166"/>
      <c r="Y1670" s="167"/>
      <c r="Z1670" s="167"/>
      <c r="AA1670" s="167"/>
      <c r="AB1670" s="167"/>
      <c r="AC1670" s="167"/>
      <c r="AD1670" s="167"/>
      <c r="AE1670" s="167"/>
      <c r="AF1670" s="167"/>
      <c r="AG1670" s="167" t="s">
        <v>226</v>
      </c>
      <c r="AH1670" s="167">
        <v>5</v>
      </c>
      <c r="AI1670" s="167"/>
      <c r="AJ1670" s="167"/>
      <c r="AK1670" s="167"/>
      <c r="AL1670" s="167"/>
      <c r="AM1670" s="167"/>
      <c r="AN1670" s="167"/>
      <c r="AO1670" s="167"/>
      <c r="AP1670" s="167"/>
      <c r="AQ1670" s="167"/>
      <c r="AR1670" s="167"/>
      <c r="AS1670" s="167"/>
      <c r="AT1670" s="167"/>
      <c r="AU1670" s="167"/>
      <c r="AV1670" s="167"/>
      <c r="AW1670" s="167"/>
      <c r="AX1670" s="167"/>
      <c r="AY1670" s="167"/>
      <c r="AZ1670" s="167"/>
      <c r="BA1670" s="167"/>
      <c r="BB1670" s="167"/>
      <c r="BC1670" s="167"/>
      <c r="BD1670" s="167"/>
      <c r="BE1670" s="167"/>
      <c r="BF1670" s="167"/>
      <c r="BG1670" s="167"/>
      <c r="BH1670" s="167"/>
    </row>
    <row r="1671" spans="1:60" outlineLevel="1">
      <c r="A1671" s="158">
        <v>464</v>
      </c>
      <c r="B1671" s="159" t="s">
        <v>2034</v>
      </c>
      <c r="C1671" s="160" t="s">
        <v>2035</v>
      </c>
      <c r="D1671" s="161" t="s">
        <v>260</v>
      </c>
      <c r="E1671" s="162">
        <v>5360.2830000000004</v>
      </c>
      <c r="F1671" s="163"/>
      <c r="G1671" s="164">
        <f>ROUND(E1671*F1671,2)</f>
        <v>0</v>
      </c>
      <c r="H1671" s="163"/>
      <c r="I1671" s="164">
        <f>ROUND(E1671*H1671,2)</f>
        <v>0</v>
      </c>
      <c r="J1671" s="163"/>
      <c r="K1671" s="164">
        <f>ROUND(E1671*J1671,2)</f>
        <v>0</v>
      </c>
      <c r="L1671" s="164">
        <v>21</v>
      </c>
      <c r="M1671" s="164">
        <f>G1671*(1+L1671/100)</f>
        <v>0</v>
      </c>
      <c r="N1671" s="164">
        <v>6.9999999999999994E-5</v>
      </c>
      <c r="O1671" s="164">
        <f>ROUND(E1671*N1671,2)</f>
        <v>0.38</v>
      </c>
      <c r="P1671" s="164">
        <v>0</v>
      </c>
      <c r="Q1671" s="164">
        <f>ROUND(E1671*P1671,2)</f>
        <v>0</v>
      </c>
      <c r="R1671" s="164" t="s">
        <v>1464</v>
      </c>
      <c r="S1671" s="164" t="s">
        <v>179</v>
      </c>
      <c r="T1671" s="165" t="s">
        <v>179</v>
      </c>
      <c r="U1671" s="166">
        <v>0.03</v>
      </c>
      <c r="V1671" s="166">
        <f>ROUND(E1671*U1671,2)</f>
        <v>160.81</v>
      </c>
      <c r="W1671" s="166"/>
      <c r="X1671" s="166" t="s">
        <v>221</v>
      </c>
      <c r="Y1671" s="167"/>
      <c r="Z1671" s="167"/>
      <c r="AA1671" s="167"/>
      <c r="AB1671" s="167"/>
      <c r="AC1671" s="167"/>
      <c r="AD1671" s="167"/>
      <c r="AE1671" s="167"/>
      <c r="AF1671" s="167"/>
      <c r="AG1671" s="167" t="s">
        <v>222</v>
      </c>
      <c r="AH1671" s="167"/>
      <c r="AI1671" s="167"/>
      <c r="AJ1671" s="167"/>
      <c r="AK1671" s="167"/>
      <c r="AL1671" s="167"/>
      <c r="AM1671" s="167"/>
      <c r="AN1671" s="167"/>
      <c r="AO1671" s="167"/>
      <c r="AP1671" s="167"/>
      <c r="AQ1671" s="167"/>
      <c r="AR1671" s="167"/>
      <c r="AS1671" s="167"/>
      <c r="AT1671" s="167"/>
      <c r="AU1671" s="167"/>
      <c r="AV1671" s="167"/>
      <c r="AW1671" s="167"/>
      <c r="AX1671" s="167"/>
      <c r="AY1671" s="167"/>
      <c r="AZ1671" s="167"/>
      <c r="BA1671" s="167"/>
      <c r="BB1671" s="167"/>
      <c r="BC1671" s="167"/>
      <c r="BD1671" s="167"/>
      <c r="BE1671" s="167"/>
      <c r="BF1671" s="167"/>
      <c r="BG1671" s="167"/>
      <c r="BH1671" s="167"/>
    </row>
    <row r="1672" spans="1:60" outlineLevel="1">
      <c r="A1672" s="168"/>
      <c r="B1672" s="169"/>
      <c r="C1672" s="179" t="s">
        <v>2036</v>
      </c>
      <c r="D1672" s="180"/>
      <c r="E1672" s="181">
        <v>818.58</v>
      </c>
      <c r="F1672" s="166"/>
      <c r="G1672" s="166"/>
      <c r="H1672" s="166"/>
      <c r="I1672" s="166"/>
      <c r="J1672" s="166"/>
      <c r="K1672" s="166"/>
      <c r="L1672" s="166"/>
      <c r="M1672" s="166"/>
      <c r="N1672" s="166"/>
      <c r="O1672" s="166"/>
      <c r="P1672" s="166"/>
      <c r="Q1672" s="166"/>
      <c r="R1672" s="166"/>
      <c r="S1672" s="166"/>
      <c r="T1672" s="166"/>
      <c r="U1672" s="166"/>
      <c r="V1672" s="166"/>
      <c r="W1672" s="166"/>
      <c r="X1672" s="166"/>
      <c r="Y1672" s="167"/>
      <c r="Z1672" s="167"/>
      <c r="AA1672" s="167"/>
      <c r="AB1672" s="167"/>
      <c r="AC1672" s="167"/>
      <c r="AD1672" s="167"/>
      <c r="AE1672" s="167"/>
      <c r="AF1672" s="167"/>
      <c r="AG1672" s="167" t="s">
        <v>226</v>
      </c>
      <c r="AH1672" s="167">
        <v>0</v>
      </c>
      <c r="AI1672" s="167"/>
      <c r="AJ1672" s="167"/>
      <c r="AK1672" s="167"/>
      <c r="AL1672" s="167"/>
      <c r="AM1672" s="167"/>
      <c r="AN1672" s="167"/>
      <c r="AO1672" s="167"/>
      <c r="AP1672" s="167"/>
      <c r="AQ1672" s="167"/>
      <c r="AR1672" s="167"/>
      <c r="AS1672" s="167"/>
      <c r="AT1672" s="167"/>
      <c r="AU1672" s="167"/>
      <c r="AV1672" s="167"/>
      <c r="AW1672" s="167"/>
      <c r="AX1672" s="167"/>
      <c r="AY1672" s="167"/>
      <c r="AZ1672" s="167"/>
      <c r="BA1672" s="167"/>
      <c r="BB1672" s="167"/>
      <c r="BC1672" s="167"/>
      <c r="BD1672" s="167"/>
      <c r="BE1672" s="167"/>
      <c r="BF1672" s="167"/>
      <c r="BG1672" s="167"/>
      <c r="BH1672" s="167"/>
    </row>
    <row r="1673" spans="1:60" outlineLevel="1">
      <c r="A1673" s="168"/>
      <c r="B1673" s="169"/>
      <c r="C1673" s="179" t="s">
        <v>2037</v>
      </c>
      <c r="D1673" s="180"/>
      <c r="E1673" s="181">
        <v>368.77499999999998</v>
      </c>
      <c r="F1673" s="166"/>
      <c r="G1673" s="166"/>
      <c r="H1673" s="166"/>
      <c r="I1673" s="166"/>
      <c r="J1673" s="166"/>
      <c r="K1673" s="166"/>
      <c r="L1673" s="166"/>
      <c r="M1673" s="166"/>
      <c r="N1673" s="166"/>
      <c r="O1673" s="166"/>
      <c r="P1673" s="166"/>
      <c r="Q1673" s="166"/>
      <c r="R1673" s="166"/>
      <c r="S1673" s="166"/>
      <c r="T1673" s="166"/>
      <c r="U1673" s="166"/>
      <c r="V1673" s="166"/>
      <c r="W1673" s="166"/>
      <c r="X1673" s="166"/>
      <c r="Y1673" s="167"/>
      <c r="Z1673" s="167"/>
      <c r="AA1673" s="167"/>
      <c r="AB1673" s="167"/>
      <c r="AC1673" s="167"/>
      <c r="AD1673" s="167"/>
      <c r="AE1673" s="167"/>
      <c r="AF1673" s="167"/>
      <c r="AG1673" s="167" t="s">
        <v>226</v>
      </c>
      <c r="AH1673" s="167">
        <v>0</v>
      </c>
      <c r="AI1673" s="167"/>
      <c r="AJ1673" s="167"/>
      <c r="AK1673" s="167"/>
      <c r="AL1673" s="167"/>
      <c r="AM1673" s="167"/>
      <c r="AN1673" s="167"/>
      <c r="AO1673" s="167"/>
      <c r="AP1673" s="167"/>
      <c r="AQ1673" s="167"/>
      <c r="AR1673" s="167"/>
      <c r="AS1673" s="167"/>
      <c r="AT1673" s="167"/>
      <c r="AU1673" s="167"/>
      <c r="AV1673" s="167"/>
      <c r="AW1673" s="167"/>
      <c r="AX1673" s="167"/>
      <c r="AY1673" s="167"/>
      <c r="AZ1673" s="167"/>
      <c r="BA1673" s="167"/>
      <c r="BB1673" s="167"/>
      <c r="BC1673" s="167"/>
      <c r="BD1673" s="167"/>
      <c r="BE1673" s="167"/>
      <c r="BF1673" s="167"/>
      <c r="BG1673" s="167"/>
      <c r="BH1673" s="167"/>
    </row>
    <row r="1674" spans="1:60" outlineLevel="1">
      <c r="A1674" s="168"/>
      <c r="B1674" s="169"/>
      <c r="C1674" s="179" t="s">
        <v>2038</v>
      </c>
      <c r="D1674" s="180"/>
      <c r="E1674" s="181">
        <v>3281.26</v>
      </c>
      <c r="F1674" s="166"/>
      <c r="G1674" s="166"/>
      <c r="H1674" s="166"/>
      <c r="I1674" s="166"/>
      <c r="J1674" s="166"/>
      <c r="K1674" s="166"/>
      <c r="L1674" s="166"/>
      <c r="M1674" s="166"/>
      <c r="N1674" s="166"/>
      <c r="O1674" s="166"/>
      <c r="P1674" s="166"/>
      <c r="Q1674" s="166"/>
      <c r="R1674" s="166"/>
      <c r="S1674" s="166"/>
      <c r="T1674" s="166"/>
      <c r="U1674" s="166"/>
      <c r="V1674" s="166"/>
      <c r="W1674" s="166"/>
      <c r="X1674" s="166"/>
      <c r="Y1674" s="167"/>
      <c r="Z1674" s="167"/>
      <c r="AA1674" s="167"/>
      <c r="AB1674" s="167"/>
      <c r="AC1674" s="167"/>
      <c r="AD1674" s="167"/>
      <c r="AE1674" s="167"/>
      <c r="AF1674" s="167"/>
      <c r="AG1674" s="167" t="s">
        <v>226</v>
      </c>
      <c r="AH1674" s="167">
        <v>0</v>
      </c>
      <c r="AI1674" s="167"/>
      <c r="AJ1674" s="167"/>
      <c r="AK1674" s="167"/>
      <c r="AL1674" s="167"/>
      <c r="AM1674" s="167"/>
      <c r="AN1674" s="167"/>
      <c r="AO1674" s="167"/>
      <c r="AP1674" s="167"/>
      <c r="AQ1674" s="167"/>
      <c r="AR1674" s="167"/>
      <c r="AS1674" s="167"/>
      <c r="AT1674" s="167"/>
      <c r="AU1674" s="167"/>
      <c r="AV1674" s="167"/>
      <c r="AW1674" s="167"/>
      <c r="AX1674" s="167"/>
      <c r="AY1674" s="167"/>
      <c r="AZ1674" s="167"/>
      <c r="BA1674" s="167"/>
      <c r="BB1674" s="167"/>
      <c r="BC1674" s="167"/>
      <c r="BD1674" s="167"/>
      <c r="BE1674" s="167"/>
      <c r="BF1674" s="167"/>
      <c r="BG1674" s="167"/>
      <c r="BH1674" s="167"/>
    </row>
    <row r="1675" spans="1:60" outlineLevel="1">
      <c r="A1675" s="168"/>
      <c r="B1675" s="169"/>
      <c r="C1675" s="179" t="s">
        <v>2039</v>
      </c>
      <c r="D1675" s="180"/>
      <c r="E1675" s="181">
        <v>492.74799999999999</v>
      </c>
      <c r="F1675" s="166"/>
      <c r="G1675" s="166"/>
      <c r="H1675" s="166"/>
      <c r="I1675" s="166"/>
      <c r="J1675" s="166"/>
      <c r="K1675" s="166"/>
      <c r="L1675" s="166"/>
      <c r="M1675" s="166"/>
      <c r="N1675" s="166"/>
      <c r="O1675" s="166"/>
      <c r="P1675" s="166"/>
      <c r="Q1675" s="166"/>
      <c r="R1675" s="166"/>
      <c r="S1675" s="166"/>
      <c r="T1675" s="166"/>
      <c r="U1675" s="166"/>
      <c r="V1675" s="166"/>
      <c r="W1675" s="166"/>
      <c r="X1675" s="166"/>
      <c r="Y1675" s="167"/>
      <c r="Z1675" s="167"/>
      <c r="AA1675" s="167"/>
      <c r="AB1675" s="167"/>
      <c r="AC1675" s="167"/>
      <c r="AD1675" s="167"/>
      <c r="AE1675" s="167"/>
      <c r="AF1675" s="167"/>
      <c r="AG1675" s="167" t="s">
        <v>226</v>
      </c>
      <c r="AH1675" s="167">
        <v>0</v>
      </c>
      <c r="AI1675" s="167"/>
      <c r="AJ1675" s="167"/>
      <c r="AK1675" s="167"/>
      <c r="AL1675" s="167"/>
      <c r="AM1675" s="167"/>
      <c r="AN1675" s="167"/>
      <c r="AO1675" s="167"/>
      <c r="AP1675" s="167"/>
      <c r="AQ1675" s="167"/>
      <c r="AR1675" s="167"/>
      <c r="AS1675" s="167"/>
      <c r="AT1675" s="167"/>
      <c r="AU1675" s="167"/>
      <c r="AV1675" s="167"/>
      <c r="AW1675" s="167"/>
      <c r="AX1675" s="167"/>
      <c r="AY1675" s="167"/>
      <c r="AZ1675" s="167"/>
      <c r="BA1675" s="167"/>
      <c r="BB1675" s="167"/>
      <c r="BC1675" s="167"/>
      <c r="BD1675" s="167"/>
      <c r="BE1675" s="167"/>
      <c r="BF1675" s="167"/>
      <c r="BG1675" s="167"/>
      <c r="BH1675" s="167"/>
    </row>
    <row r="1676" spans="1:60" outlineLevel="1">
      <c r="A1676" s="168"/>
      <c r="B1676" s="169"/>
      <c r="C1676" s="179" t="s">
        <v>2040</v>
      </c>
      <c r="D1676" s="180"/>
      <c r="E1676" s="181">
        <v>398.92</v>
      </c>
      <c r="F1676" s="166"/>
      <c r="G1676" s="166"/>
      <c r="H1676" s="166"/>
      <c r="I1676" s="166"/>
      <c r="J1676" s="166"/>
      <c r="K1676" s="166"/>
      <c r="L1676" s="166"/>
      <c r="M1676" s="166"/>
      <c r="N1676" s="166"/>
      <c r="O1676" s="166"/>
      <c r="P1676" s="166"/>
      <c r="Q1676" s="166"/>
      <c r="R1676" s="166"/>
      <c r="S1676" s="166"/>
      <c r="T1676" s="166"/>
      <c r="U1676" s="166"/>
      <c r="V1676" s="166"/>
      <c r="W1676" s="166"/>
      <c r="X1676" s="166"/>
      <c r="Y1676" s="167"/>
      <c r="Z1676" s="167"/>
      <c r="AA1676" s="167"/>
      <c r="AB1676" s="167"/>
      <c r="AC1676" s="167"/>
      <c r="AD1676" s="167"/>
      <c r="AE1676" s="167"/>
      <c r="AF1676" s="167"/>
      <c r="AG1676" s="167" t="s">
        <v>226</v>
      </c>
      <c r="AH1676" s="167">
        <v>0</v>
      </c>
      <c r="AI1676" s="167"/>
      <c r="AJ1676" s="167"/>
      <c r="AK1676" s="167"/>
      <c r="AL1676" s="167"/>
      <c r="AM1676" s="167"/>
      <c r="AN1676" s="167"/>
      <c r="AO1676" s="167"/>
      <c r="AP1676" s="167"/>
      <c r="AQ1676" s="167"/>
      <c r="AR1676" s="167"/>
      <c r="AS1676" s="167"/>
      <c r="AT1676" s="167"/>
      <c r="AU1676" s="167"/>
      <c r="AV1676" s="167"/>
      <c r="AW1676" s="167"/>
      <c r="AX1676" s="167"/>
      <c r="AY1676" s="167"/>
      <c r="AZ1676" s="167"/>
      <c r="BA1676" s="167"/>
      <c r="BB1676" s="167"/>
      <c r="BC1676" s="167"/>
      <c r="BD1676" s="167"/>
      <c r="BE1676" s="167"/>
      <c r="BF1676" s="167"/>
      <c r="BG1676" s="167"/>
      <c r="BH1676" s="167"/>
    </row>
    <row r="1677" spans="1:60" outlineLevel="1">
      <c r="A1677" s="158">
        <v>465</v>
      </c>
      <c r="B1677" s="159" t="s">
        <v>2041</v>
      </c>
      <c r="C1677" s="160" t="s">
        <v>2042</v>
      </c>
      <c r="D1677" s="161" t="s">
        <v>260</v>
      </c>
      <c r="E1677" s="162">
        <v>5360.2830000000004</v>
      </c>
      <c r="F1677" s="163"/>
      <c r="G1677" s="164">
        <f>ROUND(E1677*F1677,2)</f>
        <v>0</v>
      </c>
      <c r="H1677" s="163"/>
      <c r="I1677" s="164">
        <f>ROUND(E1677*H1677,2)</f>
        <v>0</v>
      </c>
      <c r="J1677" s="163"/>
      <c r="K1677" s="164">
        <f>ROUND(E1677*J1677,2)</f>
        <v>0</v>
      </c>
      <c r="L1677" s="164">
        <v>21</v>
      </c>
      <c r="M1677" s="164">
        <f>G1677*(1+L1677/100)</f>
        <v>0</v>
      </c>
      <c r="N1677" s="164">
        <v>1.4999999999999999E-4</v>
      </c>
      <c r="O1677" s="164">
        <f>ROUND(E1677*N1677,2)</f>
        <v>0.8</v>
      </c>
      <c r="P1677" s="164">
        <v>0</v>
      </c>
      <c r="Q1677" s="164">
        <f>ROUND(E1677*P1677,2)</f>
        <v>0</v>
      </c>
      <c r="R1677" s="164" t="s">
        <v>1464</v>
      </c>
      <c r="S1677" s="164" t="s">
        <v>179</v>
      </c>
      <c r="T1677" s="165" t="s">
        <v>179</v>
      </c>
      <c r="U1677" s="166">
        <v>0.10191</v>
      </c>
      <c r="V1677" s="166">
        <f>ROUND(E1677*U1677,2)</f>
        <v>546.27</v>
      </c>
      <c r="W1677" s="166"/>
      <c r="X1677" s="166" t="s">
        <v>221</v>
      </c>
      <c r="Y1677" s="167"/>
      <c r="Z1677" s="167"/>
      <c r="AA1677" s="167"/>
      <c r="AB1677" s="167"/>
      <c r="AC1677" s="167"/>
      <c r="AD1677" s="167"/>
      <c r="AE1677" s="167"/>
      <c r="AF1677" s="167"/>
      <c r="AG1677" s="167" t="s">
        <v>222</v>
      </c>
      <c r="AH1677" s="167"/>
      <c r="AI1677" s="167"/>
      <c r="AJ1677" s="167"/>
      <c r="AK1677" s="167"/>
      <c r="AL1677" s="167"/>
      <c r="AM1677" s="167"/>
      <c r="AN1677" s="167"/>
      <c r="AO1677" s="167"/>
      <c r="AP1677" s="167"/>
      <c r="AQ1677" s="167"/>
      <c r="AR1677" s="167"/>
      <c r="AS1677" s="167"/>
      <c r="AT1677" s="167"/>
      <c r="AU1677" s="167"/>
      <c r="AV1677" s="167"/>
      <c r="AW1677" s="167"/>
      <c r="AX1677" s="167"/>
      <c r="AY1677" s="167"/>
      <c r="AZ1677" s="167"/>
      <c r="BA1677" s="167"/>
      <c r="BB1677" s="167"/>
      <c r="BC1677" s="167"/>
      <c r="BD1677" s="167"/>
      <c r="BE1677" s="167"/>
      <c r="BF1677" s="167"/>
      <c r="BG1677" s="167"/>
      <c r="BH1677" s="167"/>
    </row>
    <row r="1678" spans="1:60" outlineLevel="1">
      <c r="A1678" s="168"/>
      <c r="B1678" s="169"/>
      <c r="C1678" s="179" t="s">
        <v>2043</v>
      </c>
      <c r="D1678" s="180"/>
      <c r="E1678" s="181">
        <v>5360.2830000000004</v>
      </c>
      <c r="F1678" s="166"/>
      <c r="G1678" s="166"/>
      <c r="H1678" s="166"/>
      <c r="I1678" s="166"/>
      <c r="J1678" s="166"/>
      <c r="K1678" s="166"/>
      <c r="L1678" s="166"/>
      <c r="M1678" s="166"/>
      <c r="N1678" s="166"/>
      <c r="O1678" s="166"/>
      <c r="P1678" s="166"/>
      <c r="Q1678" s="166"/>
      <c r="R1678" s="166"/>
      <c r="S1678" s="166"/>
      <c r="T1678" s="166"/>
      <c r="U1678" s="166"/>
      <c r="V1678" s="166"/>
      <c r="W1678" s="166"/>
      <c r="X1678" s="166"/>
      <c r="Y1678" s="167"/>
      <c r="Z1678" s="167"/>
      <c r="AA1678" s="167"/>
      <c r="AB1678" s="167"/>
      <c r="AC1678" s="167"/>
      <c r="AD1678" s="167"/>
      <c r="AE1678" s="167"/>
      <c r="AF1678" s="167"/>
      <c r="AG1678" s="167" t="s">
        <v>226</v>
      </c>
      <c r="AH1678" s="167">
        <v>5</v>
      </c>
      <c r="AI1678" s="167"/>
      <c r="AJ1678" s="167"/>
      <c r="AK1678" s="167"/>
      <c r="AL1678" s="167"/>
      <c r="AM1678" s="167"/>
      <c r="AN1678" s="167"/>
      <c r="AO1678" s="167"/>
      <c r="AP1678" s="167"/>
      <c r="AQ1678" s="167"/>
      <c r="AR1678" s="167"/>
      <c r="AS1678" s="167"/>
      <c r="AT1678" s="167"/>
      <c r="AU1678" s="167"/>
      <c r="AV1678" s="167"/>
      <c r="AW1678" s="167"/>
      <c r="AX1678" s="167"/>
      <c r="AY1678" s="167"/>
      <c r="AZ1678" s="167"/>
      <c r="BA1678" s="167"/>
      <c r="BB1678" s="167"/>
      <c r="BC1678" s="167"/>
      <c r="BD1678" s="167"/>
      <c r="BE1678" s="167"/>
      <c r="BF1678" s="167"/>
      <c r="BG1678" s="167"/>
      <c r="BH1678" s="167"/>
    </row>
    <row r="1679" spans="1:60">
      <c r="A1679" s="150" t="s">
        <v>174</v>
      </c>
      <c r="B1679" s="151" t="s">
        <v>137</v>
      </c>
      <c r="C1679" s="152" t="s">
        <v>138</v>
      </c>
      <c r="D1679" s="153"/>
      <c r="E1679" s="154"/>
      <c r="F1679" s="155"/>
      <c r="G1679" s="155">
        <f>SUMIF(AG1680:AG1688,"&lt;&gt;NOR",G1680:G1688)</f>
        <v>0</v>
      </c>
      <c r="H1679" s="155"/>
      <c r="I1679" s="155">
        <f>SUM(I1680:I1688)</f>
        <v>0</v>
      </c>
      <c r="J1679" s="155"/>
      <c r="K1679" s="155">
        <f>SUM(K1680:K1688)</f>
        <v>0</v>
      </c>
      <c r="L1679" s="155"/>
      <c r="M1679" s="155">
        <f>SUM(M1680:M1688)</f>
        <v>0</v>
      </c>
      <c r="N1679" s="155"/>
      <c r="O1679" s="155">
        <f>SUM(O1680:O1688)</f>
        <v>0</v>
      </c>
      <c r="P1679" s="155"/>
      <c r="Q1679" s="155">
        <f>SUM(Q1680:Q1688)</f>
        <v>0</v>
      </c>
      <c r="R1679" s="155"/>
      <c r="S1679" s="155"/>
      <c r="T1679" s="156"/>
      <c r="U1679" s="157"/>
      <c r="V1679" s="157">
        <f>SUM(V1680:V1688)</f>
        <v>4496.12</v>
      </c>
      <c r="W1679" s="157"/>
      <c r="X1679" s="157"/>
      <c r="AG1679" t="s">
        <v>175</v>
      </c>
    </row>
    <row r="1680" spans="1:60" ht="22.5" outlineLevel="1">
      <c r="A1680" s="182">
        <v>466</v>
      </c>
      <c r="B1680" s="183" t="s">
        <v>2044</v>
      </c>
      <c r="C1680" s="184" t="s">
        <v>2045</v>
      </c>
      <c r="D1680" s="185" t="s">
        <v>239</v>
      </c>
      <c r="E1680" s="186">
        <v>1099.02979</v>
      </c>
      <c r="F1680" s="187"/>
      <c r="G1680" s="188">
        <f>ROUND(E1680*F1680,2)</f>
        <v>0</v>
      </c>
      <c r="H1680" s="187"/>
      <c r="I1680" s="188">
        <f>ROUND(E1680*H1680,2)</f>
        <v>0</v>
      </c>
      <c r="J1680" s="187"/>
      <c r="K1680" s="188">
        <f>ROUND(E1680*J1680,2)</f>
        <v>0</v>
      </c>
      <c r="L1680" s="188">
        <v>21</v>
      </c>
      <c r="M1680" s="188">
        <f>G1680*(1+L1680/100)</f>
        <v>0</v>
      </c>
      <c r="N1680" s="188">
        <v>0</v>
      </c>
      <c r="O1680" s="188">
        <f>ROUND(E1680*N1680,2)</f>
        <v>0</v>
      </c>
      <c r="P1680" s="188">
        <v>0</v>
      </c>
      <c r="Q1680" s="188">
        <f>ROUND(E1680*P1680,2)</f>
        <v>0</v>
      </c>
      <c r="R1680" s="188" t="s">
        <v>709</v>
      </c>
      <c r="S1680" s="188" t="s">
        <v>179</v>
      </c>
      <c r="T1680" s="189" t="s">
        <v>179</v>
      </c>
      <c r="U1680" s="166">
        <v>0.93300000000000005</v>
      </c>
      <c r="V1680" s="166">
        <f>ROUND(E1680*U1680,2)</f>
        <v>1025.3900000000001</v>
      </c>
      <c r="W1680" s="166"/>
      <c r="X1680" s="166" t="s">
        <v>700</v>
      </c>
      <c r="Y1680" s="167"/>
      <c r="Z1680" s="167"/>
      <c r="AA1680" s="167"/>
      <c r="AB1680" s="167"/>
      <c r="AC1680" s="167"/>
      <c r="AD1680" s="167"/>
      <c r="AE1680" s="167"/>
      <c r="AF1680" s="167"/>
      <c r="AG1680" s="167" t="s">
        <v>701</v>
      </c>
      <c r="AH1680" s="167"/>
      <c r="AI1680" s="167"/>
      <c r="AJ1680" s="167"/>
      <c r="AK1680" s="167"/>
      <c r="AL1680" s="167"/>
      <c r="AM1680" s="167"/>
      <c r="AN1680" s="167"/>
      <c r="AO1680" s="167"/>
      <c r="AP1680" s="167"/>
      <c r="AQ1680" s="167"/>
      <c r="AR1680" s="167"/>
      <c r="AS1680" s="167"/>
      <c r="AT1680" s="167"/>
      <c r="AU1680" s="167"/>
      <c r="AV1680" s="167"/>
      <c r="AW1680" s="167"/>
      <c r="AX1680" s="167"/>
      <c r="AY1680" s="167"/>
      <c r="AZ1680" s="167"/>
      <c r="BA1680" s="167"/>
      <c r="BB1680" s="167"/>
      <c r="BC1680" s="167"/>
      <c r="BD1680" s="167"/>
      <c r="BE1680" s="167"/>
      <c r="BF1680" s="167"/>
      <c r="BG1680" s="167"/>
      <c r="BH1680" s="167"/>
    </row>
    <row r="1681" spans="1:60" outlineLevel="1">
      <c r="A1681" s="182">
        <v>467</v>
      </c>
      <c r="B1681" s="183" t="s">
        <v>2046</v>
      </c>
      <c r="C1681" s="184" t="s">
        <v>2047</v>
      </c>
      <c r="D1681" s="185" t="s">
        <v>239</v>
      </c>
      <c r="E1681" s="186">
        <v>2198.0595699999999</v>
      </c>
      <c r="F1681" s="187"/>
      <c r="G1681" s="188">
        <f>ROUND(E1681*F1681,2)</f>
        <v>0</v>
      </c>
      <c r="H1681" s="187"/>
      <c r="I1681" s="188">
        <f>ROUND(E1681*H1681,2)</f>
        <v>0</v>
      </c>
      <c r="J1681" s="187"/>
      <c r="K1681" s="188">
        <f>ROUND(E1681*J1681,2)</f>
        <v>0</v>
      </c>
      <c r="L1681" s="188">
        <v>21</v>
      </c>
      <c r="M1681" s="188">
        <f>G1681*(1+L1681/100)</f>
        <v>0</v>
      </c>
      <c r="N1681" s="188">
        <v>0</v>
      </c>
      <c r="O1681" s="188">
        <f>ROUND(E1681*N1681,2)</f>
        <v>0</v>
      </c>
      <c r="P1681" s="188">
        <v>0</v>
      </c>
      <c r="Q1681" s="188">
        <f>ROUND(E1681*P1681,2)</f>
        <v>0</v>
      </c>
      <c r="R1681" s="188" t="s">
        <v>709</v>
      </c>
      <c r="S1681" s="188" t="s">
        <v>179</v>
      </c>
      <c r="T1681" s="189" t="s">
        <v>179</v>
      </c>
      <c r="U1681" s="166">
        <v>0.65300000000000002</v>
      </c>
      <c r="V1681" s="166">
        <f>ROUND(E1681*U1681,2)</f>
        <v>1435.33</v>
      </c>
      <c r="W1681" s="166"/>
      <c r="X1681" s="166" t="s">
        <v>700</v>
      </c>
      <c r="Y1681" s="167"/>
      <c r="Z1681" s="167"/>
      <c r="AA1681" s="167"/>
      <c r="AB1681" s="167"/>
      <c r="AC1681" s="167"/>
      <c r="AD1681" s="167"/>
      <c r="AE1681" s="167"/>
      <c r="AF1681" s="167"/>
      <c r="AG1681" s="167" t="s">
        <v>701</v>
      </c>
      <c r="AH1681" s="167"/>
      <c r="AI1681" s="167"/>
      <c r="AJ1681" s="167"/>
      <c r="AK1681" s="167"/>
      <c r="AL1681" s="167"/>
      <c r="AM1681" s="167"/>
      <c r="AN1681" s="167"/>
      <c r="AO1681" s="167"/>
      <c r="AP1681" s="167"/>
      <c r="AQ1681" s="167"/>
      <c r="AR1681" s="167"/>
      <c r="AS1681" s="167"/>
      <c r="AT1681" s="167"/>
      <c r="AU1681" s="167"/>
      <c r="AV1681" s="167"/>
      <c r="AW1681" s="167"/>
      <c r="AX1681" s="167"/>
      <c r="AY1681" s="167"/>
      <c r="AZ1681" s="167"/>
      <c r="BA1681" s="167"/>
      <c r="BB1681" s="167"/>
      <c r="BC1681" s="167"/>
      <c r="BD1681" s="167"/>
      <c r="BE1681" s="167"/>
      <c r="BF1681" s="167"/>
      <c r="BG1681" s="167"/>
      <c r="BH1681" s="167"/>
    </row>
    <row r="1682" spans="1:60" outlineLevel="1">
      <c r="A1682" s="158">
        <v>468</v>
      </c>
      <c r="B1682" s="159" t="s">
        <v>2048</v>
      </c>
      <c r="C1682" s="160" t="s">
        <v>2049</v>
      </c>
      <c r="D1682" s="161" t="s">
        <v>239</v>
      </c>
      <c r="E1682" s="162">
        <v>1099.02979</v>
      </c>
      <c r="F1682" s="163"/>
      <c r="G1682" s="164">
        <f>ROUND(E1682*F1682,2)</f>
        <v>0</v>
      </c>
      <c r="H1682" s="163"/>
      <c r="I1682" s="164">
        <f>ROUND(E1682*H1682,2)</f>
        <v>0</v>
      </c>
      <c r="J1682" s="163"/>
      <c r="K1682" s="164">
        <f>ROUND(E1682*J1682,2)</f>
        <v>0</v>
      </c>
      <c r="L1682" s="164">
        <v>21</v>
      </c>
      <c r="M1682" s="164">
        <f>G1682*(1+L1682/100)</f>
        <v>0</v>
      </c>
      <c r="N1682" s="164">
        <v>0</v>
      </c>
      <c r="O1682" s="164">
        <f>ROUND(E1682*N1682,2)</f>
        <v>0</v>
      </c>
      <c r="P1682" s="164">
        <v>0</v>
      </c>
      <c r="Q1682" s="164">
        <f>ROUND(E1682*P1682,2)</f>
        <v>0</v>
      </c>
      <c r="R1682" s="164" t="s">
        <v>709</v>
      </c>
      <c r="S1682" s="164" t="s">
        <v>179</v>
      </c>
      <c r="T1682" s="165" t="s">
        <v>179</v>
      </c>
      <c r="U1682" s="166">
        <v>0.49</v>
      </c>
      <c r="V1682" s="166">
        <f>ROUND(E1682*U1682,2)</f>
        <v>538.52</v>
      </c>
      <c r="W1682" s="166"/>
      <c r="X1682" s="166" t="s">
        <v>700</v>
      </c>
      <c r="Y1682" s="167"/>
      <c r="Z1682" s="167"/>
      <c r="AA1682" s="167"/>
      <c r="AB1682" s="167"/>
      <c r="AC1682" s="167"/>
      <c r="AD1682" s="167"/>
      <c r="AE1682" s="167"/>
      <c r="AF1682" s="167"/>
      <c r="AG1682" s="167" t="s">
        <v>701</v>
      </c>
      <c r="AH1682" s="167"/>
      <c r="AI1682" s="167"/>
      <c r="AJ1682" s="167"/>
      <c r="AK1682" s="167"/>
      <c r="AL1682" s="167"/>
      <c r="AM1682" s="167"/>
      <c r="AN1682" s="167"/>
      <c r="AO1682" s="167"/>
      <c r="AP1682" s="167"/>
      <c r="AQ1682" s="167"/>
      <c r="AR1682" s="167"/>
      <c r="AS1682" s="167"/>
      <c r="AT1682" s="167"/>
      <c r="AU1682" s="167"/>
      <c r="AV1682" s="167"/>
      <c r="AW1682" s="167"/>
      <c r="AX1682" s="167"/>
      <c r="AY1682" s="167"/>
      <c r="AZ1682" s="167"/>
      <c r="BA1682" s="167"/>
      <c r="BB1682" s="167"/>
      <c r="BC1682" s="167"/>
      <c r="BD1682" s="167"/>
      <c r="BE1682" s="167"/>
      <c r="BF1682" s="167"/>
      <c r="BG1682" s="167"/>
      <c r="BH1682" s="167"/>
    </row>
    <row r="1683" spans="1:60" ht="12.75" customHeight="1" outlineLevel="1">
      <c r="A1683" s="168"/>
      <c r="B1683" s="169"/>
      <c r="C1683" s="242" t="s">
        <v>2050</v>
      </c>
      <c r="D1683" s="242"/>
      <c r="E1683" s="242"/>
      <c r="F1683" s="242"/>
      <c r="G1683" s="242"/>
      <c r="H1683" s="166"/>
      <c r="I1683" s="166"/>
      <c r="J1683" s="166"/>
      <c r="K1683" s="166"/>
      <c r="L1683" s="166"/>
      <c r="M1683" s="166"/>
      <c r="N1683" s="166"/>
      <c r="O1683" s="166"/>
      <c r="P1683" s="166"/>
      <c r="Q1683" s="166"/>
      <c r="R1683" s="166"/>
      <c r="S1683" s="166"/>
      <c r="T1683" s="166"/>
      <c r="U1683" s="166"/>
      <c r="V1683" s="166"/>
      <c r="W1683" s="166"/>
      <c r="X1683" s="166"/>
      <c r="Y1683" s="167"/>
      <c r="Z1683" s="167"/>
      <c r="AA1683" s="167"/>
      <c r="AB1683" s="167"/>
      <c r="AC1683" s="167"/>
      <c r="AD1683" s="167"/>
      <c r="AE1683" s="167"/>
      <c r="AF1683" s="167"/>
      <c r="AG1683" s="167" t="s">
        <v>184</v>
      </c>
      <c r="AH1683" s="167"/>
      <c r="AI1683" s="167"/>
      <c r="AJ1683" s="167"/>
      <c r="AK1683" s="167"/>
      <c r="AL1683" s="167"/>
      <c r="AM1683" s="167"/>
      <c r="AN1683" s="167"/>
      <c r="AO1683" s="167"/>
      <c r="AP1683" s="167"/>
      <c r="AQ1683" s="167"/>
      <c r="AR1683" s="167"/>
      <c r="AS1683" s="167"/>
      <c r="AT1683" s="167"/>
      <c r="AU1683" s="167"/>
      <c r="AV1683" s="167"/>
      <c r="AW1683" s="167"/>
      <c r="AX1683" s="167"/>
      <c r="AY1683" s="167"/>
      <c r="AZ1683" s="167"/>
      <c r="BA1683" s="167"/>
      <c r="BB1683" s="167"/>
      <c r="BC1683" s="167"/>
      <c r="BD1683" s="167"/>
      <c r="BE1683" s="167"/>
      <c r="BF1683" s="167"/>
      <c r="BG1683" s="167"/>
      <c r="BH1683" s="167"/>
    </row>
    <row r="1684" spans="1:60" outlineLevel="1">
      <c r="A1684" s="182">
        <v>469</v>
      </c>
      <c r="B1684" s="183" t="s">
        <v>2051</v>
      </c>
      <c r="C1684" s="184" t="s">
        <v>2052</v>
      </c>
      <c r="D1684" s="185" t="s">
        <v>239</v>
      </c>
      <c r="E1684" s="186">
        <v>9891.2680899999996</v>
      </c>
      <c r="F1684" s="187"/>
      <c r="G1684" s="188">
        <f>ROUND(E1684*F1684,2)</f>
        <v>0</v>
      </c>
      <c r="H1684" s="187"/>
      <c r="I1684" s="188">
        <f>ROUND(E1684*H1684,2)</f>
        <v>0</v>
      </c>
      <c r="J1684" s="187"/>
      <c r="K1684" s="188">
        <f>ROUND(E1684*J1684,2)</f>
        <v>0</v>
      </c>
      <c r="L1684" s="188">
        <v>21</v>
      </c>
      <c r="M1684" s="188">
        <f>G1684*(1+L1684/100)</f>
        <v>0</v>
      </c>
      <c r="N1684" s="188">
        <v>0</v>
      </c>
      <c r="O1684" s="188">
        <f>ROUND(E1684*N1684,2)</f>
        <v>0</v>
      </c>
      <c r="P1684" s="188">
        <v>0</v>
      </c>
      <c r="Q1684" s="188">
        <f>ROUND(E1684*P1684,2)</f>
        <v>0</v>
      </c>
      <c r="R1684" s="188" t="s">
        <v>709</v>
      </c>
      <c r="S1684" s="188" t="s">
        <v>179</v>
      </c>
      <c r="T1684" s="189" t="s">
        <v>179</v>
      </c>
      <c r="U1684" s="166">
        <v>0</v>
      </c>
      <c r="V1684" s="166">
        <f>ROUND(E1684*U1684,2)</f>
        <v>0</v>
      </c>
      <c r="W1684" s="166"/>
      <c r="X1684" s="166" t="s">
        <v>700</v>
      </c>
      <c r="Y1684" s="167"/>
      <c r="Z1684" s="167"/>
      <c r="AA1684" s="167"/>
      <c r="AB1684" s="167"/>
      <c r="AC1684" s="167"/>
      <c r="AD1684" s="167"/>
      <c r="AE1684" s="167"/>
      <c r="AF1684" s="167"/>
      <c r="AG1684" s="167" t="s">
        <v>701</v>
      </c>
      <c r="AH1684" s="167"/>
      <c r="AI1684" s="167"/>
      <c r="AJ1684" s="167"/>
      <c r="AK1684" s="167"/>
      <c r="AL1684" s="167"/>
      <c r="AM1684" s="167"/>
      <c r="AN1684" s="167"/>
      <c r="AO1684" s="167"/>
      <c r="AP1684" s="167"/>
      <c r="AQ1684" s="167"/>
      <c r="AR1684" s="167"/>
      <c r="AS1684" s="167"/>
      <c r="AT1684" s="167"/>
      <c r="AU1684" s="167"/>
      <c r="AV1684" s="167"/>
      <c r="AW1684" s="167"/>
      <c r="AX1684" s="167"/>
      <c r="AY1684" s="167"/>
      <c r="AZ1684" s="167"/>
      <c r="BA1684" s="167"/>
      <c r="BB1684" s="167"/>
      <c r="BC1684" s="167"/>
      <c r="BD1684" s="167"/>
      <c r="BE1684" s="167"/>
      <c r="BF1684" s="167"/>
      <c r="BG1684" s="167"/>
      <c r="BH1684" s="167"/>
    </row>
    <row r="1685" spans="1:60" outlineLevel="1">
      <c r="A1685" s="182">
        <v>470</v>
      </c>
      <c r="B1685" s="183" t="s">
        <v>2053</v>
      </c>
      <c r="C1685" s="184" t="s">
        <v>2054</v>
      </c>
      <c r="D1685" s="185" t="s">
        <v>239</v>
      </c>
      <c r="E1685" s="186">
        <v>1099.02979</v>
      </c>
      <c r="F1685" s="187"/>
      <c r="G1685" s="188">
        <f>ROUND(E1685*F1685,2)</f>
        <v>0</v>
      </c>
      <c r="H1685" s="187"/>
      <c r="I1685" s="188">
        <f>ROUND(E1685*H1685,2)</f>
        <v>0</v>
      </c>
      <c r="J1685" s="187"/>
      <c r="K1685" s="188">
        <f>ROUND(E1685*J1685,2)</f>
        <v>0</v>
      </c>
      <c r="L1685" s="188">
        <v>21</v>
      </c>
      <c r="M1685" s="188">
        <f>G1685*(1+L1685/100)</f>
        <v>0</v>
      </c>
      <c r="N1685" s="188">
        <v>0</v>
      </c>
      <c r="O1685" s="188">
        <f>ROUND(E1685*N1685,2)</f>
        <v>0</v>
      </c>
      <c r="P1685" s="188">
        <v>0</v>
      </c>
      <c r="Q1685" s="188">
        <f>ROUND(E1685*P1685,2)</f>
        <v>0</v>
      </c>
      <c r="R1685" s="188" t="s">
        <v>709</v>
      </c>
      <c r="S1685" s="188" t="s">
        <v>179</v>
      </c>
      <c r="T1685" s="189" t="s">
        <v>179</v>
      </c>
      <c r="U1685" s="166">
        <v>0.94199999999999995</v>
      </c>
      <c r="V1685" s="166">
        <f>ROUND(E1685*U1685,2)</f>
        <v>1035.29</v>
      </c>
      <c r="W1685" s="166"/>
      <c r="X1685" s="166" t="s">
        <v>700</v>
      </c>
      <c r="Y1685" s="167"/>
      <c r="Z1685" s="167"/>
      <c r="AA1685" s="167"/>
      <c r="AB1685" s="167"/>
      <c r="AC1685" s="167"/>
      <c r="AD1685" s="167"/>
      <c r="AE1685" s="167"/>
      <c r="AF1685" s="167"/>
      <c r="AG1685" s="167" t="s">
        <v>701</v>
      </c>
      <c r="AH1685" s="167"/>
      <c r="AI1685" s="167"/>
      <c r="AJ1685" s="167"/>
      <c r="AK1685" s="167"/>
      <c r="AL1685" s="167"/>
      <c r="AM1685" s="167"/>
      <c r="AN1685" s="167"/>
      <c r="AO1685" s="167"/>
      <c r="AP1685" s="167"/>
      <c r="AQ1685" s="167"/>
      <c r="AR1685" s="167"/>
      <c r="AS1685" s="167"/>
      <c r="AT1685" s="167"/>
      <c r="AU1685" s="167"/>
      <c r="AV1685" s="167"/>
      <c r="AW1685" s="167"/>
      <c r="AX1685" s="167"/>
      <c r="AY1685" s="167"/>
      <c r="AZ1685" s="167"/>
      <c r="BA1685" s="167"/>
      <c r="BB1685" s="167"/>
      <c r="BC1685" s="167"/>
      <c r="BD1685" s="167"/>
      <c r="BE1685" s="167"/>
      <c r="BF1685" s="167"/>
      <c r="BG1685" s="167"/>
      <c r="BH1685" s="167"/>
    </row>
    <row r="1686" spans="1:60" ht="22.5" outlineLevel="1">
      <c r="A1686" s="182">
        <v>471</v>
      </c>
      <c r="B1686" s="183" t="s">
        <v>2055</v>
      </c>
      <c r="C1686" s="184" t="s">
        <v>2056</v>
      </c>
      <c r="D1686" s="185" t="s">
        <v>239</v>
      </c>
      <c r="E1686" s="186">
        <v>4396.1191500000004</v>
      </c>
      <c r="F1686" s="187"/>
      <c r="G1686" s="188">
        <f>ROUND(E1686*F1686,2)</f>
        <v>0</v>
      </c>
      <c r="H1686" s="187"/>
      <c r="I1686" s="188">
        <f>ROUND(E1686*H1686,2)</f>
        <v>0</v>
      </c>
      <c r="J1686" s="187"/>
      <c r="K1686" s="188">
        <f>ROUND(E1686*J1686,2)</f>
        <v>0</v>
      </c>
      <c r="L1686" s="188">
        <v>21</v>
      </c>
      <c r="M1686" s="188">
        <f>G1686*(1+L1686/100)</f>
        <v>0</v>
      </c>
      <c r="N1686" s="188">
        <v>0</v>
      </c>
      <c r="O1686" s="188">
        <f>ROUND(E1686*N1686,2)</f>
        <v>0</v>
      </c>
      <c r="P1686" s="188">
        <v>0</v>
      </c>
      <c r="Q1686" s="188">
        <f>ROUND(E1686*P1686,2)</f>
        <v>0</v>
      </c>
      <c r="R1686" s="188" t="s">
        <v>709</v>
      </c>
      <c r="S1686" s="188" t="s">
        <v>179</v>
      </c>
      <c r="T1686" s="189" t="s">
        <v>179</v>
      </c>
      <c r="U1686" s="166">
        <v>0.105</v>
      </c>
      <c r="V1686" s="166">
        <f>ROUND(E1686*U1686,2)</f>
        <v>461.59</v>
      </c>
      <c r="W1686" s="166"/>
      <c r="X1686" s="166" t="s">
        <v>700</v>
      </c>
      <c r="Y1686" s="167"/>
      <c r="Z1686" s="167"/>
      <c r="AA1686" s="167"/>
      <c r="AB1686" s="167"/>
      <c r="AC1686" s="167"/>
      <c r="AD1686" s="167"/>
      <c r="AE1686" s="167"/>
      <c r="AF1686" s="167"/>
      <c r="AG1686" s="167" t="s">
        <v>701</v>
      </c>
      <c r="AH1686" s="167"/>
      <c r="AI1686" s="167"/>
      <c r="AJ1686" s="167"/>
      <c r="AK1686" s="167"/>
      <c r="AL1686" s="167"/>
      <c r="AM1686" s="167"/>
      <c r="AN1686" s="167"/>
      <c r="AO1686" s="167"/>
      <c r="AP1686" s="167"/>
      <c r="AQ1686" s="167"/>
      <c r="AR1686" s="167"/>
      <c r="AS1686" s="167"/>
      <c r="AT1686" s="167"/>
      <c r="AU1686" s="167"/>
      <c r="AV1686" s="167"/>
      <c r="AW1686" s="167"/>
      <c r="AX1686" s="167"/>
      <c r="AY1686" s="167"/>
      <c r="AZ1686" s="167"/>
      <c r="BA1686" s="167"/>
      <c r="BB1686" s="167"/>
      <c r="BC1686" s="167"/>
      <c r="BD1686" s="167"/>
      <c r="BE1686" s="167"/>
      <c r="BF1686" s="167"/>
      <c r="BG1686" s="167"/>
      <c r="BH1686" s="167"/>
    </row>
    <row r="1687" spans="1:60" outlineLevel="1">
      <c r="A1687" s="158">
        <v>472</v>
      </c>
      <c r="B1687" s="159" t="s">
        <v>707</v>
      </c>
      <c r="C1687" s="160" t="s">
        <v>708</v>
      </c>
      <c r="D1687" s="161" t="s">
        <v>239</v>
      </c>
      <c r="E1687" s="162">
        <v>1099.02979</v>
      </c>
      <c r="F1687" s="163"/>
      <c r="G1687" s="164">
        <f>ROUND(E1687*F1687,2)</f>
        <v>0</v>
      </c>
      <c r="H1687" s="163"/>
      <c r="I1687" s="164">
        <f>ROUND(E1687*H1687,2)</f>
        <v>0</v>
      </c>
      <c r="J1687" s="163"/>
      <c r="K1687" s="164">
        <f>ROUND(E1687*J1687,2)</f>
        <v>0</v>
      </c>
      <c r="L1687" s="164">
        <v>21</v>
      </c>
      <c r="M1687" s="164">
        <f>G1687*(1+L1687/100)</f>
        <v>0</v>
      </c>
      <c r="N1687" s="164">
        <v>0</v>
      </c>
      <c r="O1687" s="164">
        <f>ROUND(E1687*N1687,2)</f>
        <v>0</v>
      </c>
      <c r="P1687" s="164">
        <v>0</v>
      </c>
      <c r="Q1687" s="164">
        <f>ROUND(E1687*P1687,2)</f>
        <v>0</v>
      </c>
      <c r="R1687" s="164" t="s">
        <v>709</v>
      </c>
      <c r="S1687" s="164" t="s">
        <v>710</v>
      </c>
      <c r="T1687" s="165" t="s">
        <v>710</v>
      </c>
      <c r="U1687" s="166">
        <v>0</v>
      </c>
      <c r="V1687" s="166">
        <f>ROUND(E1687*U1687,2)</f>
        <v>0</v>
      </c>
      <c r="W1687" s="166"/>
      <c r="X1687" s="166" t="s">
        <v>700</v>
      </c>
      <c r="Y1687" s="167"/>
      <c r="Z1687" s="167"/>
      <c r="AA1687" s="167"/>
      <c r="AB1687" s="167"/>
      <c r="AC1687" s="167"/>
      <c r="AD1687" s="167"/>
      <c r="AE1687" s="167"/>
      <c r="AF1687" s="167"/>
      <c r="AG1687" s="167" t="s">
        <v>701</v>
      </c>
      <c r="AH1687" s="167"/>
      <c r="AI1687" s="167"/>
      <c r="AJ1687" s="167"/>
      <c r="AK1687" s="167"/>
      <c r="AL1687" s="167"/>
      <c r="AM1687" s="167"/>
      <c r="AN1687" s="167"/>
      <c r="AO1687" s="167"/>
      <c r="AP1687" s="167"/>
      <c r="AQ1687" s="167"/>
      <c r="AR1687" s="167"/>
      <c r="AS1687" s="167"/>
      <c r="AT1687" s="167"/>
      <c r="AU1687" s="167"/>
      <c r="AV1687" s="167"/>
      <c r="AW1687" s="167"/>
      <c r="AX1687" s="167"/>
      <c r="AY1687" s="167"/>
      <c r="AZ1687" s="167"/>
      <c r="BA1687" s="167"/>
      <c r="BB1687" s="167"/>
      <c r="BC1687" s="167"/>
      <c r="BD1687" s="167"/>
      <c r="BE1687" s="167"/>
      <c r="BF1687" s="167"/>
      <c r="BG1687" s="167"/>
      <c r="BH1687" s="167"/>
    </row>
    <row r="1688" spans="1:60" ht="12.75" customHeight="1" outlineLevel="1">
      <c r="A1688" s="168"/>
      <c r="B1688" s="169"/>
      <c r="C1688" s="242" t="s">
        <v>711</v>
      </c>
      <c r="D1688" s="242"/>
      <c r="E1688" s="242"/>
      <c r="F1688" s="242"/>
      <c r="G1688" s="242"/>
      <c r="H1688" s="166"/>
      <c r="I1688" s="166"/>
      <c r="J1688" s="166"/>
      <c r="K1688" s="166"/>
      <c r="L1688" s="166"/>
      <c r="M1688" s="166"/>
      <c r="N1688" s="166"/>
      <c r="O1688" s="166"/>
      <c r="P1688" s="166"/>
      <c r="Q1688" s="166"/>
      <c r="R1688" s="166"/>
      <c r="S1688" s="166"/>
      <c r="T1688" s="166"/>
      <c r="U1688" s="166"/>
      <c r="V1688" s="166"/>
      <c r="W1688" s="166"/>
      <c r="X1688" s="166"/>
      <c r="Y1688" s="167"/>
      <c r="Z1688" s="167"/>
      <c r="AA1688" s="167"/>
      <c r="AB1688" s="167"/>
      <c r="AC1688" s="167"/>
      <c r="AD1688" s="167"/>
      <c r="AE1688" s="167"/>
      <c r="AF1688" s="167"/>
      <c r="AG1688" s="167" t="s">
        <v>184</v>
      </c>
      <c r="AH1688" s="167"/>
      <c r="AI1688" s="167"/>
      <c r="AJ1688" s="167"/>
      <c r="AK1688" s="167"/>
      <c r="AL1688" s="167"/>
      <c r="AM1688" s="167"/>
      <c r="AN1688" s="167"/>
      <c r="AO1688" s="167"/>
      <c r="AP1688" s="167"/>
      <c r="AQ1688" s="167"/>
      <c r="AR1688" s="167"/>
      <c r="AS1688" s="167"/>
      <c r="AT1688" s="167"/>
      <c r="AU1688" s="167"/>
      <c r="AV1688" s="167"/>
      <c r="AW1688" s="167"/>
      <c r="AX1688" s="167"/>
      <c r="AY1688" s="167"/>
      <c r="AZ1688" s="167"/>
      <c r="BA1688" s="167"/>
      <c r="BB1688" s="167"/>
      <c r="BC1688" s="167"/>
      <c r="BD1688" s="167"/>
      <c r="BE1688" s="167"/>
      <c r="BF1688" s="167"/>
      <c r="BG1688" s="167"/>
      <c r="BH1688" s="167"/>
    </row>
    <row r="1689" spans="1:60">
      <c r="A1689" s="133"/>
      <c r="B1689" s="137"/>
      <c r="C1689" s="171"/>
      <c r="D1689" s="139"/>
      <c r="E1689" s="133"/>
      <c r="F1689" s="133"/>
      <c r="G1689" s="133"/>
      <c r="H1689" s="133"/>
      <c r="I1689" s="133"/>
      <c r="J1689" s="133"/>
      <c r="K1689" s="133"/>
      <c r="L1689" s="133"/>
      <c r="M1689" s="133"/>
      <c r="N1689" s="133"/>
      <c r="O1689" s="133"/>
      <c r="P1689" s="133"/>
      <c r="Q1689" s="133"/>
      <c r="R1689" s="133"/>
      <c r="S1689" s="133"/>
      <c r="T1689" s="133"/>
      <c r="U1689" s="133"/>
      <c r="V1689" s="133"/>
      <c r="W1689" s="133"/>
      <c r="X1689" s="133"/>
      <c r="AE1689">
        <v>15</v>
      </c>
      <c r="AF1689">
        <v>21</v>
      </c>
      <c r="AG1689" t="s">
        <v>161</v>
      </c>
    </row>
    <row r="1690" spans="1:60">
      <c r="A1690" s="172"/>
      <c r="B1690" s="173" t="s">
        <v>18</v>
      </c>
      <c r="C1690" s="174"/>
      <c r="D1690" s="175"/>
      <c r="E1690" s="176"/>
      <c r="F1690" s="176"/>
      <c r="G1690" s="177">
        <f>G8+G23+G55+G98+G114+G147+G286+G326+G425+G590+G716+G779+G819+G822+G1209+G1212+G1249+G1292+G1352+G1386+G1407+G1426+G1433+G1472+G1534+G1545+G1574+G1585+G1668+G1679</f>
        <v>0</v>
      </c>
      <c r="H1690" s="133"/>
      <c r="I1690" s="133"/>
      <c r="J1690" s="133"/>
      <c r="K1690" s="133"/>
      <c r="L1690" s="133"/>
      <c r="M1690" s="133"/>
      <c r="N1690" s="133"/>
      <c r="O1690" s="133"/>
      <c r="P1690" s="133"/>
      <c r="Q1690" s="133"/>
      <c r="R1690" s="133"/>
      <c r="S1690" s="133"/>
      <c r="T1690" s="133"/>
      <c r="U1690" s="133"/>
      <c r="V1690" s="133"/>
      <c r="W1690" s="133"/>
      <c r="X1690" s="133"/>
      <c r="AE1690">
        <f>SUMIF(L7:L1688,AE1689,G7:G1688)</f>
        <v>0</v>
      </c>
      <c r="AF1690">
        <f>SUMIF(L7:L1688,AF1689,G7:G1688)</f>
        <v>0</v>
      </c>
      <c r="AG1690" t="s">
        <v>214</v>
      </c>
    </row>
    <row r="1691" spans="1:60">
      <c r="A1691" s="245" t="s">
        <v>2057</v>
      </c>
      <c r="B1691" s="245"/>
      <c r="C1691" s="171"/>
      <c r="D1691" s="139"/>
      <c r="E1691" s="133"/>
      <c r="F1691" s="133"/>
      <c r="G1691" s="133"/>
      <c r="H1691" s="133"/>
      <c r="I1691" s="133"/>
      <c r="J1691" s="133"/>
      <c r="K1691" s="133"/>
      <c r="L1691" s="133"/>
      <c r="M1691" s="133"/>
      <c r="N1691" s="133"/>
      <c r="O1691" s="133"/>
      <c r="P1691" s="133"/>
      <c r="Q1691" s="133"/>
      <c r="R1691" s="133"/>
      <c r="S1691" s="133"/>
      <c r="T1691" s="133"/>
      <c r="U1691" s="133"/>
      <c r="V1691" s="133"/>
      <c r="W1691" s="133"/>
      <c r="X1691" s="133"/>
    </row>
    <row r="1692" spans="1:60">
      <c r="A1692" s="133"/>
      <c r="B1692" s="137" t="s">
        <v>2058</v>
      </c>
      <c r="C1692" s="171" t="s">
        <v>2059</v>
      </c>
      <c r="D1692" s="139"/>
      <c r="E1692" s="133"/>
      <c r="F1692" s="133"/>
      <c r="G1692" s="133"/>
      <c r="H1692" s="133"/>
      <c r="I1692" s="133"/>
      <c r="J1692" s="133"/>
      <c r="K1692" s="133"/>
      <c r="L1692" s="133"/>
      <c r="M1692" s="133"/>
      <c r="N1692" s="133"/>
      <c r="O1692" s="133"/>
      <c r="P1692" s="133"/>
      <c r="Q1692" s="133"/>
      <c r="R1692" s="133"/>
      <c r="S1692" s="133"/>
      <c r="T1692" s="133"/>
      <c r="U1692" s="133"/>
      <c r="V1692" s="133"/>
      <c r="W1692" s="133"/>
      <c r="X1692" s="133"/>
      <c r="AG1692" t="s">
        <v>2060</v>
      </c>
    </row>
    <row r="1693" spans="1:60">
      <c r="A1693" s="133"/>
      <c r="B1693" s="137" t="s">
        <v>2061</v>
      </c>
      <c r="C1693" s="171" t="s">
        <v>2062</v>
      </c>
      <c r="D1693" s="139"/>
      <c r="E1693" s="133"/>
      <c r="F1693" s="133"/>
      <c r="G1693" s="133"/>
      <c r="H1693" s="133"/>
      <c r="I1693" s="133"/>
      <c r="J1693" s="133"/>
      <c r="K1693" s="133"/>
      <c r="L1693" s="133"/>
      <c r="M1693" s="133"/>
      <c r="N1693" s="133"/>
      <c r="O1693" s="133"/>
      <c r="P1693" s="133"/>
      <c r="Q1693" s="133"/>
      <c r="R1693" s="133"/>
      <c r="S1693" s="133"/>
      <c r="T1693" s="133"/>
      <c r="U1693" s="133"/>
      <c r="V1693" s="133"/>
      <c r="W1693" s="133"/>
      <c r="X1693" s="133"/>
      <c r="AG1693" t="s">
        <v>2063</v>
      </c>
    </row>
    <row r="1694" spans="1:60">
      <c r="A1694" s="133"/>
      <c r="B1694" s="137"/>
      <c r="C1694" s="171" t="s">
        <v>2064</v>
      </c>
      <c r="D1694" s="139"/>
      <c r="E1694" s="133"/>
      <c r="F1694" s="133"/>
      <c r="G1694" s="133"/>
      <c r="H1694" s="133"/>
      <c r="I1694" s="133"/>
      <c r="J1694" s="133"/>
      <c r="K1694" s="133"/>
      <c r="L1694" s="133"/>
      <c r="M1694" s="133"/>
      <c r="N1694" s="133"/>
      <c r="O1694" s="133"/>
      <c r="P1694" s="133"/>
      <c r="Q1694" s="133"/>
      <c r="R1694" s="133"/>
      <c r="S1694" s="133"/>
      <c r="T1694" s="133"/>
      <c r="U1694" s="133"/>
      <c r="V1694" s="133"/>
      <c r="W1694" s="133"/>
      <c r="X1694" s="133"/>
      <c r="AG1694" t="s">
        <v>2065</v>
      </c>
    </row>
    <row r="1695" spans="1:60">
      <c r="A1695" s="133"/>
      <c r="B1695" s="137"/>
      <c r="C1695" s="171"/>
      <c r="D1695" s="139"/>
      <c r="E1695" s="133"/>
      <c r="F1695" s="133"/>
      <c r="G1695" s="133"/>
      <c r="H1695" s="133"/>
      <c r="I1695" s="133"/>
      <c r="J1695" s="133"/>
      <c r="K1695" s="133"/>
      <c r="L1695" s="133"/>
      <c r="M1695" s="133"/>
      <c r="N1695" s="133"/>
      <c r="O1695" s="133"/>
      <c r="P1695" s="133"/>
      <c r="Q1695" s="133"/>
      <c r="R1695" s="133"/>
      <c r="S1695" s="133"/>
      <c r="T1695" s="133"/>
      <c r="U1695" s="133"/>
      <c r="V1695" s="133"/>
      <c r="W1695" s="133"/>
      <c r="X1695" s="133"/>
    </row>
    <row r="1696" spans="1:60">
      <c r="C1696" s="178"/>
      <c r="D1696" s="85"/>
      <c r="AG1696" t="s">
        <v>215</v>
      </c>
    </row>
    <row r="1697" spans="4:4">
      <c r="D1697" s="85"/>
    </row>
    <row r="1698" spans="4:4">
      <c r="D1698" s="85"/>
    </row>
    <row r="1699" spans="4:4">
      <c r="D1699" s="85"/>
    </row>
    <row r="1700" spans="4:4">
      <c r="D1700" s="85"/>
    </row>
    <row r="1701" spans="4:4">
      <c r="D1701" s="85"/>
    </row>
    <row r="1702" spans="4:4">
      <c r="D1702" s="85"/>
    </row>
    <row r="1703" spans="4:4">
      <c r="D1703" s="85"/>
    </row>
    <row r="1704" spans="4:4">
      <c r="D1704" s="85"/>
    </row>
    <row r="1705" spans="4:4">
      <c r="D1705" s="85"/>
    </row>
    <row r="1706" spans="4:4">
      <c r="D1706" s="85"/>
    </row>
    <row r="1707" spans="4:4">
      <c r="D1707" s="85"/>
    </row>
    <row r="1708" spans="4:4">
      <c r="D1708" s="85"/>
    </row>
    <row r="1709" spans="4:4">
      <c r="D1709" s="85"/>
    </row>
    <row r="1710" spans="4:4">
      <c r="D1710" s="85"/>
    </row>
    <row r="1711" spans="4:4">
      <c r="D1711" s="85"/>
    </row>
    <row r="1712" spans="4:4">
      <c r="D1712" s="85"/>
    </row>
    <row r="1713" spans="4:4">
      <c r="D1713" s="85"/>
    </row>
    <row r="1714" spans="4:4">
      <c r="D1714" s="85"/>
    </row>
    <row r="1715" spans="4:4">
      <c r="D1715" s="85"/>
    </row>
    <row r="1716" spans="4:4">
      <c r="D1716" s="85"/>
    </row>
    <row r="1717" spans="4:4">
      <c r="D1717" s="85"/>
    </row>
    <row r="1718" spans="4:4">
      <c r="D1718" s="85"/>
    </row>
    <row r="1719" spans="4:4">
      <c r="D1719" s="85"/>
    </row>
    <row r="1720" spans="4:4">
      <c r="D1720" s="85"/>
    </row>
    <row r="1721" spans="4:4">
      <c r="D1721" s="85"/>
    </row>
    <row r="1722" spans="4:4">
      <c r="D1722" s="85"/>
    </row>
    <row r="1723" spans="4:4">
      <c r="D1723" s="85"/>
    </row>
    <row r="1724" spans="4:4">
      <c r="D1724" s="85"/>
    </row>
    <row r="1725" spans="4:4">
      <c r="D1725" s="85"/>
    </row>
    <row r="1726" spans="4:4">
      <c r="D1726" s="85"/>
    </row>
    <row r="1727" spans="4:4">
      <c r="D1727" s="85"/>
    </row>
    <row r="1728" spans="4:4">
      <c r="D1728" s="85"/>
    </row>
    <row r="1729" spans="4:4">
      <c r="D1729" s="85"/>
    </row>
    <row r="1730" spans="4:4">
      <c r="D1730" s="85"/>
    </row>
    <row r="1731" spans="4:4">
      <c r="D1731" s="85"/>
    </row>
    <row r="1732" spans="4:4">
      <c r="D1732" s="85"/>
    </row>
    <row r="1733" spans="4:4">
      <c r="D1733" s="85"/>
    </row>
    <row r="1734" spans="4:4">
      <c r="D1734" s="85"/>
    </row>
    <row r="1735" spans="4:4">
      <c r="D1735" s="85"/>
    </row>
    <row r="1736" spans="4:4">
      <c r="D1736" s="85"/>
    </row>
    <row r="1737" spans="4:4">
      <c r="D1737" s="85"/>
    </row>
    <row r="1738" spans="4:4">
      <c r="D1738" s="85"/>
    </row>
    <row r="1739" spans="4:4">
      <c r="D1739" s="85"/>
    </row>
    <row r="1740" spans="4:4">
      <c r="D1740" s="85"/>
    </row>
    <row r="1741" spans="4:4">
      <c r="D1741" s="85"/>
    </row>
    <row r="1742" spans="4:4">
      <c r="D1742" s="85"/>
    </row>
    <row r="1743" spans="4:4">
      <c r="D1743" s="85"/>
    </row>
    <row r="1744" spans="4:4">
      <c r="D1744" s="85"/>
    </row>
    <row r="1745" spans="4:4">
      <c r="D1745" s="85"/>
    </row>
    <row r="1746" spans="4:4">
      <c r="D1746" s="85"/>
    </row>
    <row r="1747" spans="4:4">
      <c r="D1747" s="85"/>
    </row>
    <row r="1748" spans="4:4">
      <c r="D1748" s="85"/>
    </row>
    <row r="1749" spans="4:4">
      <c r="D1749" s="85"/>
    </row>
    <row r="1750" spans="4:4">
      <c r="D1750" s="85"/>
    </row>
    <row r="1751" spans="4:4">
      <c r="D1751" s="85"/>
    </row>
    <row r="1752" spans="4:4">
      <c r="D1752" s="85"/>
    </row>
    <row r="1753" spans="4:4">
      <c r="D1753" s="85"/>
    </row>
    <row r="1754" spans="4:4">
      <c r="D1754" s="85"/>
    </row>
    <row r="1755" spans="4:4">
      <c r="D1755" s="85"/>
    </row>
    <row r="1756" spans="4:4">
      <c r="D1756" s="85"/>
    </row>
    <row r="1757" spans="4:4">
      <c r="D1757" s="85"/>
    </row>
    <row r="1758" spans="4:4">
      <c r="D1758" s="85"/>
    </row>
    <row r="1759" spans="4:4">
      <c r="D1759" s="85"/>
    </row>
    <row r="1760" spans="4:4">
      <c r="D1760" s="85"/>
    </row>
    <row r="1761" spans="4:4">
      <c r="D1761" s="85"/>
    </row>
    <row r="1762" spans="4:4">
      <c r="D1762" s="85"/>
    </row>
    <row r="1763" spans="4:4">
      <c r="D1763" s="85"/>
    </row>
    <row r="1764" spans="4:4">
      <c r="D1764" s="85"/>
    </row>
    <row r="1765" spans="4:4">
      <c r="D1765" s="85"/>
    </row>
    <row r="1766" spans="4:4">
      <c r="D1766" s="85"/>
    </row>
    <row r="1767" spans="4:4">
      <c r="D1767" s="85"/>
    </row>
    <row r="1768" spans="4:4">
      <c r="D1768" s="85"/>
    </row>
    <row r="1769" spans="4:4">
      <c r="D1769" s="85"/>
    </row>
    <row r="1770" spans="4:4">
      <c r="D1770" s="85"/>
    </row>
    <row r="1771" spans="4:4">
      <c r="D1771" s="85"/>
    </row>
    <row r="1772" spans="4:4">
      <c r="D1772" s="85"/>
    </row>
    <row r="1773" spans="4:4">
      <c r="D1773" s="85"/>
    </row>
    <row r="1774" spans="4:4">
      <c r="D1774" s="85"/>
    </row>
    <row r="1775" spans="4:4">
      <c r="D1775" s="85"/>
    </row>
    <row r="1776" spans="4:4">
      <c r="D1776" s="85"/>
    </row>
    <row r="1777" spans="4:4">
      <c r="D1777" s="85"/>
    </row>
    <row r="1778" spans="4:4">
      <c r="D1778" s="85"/>
    </row>
    <row r="1779" spans="4:4">
      <c r="D1779" s="85"/>
    </row>
    <row r="1780" spans="4:4">
      <c r="D1780" s="85"/>
    </row>
    <row r="1781" spans="4:4">
      <c r="D1781" s="85"/>
    </row>
    <row r="1782" spans="4:4">
      <c r="D1782" s="85"/>
    </row>
    <row r="1783" spans="4:4">
      <c r="D1783" s="85"/>
    </row>
    <row r="1784" spans="4:4">
      <c r="D1784" s="85"/>
    </row>
    <row r="1785" spans="4:4">
      <c r="D1785" s="85"/>
    </row>
    <row r="1786" spans="4:4">
      <c r="D1786" s="85"/>
    </row>
    <row r="1787" spans="4:4">
      <c r="D1787" s="85"/>
    </row>
    <row r="1788" spans="4:4">
      <c r="D1788" s="85"/>
    </row>
    <row r="1789" spans="4:4">
      <c r="D1789" s="85"/>
    </row>
    <row r="1790" spans="4:4">
      <c r="D1790" s="85"/>
    </row>
    <row r="1791" spans="4:4">
      <c r="D1791" s="85"/>
    </row>
    <row r="1792" spans="4:4">
      <c r="D1792" s="85"/>
    </row>
    <row r="1793" spans="4:4">
      <c r="D1793" s="85"/>
    </row>
    <row r="1794" spans="4:4">
      <c r="D1794" s="85"/>
    </row>
    <row r="1795" spans="4:4">
      <c r="D1795" s="85"/>
    </row>
    <row r="1796" spans="4:4">
      <c r="D1796" s="85"/>
    </row>
    <row r="1797" spans="4:4">
      <c r="D1797" s="85"/>
    </row>
    <row r="1798" spans="4:4">
      <c r="D1798" s="85"/>
    </row>
    <row r="1799" spans="4:4">
      <c r="D1799" s="85"/>
    </row>
    <row r="1800" spans="4:4">
      <c r="D1800" s="85"/>
    </row>
    <row r="1801" spans="4:4">
      <c r="D1801" s="85"/>
    </row>
    <row r="1802" spans="4:4">
      <c r="D1802" s="85"/>
    </row>
    <row r="1803" spans="4:4">
      <c r="D1803" s="85"/>
    </row>
    <row r="1804" spans="4:4">
      <c r="D1804" s="85"/>
    </row>
    <row r="1805" spans="4:4">
      <c r="D1805" s="85"/>
    </row>
    <row r="1806" spans="4:4">
      <c r="D1806" s="85"/>
    </row>
    <row r="1807" spans="4:4">
      <c r="D1807" s="85"/>
    </row>
    <row r="1808" spans="4:4">
      <c r="D1808" s="85"/>
    </row>
    <row r="1809" spans="4:4">
      <c r="D1809" s="85"/>
    </row>
    <row r="1810" spans="4:4">
      <c r="D1810" s="85"/>
    </row>
    <row r="1811" spans="4:4">
      <c r="D1811" s="85"/>
    </row>
    <row r="1812" spans="4:4">
      <c r="D1812" s="85"/>
    </row>
    <row r="1813" spans="4:4">
      <c r="D1813" s="85"/>
    </row>
    <row r="1814" spans="4:4">
      <c r="D1814" s="85"/>
    </row>
    <row r="1815" spans="4:4">
      <c r="D1815" s="85"/>
    </row>
    <row r="1816" spans="4:4">
      <c r="D1816" s="85"/>
    </row>
    <row r="1817" spans="4:4">
      <c r="D1817" s="85"/>
    </row>
    <row r="1818" spans="4:4">
      <c r="D1818" s="85"/>
    </row>
    <row r="1819" spans="4:4">
      <c r="D1819" s="85"/>
    </row>
    <row r="1820" spans="4:4">
      <c r="D1820" s="85"/>
    </row>
    <row r="1821" spans="4:4">
      <c r="D1821" s="85"/>
    </row>
    <row r="1822" spans="4:4">
      <c r="D1822" s="85"/>
    </row>
    <row r="1823" spans="4:4">
      <c r="D1823" s="85"/>
    </row>
    <row r="1824" spans="4:4">
      <c r="D1824" s="85"/>
    </row>
    <row r="1825" spans="4:4">
      <c r="D1825" s="85"/>
    </row>
    <row r="1826" spans="4:4">
      <c r="D1826" s="85"/>
    </row>
    <row r="1827" spans="4:4">
      <c r="D1827" s="85"/>
    </row>
    <row r="1828" spans="4:4">
      <c r="D1828" s="85"/>
    </row>
    <row r="1829" spans="4:4">
      <c r="D1829" s="85"/>
    </row>
    <row r="1830" spans="4:4">
      <c r="D1830" s="85"/>
    </row>
    <row r="1831" spans="4:4">
      <c r="D1831" s="85"/>
    </row>
    <row r="1832" spans="4:4">
      <c r="D1832" s="85"/>
    </row>
    <row r="1833" spans="4:4">
      <c r="D1833" s="85"/>
    </row>
    <row r="1834" spans="4:4">
      <c r="D1834" s="85"/>
    </row>
    <row r="1835" spans="4:4">
      <c r="D1835" s="85"/>
    </row>
    <row r="1836" spans="4:4">
      <c r="D1836" s="85"/>
    </row>
    <row r="1837" spans="4:4">
      <c r="D1837" s="85"/>
    </row>
    <row r="1838" spans="4:4">
      <c r="D1838" s="85"/>
    </row>
    <row r="1839" spans="4:4">
      <c r="D1839" s="85"/>
    </row>
    <row r="1840" spans="4:4">
      <c r="D1840" s="85"/>
    </row>
    <row r="1841" spans="4:4">
      <c r="D1841" s="85"/>
    </row>
    <row r="1842" spans="4:4">
      <c r="D1842" s="85"/>
    </row>
    <row r="1843" spans="4:4">
      <c r="D1843" s="85"/>
    </row>
    <row r="1844" spans="4:4">
      <c r="D1844" s="85"/>
    </row>
    <row r="1845" spans="4:4">
      <c r="D1845" s="85"/>
    </row>
    <row r="1846" spans="4:4">
      <c r="D1846" s="85"/>
    </row>
    <row r="1847" spans="4:4">
      <c r="D1847" s="85"/>
    </row>
    <row r="1848" spans="4:4">
      <c r="D1848" s="85"/>
    </row>
    <row r="1849" spans="4:4">
      <c r="D1849" s="85"/>
    </row>
    <row r="1850" spans="4:4">
      <c r="D1850" s="85"/>
    </row>
    <row r="1851" spans="4:4">
      <c r="D1851" s="85"/>
    </row>
    <row r="1852" spans="4:4">
      <c r="D1852" s="85"/>
    </row>
    <row r="1853" spans="4:4">
      <c r="D1853" s="85"/>
    </row>
    <row r="1854" spans="4:4">
      <c r="D1854" s="85"/>
    </row>
    <row r="1855" spans="4:4">
      <c r="D1855" s="85"/>
    </row>
    <row r="1856" spans="4:4">
      <c r="D1856" s="85"/>
    </row>
    <row r="1857" spans="4:4">
      <c r="D1857" s="85"/>
    </row>
    <row r="1858" spans="4:4">
      <c r="D1858" s="85"/>
    </row>
    <row r="1859" spans="4:4">
      <c r="D1859" s="85"/>
    </row>
    <row r="1860" spans="4:4">
      <c r="D1860" s="85"/>
    </row>
    <row r="1861" spans="4:4">
      <c r="D1861" s="85"/>
    </row>
    <row r="1862" spans="4:4">
      <c r="D1862" s="85"/>
    </row>
    <row r="1863" spans="4:4">
      <c r="D1863" s="85"/>
    </row>
    <row r="1864" spans="4:4">
      <c r="D1864" s="85"/>
    </row>
    <row r="1865" spans="4:4">
      <c r="D1865" s="85"/>
    </row>
    <row r="1866" spans="4:4">
      <c r="D1866" s="85"/>
    </row>
    <row r="1867" spans="4:4">
      <c r="D1867" s="85"/>
    </row>
    <row r="1868" spans="4:4">
      <c r="D1868" s="85"/>
    </row>
    <row r="1869" spans="4:4">
      <c r="D1869" s="85"/>
    </row>
    <row r="1870" spans="4:4">
      <c r="D1870" s="85"/>
    </row>
    <row r="1871" spans="4:4">
      <c r="D1871" s="85"/>
    </row>
    <row r="1872" spans="4:4">
      <c r="D1872" s="85"/>
    </row>
    <row r="1873" spans="4:4">
      <c r="D1873" s="85"/>
    </row>
    <row r="1874" spans="4:4">
      <c r="D1874" s="85"/>
    </row>
    <row r="1875" spans="4:4">
      <c r="D1875" s="85"/>
    </row>
    <row r="1876" spans="4:4">
      <c r="D1876" s="85"/>
    </row>
    <row r="1877" spans="4:4">
      <c r="D1877" s="85"/>
    </row>
    <row r="1878" spans="4:4">
      <c r="D1878" s="85"/>
    </row>
    <row r="1879" spans="4:4">
      <c r="D1879" s="85"/>
    </row>
    <row r="1880" spans="4:4">
      <c r="D1880" s="85"/>
    </row>
    <row r="1881" spans="4:4">
      <c r="D1881" s="85"/>
    </row>
    <row r="1882" spans="4:4">
      <c r="D1882" s="85"/>
    </row>
    <row r="1883" spans="4:4">
      <c r="D1883" s="85"/>
    </row>
    <row r="1884" spans="4:4">
      <c r="D1884" s="85"/>
    </row>
    <row r="1885" spans="4:4">
      <c r="D1885" s="85"/>
    </row>
    <row r="1886" spans="4:4">
      <c r="D1886" s="85"/>
    </row>
    <row r="1887" spans="4:4">
      <c r="D1887" s="85"/>
    </row>
    <row r="1888" spans="4:4">
      <c r="D1888" s="85"/>
    </row>
    <row r="1889" spans="4:4">
      <c r="D1889" s="85"/>
    </row>
    <row r="1890" spans="4:4">
      <c r="D1890" s="85"/>
    </row>
    <row r="1891" spans="4:4">
      <c r="D1891" s="85"/>
    </row>
    <row r="1892" spans="4:4">
      <c r="D1892" s="85"/>
    </row>
    <row r="1893" spans="4:4">
      <c r="D1893" s="85"/>
    </row>
    <row r="1894" spans="4:4">
      <c r="D1894" s="85"/>
    </row>
    <row r="1895" spans="4:4">
      <c r="D1895" s="85"/>
    </row>
    <row r="1896" spans="4:4">
      <c r="D1896" s="85"/>
    </row>
    <row r="1897" spans="4:4">
      <c r="D1897" s="85"/>
    </row>
    <row r="1898" spans="4:4">
      <c r="D1898" s="85"/>
    </row>
    <row r="1899" spans="4:4">
      <c r="D1899" s="85"/>
    </row>
    <row r="1900" spans="4:4">
      <c r="D1900" s="85"/>
    </row>
    <row r="1901" spans="4:4">
      <c r="D1901" s="85"/>
    </row>
    <row r="1902" spans="4:4">
      <c r="D1902" s="85"/>
    </row>
    <row r="1903" spans="4:4">
      <c r="D1903" s="85"/>
    </row>
    <row r="1904" spans="4:4">
      <c r="D1904" s="85"/>
    </row>
    <row r="1905" spans="4:4">
      <c r="D1905" s="85"/>
    </row>
    <row r="1906" spans="4:4">
      <c r="D1906" s="85"/>
    </row>
    <row r="1907" spans="4:4">
      <c r="D1907" s="85"/>
    </row>
    <row r="1908" spans="4:4">
      <c r="D1908" s="85"/>
    </row>
    <row r="1909" spans="4:4">
      <c r="D1909" s="85"/>
    </row>
    <row r="1910" spans="4:4">
      <c r="D1910" s="85"/>
    </row>
    <row r="1911" spans="4:4">
      <c r="D1911" s="85"/>
    </row>
    <row r="1912" spans="4:4">
      <c r="D1912" s="85"/>
    </row>
    <row r="1913" spans="4:4">
      <c r="D1913" s="85"/>
    </row>
    <row r="1914" spans="4:4">
      <c r="D1914" s="85"/>
    </row>
    <row r="1915" spans="4:4">
      <c r="D1915" s="85"/>
    </row>
    <row r="1916" spans="4:4">
      <c r="D1916" s="85"/>
    </row>
    <row r="1917" spans="4:4">
      <c r="D1917" s="85"/>
    </row>
    <row r="1918" spans="4:4">
      <c r="D1918" s="85"/>
    </row>
    <row r="1919" spans="4:4">
      <c r="D1919" s="85"/>
    </row>
    <row r="1920" spans="4:4">
      <c r="D1920" s="85"/>
    </row>
    <row r="1921" spans="4:4">
      <c r="D1921" s="85"/>
    </row>
    <row r="1922" spans="4:4">
      <c r="D1922" s="85"/>
    </row>
    <row r="1923" spans="4:4">
      <c r="D1923" s="85"/>
    </row>
    <row r="1924" spans="4:4">
      <c r="D1924" s="85"/>
    </row>
    <row r="1925" spans="4:4">
      <c r="D1925" s="85"/>
    </row>
    <row r="1926" spans="4:4">
      <c r="D1926" s="85"/>
    </row>
    <row r="1927" spans="4:4">
      <c r="D1927" s="85"/>
    </row>
    <row r="1928" spans="4:4">
      <c r="D1928" s="85"/>
    </row>
    <row r="1929" spans="4:4">
      <c r="D1929" s="85"/>
    </row>
    <row r="1930" spans="4:4">
      <c r="D1930" s="85"/>
    </row>
    <row r="1931" spans="4:4">
      <c r="D1931" s="85"/>
    </row>
    <row r="1932" spans="4:4">
      <c r="D1932" s="85"/>
    </row>
    <row r="1933" spans="4:4">
      <c r="D1933" s="85"/>
    </row>
    <row r="1934" spans="4:4">
      <c r="D1934" s="85"/>
    </row>
    <row r="1935" spans="4:4">
      <c r="D1935" s="85"/>
    </row>
    <row r="1936" spans="4:4">
      <c r="D1936" s="85"/>
    </row>
    <row r="1937" spans="4:4">
      <c r="D1937" s="85"/>
    </row>
    <row r="1938" spans="4:4">
      <c r="D1938" s="85"/>
    </row>
    <row r="1939" spans="4:4">
      <c r="D1939" s="85"/>
    </row>
    <row r="1940" spans="4:4">
      <c r="D1940" s="85"/>
    </row>
    <row r="1941" spans="4:4">
      <c r="D1941" s="85"/>
    </row>
    <row r="1942" spans="4:4">
      <c r="D1942" s="85"/>
    </row>
    <row r="1943" spans="4:4">
      <c r="D1943" s="85"/>
    </row>
    <row r="1944" spans="4:4">
      <c r="D1944" s="85"/>
    </row>
    <row r="1945" spans="4:4">
      <c r="D1945" s="85"/>
    </row>
    <row r="1946" spans="4:4">
      <c r="D1946" s="85"/>
    </row>
    <row r="1947" spans="4:4">
      <c r="D1947" s="85"/>
    </row>
    <row r="1948" spans="4:4">
      <c r="D1948" s="85"/>
    </row>
    <row r="1949" spans="4:4">
      <c r="D1949" s="85"/>
    </row>
    <row r="1950" spans="4:4">
      <c r="D1950" s="85"/>
    </row>
    <row r="1951" spans="4:4">
      <c r="D1951" s="85"/>
    </row>
    <row r="1952" spans="4:4">
      <c r="D1952" s="85"/>
    </row>
    <row r="1953" spans="4:4">
      <c r="D1953" s="85"/>
    </row>
    <row r="1954" spans="4:4">
      <c r="D1954" s="85"/>
    </row>
    <row r="1955" spans="4:4">
      <c r="D1955" s="85"/>
    </row>
    <row r="1956" spans="4:4">
      <c r="D1956" s="85"/>
    </row>
    <row r="1957" spans="4:4">
      <c r="D1957" s="85"/>
    </row>
    <row r="1958" spans="4:4">
      <c r="D1958" s="85"/>
    </row>
    <row r="1959" spans="4:4">
      <c r="D1959" s="85"/>
    </row>
    <row r="1960" spans="4:4">
      <c r="D1960" s="85"/>
    </row>
    <row r="1961" spans="4:4">
      <c r="D1961" s="85"/>
    </row>
    <row r="1962" spans="4:4">
      <c r="D1962" s="85"/>
    </row>
    <row r="1963" spans="4:4">
      <c r="D1963" s="85"/>
    </row>
    <row r="1964" spans="4:4">
      <c r="D1964" s="85"/>
    </row>
    <row r="1965" spans="4:4">
      <c r="D1965" s="85"/>
    </row>
    <row r="1966" spans="4:4">
      <c r="D1966" s="85"/>
    </row>
    <row r="1967" spans="4:4">
      <c r="D1967" s="85"/>
    </row>
    <row r="1968" spans="4:4">
      <c r="D1968" s="85"/>
    </row>
    <row r="1969" spans="4:4">
      <c r="D1969" s="85"/>
    </row>
    <row r="1970" spans="4:4">
      <c r="D1970" s="85"/>
    </row>
    <row r="1971" spans="4:4">
      <c r="D1971" s="85"/>
    </row>
    <row r="1972" spans="4:4">
      <c r="D1972" s="85"/>
    </row>
    <row r="1973" spans="4:4">
      <c r="D1973" s="85"/>
    </row>
    <row r="1974" spans="4:4">
      <c r="D1974" s="85"/>
    </row>
    <row r="1975" spans="4:4">
      <c r="D1975" s="85"/>
    </row>
    <row r="1976" spans="4:4">
      <c r="D1976" s="85"/>
    </row>
    <row r="1977" spans="4:4">
      <c r="D1977" s="85"/>
    </row>
    <row r="1978" spans="4:4">
      <c r="D1978" s="85"/>
    </row>
    <row r="1979" spans="4:4">
      <c r="D1979" s="85"/>
    </row>
    <row r="1980" spans="4:4">
      <c r="D1980" s="85"/>
    </row>
    <row r="1981" spans="4:4">
      <c r="D1981" s="85"/>
    </row>
    <row r="1982" spans="4:4">
      <c r="D1982" s="85"/>
    </row>
    <row r="1983" spans="4:4">
      <c r="D1983" s="85"/>
    </row>
    <row r="1984" spans="4:4">
      <c r="D1984" s="85"/>
    </row>
    <row r="1985" spans="4:4">
      <c r="D1985" s="85"/>
    </row>
    <row r="1986" spans="4:4">
      <c r="D1986" s="85"/>
    </row>
    <row r="1987" spans="4:4">
      <c r="D1987" s="85"/>
    </row>
    <row r="1988" spans="4:4">
      <c r="D1988" s="85"/>
    </row>
    <row r="1989" spans="4:4">
      <c r="D1989" s="85"/>
    </row>
    <row r="1990" spans="4:4">
      <c r="D1990" s="85"/>
    </row>
    <row r="1991" spans="4:4">
      <c r="D1991" s="85"/>
    </row>
    <row r="1992" spans="4:4">
      <c r="D1992" s="85"/>
    </row>
    <row r="1993" spans="4:4">
      <c r="D1993" s="85"/>
    </row>
    <row r="1994" spans="4:4">
      <c r="D1994" s="85"/>
    </row>
    <row r="1995" spans="4:4">
      <c r="D1995" s="85"/>
    </row>
    <row r="1996" spans="4:4">
      <c r="D1996" s="85"/>
    </row>
    <row r="1997" spans="4:4">
      <c r="D1997" s="85"/>
    </row>
    <row r="1998" spans="4:4">
      <c r="D1998" s="85"/>
    </row>
    <row r="1999" spans="4:4">
      <c r="D1999" s="85"/>
    </row>
    <row r="2000" spans="4:4">
      <c r="D2000" s="85"/>
    </row>
    <row r="2001" spans="4:4">
      <c r="D2001" s="85"/>
    </row>
    <row r="2002" spans="4:4">
      <c r="D2002" s="85"/>
    </row>
    <row r="2003" spans="4:4">
      <c r="D2003" s="85"/>
    </row>
    <row r="2004" spans="4:4">
      <c r="D2004" s="85"/>
    </row>
    <row r="2005" spans="4:4">
      <c r="D2005" s="85"/>
    </row>
    <row r="2006" spans="4:4">
      <c r="D2006" s="85"/>
    </row>
    <row r="2007" spans="4:4">
      <c r="D2007" s="85"/>
    </row>
    <row r="2008" spans="4:4">
      <c r="D2008" s="85"/>
    </row>
    <row r="2009" spans="4:4">
      <c r="D2009" s="85"/>
    </row>
    <row r="2010" spans="4:4">
      <c r="D2010" s="85"/>
    </row>
    <row r="2011" spans="4:4">
      <c r="D2011" s="85"/>
    </row>
    <row r="2012" spans="4:4">
      <c r="D2012" s="85"/>
    </row>
    <row r="2013" spans="4:4">
      <c r="D2013" s="85"/>
    </row>
    <row r="2014" spans="4:4">
      <c r="D2014" s="85"/>
    </row>
    <row r="2015" spans="4:4">
      <c r="D2015" s="85"/>
    </row>
    <row r="2016" spans="4:4">
      <c r="D2016" s="85"/>
    </row>
    <row r="2017" spans="4:4">
      <c r="D2017" s="85"/>
    </row>
    <row r="2018" spans="4:4">
      <c r="D2018" s="85"/>
    </row>
    <row r="2019" spans="4:4">
      <c r="D2019" s="85"/>
    </row>
    <row r="2020" spans="4:4">
      <c r="D2020" s="85"/>
    </row>
    <row r="2021" spans="4:4">
      <c r="D2021" s="85"/>
    </row>
    <row r="2022" spans="4:4">
      <c r="D2022" s="85"/>
    </row>
    <row r="2023" spans="4:4">
      <c r="D2023" s="85"/>
    </row>
    <row r="2024" spans="4:4">
      <c r="D2024" s="85"/>
    </row>
    <row r="2025" spans="4:4">
      <c r="D2025" s="85"/>
    </row>
    <row r="2026" spans="4:4">
      <c r="D2026" s="85"/>
    </row>
    <row r="2027" spans="4:4">
      <c r="D2027" s="85"/>
    </row>
    <row r="2028" spans="4:4">
      <c r="D2028" s="85"/>
    </row>
    <row r="2029" spans="4:4">
      <c r="D2029" s="85"/>
    </row>
    <row r="2030" spans="4:4">
      <c r="D2030" s="85"/>
    </row>
    <row r="2031" spans="4:4">
      <c r="D2031" s="85"/>
    </row>
    <row r="2032" spans="4:4">
      <c r="D2032" s="85"/>
    </row>
    <row r="2033" spans="4:4">
      <c r="D2033" s="85"/>
    </row>
    <row r="2034" spans="4:4">
      <c r="D2034" s="85"/>
    </row>
    <row r="2035" spans="4:4">
      <c r="D2035" s="85"/>
    </row>
    <row r="2036" spans="4:4">
      <c r="D2036" s="85"/>
    </row>
    <row r="2037" spans="4:4">
      <c r="D2037" s="85"/>
    </row>
    <row r="2038" spans="4:4">
      <c r="D2038" s="85"/>
    </row>
    <row r="2039" spans="4:4">
      <c r="D2039" s="85"/>
    </row>
    <row r="2040" spans="4:4">
      <c r="D2040" s="85"/>
    </row>
    <row r="2041" spans="4:4">
      <c r="D2041" s="85"/>
    </row>
    <row r="2042" spans="4:4">
      <c r="D2042" s="85"/>
    </row>
    <row r="2043" spans="4:4">
      <c r="D2043" s="85"/>
    </row>
    <row r="2044" spans="4:4">
      <c r="D2044" s="85"/>
    </row>
    <row r="2045" spans="4:4">
      <c r="D2045" s="85"/>
    </row>
    <row r="2046" spans="4:4">
      <c r="D2046" s="85"/>
    </row>
    <row r="2047" spans="4:4">
      <c r="D2047" s="85"/>
    </row>
    <row r="2048" spans="4:4">
      <c r="D2048" s="85"/>
    </row>
    <row r="2049" spans="4:4">
      <c r="D2049" s="85"/>
    </row>
    <row r="2050" spans="4:4">
      <c r="D2050" s="85"/>
    </row>
    <row r="2051" spans="4:4">
      <c r="D2051" s="85"/>
    </row>
    <row r="2052" spans="4:4">
      <c r="D2052" s="85"/>
    </row>
    <row r="2053" spans="4:4">
      <c r="D2053" s="85"/>
    </row>
    <row r="2054" spans="4:4">
      <c r="D2054" s="85"/>
    </row>
    <row r="2055" spans="4:4">
      <c r="D2055" s="85"/>
    </row>
    <row r="2056" spans="4:4">
      <c r="D2056" s="85"/>
    </row>
    <row r="2057" spans="4:4">
      <c r="D2057" s="85"/>
    </row>
    <row r="2058" spans="4:4">
      <c r="D2058" s="85"/>
    </row>
    <row r="2059" spans="4:4">
      <c r="D2059" s="85"/>
    </row>
    <row r="2060" spans="4:4">
      <c r="D2060" s="85"/>
    </row>
    <row r="2061" spans="4:4">
      <c r="D2061" s="85"/>
    </row>
    <row r="2062" spans="4:4">
      <c r="D2062" s="85"/>
    </row>
    <row r="2063" spans="4:4">
      <c r="D2063" s="85"/>
    </row>
    <row r="2064" spans="4:4">
      <c r="D2064" s="85"/>
    </row>
    <row r="2065" spans="4:4">
      <c r="D2065" s="85"/>
    </row>
    <row r="2066" spans="4:4">
      <c r="D2066" s="85"/>
    </row>
    <row r="2067" spans="4:4">
      <c r="D2067" s="85"/>
    </row>
    <row r="2068" spans="4:4">
      <c r="D2068" s="85"/>
    </row>
    <row r="2069" spans="4:4">
      <c r="D2069" s="85"/>
    </row>
    <row r="2070" spans="4:4">
      <c r="D2070" s="85"/>
    </row>
    <row r="2071" spans="4:4">
      <c r="D2071" s="85"/>
    </row>
    <row r="2072" spans="4:4">
      <c r="D2072" s="85"/>
    </row>
    <row r="2073" spans="4:4">
      <c r="D2073" s="85"/>
    </row>
    <row r="2074" spans="4:4">
      <c r="D2074" s="85"/>
    </row>
    <row r="2075" spans="4:4">
      <c r="D2075" s="85"/>
    </row>
    <row r="2076" spans="4:4">
      <c r="D2076" s="85"/>
    </row>
    <row r="2077" spans="4:4">
      <c r="D2077" s="85"/>
    </row>
    <row r="2078" spans="4:4">
      <c r="D2078" s="85"/>
    </row>
    <row r="2079" spans="4:4">
      <c r="D2079" s="85"/>
    </row>
    <row r="2080" spans="4:4">
      <c r="D2080" s="85"/>
    </row>
    <row r="2081" spans="4:4">
      <c r="D2081" s="85"/>
    </row>
    <row r="2082" spans="4:4">
      <c r="D2082" s="85"/>
    </row>
    <row r="2083" spans="4:4">
      <c r="D2083" s="85"/>
    </row>
    <row r="2084" spans="4:4">
      <c r="D2084" s="85"/>
    </row>
    <row r="2085" spans="4:4">
      <c r="D2085" s="85"/>
    </row>
    <row r="2086" spans="4:4">
      <c r="D2086" s="85"/>
    </row>
    <row r="2087" spans="4:4">
      <c r="D2087" s="85"/>
    </row>
    <row r="2088" spans="4:4">
      <c r="D2088" s="85"/>
    </row>
    <row r="2089" spans="4:4">
      <c r="D2089" s="85"/>
    </row>
    <row r="2090" spans="4:4">
      <c r="D2090" s="85"/>
    </row>
    <row r="2091" spans="4:4">
      <c r="D2091" s="85"/>
    </row>
    <row r="2092" spans="4:4">
      <c r="D2092" s="85"/>
    </row>
    <row r="2093" spans="4:4">
      <c r="D2093" s="85"/>
    </row>
    <row r="2094" spans="4:4">
      <c r="D2094" s="85"/>
    </row>
    <row r="2095" spans="4:4">
      <c r="D2095" s="85"/>
    </row>
    <row r="2096" spans="4:4">
      <c r="D2096" s="85"/>
    </row>
    <row r="2097" spans="4:4">
      <c r="D2097" s="85"/>
    </row>
    <row r="2098" spans="4:4">
      <c r="D2098" s="85"/>
    </row>
    <row r="2099" spans="4:4">
      <c r="D2099" s="85"/>
    </row>
    <row r="2100" spans="4:4">
      <c r="D2100" s="85"/>
    </row>
    <row r="2101" spans="4:4">
      <c r="D2101" s="85"/>
    </row>
    <row r="2102" spans="4:4">
      <c r="D2102" s="85"/>
    </row>
    <row r="2103" spans="4:4">
      <c r="D2103" s="85"/>
    </row>
    <row r="2104" spans="4:4">
      <c r="D2104" s="85"/>
    </row>
    <row r="2105" spans="4:4">
      <c r="D2105" s="85"/>
    </row>
    <row r="2106" spans="4:4">
      <c r="D2106" s="85"/>
    </row>
    <row r="2107" spans="4:4">
      <c r="D2107" s="85"/>
    </row>
    <row r="2108" spans="4:4">
      <c r="D2108" s="85"/>
    </row>
    <row r="2109" spans="4:4">
      <c r="D2109" s="85"/>
    </row>
    <row r="2110" spans="4:4">
      <c r="D2110" s="85"/>
    </row>
    <row r="2111" spans="4:4">
      <c r="D2111" s="85"/>
    </row>
    <row r="2112" spans="4:4">
      <c r="D2112" s="85"/>
    </row>
    <row r="2113" spans="4:4">
      <c r="D2113" s="85"/>
    </row>
    <row r="2114" spans="4:4">
      <c r="D2114" s="85"/>
    </row>
    <row r="2115" spans="4:4">
      <c r="D2115" s="85"/>
    </row>
    <row r="2116" spans="4:4">
      <c r="D2116" s="85"/>
    </row>
    <row r="2117" spans="4:4">
      <c r="D2117" s="85"/>
    </row>
    <row r="2118" spans="4:4">
      <c r="D2118" s="85"/>
    </row>
    <row r="2119" spans="4:4">
      <c r="D2119" s="85"/>
    </row>
    <row r="2120" spans="4:4">
      <c r="D2120" s="85"/>
    </row>
    <row r="2121" spans="4:4">
      <c r="D2121" s="85"/>
    </row>
    <row r="2122" spans="4:4">
      <c r="D2122" s="85"/>
    </row>
    <row r="2123" spans="4:4">
      <c r="D2123" s="85"/>
    </row>
    <row r="2124" spans="4:4">
      <c r="D2124" s="85"/>
    </row>
    <row r="2125" spans="4:4">
      <c r="D2125" s="85"/>
    </row>
    <row r="2126" spans="4:4">
      <c r="D2126" s="85"/>
    </row>
    <row r="2127" spans="4:4">
      <c r="D2127" s="85"/>
    </row>
    <row r="2128" spans="4:4">
      <c r="D2128" s="85"/>
    </row>
    <row r="2129" spans="4:4">
      <c r="D2129" s="85"/>
    </row>
    <row r="2130" spans="4:4">
      <c r="D2130" s="85"/>
    </row>
    <row r="2131" spans="4:4">
      <c r="D2131" s="85"/>
    </row>
    <row r="2132" spans="4:4">
      <c r="D2132" s="85"/>
    </row>
    <row r="2133" spans="4:4">
      <c r="D2133" s="85"/>
    </row>
    <row r="2134" spans="4:4">
      <c r="D2134" s="85"/>
    </row>
    <row r="2135" spans="4:4">
      <c r="D2135" s="85"/>
    </row>
    <row r="2136" spans="4:4">
      <c r="D2136" s="85"/>
    </row>
    <row r="2137" spans="4:4">
      <c r="D2137" s="85"/>
    </row>
    <row r="2138" spans="4:4">
      <c r="D2138" s="85"/>
    </row>
    <row r="2139" spans="4:4">
      <c r="D2139" s="85"/>
    </row>
    <row r="2140" spans="4:4">
      <c r="D2140" s="85"/>
    </row>
    <row r="2141" spans="4:4">
      <c r="D2141" s="85"/>
    </row>
    <row r="2142" spans="4:4">
      <c r="D2142" s="85"/>
    </row>
    <row r="2143" spans="4:4">
      <c r="D2143" s="85"/>
    </row>
    <row r="2144" spans="4:4">
      <c r="D2144" s="85"/>
    </row>
    <row r="2145" spans="4:4">
      <c r="D2145" s="85"/>
    </row>
    <row r="2146" spans="4:4">
      <c r="D2146" s="85"/>
    </row>
    <row r="2147" spans="4:4">
      <c r="D2147" s="85"/>
    </row>
    <row r="2148" spans="4:4">
      <c r="D2148" s="85"/>
    </row>
    <row r="2149" spans="4:4">
      <c r="D2149" s="85"/>
    </row>
    <row r="2150" spans="4:4">
      <c r="D2150" s="85"/>
    </row>
    <row r="2151" spans="4:4">
      <c r="D2151" s="85"/>
    </row>
    <row r="2152" spans="4:4">
      <c r="D2152" s="85"/>
    </row>
    <row r="2153" spans="4:4">
      <c r="D2153" s="85"/>
    </row>
    <row r="2154" spans="4:4">
      <c r="D2154" s="85"/>
    </row>
    <row r="2155" spans="4:4">
      <c r="D2155" s="85"/>
    </row>
    <row r="2156" spans="4:4">
      <c r="D2156" s="85"/>
    </row>
    <row r="2157" spans="4:4">
      <c r="D2157" s="85"/>
    </row>
    <row r="2158" spans="4:4">
      <c r="D2158" s="85"/>
    </row>
    <row r="2159" spans="4:4">
      <c r="D2159" s="85"/>
    </row>
    <row r="2160" spans="4:4">
      <c r="D2160" s="85"/>
    </row>
    <row r="2161" spans="4:4">
      <c r="D2161" s="85"/>
    </row>
    <row r="2162" spans="4:4">
      <c r="D2162" s="85"/>
    </row>
    <row r="2163" spans="4:4">
      <c r="D2163" s="85"/>
    </row>
    <row r="2164" spans="4:4">
      <c r="D2164" s="85"/>
    </row>
    <row r="2165" spans="4:4">
      <c r="D2165" s="85"/>
    </row>
    <row r="2166" spans="4:4">
      <c r="D2166" s="85"/>
    </row>
    <row r="2167" spans="4:4">
      <c r="D2167" s="85"/>
    </row>
    <row r="2168" spans="4:4">
      <c r="D2168" s="85"/>
    </row>
    <row r="2169" spans="4:4">
      <c r="D2169" s="85"/>
    </row>
    <row r="2170" spans="4:4">
      <c r="D2170" s="85"/>
    </row>
    <row r="2171" spans="4:4">
      <c r="D2171" s="85"/>
    </row>
    <row r="2172" spans="4:4">
      <c r="D2172" s="85"/>
    </row>
    <row r="2173" spans="4:4">
      <c r="D2173" s="85"/>
    </row>
    <row r="2174" spans="4:4">
      <c r="D2174" s="85"/>
    </row>
    <row r="2175" spans="4:4">
      <c r="D2175" s="85"/>
    </row>
    <row r="2176" spans="4:4">
      <c r="D2176" s="85"/>
    </row>
    <row r="2177" spans="4:4">
      <c r="D2177" s="85"/>
    </row>
    <row r="2178" spans="4:4">
      <c r="D2178" s="85"/>
    </row>
    <row r="2179" spans="4:4">
      <c r="D2179" s="85"/>
    </row>
    <row r="2180" spans="4:4">
      <c r="D2180" s="85"/>
    </row>
    <row r="2181" spans="4:4">
      <c r="D2181" s="85"/>
    </row>
    <row r="2182" spans="4:4">
      <c r="D2182" s="85"/>
    </row>
    <row r="2183" spans="4:4">
      <c r="D2183" s="85"/>
    </row>
    <row r="2184" spans="4:4">
      <c r="D2184" s="85"/>
    </row>
    <row r="2185" spans="4:4">
      <c r="D2185" s="85"/>
    </row>
    <row r="2186" spans="4:4">
      <c r="D2186" s="85"/>
    </row>
    <row r="2187" spans="4:4">
      <c r="D2187" s="85"/>
    </row>
    <row r="2188" spans="4:4">
      <c r="D2188" s="85"/>
    </row>
    <row r="2189" spans="4:4">
      <c r="D2189" s="85"/>
    </row>
    <row r="2190" spans="4:4">
      <c r="D2190" s="85"/>
    </row>
    <row r="2191" spans="4:4">
      <c r="D2191" s="85"/>
    </row>
    <row r="2192" spans="4:4">
      <c r="D2192" s="85"/>
    </row>
    <row r="2193" spans="4:4">
      <c r="D2193" s="85"/>
    </row>
    <row r="2194" spans="4:4">
      <c r="D2194" s="85"/>
    </row>
    <row r="2195" spans="4:4">
      <c r="D2195" s="85"/>
    </row>
    <row r="2196" spans="4:4">
      <c r="D2196" s="85"/>
    </row>
    <row r="2197" spans="4:4">
      <c r="D2197" s="85"/>
    </row>
    <row r="2198" spans="4:4">
      <c r="D2198" s="85"/>
    </row>
    <row r="2199" spans="4:4">
      <c r="D2199" s="85"/>
    </row>
    <row r="2200" spans="4:4">
      <c r="D2200" s="85"/>
    </row>
    <row r="2201" spans="4:4">
      <c r="D2201" s="85"/>
    </row>
    <row r="2202" spans="4:4">
      <c r="D2202" s="85"/>
    </row>
    <row r="2203" spans="4:4">
      <c r="D2203" s="85"/>
    </row>
    <row r="2204" spans="4:4">
      <c r="D2204" s="85"/>
    </row>
    <row r="2205" spans="4:4">
      <c r="D2205" s="85"/>
    </row>
    <row r="2206" spans="4:4">
      <c r="D2206" s="85"/>
    </row>
    <row r="2207" spans="4:4">
      <c r="D2207" s="85"/>
    </row>
    <row r="2208" spans="4:4">
      <c r="D2208" s="85"/>
    </row>
    <row r="2209" spans="4:4">
      <c r="D2209" s="85"/>
    </row>
    <row r="2210" spans="4:4">
      <c r="D2210" s="85"/>
    </row>
    <row r="2211" spans="4:4">
      <c r="D2211" s="85"/>
    </row>
    <row r="2212" spans="4:4">
      <c r="D2212" s="85"/>
    </row>
    <row r="2213" spans="4:4">
      <c r="D2213" s="85"/>
    </row>
    <row r="2214" spans="4:4">
      <c r="D2214" s="85"/>
    </row>
    <row r="2215" spans="4:4">
      <c r="D2215" s="85"/>
    </row>
    <row r="2216" spans="4:4">
      <c r="D2216" s="85"/>
    </row>
    <row r="2217" spans="4:4">
      <c r="D2217" s="85"/>
    </row>
    <row r="2218" spans="4:4">
      <c r="D2218" s="85"/>
    </row>
    <row r="2219" spans="4:4">
      <c r="D2219" s="85"/>
    </row>
    <row r="2220" spans="4:4">
      <c r="D2220" s="85"/>
    </row>
    <row r="2221" spans="4:4">
      <c r="D2221" s="85"/>
    </row>
    <row r="2222" spans="4:4">
      <c r="D2222" s="85"/>
    </row>
    <row r="2223" spans="4:4">
      <c r="D2223" s="85"/>
    </row>
    <row r="2224" spans="4:4">
      <c r="D2224" s="85"/>
    </row>
    <row r="2225" spans="4:4">
      <c r="D2225" s="85"/>
    </row>
    <row r="2226" spans="4:4">
      <c r="D2226" s="85"/>
    </row>
    <row r="2227" spans="4:4">
      <c r="D2227" s="85"/>
    </row>
    <row r="2228" spans="4:4">
      <c r="D2228" s="85"/>
    </row>
    <row r="2229" spans="4:4">
      <c r="D2229" s="85"/>
    </row>
    <row r="2230" spans="4:4">
      <c r="D2230" s="85"/>
    </row>
    <row r="2231" spans="4:4">
      <c r="D2231" s="85"/>
    </row>
    <row r="2232" spans="4:4">
      <c r="D2232" s="85"/>
    </row>
    <row r="2233" spans="4:4">
      <c r="D2233" s="85"/>
    </row>
    <row r="2234" spans="4:4">
      <c r="D2234" s="85"/>
    </row>
    <row r="2235" spans="4:4">
      <c r="D2235" s="85"/>
    </row>
    <row r="2236" spans="4:4">
      <c r="D2236" s="85"/>
    </row>
    <row r="2237" spans="4:4">
      <c r="D2237" s="85"/>
    </row>
    <row r="2238" spans="4:4">
      <c r="D2238" s="85"/>
    </row>
    <row r="2239" spans="4:4">
      <c r="D2239" s="85"/>
    </row>
    <row r="2240" spans="4:4">
      <c r="D2240" s="85"/>
    </row>
    <row r="2241" spans="4:4">
      <c r="D2241" s="85"/>
    </row>
    <row r="2242" spans="4:4">
      <c r="D2242" s="85"/>
    </row>
    <row r="2243" spans="4:4">
      <c r="D2243" s="85"/>
    </row>
    <row r="2244" spans="4:4">
      <c r="D2244" s="85"/>
    </row>
    <row r="2245" spans="4:4">
      <c r="D2245" s="85"/>
    </row>
    <row r="2246" spans="4:4">
      <c r="D2246" s="85"/>
    </row>
    <row r="2247" spans="4:4">
      <c r="D2247" s="85"/>
    </row>
    <row r="2248" spans="4:4">
      <c r="D2248" s="85"/>
    </row>
    <row r="2249" spans="4:4">
      <c r="D2249" s="85"/>
    </row>
    <row r="2250" spans="4:4">
      <c r="D2250" s="85"/>
    </row>
    <row r="2251" spans="4:4">
      <c r="D2251" s="85"/>
    </row>
    <row r="2252" spans="4:4">
      <c r="D2252" s="85"/>
    </row>
    <row r="2253" spans="4:4">
      <c r="D2253" s="85"/>
    </row>
    <row r="2254" spans="4:4">
      <c r="D2254" s="85"/>
    </row>
    <row r="2255" spans="4:4">
      <c r="D2255" s="85"/>
    </row>
    <row r="2256" spans="4:4">
      <c r="D2256" s="85"/>
    </row>
    <row r="2257" spans="4:4">
      <c r="D2257" s="85"/>
    </row>
    <row r="2258" spans="4:4">
      <c r="D2258" s="85"/>
    </row>
    <row r="2259" spans="4:4">
      <c r="D2259" s="85"/>
    </row>
    <row r="2260" spans="4:4">
      <c r="D2260" s="85"/>
    </row>
    <row r="2261" spans="4:4">
      <c r="D2261" s="85"/>
    </row>
    <row r="2262" spans="4:4">
      <c r="D2262" s="85"/>
    </row>
    <row r="2263" spans="4:4">
      <c r="D2263" s="85"/>
    </row>
    <row r="2264" spans="4:4">
      <c r="D2264" s="85"/>
    </row>
    <row r="2265" spans="4:4">
      <c r="D2265" s="85"/>
    </row>
    <row r="2266" spans="4:4">
      <c r="D2266" s="85"/>
    </row>
    <row r="2267" spans="4:4">
      <c r="D2267" s="85"/>
    </row>
    <row r="2268" spans="4:4">
      <c r="D2268" s="85"/>
    </row>
    <row r="2269" spans="4:4">
      <c r="D2269" s="85"/>
    </row>
    <row r="2270" spans="4:4">
      <c r="D2270" s="85"/>
    </row>
    <row r="2271" spans="4:4">
      <c r="D2271" s="85"/>
    </row>
    <row r="2272" spans="4:4">
      <c r="D2272" s="85"/>
    </row>
    <row r="2273" spans="4:4">
      <c r="D2273" s="85"/>
    </row>
    <row r="2274" spans="4:4">
      <c r="D2274" s="85"/>
    </row>
    <row r="2275" spans="4:4">
      <c r="D2275" s="85"/>
    </row>
    <row r="2276" spans="4:4">
      <c r="D2276" s="85"/>
    </row>
    <row r="2277" spans="4:4">
      <c r="D2277" s="85"/>
    </row>
    <row r="2278" spans="4:4">
      <c r="D2278" s="85"/>
    </row>
    <row r="2279" spans="4:4">
      <c r="D2279" s="85"/>
    </row>
    <row r="2280" spans="4:4">
      <c r="D2280" s="85"/>
    </row>
    <row r="2281" spans="4:4">
      <c r="D2281" s="85"/>
    </row>
    <row r="2282" spans="4:4">
      <c r="D2282" s="85"/>
    </row>
    <row r="2283" spans="4:4">
      <c r="D2283" s="85"/>
    </row>
    <row r="2284" spans="4:4">
      <c r="D2284" s="85"/>
    </row>
    <row r="2285" spans="4:4">
      <c r="D2285" s="85"/>
    </row>
    <row r="2286" spans="4:4">
      <c r="D2286" s="85"/>
    </row>
    <row r="2287" spans="4:4">
      <c r="D2287" s="85"/>
    </row>
    <row r="2288" spans="4:4">
      <c r="D2288" s="85"/>
    </row>
    <row r="2289" spans="4:4">
      <c r="D2289" s="85"/>
    </row>
    <row r="2290" spans="4:4">
      <c r="D2290" s="85"/>
    </row>
    <row r="2291" spans="4:4">
      <c r="D2291" s="85"/>
    </row>
    <row r="2292" spans="4:4">
      <c r="D2292" s="85"/>
    </row>
    <row r="2293" spans="4:4">
      <c r="D2293" s="85"/>
    </row>
    <row r="2294" spans="4:4">
      <c r="D2294" s="85"/>
    </row>
    <row r="2295" spans="4:4">
      <c r="D2295" s="85"/>
    </row>
    <row r="2296" spans="4:4">
      <c r="D2296" s="85"/>
    </row>
    <row r="2297" spans="4:4">
      <c r="D2297" s="85"/>
    </row>
    <row r="2298" spans="4:4">
      <c r="D2298" s="85"/>
    </row>
    <row r="2299" spans="4:4">
      <c r="D2299" s="85"/>
    </row>
    <row r="2300" spans="4:4">
      <c r="D2300" s="85"/>
    </row>
    <row r="2301" spans="4:4">
      <c r="D2301" s="85"/>
    </row>
    <row r="2302" spans="4:4">
      <c r="D2302" s="85"/>
    </row>
    <row r="2303" spans="4:4">
      <c r="D2303" s="85"/>
    </row>
    <row r="2304" spans="4:4">
      <c r="D2304" s="85"/>
    </row>
    <row r="2305" spans="4:4">
      <c r="D2305" s="85"/>
    </row>
    <row r="2306" spans="4:4">
      <c r="D2306" s="85"/>
    </row>
    <row r="2307" spans="4:4">
      <c r="D2307" s="85"/>
    </row>
    <row r="2308" spans="4:4">
      <c r="D2308" s="85"/>
    </row>
    <row r="2309" spans="4:4">
      <c r="D2309" s="85"/>
    </row>
    <row r="2310" spans="4:4">
      <c r="D2310" s="85"/>
    </row>
    <row r="2311" spans="4:4">
      <c r="D2311" s="85"/>
    </row>
    <row r="2312" spans="4:4">
      <c r="D2312" s="85"/>
    </row>
    <row r="2313" spans="4:4">
      <c r="D2313" s="85"/>
    </row>
    <row r="2314" spans="4:4">
      <c r="D2314" s="85"/>
    </row>
    <row r="2315" spans="4:4">
      <c r="D2315" s="85"/>
    </row>
    <row r="2316" spans="4:4">
      <c r="D2316" s="85"/>
    </row>
    <row r="2317" spans="4:4">
      <c r="D2317" s="85"/>
    </row>
    <row r="2318" spans="4:4">
      <c r="D2318" s="85"/>
    </row>
    <row r="2319" spans="4:4">
      <c r="D2319" s="85"/>
    </row>
    <row r="2320" spans="4:4">
      <c r="D2320" s="85"/>
    </row>
    <row r="2321" spans="4:4">
      <c r="D2321" s="85"/>
    </row>
    <row r="2322" spans="4:4">
      <c r="D2322" s="85"/>
    </row>
    <row r="2323" spans="4:4">
      <c r="D2323" s="85"/>
    </row>
    <row r="2324" spans="4:4">
      <c r="D2324" s="85"/>
    </row>
    <row r="2325" spans="4:4">
      <c r="D2325" s="85"/>
    </row>
    <row r="2326" spans="4:4">
      <c r="D2326" s="85"/>
    </row>
    <row r="2327" spans="4:4">
      <c r="D2327" s="85"/>
    </row>
    <row r="2328" spans="4:4">
      <c r="D2328" s="85"/>
    </row>
    <row r="2329" spans="4:4">
      <c r="D2329" s="85"/>
    </row>
    <row r="2330" spans="4:4">
      <c r="D2330" s="85"/>
    </row>
    <row r="2331" spans="4:4">
      <c r="D2331" s="85"/>
    </row>
    <row r="2332" spans="4:4">
      <c r="D2332" s="85"/>
    </row>
    <row r="2333" spans="4:4">
      <c r="D2333" s="85"/>
    </row>
    <row r="2334" spans="4:4">
      <c r="D2334" s="85"/>
    </row>
    <row r="2335" spans="4:4">
      <c r="D2335" s="85"/>
    </row>
    <row r="2336" spans="4:4">
      <c r="D2336" s="85"/>
    </row>
    <row r="2337" spans="4:4">
      <c r="D2337" s="85"/>
    </row>
    <row r="2338" spans="4:4">
      <c r="D2338" s="85"/>
    </row>
    <row r="2339" spans="4:4">
      <c r="D2339" s="85"/>
    </row>
    <row r="2340" spans="4:4">
      <c r="D2340" s="85"/>
    </row>
    <row r="2341" spans="4:4">
      <c r="D2341" s="85"/>
    </row>
    <row r="2342" spans="4:4">
      <c r="D2342" s="85"/>
    </row>
    <row r="2343" spans="4:4">
      <c r="D2343" s="85"/>
    </row>
    <row r="2344" spans="4:4">
      <c r="D2344" s="85"/>
    </row>
    <row r="2345" spans="4:4">
      <c r="D2345" s="85"/>
    </row>
    <row r="2346" spans="4:4">
      <c r="D2346" s="85"/>
    </row>
    <row r="2347" spans="4:4">
      <c r="D2347" s="85"/>
    </row>
    <row r="2348" spans="4:4">
      <c r="D2348" s="85"/>
    </row>
    <row r="2349" spans="4:4">
      <c r="D2349" s="85"/>
    </row>
    <row r="2350" spans="4:4">
      <c r="D2350" s="85"/>
    </row>
    <row r="2351" spans="4:4">
      <c r="D2351" s="85"/>
    </row>
    <row r="2352" spans="4:4">
      <c r="D2352" s="85"/>
    </row>
    <row r="2353" spans="4:4">
      <c r="D2353" s="85"/>
    </row>
    <row r="2354" spans="4:4">
      <c r="D2354" s="85"/>
    </row>
    <row r="2355" spans="4:4">
      <c r="D2355" s="85"/>
    </row>
    <row r="2356" spans="4:4">
      <c r="D2356" s="85"/>
    </row>
    <row r="2357" spans="4:4">
      <c r="D2357" s="85"/>
    </row>
    <row r="2358" spans="4:4">
      <c r="D2358" s="85"/>
    </row>
    <row r="2359" spans="4:4">
      <c r="D2359" s="85"/>
    </row>
    <row r="2360" spans="4:4">
      <c r="D2360" s="85"/>
    </row>
    <row r="2361" spans="4:4">
      <c r="D2361" s="85"/>
    </row>
    <row r="2362" spans="4:4">
      <c r="D2362" s="85"/>
    </row>
    <row r="2363" spans="4:4">
      <c r="D2363" s="85"/>
    </row>
    <row r="2364" spans="4:4">
      <c r="D2364" s="85"/>
    </row>
    <row r="2365" spans="4:4">
      <c r="D2365" s="85"/>
    </row>
    <row r="2366" spans="4:4">
      <c r="D2366" s="85"/>
    </row>
    <row r="2367" spans="4:4">
      <c r="D2367" s="85"/>
    </row>
    <row r="2368" spans="4:4">
      <c r="D2368" s="85"/>
    </row>
    <row r="2369" spans="4:4">
      <c r="D2369" s="85"/>
    </row>
    <row r="2370" spans="4:4">
      <c r="D2370" s="85"/>
    </row>
    <row r="2371" spans="4:4">
      <c r="D2371" s="85"/>
    </row>
    <row r="2372" spans="4:4">
      <c r="D2372" s="85"/>
    </row>
    <row r="2373" spans="4:4">
      <c r="D2373" s="85"/>
    </row>
    <row r="2374" spans="4:4">
      <c r="D2374" s="85"/>
    </row>
    <row r="2375" spans="4:4">
      <c r="D2375" s="85"/>
    </row>
    <row r="2376" spans="4:4">
      <c r="D2376" s="85"/>
    </row>
    <row r="2377" spans="4:4">
      <c r="D2377" s="85"/>
    </row>
    <row r="2378" spans="4:4">
      <c r="D2378" s="85"/>
    </row>
    <row r="2379" spans="4:4">
      <c r="D2379" s="85"/>
    </row>
    <row r="2380" spans="4:4">
      <c r="D2380" s="85"/>
    </row>
    <row r="2381" spans="4:4">
      <c r="D2381" s="85"/>
    </row>
    <row r="2382" spans="4:4">
      <c r="D2382" s="85"/>
    </row>
    <row r="2383" spans="4:4">
      <c r="D2383" s="85"/>
    </row>
    <row r="2384" spans="4:4">
      <c r="D2384" s="85"/>
    </row>
    <row r="2385" spans="4:4">
      <c r="D2385" s="85"/>
    </row>
    <row r="2386" spans="4:4">
      <c r="D2386" s="85"/>
    </row>
    <row r="2387" spans="4:4">
      <c r="D2387" s="85"/>
    </row>
    <row r="2388" spans="4:4">
      <c r="D2388" s="85"/>
    </row>
    <row r="2389" spans="4:4">
      <c r="D2389" s="85"/>
    </row>
    <row r="2390" spans="4:4">
      <c r="D2390" s="85"/>
    </row>
    <row r="2391" spans="4:4">
      <c r="D2391" s="85"/>
    </row>
    <row r="2392" spans="4:4">
      <c r="D2392" s="85"/>
    </row>
    <row r="2393" spans="4:4">
      <c r="D2393" s="85"/>
    </row>
    <row r="2394" spans="4:4">
      <c r="D2394" s="85"/>
    </row>
    <row r="2395" spans="4:4">
      <c r="D2395" s="85"/>
    </row>
    <row r="2396" spans="4:4">
      <c r="D2396" s="85"/>
    </row>
    <row r="2397" spans="4:4">
      <c r="D2397" s="85"/>
    </row>
    <row r="2398" spans="4:4">
      <c r="D2398" s="85"/>
    </row>
    <row r="2399" spans="4:4">
      <c r="D2399" s="85"/>
    </row>
    <row r="2400" spans="4:4">
      <c r="D2400" s="85"/>
    </row>
    <row r="2401" spans="4:4">
      <c r="D2401" s="85"/>
    </row>
    <row r="2402" spans="4:4">
      <c r="D2402" s="85"/>
    </row>
    <row r="2403" spans="4:4">
      <c r="D2403" s="85"/>
    </row>
    <row r="2404" spans="4:4">
      <c r="D2404" s="85"/>
    </row>
    <row r="2405" spans="4:4">
      <c r="D2405" s="85"/>
    </row>
    <row r="2406" spans="4:4">
      <c r="D2406" s="85"/>
    </row>
    <row r="2407" spans="4:4">
      <c r="D2407" s="85"/>
    </row>
    <row r="2408" spans="4:4">
      <c r="D2408" s="85"/>
    </row>
    <row r="2409" spans="4:4">
      <c r="D2409" s="85"/>
    </row>
    <row r="2410" spans="4:4">
      <c r="D2410" s="85"/>
    </row>
    <row r="2411" spans="4:4">
      <c r="D2411" s="85"/>
    </row>
    <row r="2412" spans="4:4">
      <c r="D2412" s="85"/>
    </row>
    <row r="2413" spans="4:4">
      <c r="D2413" s="85"/>
    </row>
    <row r="2414" spans="4:4">
      <c r="D2414" s="85"/>
    </row>
    <row r="2415" spans="4:4">
      <c r="D2415" s="85"/>
    </row>
    <row r="2416" spans="4:4">
      <c r="D2416" s="85"/>
    </row>
    <row r="2417" spans="4:4">
      <c r="D2417" s="85"/>
    </row>
    <row r="2418" spans="4:4">
      <c r="D2418" s="85"/>
    </row>
    <row r="2419" spans="4:4">
      <c r="D2419" s="85"/>
    </row>
    <row r="2420" spans="4:4">
      <c r="D2420" s="85"/>
    </row>
    <row r="2421" spans="4:4">
      <c r="D2421" s="85"/>
    </row>
    <row r="2422" spans="4:4">
      <c r="D2422" s="85"/>
    </row>
    <row r="2423" spans="4:4">
      <c r="D2423" s="85"/>
    </row>
    <row r="2424" spans="4:4">
      <c r="D2424" s="85"/>
    </row>
    <row r="2425" spans="4:4">
      <c r="D2425" s="85"/>
    </row>
    <row r="2426" spans="4:4">
      <c r="D2426" s="85"/>
    </row>
    <row r="2427" spans="4:4">
      <c r="D2427" s="85"/>
    </row>
    <row r="2428" spans="4:4">
      <c r="D2428" s="85"/>
    </row>
    <row r="2429" spans="4:4">
      <c r="D2429" s="85"/>
    </row>
    <row r="2430" spans="4:4">
      <c r="D2430" s="85"/>
    </row>
    <row r="2431" spans="4:4">
      <c r="D2431" s="85"/>
    </row>
    <row r="2432" spans="4:4">
      <c r="D2432" s="85"/>
    </row>
    <row r="2433" spans="4:4">
      <c r="D2433" s="85"/>
    </row>
    <row r="2434" spans="4:4">
      <c r="D2434" s="85"/>
    </row>
    <row r="2435" spans="4:4">
      <c r="D2435" s="85"/>
    </row>
    <row r="2436" spans="4:4">
      <c r="D2436" s="85"/>
    </row>
    <row r="2437" spans="4:4">
      <c r="D2437" s="85"/>
    </row>
    <row r="2438" spans="4:4">
      <c r="D2438" s="85"/>
    </row>
    <row r="2439" spans="4:4">
      <c r="D2439" s="85"/>
    </row>
    <row r="2440" spans="4:4">
      <c r="D2440" s="85"/>
    </row>
    <row r="2441" spans="4:4">
      <c r="D2441" s="85"/>
    </row>
    <row r="2442" spans="4:4">
      <c r="D2442" s="85"/>
    </row>
    <row r="2443" spans="4:4">
      <c r="D2443" s="85"/>
    </row>
    <row r="2444" spans="4:4">
      <c r="D2444" s="85"/>
    </row>
    <row r="2445" spans="4:4">
      <c r="D2445" s="85"/>
    </row>
    <row r="2446" spans="4:4">
      <c r="D2446" s="85"/>
    </row>
    <row r="2447" spans="4:4">
      <c r="D2447" s="85"/>
    </row>
    <row r="2448" spans="4:4">
      <c r="D2448" s="85"/>
    </row>
    <row r="2449" spans="4:4">
      <c r="D2449" s="85"/>
    </row>
    <row r="2450" spans="4:4">
      <c r="D2450" s="85"/>
    </row>
    <row r="2451" spans="4:4">
      <c r="D2451" s="85"/>
    </row>
    <row r="2452" spans="4:4">
      <c r="D2452" s="85"/>
    </row>
    <row r="2453" spans="4:4">
      <c r="D2453" s="85"/>
    </row>
    <row r="2454" spans="4:4">
      <c r="D2454" s="85"/>
    </row>
    <row r="2455" spans="4:4">
      <c r="D2455" s="85"/>
    </row>
    <row r="2456" spans="4:4">
      <c r="D2456" s="85"/>
    </row>
    <row r="2457" spans="4:4">
      <c r="D2457" s="85"/>
    </row>
    <row r="2458" spans="4:4">
      <c r="D2458" s="85"/>
    </row>
    <row r="2459" spans="4:4">
      <c r="D2459" s="85"/>
    </row>
    <row r="2460" spans="4:4">
      <c r="D2460" s="85"/>
    </row>
    <row r="2461" spans="4:4">
      <c r="D2461" s="85"/>
    </row>
    <row r="2462" spans="4:4">
      <c r="D2462" s="85"/>
    </row>
    <row r="2463" spans="4:4">
      <c r="D2463" s="85"/>
    </row>
    <row r="2464" spans="4:4">
      <c r="D2464" s="85"/>
    </row>
    <row r="2465" spans="4:4">
      <c r="D2465" s="85"/>
    </row>
    <row r="2466" spans="4:4">
      <c r="D2466" s="85"/>
    </row>
    <row r="2467" spans="4:4">
      <c r="D2467" s="85"/>
    </row>
    <row r="2468" spans="4:4">
      <c r="D2468" s="85"/>
    </row>
    <row r="2469" spans="4:4">
      <c r="D2469" s="85"/>
    </row>
    <row r="2470" spans="4:4">
      <c r="D2470" s="85"/>
    </row>
    <row r="2471" spans="4:4">
      <c r="D2471" s="85"/>
    </row>
    <row r="2472" spans="4:4">
      <c r="D2472" s="85"/>
    </row>
    <row r="2473" spans="4:4">
      <c r="D2473" s="85"/>
    </row>
    <row r="2474" spans="4:4">
      <c r="D2474" s="85"/>
    </row>
    <row r="2475" spans="4:4">
      <c r="D2475" s="85"/>
    </row>
    <row r="2476" spans="4:4">
      <c r="D2476" s="85"/>
    </row>
    <row r="2477" spans="4:4">
      <c r="D2477" s="85"/>
    </row>
    <row r="2478" spans="4:4">
      <c r="D2478" s="85"/>
    </row>
    <row r="2479" spans="4:4">
      <c r="D2479" s="85"/>
    </row>
    <row r="2480" spans="4:4">
      <c r="D2480" s="85"/>
    </row>
    <row r="2481" spans="4:4">
      <c r="D2481" s="85"/>
    </row>
    <row r="2482" spans="4:4">
      <c r="D2482" s="85"/>
    </row>
    <row r="2483" spans="4:4">
      <c r="D2483" s="85"/>
    </row>
    <row r="2484" spans="4:4">
      <c r="D2484" s="85"/>
    </row>
    <row r="2485" spans="4:4">
      <c r="D2485" s="85"/>
    </row>
    <row r="2486" spans="4:4">
      <c r="D2486" s="85"/>
    </row>
    <row r="2487" spans="4:4">
      <c r="D2487" s="85"/>
    </row>
    <row r="2488" spans="4:4">
      <c r="D2488" s="85"/>
    </row>
    <row r="2489" spans="4:4">
      <c r="D2489" s="85"/>
    </row>
    <row r="2490" spans="4:4">
      <c r="D2490" s="85"/>
    </row>
    <row r="2491" spans="4:4">
      <c r="D2491" s="85"/>
    </row>
    <row r="2492" spans="4:4">
      <c r="D2492" s="85"/>
    </row>
    <row r="2493" spans="4:4">
      <c r="D2493" s="85"/>
    </row>
    <row r="2494" spans="4:4">
      <c r="D2494" s="85"/>
    </row>
    <row r="2495" spans="4:4">
      <c r="D2495" s="85"/>
    </row>
    <row r="2496" spans="4:4">
      <c r="D2496" s="85"/>
    </row>
    <row r="2497" spans="4:4">
      <c r="D2497" s="85"/>
    </row>
    <row r="2498" spans="4:4">
      <c r="D2498" s="85"/>
    </row>
    <row r="2499" spans="4:4">
      <c r="D2499" s="85"/>
    </row>
    <row r="2500" spans="4:4">
      <c r="D2500" s="85"/>
    </row>
    <row r="2501" spans="4:4">
      <c r="D2501" s="85"/>
    </row>
    <row r="2502" spans="4:4">
      <c r="D2502" s="85"/>
    </row>
    <row r="2503" spans="4:4">
      <c r="D2503" s="85"/>
    </row>
    <row r="2504" spans="4:4">
      <c r="D2504" s="85"/>
    </row>
    <row r="2505" spans="4:4">
      <c r="D2505" s="85"/>
    </row>
    <row r="2506" spans="4:4">
      <c r="D2506" s="85"/>
    </row>
    <row r="2507" spans="4:4">
      <c r="D2507" s="85"/>
    </row>
    <row r="2508" spans="4:4">
      <c r="D2508" s="85"/>
    </row>
    <row r="2509" spans="4:4">
      <c r="D2509" s="85"/>
    </row>
    <row r="2510" spans="4:4">
      <c r="D2510" s="85"/>
    </row>
    <row r="2511" spans="4:4">
      <c r="D2511" s="85"/>
    </row>
    <row r="2512" spans="4:4">
      <c r="D2512" s="85"/>
    </row>
    <row r="2513" spans="4:4">
      <c r="D2513" s="85"/>
    </row>
    <row r="2514" spans="4:4">
      <c r="D2514" s="85"/>
    </row>
    <row r="2515" spans="4:4">
      <c r="D2515" s="85"/>
    </row>
    <row r="2516" spans="4:4">
      <c r="D2516" s="85"/>
    </row>
    <row r="2517" spans="4:4">
      <c r="D2517" s="85"/>
    </row>
    <row r="2518" spans="4:4">
      <c r="D2518" s="85"/>
    </row>
    <row r="2519" spans="4:4">
      <c r="D2519" s="85"/>
    </row>
    <row r="2520" spans="4:4">
      <c r="D2520" s="85"/>
    </row>
    <row r="2521" spans="4:4">
      <c r="D2521" s="85"/>
    </row>
    <row r="2522" spans="4:4">
      <c r="D2522" s="85"/>
    </row>
    <row r="2523" spans="4:4">
      <c r="D2523" s="85"/>
    </row>
    <row r="2524" spans="4:4">
      <c r="D2524" s="85"/>
    </row>
    <row r="2525" spans="4:4">
      <c r="D2525" s="85"/>
    </row>
    <row r="2526" spans="4:4">
      <c r="D2526" s="85"/>
    </row>
    <row r="2527" spans="4:4">
      <c r="D2527" s="85"/>
    </row>
    <row r="2528" spans="4:4">
      <c r="D2528" s="85"/>
    </row>
    <row r="2529" spans="4:4">
      <c r="D2529" s="85"/>
    </row>
    <row r="2530" spans="4:4">
      <c r="D2530" s="85"/>
    </row>
    <row r="2531" spans="4:4">
      <c r="D2531" s="85"/>
    </row>
    <row r="2532" spans="4:4">
      <c r="D2532" s="85"/>
    </row>
    <row r="2533" spans="4:4">
      <c r="D2533" s="85"/>
    </row>
    <row r="2534" spans="4:4">
      <c r="D2534" s="85"/>
    </row>
    <row r="2535" spans="4:4">
      <c r="D2535" s="85"/>
    </row>
    <row r="2536" spans="4:4">
      <c r="D2536" s="85"/>
    </row>
    <row r="2537" spans="4:4">
      <c r="D2537" s="85"/>
    </row>
    <row r="2538" spans="4:4">
      <c r="D2538" s="85"/>
    </row>
    <row r="2539" spans="4:4">
      <c r="D2539" s="85"/>
    </row>
    <row r="2540" spans="4:4">
      <c r="D2540" s="85"/>
    </row>
    <row r="2541" spans="4:4">
      <c r="D2541" s="85"/>
    </row>
    <row r="2542" spans="4:4">
      <c r="D2542" s="85"/>
    </row>
    <row r="2543" spans="4:4">
      <c r="D2543" s="85"/>
    </row>
    <row r="2544" spans="4:4">
      <c r="D2544" s="85"/>
    </row>
    <row r="2545" spans="4:4">
      <c r="D2545" s="85"/>
    </row>
    <row r="2546" spans="4:4">
      <c r="D2546" s="85"/>
    </row>
    <row r="2547" spans="4:4">
      <c r="D2547" s="85"/>
    </row>
    <row r="2548" spans="4:4">
      <c r="D2548" s="85"/>
    </row>
    <row r="2549" spans="4:4">
      <c r="D2549" s="85"/>
    </row>
    <row r="2550" spans="4:4">
      <c r="D2550" s="85"/>
    </row>
    <row r="2551" spans="4:4">
      <c r="D2551" s="85"/>
    </row>
    <row r="2552" spans="4:4">
      <c r="D2552" s="85"/>
    </row>
    <row r="2553" spans="4:4">
      <c r="D2553" s="85"/>
    </row>
    <row r="2554" spans="4:4">
      <c r="D2554" s="85"/>
    </row>
    <row r="2555" spans="4:4">
      <c r="D2555" s="85"/>
    </row>
    <row r="2556" spans="4:4">
      <c r="D2556" s="85"/>
    </row>
    <row r="2557" spans="4:4">
      <c r="D2557" s="85"/>
    </row>
    <row r="2558" spans="4:4">
      <c r="D2558" s="85"/>
    </row>
    <row r="2559" spans="4:4">
      <c r="D2559" s="85"/>
    </row>
    <row r="2560" spans="4:4">
      <c r="D2560" s="85"/>
    </row>
    <row r="2561" spans="4:4">
      <c r="D2561" s="85"/>
    </row>
    <row r="2562" spans="4:4">
      <c r="D2562" s="85"/>
    </row>
    <row r="2563" spans="4:4">
      <c r="D2563" s="85"/>
    </row>
    <row r="2564" spans="4:4">
      <c r="D2564" s="85"/>
    </row>
    <row r="2565" spans="4:4">
      <c r="D2565" s="85"/>
    </row>
    <row r="2566" spans="4:4">
      <c r="D2566" s="85"/>
    </row>
    <row r="2567" spans="4:4">
      <c r="D2567" s="85"/>
    </row>
    <row r="2568" spans="4:4">
      <c r="D2568" s="85"/>
    </row>
    <row r="2569" spans="4:4">
      <c r="D2569" s="85"/>
    </row>
    <row r="2570" spans="4:4">
      <c r="D2570" s="85"/>
    </row>
    <row r="2571" spans="4:4">
      <c r="D2571" s="85"/>
    </row>
    <row r="2572" spans="4:4">
      <c r="D2572" s="85"/>
    </row>
    <row r="2573" spans="4:4">
      <c r="D2573" s="85"/>
    </row>
    <row r="2574" spans="4:4">
      <c r="D2574" s="85"/>
    </row>
    <row r="2575" spans="4:4">
      <c r="D2575" s="85"/>
    </row>
    <row r="2576" spans="4:4">
      <c r="D2576" s="85"/>
    </row>
    <row r="2577" spans="4:4">
      <c r="D2577" s="85"/>
    </row>
    <row r="2578" spans="4:4">
      <c r="D2578" s="85"/>
    </row>
    <row r="2579" spans="4:4">
      <c r="D2579" s="85"/>
    </row>
    <row r="2580" spans="4:4">
      <c r="D2580" s="85"/>
    </row>
    <row r="2581" spans="4:4">
      <c r="D2581" s="85"/>
    </row>
    <row r="2582" spans="4:4">
      <c r="D2582" s="85"/>
    </row>
    <row r="2583" spans="4:4">
      <c r="D2583" s="85"/>
    </row>
    <row r="2584" spans="4:4">
      <c r="D2584" s="85"/>
    </row>
    <row r="2585" spans="4:4">
      <c r="D2585" s="85"/>
    </row>
    <row r="2586" spans="4:4">
      <c r="D2586" s="85"/>
    </row>
    <row r="2587" spans="4:4">
      <c r="D2587" s="85"/>
    </row>
    <row r="2588" spans="4:4">
      <c r="D2588" s="85"/>
    </row>
    <row r="2589" spans="4:4">
      <c r="D2589" s="85"/>
    </row>
    <row r="2590" spans="4:4">
      <c r="D2590" s="85"/>
    </row>
    <row r="2591" spans="4:4">
      <c r="D2591" s="85"/>
    </row>
    <row r="2592" spans="4:4">
      <c r="D2592" s="85"/>
    </row>
    <row r="2593" spans="4:4">
      <c r="D2593" s="85"/>
    </row>
    <row r="2594" spans="4:4">
      <c r="D2594" s="85"/>
    </row>
    <row r="2595" spans="4:4">
      <c r="D2595" s="85"/>
    </row>
    <row r="2596" spans="4:4">
      <c r="D2596" s="85"/>
    </row>
    <row r="2597" spans="4:4">
      <c r="D2597" s="85"/>
    </row>
    <row r="2598" spans="4:4">
      <c r="D2598" s="85"/>
    </row>
    <row r="2599" spans="4:4">
      <c r="D2599" s="85"/>
    </row>
    <row r="2600" spans="4:4">
      <c r="D2600" s="85"/>
    </row>
    <row r="2601" spans="4:4">
      <c r="D2601" s="85"/>
    </row>
    <row r="2602" spans="4:4">
      <c r="D2602" s="85"/>
    </row>
    <row r="2603" spans="4:4">
      <c r="D2603" s="85"/>
    </row>
    <row r="2604" spans="4:4">
      <c r="D2604" s="85"/>
    </row>
    <row r="2605" spans="4:4">
      <c r="D2605" s="85"/>
    </row>
    <row r="2606" spans="4:4">
      <c r="D2606" s="85"/>
    </row>
    <row r="2607" spans="4:4">
      <c r="D2607" s="85"/>
    </row>
    <row r="2608" spans="4:4">
      <c r="D2608" s="85"/>
    </row>
    <row r="2609" spans="4:4">
      <c r="D2609" s="85"/>
    </row>
    <row r="2610" spans="4:4">
      <c r="D2610" s="85"/>
    </row>
    <row r="2611" spans="4:4">
      <c r="D2611" s="85"/>
    </row>
    <row r="2612" spans="4:4">
      <c r="D2612" s="85"/>
    </row>
    <row r="2613" spans="4:4">
      <c r="D2613" s="85"/>
    </row>
    <row r="2614" spans="4:4">
      <c r="D2614" s="85"/>
    </row>
    <row r="2615" spans="4:4">
      <c r="D2615" s="85"/>
    </row>
    <row r="2616" spans="4:4">
      <c r="D2616" s="85"/>
    </row>
    <row r="2617" spans="4:4">
      <c r="D2617" s="85"/>
    </row>
    <row r="2618" spans="4:4">
      <c r="D2618" s="85"/>
    </row>
    <row r="2619" spans="4:4">
      <c r="D2619" s="85"/>
    </row>
    <row r="2620" spans="4:4">
      <c r="D2620" s="85"/>
    </row>
    <row r="2621" spans="4:4">
      <c r="D2621" s="85"/>
    </row>
    <row r="2622" spans="4:4">
      <c r="D2622" s="85"/>
    </row>
    <row r="2623" spans="4:4">
      <c r="D2623" s="85"/>
    </row>
    <row r="2624" spans="4:4">
      <c r="D2624" s="85"/>
    </row>
    <row r="2625" spans="4:4">
      <c r="D2625" s="85"/>
    </row>
    <row r="2626" spans="4:4">
      <c r="D2626" s="85"/>
    </row>
    <row r="2627" spans="4:4">
      <c r="D2627" s="85"/>
    </row>
    <row r="2628" spans="4:4">
      <c r="D2628" s="85"/>
    </row>
    <row r="2629" spans="4:4">
      <c r="D2629" s="85"/>
    </row>
    <row r="2630" spans="4:4">
      <c r="D2630" s="85"/>
    </row>
    <row r="2631" spans="4:4">
      <c r="D2631" s="85"/>
    </row>
    <row r="2632" spans="4:4">
      <c r="D2632" s="85"/>
    </row>
    <row r="2633" spans="4:4">
      <c r="D2633" s="85"/>
    </row>
    <row r="2634" spans="4:4">
      <c r="D2634" s="85"/>
    </row>
    <row r="2635" spans="4:4">
      <c r="D2635" s="85"/>
    </row>
    <row r="2636" spans="4:4">
      <c r="D2636" s="85"/>
    </row>
    <row r="2637" spans="4:4">
      <c r="D2637" s="85"/>
    </row>
    <row r="2638" spans="4:4">
      <c r="D2638" s="85"/>
    </row>
    <row r="2639" spans="4:4">
      <c r="D2639" s="85"/>
    </row>
    <row r="2640" spans="4:4">
      <c r="D2640" s="85"/>
    </row>
    <row r="2641" spans="4:4">
      <c r="D2641" s="85"/>
    </row>
    <row r="2642" spans="4:4">
      <c r="D2642" s="85"/>
    </row>
    <row r="2643" spans="4:4">
      <c r="D2643" s="85"/>
    </row>
    <row r="2644" spans="4:4">
      <c r="D2644" s="85"/>
    </row>
    <row r="2645" spans="4:4">
      <c r="D2645" s="85"/>
    </row>
    <row r="2646" spans="4:4">
      <c r="D2646" s="85"/>
    </row>
    <row r="2647" spans="4:4">
      <c r="D2647" s="85"/>
    </row>
    <row r="2648" spans="4:4">
      <c r="D2648" s="85"/>
    </row>
    <row r="2649" spans="4:4">
      <c r="D2649" s="85"/>
    </row>
    <row r="2650" spans="4:4">
      <c r="D2650" s="85"/>
    </row>
    <row r="2651" spans="4:4">
      <c r="D2651" s="85"/>
    </row>
    <row r="2652" spans="4:4">
      <c r="D2652" s="85"/>
    </row>
    <row r="2653" spans="4:4">
      <c r="D2653" s="85"/>
    </row>
    <row r="2654" spans="4:4">
      <c r="D2654" s="85"/>
    </row>
    <row r="2655" spans="4:4">
      <c r="D2655" s="85"/>
    </row>
    <row r="2656" spans="4:4">
      <c r="D2656" s="85"/>
    </row>
    <row r="2657" spans="4:4">
      <c r="D2657" s="85"/>
    </row>
    <row r="2658" spans="4:4">
      <c r="D2658" s="85"/>
    </row>
    <row r="2659" spans="4:4">
      <c r="D2659" s="85"/>
    </row>
    <row r="2660" spans="4:4">
      <c r="D2660" s="85"/>
    </row>
    <row r="2661" spans="4:4">
      <c r="D2661" s="85"/>
    </row>
    <row r="2662" spans="4:4">
      <c r="D2662" s="85"/>
    </row>
    <row r="2663" spans="4:4">
      <c r="D2663" s="85"/>
    </row>
    <row r="2664" spans="4:4">
      <c r="D2664" s="85"/>
    </row>
    <row r="2665" spans="4:4">
      <c r="D2665" s="85"/>
    </row>
    <row r="2666" spans="4:4">
      <c r="D2666" s="85"/>
    </row>
    <row r="2667" spans="4:4">
      <c r="D2667" s="85"/>
    </row>
    <row r="2668" spans="4:4">
      <c r="D2668" s="85"/>
    </row>
    <row r="2669" spans="4:4">
      <c r="D2669" s="85"/>
    </row>
    <row r="2670" spans="4:4">
      <c r="D2670" s="85"/>
    </row>
    <row r="2671" spans="4:4">
      <c r="D2671" s="85"/>
    </row>
    <row r="2672" spans="4:4">
      <c r="D2672" s="85"/>
    </row>
    <row r="2673" spans="4:4">
      <c r="D2673" s="85"/>
    </row>
    <row r="2674" spans="4:4">
      <c r="D2674" s="85"/>
    </row>
    <row r="2675" spans="4:4">
      <c r="D2675" s="85"/>
    </row>
    <row r="2676" spans="4:4">
      <c r="D2676" s="85"/>
    </row>
    <row r="2677" spans="4:4">
      <c r="D2677" s="85"/>
    </row>
    <row r="2678" spans="4:4">
      <c r="D2678" s="85"/>
    </row>
    <row r="2679" spans="4:4">
      <c r="D2679" s="85"/>
    </row>
    <row r="2680" spans="4:4">
      <c r="D2680" s="85"/>
    </row>
    <row r="2681" spans="4:4">
      <c r="D2681" s="85"/>
    </row>
    <row r="2682" spans="4:4">
      <c r="D2682" s="85"/>
    </row>
    <row r="2683" spans="4:4">
      <c r="D2683" s="85"/>
    </row>
    <row r="2684" spans="4:4">
      <c r="D2684" s="85"/>
    </row>
    <row r="2685" spans="4:4">
      <c r="D2685" s="85"/>
    </row>
    <row r="2686" spans="4:4">
      <c r="D2686" s="85"/>
    </row>
    <row r="2687" spans="4:4">
      <c r="D2687" s="85"/>
    </row>
    <row r="2688" spans="4:4">
      <c r="D2688" s="85"/>
    </row>
    <row r="2689" spans="4:4">
      <c r="D2689" s="85"/>
    </row>
    <row r="2690" spans="4:4">
      <c r="D2690" s="85"/>
    </row>
    <row r="2691" spans="4:4">
      <c r="D2691" s="85"/>
    </row>
    <row r="2692" spans="4:4">
      <c r="D2692" s="85"/>
    </row>
    <row r="2693" spans="4:4">
      <c r="D2693" s="85"/>
    </row>
    <row r="2694" spans="4:4">
      <c r="D2694" s="85"/>
    </row>
  </sheetData>
  <mergeCells count="199">
    <mergeCell ref="A1691:B1691"/>
    <mergeCell ref="C1550:G1550"/>
    <mergeCell ref="C1553:G1553"/>
    <mergeCell ref="C1556:G1556"/>
    <mergeCell ref="C1559:G1559"/>
    <mergeCell ref="C1573:G1573"/>
    <mergeCell ref="C1584:G1584"/>
    <mergeCell ref="C1587:G1587"/>
    <mergeCell ref="C1683:G1683"/>
    <mergeCell ref="C1688:G1688"/>
    <mergeCell ref="C1385:G1385"/>
    <mergeCell ref="C1406:G1406"/>
    <mergeCell ref="C1425:G1425"/>
    <mergeCell ref="C1432:G1432"/>
    <mergeCell ref="C1471:G1471"/>
    <mergeCell ref="C1511:G1511"/>
    <mergeCell ref="C1533:G1533"/>
    <mergeCell ref="C1544:G1544"/>
    <mergeCell ref="C1547:G1547"/>
    <mergeCell ref="C1253:G1253"/>
    <mergeCell ref="C1256:G1256"/>
    <mergeCell ref="C1263:G1263"/>
    <mergeCell ref="C1266:G1266"/>
    <mergeCell ref="C1291:G1291"/>
    <mergeCell ref="C1317:G1317"/>
    <mergeCell ref="C1320:G1320"/>
    <mergeCell ref="C1321:G1321"/>
    <mergeCell ref="C1351:G1351"/>
    <mergeCell ref="C1028:G1028"/>
    <mergeCell ref="C1033:G1033"/>
    <mergeCell ref="C1034:G1034"/>
    <mergeCell ref="C1112:G1112"/>
    <mergeCell ref="C1173:G1173"/>
    <mergeCell ref="C1174:G1174"/>
    <mergeCell ref="C1211:G1211"/>
    <mergeCell ref="C1224:G1224"/>
    <mergeCell ref="C1248:G1248"/>
    <mergeCell ref="C967:G967"/>
    <mergeCell ref="C973:G973"/>
    <mergeCell ref="C978:G978"/>
    <mergeCell ref="C1014:G1014"/>
    <mergeCell ref="C1018:G1018"/>
    <mergeCell ref="C1019:G1019"/>
    <mergeCell ref="C1023:G1023"/>
    <mergeCell ref="C1024:G1024"/>
    <mergeCell ref="C1027:G1027"/>
    <mergeCell ref="C902:G902"/>
    <mergeCell ref="C925:G925"/>
    <mergeCell ref="C929:G929"/>
    <mergeCell ref="C933:G933"/>
    <mergeCell ref="C938:G938"/>
    <mergeCell ref="C944:G944"/>
    <mergeCell ref="C950:G950"/>
    <mergeCell ref="C955:G955"/>
    <mergeCell ref="C960:G960"/>
    <mergeCell ref="C788:G788"/>
    <mergeCell ref="C824:G824"/>
    <mergeCell ref="C836:G836"/>
    <mergeCell ref="C848:G848"/>
    <mergeCell ref="C851:G851"/>
    <mergeCell ref="C869:G869"/>
    <mergeCell ref="C872:G872"/>
    <mergeCell ref="C886:G886"/>
    <mergeCell ref="C891:G891"/>
    <mergeCell ref="C739:G739"/>
    <mergeCell ref="C740:G740"/>
    <mergeCell ref="C745:G745"/>
    <mergeCell ref="C750:G750"/>
    <mergeCell ref="C753:G753"/>
    <mergeCell ref="C755:G755"/>
    <mergeCell ref="C758:G758"/>
    <mergeCell ref="C781:G781"/>
    <mergeCell ref="C782:G782"/>
    <mergeCell ref="C638:G638"/>
    <mergeCell ref="C639:G639"/>
    <mergeCell ref="C718:G718"/>
    <mergeCell ref="C721:G721"/>
    <mergeCell ref="C724:G724"/>
    <mergeCell ref="C727:G727"/>
    <mergeCell ref="C730:G730"/>
    <mergeCell ref="C733:G733"/>
    <mergeCell ref="C736:G736"/>
    <mergeCell ref="C629:G629"/>
    <mergeCell ref="C630:G630"/>
    <mergeCell ref="C631:G631"/>
    <mergeCell ref="C632:G632"/>
    <mergeCell ref="C633:G633"/>
    <mergeCell ref="C634:G634"/>
    <mergeCell ref="C635:G635"/>
    <mergeCell ref="C636:G636"/>
    <mergeCell ref="C637:G637"/>
    <mergeCell ref="C551:G551"/>
    <mergeCell ref="C559:G559"/>
    <mergeCell ref="C565:G565"/>
    <mergeCell ref="C570:G570"/>
    <mergeCell ref="C573:G573"/>
    <mergeCell ref="C579:G579"/>
    <mergeCell ref="C583:G583"/>
    <mergeCell ref="C592:G592"/>
    <mergeCell ref="C595:G595"/>
    <mergeCell ref="C522:G522"/>
    <mergeCell ref="C525:G525"/>
    <mergeCell ref="C526:G526"/>
    <mergeCell ref="C531:G531"/>
    <mergeCell ref="C532:G532"/>
    <mergeCell ref="C536:G536"/>
    <mergeCell ref="C540:G540"/>
    <mergeCell ref="C544:G544"/>
    <mergeCell ref="C547:G547"/>
    <mergeCell ref="C449:G449"/>
    <mergeCell ref="C453:G453"/>
    <mergeCell ref="C456:G456"/>
    <mergeCell ref="C459:G459"/>
    <mergeCell ref="C462:G462"/>
    <mergeCell ref="C465:G465"/>
    <mergeCell ref="C517:G517"/>
    <mergeCell ref="C518:G518"/>
    <mergeCell ref="C521:G521"/>
    <mergeCell ref="C375:G375"/>
    <mergeCell ref="C377:G377"/>
    <mergeCell ref="C380:G380"/>
    <mergeCell ref="C383:G383"/>
    <mergeCell ref="C387:G387"/>
    <mergeCell ref="C422:G422"/>
    <mergeCell ref="C424:G424"/>
    <mergeCell ref="C435:G435"/>
    <mergeCell ref="C445:G445"/>
    <mergeCell ref="C314:G314"/>
    <mergeCell ref="C328:G328"/>
    <mergeCell ref="C338:G338"/>
    <mergeCell ref="C342:G342"/>
    <mergeCell ref="C346:G346"/>
    <mergeCell ref="C349:G349"/>
    <mergeCell ref="C356:G356"/>
    <mergeCell ref="C361:G361"/>
    <mergeCell ref="C368:G368"/>
    <mergeCell ref="C234:G234"/>
    <mergeCell ref="C242:G242"/>
    <mergeCell ref="C245:G245"/>
    <mergeCell ref="C253:G253"/>
    <mergeCell ref="C259:G259"/>
    <mergeCell ref="C262:G262"/>
    <mergeCell ref="C288:G288"/>
    <mergeCell ref="C296:G296"/>
    <mergeCell ref="C311:G311"/>
    <mergeCell ref="C186:G186"/>
    <mergeCell ref="C190:G190"/>
    <mergeCell ref="C196:G196"/>
    <mergeCell ref="C199:G199"/>
    <mergeCell ref="C204:G204"/>
    <mergeCell ref="C207:G207"/>
    <mergeCell ref="C211:G211"/>
    <mergeCell ref="C222:G222"/>
    <mergeCell ref="C227:G227"/>
    <mergeCell ref="C131:G131"/>
    <mergeCell ref="C135:G135"/>
    <mergeCell ref="C138:G138"/>
    <mergeCell ref="C141:G141"/>
    <mergeCell ref="C149:G149"/>
    <mergeCell ref="C154:G154"/>
    <mergeCell ref="C168:G168"/>
    <mergeCell ref="C172:G172"/>
    <mergeCell ref="C175:G175"/>
    <mergeCell ref="C90:G90"/>
    <mergeCell ref="C91:G91"/>
    <mergeCell ref="C100:G100"/>
    <mergeCell ref="C103:G103"/>
    <mergeCell ref="C116:G116"/>
    <mergeCell ref="C119:G119"/>
    <mergeCell ref="C122:G122"/>
    <mergeCell ref="C125:G125"/>
    <mergeCell ref="C126:G126"/>
    <mergeCell ref="C60:G60"/>
    <mergeCell ref="C63:G63"/>
    <mergeCell ref="C66:G66"/>
    <mergeCell ref="C71:G71"/>
    <mergeCell ref="C74:G74"/>
    <mergeCell ref="C77:G77"/>
    <mergeCell ref="C80:G80"/>
    <mergeCell ref="C84:G84"/>
    <mergeCell ref="C87:G87"/>
    <mergeCell ref="C28:G28"/>
    <mergeCell ref="C33:G33"/>
    <mergeCell ref="C36:G36"/>
    <mergeCell ref="C41:G41"/>
    <mergeCell ref="C44:G44"/>
    <mergeCell ref="C45:G45"/>
    <mergeCell ref="C48:G48"/>
    <mergeCell ref="C49:G49"/>
    <mergeCell ref="C57:G57"/>
    <mergeCell ref="A1:G1"/>
    <mergeCell ref="C2:G2"/>
    <mergeCell ref="C3:G3"/>
    <mergeCell ref="C4:G4"/>
    <mergeCell ref="C10:G10"/>
    <mergeCell ref="C13:G13"/>
    <mergeCell ref="C16:G16"/>
    <mergeCell ref="C19:G19"/>
    <mergeCell ref="C25:G25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015"/>
  <sheetViews>
    <sheetView workbookViewId="0">
      <pane ySplit="7" topLeftCell="A8" activePane="bottomLeft" state="frozen"/>
      <selection pane="bottomLeft" sqref="A1:G1"/>
    </sheetView>
  </sheetViews>
  <sheetFormatPr defaultColWidth="8.42578125" defaultRowHeight="12.75" customHeight="1" outlineLevelRow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9" max="29" width="11.5703125" hidden="1" customWidth="1"/>
    <col min="31" max="41" width="11.5703125" hidden="1" customWidth="1"/>
  </cols>
  <sheetData>
    <row r="1" spans="1:60" ht="15.75" customHeight="1">
      <c r="A1" s="239" t="s">
        <v>216</v>
      </c>
      <c r="B1" s="239"/>
      <c r="C1" s="239"/>
      <c r="D1" s="239"/>
      <c r="E1" s="239"/>
      <c r="F1" s="239"/>
      <c r="G1" s="239"/>
      <c r="AG1" t="s">
        <v>145</v>
      </c>
    </row>
    <row r="2" spans="1:60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60" ht="24.75" customHeight="1">
      <c r="A3" s="135" t="s">
        <v>142</v>
      </c>
      <c r="B3" s="136" t="s">
        <v>50</v>
      </c>
      <c r="C3" s="240" t="s">
        <v>4</v>
      </c>
      <c r="D3" s="240"/>
      <c r="E3" s="240"/>
      <c r="F3" s="240"/>
      <c r="G3" s="240"/>
      <c r="AC3" s="140" t="s">
        <v>146</v>
      </c>
      <c r="AG3" t="s">
        <v>149</v>
      </c>
    </row>
    <row r="4" spans="1:60" ht="24.75" customHeight="1">
      <c r="A4" s="141" t="s">
        <v>143</v>
      </c>
      <c r="B4" s="142" t="s">
        <v>52</v>
      </c>
      <c r="C4" s="241" t="s">
        <v>53</v>
      </c>
      <c r="D4" s="241"/>
      <c r="E4" s="241"/>
      <c r="F4" s="241"/>
      <c r="G4" s="241"/>
      <c r="AG4" t="s">
        <v>150</v>
      </c>
    </row>
    <row r="5" spans="1:60">
      <c r="D5" s="85"/>
    </row>
    <row r="6" spans="1:60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60" hidden="1">
      <c r="A7" s="133"/>
      <c r="B7" s="137"/>
      <c r="C7" s="137"/>
      <c r="D7" s="139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>
      <c r="A8" s="150" t="s">
        <v>174</v>
      </c>
      <c r="B8" s="151" t="s">
        <v>103</v>
      </c>
      <c r="C8" s="152" t="s">
        <v>104</v>
      </c>
      <c r="D8" s="153"/>
      <c r="E8" s="154"/>
      <c r="F8" s="155"/>
      <c r="G8" s="155">
        <f>SUMIF(AG9,"&lt;&gt;NOR",G9)</f>
        <v>0</v>
      </c>
      <c r="H8" s="155"/>
      <c r="I8" s="155">
        <f>SUM(I9)</f>
        <v>0</v>
      </c>
      <c r="J8" s="155"/>
      <c r="K8" s="155">
        <f>SUM(K9)</f>
        <v>0</v>
      </c>
      <c r="L8" s="155"/>
      <c r="M8" s="155">
        <f>SUM(M9)</f>
        <v>0</v>
      </c>
      <c r="N8" s="155"/>
      <c r="O8" s="155">
        <f>SUM(O9)</f>
        <v>0</v>
      </c>
      <c r="P8" s="155"/>
      <c r="Q8" s="155">
        <f>SUM(Q9)</f>
        <v>0</v>
      </c>
      <c r="R8" s="155"/>
      <c r="S8" s="155"/>
      <c r="T8" s="156"/>
      <c r="U8" s="157"/>
      <c r="V8" s="157">
        <f>SUM(V9)</f>
        <v>0</v>
      </c>
      <c r="W8" s="157"/>
      <c r="X8" s="157"/>
      <c r="AG8" t="s">
        <v>175</v>
      </c>
    </row>
    <row r="9" spans="1:60" outlineLevel="1">
      <c r="A9" s="158">
        <v>1</v>
      </c>
      <c r="B9" s="159" t="s">
        <v>2066</v>
      </c>
      <c r="C9" s="160" t="s">
        <v>2067</v>
      </c>
      <c r="D9" s="161" t="s">
        <v>275</v>
      </c>
      <c r="E9" s="162">
        <v>1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/>
      <c r="S9" s="164" t="s">
        <v>276</v>
      </c>
      <c r="T9" s="165" t="s">
        <v>180</v>
      </c>
      <c r="U9" s="166">
        <v>0</v>
      </c>
      <c r="V9" s="166">
        <f>ROUND(E9*U9,2)</f>
        <v>0</v>
      </c>
      <c r="W9" s="166"/>
      <c r="X9" s="166" t="s">
        <v>221</v>
      </c>
      <c r="Y9" s="167"/>
      <c r="Z9" s="167"/>
      <c r="AA9" s="167"/>
      <c r="AB9" s="167"/>
      <c r="AC9" s="167"/>
      <c r="AD9" s="167"/>
      <c r="AE9" s="167"/>
      <c r="AF9" s="167"/>
      <c r="AG9" s="167" t="s">
        <v>222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>
      <c r="A10" s="133"/>
      <c r="B10" s="137"/>
      <c r="C10" s="171"/>
      <c r="D10" s="139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AE10">
        <v>15</v>
      </c>
      <c r="AF10">
        <v>21</v>
      </c>
      <c r="AG10" t="s">
        <v>161</v>
      </c>
    </row>
    <row r="11" spans="1:60">
      <c r="A11" s="172"/>
      <c r="B11" s="173" t="s">
        <v>18</v>
      </c>
      <c r="C11" s="174"/>
      <c r="D11" s="175"/>
      <c r="E11" s="176"/>
      <c r="F11" s="176"/>
      <c r="G11" s="177">
        <f>G8</f>
        <v>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AE11">
        <f>SUMIF(L7:L9,AE10,G7:G9)</f>
        <v>0</v>
      </c>
      <c r="AF11">
        <f>SUMIF(L7:L9,AF10,G7:G9)</f>
        <v>0</v>
      </c>
      <c r="AG11" t="s">
        <v>214</v>
      </c>
    </row>
    <row r="12" spans="1:60">
      <c r="A12" s="245" t="s">
        <v>2057</v>
      </c>
      <c r="B12" s="245"/>
      <c r="C12" s="171"/>
      <c r="D12" s="139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spans="1:60">
      <c r="A13" s="133"/>
      <c r="B13" s="137" t="s">
        <v>2058</v>
      </c>
      <c r="C13" s="171" t="s">
        <v>2059</v>
      </c>
      <c r="D13" s="139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AG13" t="s">
        <v>2060</v>
      </c>
    </row>
    <row r="14" spans="1:60">
      <c r="A14" s="133"/>
      <c r="B14" s="137" t="s">
        <v>2061</v>
      </c>
      <c r="C14" s="171" t="s">
        <v>2062</v>
      </c>
      <c r="D14" s="139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AG14" t="s">
        <v>2063</v>
      </c>
    </row>
    <row r="15" spans="1:60">
      <c r="A15" s="133"/>
      <c r="B15" s="137"/>
      <c r="C15" s="171" t="s">
        <v>2064</v>
      </c>
      <c r="D15" s="139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AG15" t="s">
        <v>2065</v>
      </c>
    </row>
    <row r="16" spans="1:60">
      <c r="A16" s="133"/>
      <c r="B16" s="137"/>
      <c r="C16" s="171"/>
      <c r="D16" s="139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spans="3:33">
      <c r="C17" s="178"/>
      <c r="D17" s="85"/>
      <c r="AG17" t="s">
        <v>215</v>
      </c>
    </row>
    <row r="18" spans="3:33">
      <c r="D18" s="85"/>
    </row>
    <row r="19" spans="3:33">
      <c r="D19" s="85"/>
    </row>
    <row r="20" spans="3:33">
      <c r="D20" s="85"/>
    </row>
    <row r="21" spans="3:33">
      <c r="D21" s="85"/>
    </row>
    <row r="22" spans="3:33">
      <c r="D22" s="85"/>
    </row>
    <row r="23" spans="3:33">
      <c r="D23" s="85"/>
    </row>
    <row r="24" spans="3:33">
      <c r="D24" s="85"/>
    </row>
    <row r="25" spans="3:33">
      <c r="D25" s="85"/>
    </row>
    <row r="26" spans="3:33">
      <c r="D26" s="85"/>
    </row>
    <row r="27" spans="3:33">
      <c r="D27" s="85"/>
    </row>
    <row r="28" spans="3:33">
      <c r="D28" s="85"/>
    </row>
    <row r="29" spans="3:33">
      <c r="D29" s="85"/>
    </row>
    <row r="30" spans="3:33">
      <c r="D30" s="85"/>
    </row>
    <row r="31" spans="3:33">
      <c r="D31" s="85"/>
    </row>
    <row r="32" spans="3:33">
      <c r="D32" s="85"/>
    </row>
    <row r="33" spans="4:4">
      <c r="D33" s="85"/>
    </row>
    <row r="34" spans="4:4">
      <c r="D34" s="85"/>
    </row>
    <row r="35" spans="4:4">
      <c r="D35" s="85"/>
    </row>
    <row r="36" spans="4:4">
      <c r="D36" s="85"/>
    </row>
    <row r="37" spans="4:4">
      <c r="D37" s="85"/>
    </row>
    <row r="38" spans="4:4">
      <c r="D38" s="85"/>
    </row>
    <row r="39" spans="4:4">
      <c r="D39" s="85"/>
    </row>
    <row r="40" spans="4:4">
      <c r="D40" s="85"/>
    </row>
    <row r="41" spans="4:4">
      <c r="D41" s="85"/>
    </row>
    <row r="42" spans="4:4">
      <c r="D42" s="85"/>
    </row>
    <row r="43" spans="4:4">
      <c r="D43" s="85"/>
    </row>
    <row r="44" spans="4:4">
      <c r="D44" s="85"/>
    </row>
    <row r="45" spans="4:4">
      <c r="D45" s="85"/>
    </row>
    <row r="46" spans="4:4">
      <c r="D46" s="85"/>
    </row>
    <row r="47" spans="4:4">
      <c r="D47" s="85"/>
    </row>
    <row r="48" spans="4:4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4">
      <c r="D81" s="85"/>
    </row>
    <row r="82" spans="4:4">
      <c r="D82" s="85"/>
    </row>
    <row r="83" spans="4:4">
      <c r="D83" s="85"/>
    </row>
    <row r="84" spans="4:4">
      <c r="D84" s="85"/>
    </row>
    <row r="85" spans="4:4">
      <c r="D85" s="85"/>
    </row>
    <row r="86" spans="4:4">
      <c r="D86" s="85"/>
    </row>
    <row r="87" spans="4:4">
      <c r="D87" s="85"/>
    </row>
    <row r="88" spans="4:4">
      <c r="D88" s="85"/>
    </row>
    <row r="89" spans="4:4">
      <c r="D89" s="85"/>
    </row>
    <row r="90" spans="4:4">
      <c r="D90" s="85"/>
    </row>
    <row r="91" spans="4:4">
      <c r="D91" s="85"/>
    </row>
    <row r="92" spans="4:4">
      <c r="D92" s="85"/>
    </row>
    <row r="93" spans="4:4">
      <c r="D93" s="85"/>
    </row>
    <row r="94" spans="4:4">
      <c r="D94" s="85"/>
    </row>
    <row r="95" spans="4:4">
      <c r="D95" s="85"/>
    </row>
    <row r="96" spans="4:4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  <row r="135" spans="4:4">
      <c r="D135" s="85"/>
    </row>
    <row r="136" spans="4:4">
      <c r="D136" s="85"/>
    </row>
    <row r="137" spans="4:4">
      <c r="D137" s="85"/>
    </row>
    <row r="138" spans="4:4">
      <c r="D138" s="85"/>
    </row>
    <row r="139" spans="4:4">
      <c r="D139" s="85"/>
    </row>
    <row r="140" spans="4:4">
      <c r="D140" s="85"/>
    </row>
    <row r="141" spans="4:4">
      <c r="D141" s="85"/>
    </row>
    <row r="142" spans="4:4">
      <c r="D142" s="85"/>
    </row>
    <row r="143" spans="4:4">
      <c r="D143" s="85"/>
    </row>
    <row r="144" spans="4:4">
      <c r="D144" s="85"/>
    </row>
    <row r="145" spans="4:4">
      <c r="D145" s="85"/>
    </row>
    <row r="146" spans="4:4">
      <c r="D146" s="85"/>
    </row>
    <row r="147" spans="4:4">
      <c r="D147" s="85"/>
    </row>
    <row r="148" spans="4:4">
      <c r="D148" s="85"/>
    </row>
    <row r="149" spans="4:4">
      <c r="D149" s="85"/>
    </row>
    <row r="150" spans="4:4">
      <c r="D150" s="85"/>
    </row>
    <row r="151" spans="4:4">
      <c r="D151" s="85"/>
    </row>
    <row r="152" spans="4:4">
      <c r="D152" s="85"/>
    </row>
    <row r="153" spans="4:4">
      <c r="D153" s="85"/>
    </row>
    <row r="154" spans="4:4">
      <c r="D154" s="85"/>
    </row>
    <row r="155" spans="4:4">
      <c r="D155" s="85"/>
    </row>
    <row r="156" spans="4:4">
      <c r="D156" s="85"/>
    </row>
    <row r="157" spans="4:4">
      <c r="D157" s="85"/>
    </row>
    <row r="158" spans="4:4">
      <c r="D158" s="85"/>
    </row>
    <row r="159" spans="4:4">
      <c r="D159" s="85"/>
    </row>
    <row r="160" spans="4:4">
      <c r="D160" s="85"/>
    </row>
    <row r="161" spans="4:4">
      <c r="D161" s="85"/>
    </row>
    <row r="162" spans="4:4">
      <c r="D162" s="85"/>
    </row>
    <row r="163" spans="4:4">
      <c r="D163" s="85"/>
    </row>
    <row r="164" spans="4:4">
      <c r="D164" s="85"/>
    </row>
    <row r="165" spans="4:4">
      <c r="D165" s="85"/>
    </row>
    <row r="166" spans="4:4">
      <c r="D166" s="85"/>
    </row>
    <row r="167" spans="4:4">
      <c r="D167" s="85"/>
    </row>
    <row r="168" spans="4:4">
      <c r="D168" s="85"/>
    </row>
    <row r="169" spans="4:4">
      <c r="D169" s="85"/>
    </row>
    <row r="170" spans="4:4">
      <c r="D170" s="85"/>
    </row>
    <row r="171" spans="4:4">
      <c r="D171" s="85"/>
    </row>
    <row r="172" spans="4:4">
      <c r="D172" s="85"/>
    </row>
    <row r="173" spans="4:4">
      <c r="D173" s="85"/>
    </row>
    <row r="174" spans="4:4">
      <c r="D174" s="85"/>
    </row>
    <row r="175" spans="4:4">
      <c r="D175" s="85"/>
    </row>
    <row r="176" spans="4:4">
      <c r="D176" s="85"/>
    </row>
    <row r="177" spans="4:4">
      <c r="D177" s="85"/>
    </row>
    <row r="178" spans="4:4">
      <c r="D178" s="85"/>
    </row>
    <row r="179" spans="4:4">
      <c r="D179" s="85"/>
    </row>
    <row r="180" spans="4:4">
      <c r="D180" s="85"/>
    </row>
    <row r="181" spans="4:4">
      <c r="D181" s="85"/>
    </row>
    <row r="182" spans="4:4">
      <c r="D182" s="85"/>
    </row>
    <row r="183" spans="4:4">
      <c r="D183" s="85"/>
    </row>
    <row r="184" spans="4:4">
      <c r="D184" s="85"/>
    </row>
    <row r="185" spans="4:4">
      <c r="D185" s="85"/>
    </row>
    <row r="186" spans="4:4">
      <c r="D186" s="85"/>
    </row>
    <row r="187" spans="4:4">
      <c r="D187" s="85"/>
    </row>
    <row r="188" spans="4:4">
      <c r="D188" s="85"/>
    </row>
    <row r="189" spans="4:4">
      <c r="D189" s="85"/>
    </row>
    <row r="190" spans="4:4">
      <c r="D190" s="85"/>
    </row>
    <row r="191" spans="4:4">
      <c r="D191" s="85"/>
    </row>
    <row r="192" spans="4:4">
      <c r="D192" s="85"/>
    </row>
    <row r="193" spans="4:4">
      <c r="D193" s="85"/>
    </row>
    <row r="194" spans="4:4">
      <c r="D194" s="85"/>
    </row>
    <row r="195" spans="4:4">
      <c r="D195" s="85"/>
    </row>
    <row r="196" spans="4:4">
      <c r="D196" s="85"/>
    </row>
    <row r="197" spans="4:4">
      <c r="D197" s="85"/>
    </row>
    <row r="198" spans="4:4">
      <c r="D198" s="85"/>
    </row>
    <row r="199" spans="4:4">
      <c r="D199" s="85"/>
    </row>
    <row r="200" spans="4:4">
      <c r="D200" s="85"/>
    </row>
    <row r="201" spans="4:4">
      <c r="D201" s="85"/>
    </row>
    <row r="202" spans="4:4">
      <c r="D202" s="85"/>
    </row>
    <row r="203" spans="4:4">
      <c r="D203" s="85"/>
    </row>
    <row r="204" spans="4:4">
      <c r="D204" s="85"/>
    </row>
    <row r="205" spans="4:4">
      <c r="D205" s="85"/>
    </row>
    <row r="206" spans="4:4">
      <c r="D206" s="85"/>
    </row>
    <row r="207" spans="4:4">
      <c r="D207" s="85"/>
    </row>
    <row r="208" spans="4:4">
      <c r="D208" s="85"/>
    </row>
    <row r="209" spans="4:4">
      <c r="D209" s="85"/>
    </row>
    <row r="210" spans="4:4">
      <c r="D210" s="85"/>
    </row>
    <row r="211" spans="4:4">
      <c r="D211" s="85"/>
    </row>
    <row r="212" spans="4:4">
      <c r="D212" s="85"/>
    </row>
    <row r="213" spans="4:4">
      <c r="D213" s="85"/>
    </row>
    <row r="214" spans="4:4">
      <c r="D214" s="85"/>
    </row>
    <row r="215" spans="4:4">
      <c r="D215" s="85"/>
    </row>
    <row r="216" spans="4:4">
      <c r="D216" s="85"/>
    </row>
    <row r="217" spans="4:4">
      <c r="D217" s="85"/>
    </row>
    <row r="218" spans="4:4">
      <c r="D218" s="85"/>
    </row>
    <row r="219" spans="4:4">
      <c r="D219" s="85"/>
    </row>
    <row r="220" spans="4:4">
      <c r="D220" s="85"/>
    </row>
    <row r="221" spans="4:4">
      <c r="D221" s="85"/>
    </row>
    <row r="222" spans="4:4">
      <c r="D222" s="85"/>
    </row>
    <row r="223" spans="4:4">
      <c r="D223" s="85"/>
    </row>
    <row r="224" spans="4:4">
      <c r="D224" s="85"/>
    </row>
    <row r="225" spans="4:4">
      <c r="D225" s="85"/>
    </row>
    <row r="226" spans="4:4">
      <c r="D226" s="85"/>
    </row>
    <row r="227" spans="4:4">
      <c r="D227" s="85"/>
    </row>
    <row r="228" spans="4:4">
      <c r="D228" s="85"/>
    </row>
    <row r="229" spans="4:4">
      <c r="D229" s="85"/>
    </row>
    <row r="230" spans="4:4">
      <c r="D230" s="85"/>
    </row>
    <row r="231" spans="4:4">
      <c r="D231" s="85"/>
    </row>
    <row r="232" spans="4:4">
      <c r="D232" s="85"/>
    </row>
    <row r="233" spans="4:4">
      <c r="D233" s="85"/>
    </row>
    <row r="234" spans="4:4">
      <c r="D234" s="85"/>
    </row>
    <row r="235" spans="4:4">
      <c r="D235" s="85"/>
    </row>
    <row r="236" spans="4:4">
      <c r="D236" s="85"/>
    </row>
    <row r="237" spans="4:4">
      <c r="D237" s="85"/>
    </row>
    <row r="238" spans="4:4">
      <c r="D238" s="85"/>
    </row>
    <row r="239" spans="4:4">
      <c r="D239" s="85"/>
    </row>
    <row r="240" spans="4:4">
      <c r="D240" s="85"/>
    </row>
    <row r="241" spans="4:4">
      <c r="D241" s="85"/>
    </row>
    <row r="242" spans="4:4">
      <c r="D242" s="85"/>
    </row>
    <row r="243" spans="4:4">
      <c r="D243" s="85"/>
    </row>
    <row r="244" spans="4:4">
      <c r="D244" s="85"/>
    </row>
    <row r="245" spans="4:4">
      <c r="D245" s="85"/>
    </row>
    <row r="246" spans="4:4">
      <c r="D246" s="85"/>
    </row>
    <row r="247" spans="4:4">
      <c r="D247" s="85"/>
    </row>
    <row r="248" spans="4:4">
      <c r="D248" s="85"/>
    </row>
    <row r="249" spans="4:4">
      <c r="D249" s="85"/>
    </row>
    <row r="250" spans="4:4">
      <c r="D250" s="85"/>
    </row>
    <row r="251" spans="4:4">
      <c r="D251" s="85"/>
    </row>
    <row r="252" spans="4:4">
      <c r="D252" s="85"/>
    </row>
    <row r="253" spans="4:4">
      <c r="D253" s="85"/>
    </row>
    <row r="254" spans="4:4">
      <c r="D254" s="85"/>
    </row>
    <row r="255" spans="4:4">
      <c r="D255" s="85"/>
    </row>
    <row r="256" spans="4:4">
      <c r="D256" s="85"/>
    </row>
    <row r="257" spans="4:4">
      <c r="D257" s="85"/>
    </row>
    <row r="258" spans="4:4">
      <c r="D258" s="85"/>
    </row>
    <row r="259" spans="4:4">
      <c r="D259" s="85"/>
    </row>
    <row r="260" spans="4:4">
      <c r="D260" s="85"/>
    </row>
    <row r="261" spans="4:4">
      <c r="D261" s="85"/>
    </row>
    <row r="262" spans="4:4">
      <c r="D262" s="85"/>
    </row>
    <row r="263" spans="4:4">
      <c r="D263" s="85"/>
    </row>
    <row r="264" spans="4:4">
      <c r="D264" s="85"/>
    </row>
    <row r="265" spans="4:4">
      <c r="D265" s="85"/>
    </row>
    <row r="266" spans="4:4">
      <c r="D266" s="85"/>
    </row>
    <row r="267" spans="4:4">
      <c r="D267" s="85"/>
    </row>
    <row r="268" spans="4:4">
      <c r="D268" s="85"/>
    </row>
    <row r="269" spans="4:4">
      <c r="D269" s="85"/>
    </row>
    <row r="270" spans="4:4">
      <c r="D270" s="85"/>
    </row>
    <row r="271" spans="4:4">
      <c r="D271" s="85"/>
    </row>
    <row r="272" spans="4:4">
      <c r="D272" s="85"/>
    </row>
    <row r="273" spans="4:4">
      <c r="D273" s="85"/>
    </row>
    <row r="274" spans="4:4">
      <c r="D274" s="85"/>
    </row>
    <row r="275" spans="4:4">
      <c r="D275" s="85"/>
    </row>
    <row r="276" spans="4:4">
      <c r="D276" s="85"/>
    </row>
    <row r="277" spans="4:4">
      <c r="D277" s="85"/>
    </row>
    <row r="278" spans="4:4">
      <c r="D278" s="85"/>
    </row>
    <row r="279" spans="4:4">
      <c r="D279" s="85"/>
    </row>
    <row r="280" spans="4:4">
      <c r="D280" s="85"/>
    </row>
    <row r="281" spans="4:4">
      <c r="D281" s="85"/>
    </row>
    <row r="282" spans="4:4">
      <c r="D282" s="85"/>
    </row>
    <row r="283" spans="4:4">
      <c r="D283" s="85"/>
    </row>
    <row r="284" spans="4:4">
      <c r="D284" s="85"/>
    </row>
    <row r="285" spans="4:4">
      <c r="D285" s="85"/>
    </row>
    <row r="286" spans="4:4">
      <c r="D286" s="85"/>
    </row>
    <row r="287" spans="4:4">
      <c r="D287" s="85"/>
    </row>
    <row r="288" spans="4:4">
      <c r="D288" s="85"/>
    </row>
    <row r="289" spans="4:4">
      <c r="D289" s="85"/>
    </row>
    <row r="290" spans="4:4">
      <c r="D290" s="85"/>
    </row>
    <row r="291" spans="4:4">
      <c r="D291" s="85"/>
    </row>
    <row r="292" spans="4:4">
      <c r="D292" s="85"/>
    </row>
    <row r="293" spans="4:4">
      <c r="D293" s="85"/>
    </row>
    <row r="294" spans="4:4">
      <c r="D294" s="85"/>
    </row>
    <row r="295" spans="4:4">
      <c r="D295" s="85"/>
    </row>
    <row r="296" spans="4:4">
      <c r="D296" s="85"/>
    </row>
    <row r="297" spans="4:4">
      <c r="D297" s="85"/>
    </row>
    <row r="298" spans="4:4">
      <c r="D298" s="85"/>
    </row>
    <row r="299" spans="4:4">
      <c r="D299" s="85"/>
    </row>
    <row r="300" spans="4:4">
      <c r="D300" s="85"/>
    </row>
    <row r="301" spans="4:4">
      <c r="D301" s="85"/>
    </row>
    <row r="302" spans="4:4">
      <c r="D302" s="85"/>
    </row>
    <row r="303" spans="4:4">
      <c r="D303" s="85"/>
    </row>
    <row r="304" spans="4:4">
      <c r="D304" s="85"/>
    </row>
    <row r="305" spans="4:4">
      <c r="D305" s="85"/>
    </row>
    <row r="306" spans="4:4">
      <c r="D306" s="85"/>
    </row>
    <row r="307" spans="4:4">
      <c r="D307" s="85"/>
    </row>
    <row r="308" spans="4:4">
      <c r="D308" s="85"/>
    </row>
    <row r="309" spans="4:4">
      <c r="D309" s="85"/>
    </row>
    <row r="310" spans="4:4">
      <c r="D310" s="85"/>
    </row>
    <row r="311" spans="4:4">
      <c r="D311" s="85"/>
    </row>
    <row r="312" spans="4:4">
      <c r="D312" s="85"/>
    </row>
    <row r="313" spans="4:4">
      <c r="D313" s="85"/>
    </row>
    <row r="314" spans="4:4">
      <c r="D314" s="85"/>
    </row>
    <row r="315" spans="4:4">
      <c r="D315" s="85"/>
    </row>
    <row r="316" spans="4:4">
      <c r="D316" s="85"/>
    </row>
    <row r="317" spans="4:4">
      <c r="D317" s="85"/>
    </row>
    <row r="318" spans="4:4">
      <c r="D318" s="85"/>
    </row>
    <row r="319" spans="4:4">
      <c r="D319" s="85"/>
    </row>
    <row r="320" spans="4:4">
      <c r="D320" s="85"/>
    </row>
    <row r="321" spans="4:4">
      <c r="D321" s="85"/>
    </row>
    <row r="322" spans="4:4">
      <c r="D322" s="85"/>
    </row>
    <row r="323" spans="4:4">
      <c r="D323" s="85"/>
    </row>
    <row r="324" spans="4:4">
      <c r="D324" s="85"/>
    </row>
    <row r="325" spans="4:4">
      <c r="D325" s="85"/>
    </row>
    <row r="326" spans="4:4">
      <c r="D326" s="85"/>
    </row>
    <row r="327" spans="4:4">
      <c r="D327" s="85"/>
    </row>
    <row r="328" spans="4:4">
      <c r="D328" s="85"/>
    </row>
    <row r="329" spans="4:4">
      <c r="D329" s="85"/>
    </row>
    <row r="330" spans="4:4">
      <c r="D330" s="85"/>
    </row>
    <row r="331" spans="4:4">
      <c r="D331" s="85"/>
    </row>
    <row r="332" spans="4:4">
      <c r="D332" s="85"/>
    </row>
    <row r="333" spans="4:4">
      <c r="D333" s="85"/>
    </row>
    <row r="334" spans="4:4">
      <c r="D334" s="85"/>
    </row>
    <row r="335" spans="4:4">
      <c r="D335" s="85"/>
    </row>
    <row r="336" spans="4:4">
      <c r="D336" s="85"/>
    </row>
    <row r="337" spans="4:4">
      <c r="D337" s="85"/>
    </row>
    <row r="338" spans="4:4">
      <c r="D338" s="85"/>
    </row>
    <row r="339" spans="4:4">
      <c r="D339" s="85"/>
    </row>
    <row r="340" spans="4:4">
      <c r="D340" s="85"/>
    </row>
    <row r="341" spans="4:4">
      <c r="D341" s="85"/>
    </row>
    <row r="342" spans="4:4">
      <c r="D342" s="85"/>
    </row>
    <row r="343" spans="4:4">
      <c r="D343" s="85"/>
    </row>
    <row r="344" spans="4:4">
      <c r="D344" s="85"/>
    </row>
    <row r="345" spans="4:4">
      <c r="D345" s="85"/>
    </row>
    <row r="346" spans="4:4">
      <c r="D346" s="85"/>
    </row>
    <row r="347" spans="4:4">
      <c r="D347" s="85"/>
    </row>
    <row r="348" spans="4:4">
      <c r="D348" s="85"/>
    </row>
    <row r="349" spans="4:4">
      <c r="D349" s="85"/>
    </row>
    <row r="350" spans="4:4">
      <c r="D350" s="85"/>
    </row>
    <row r="351" spans="4:4">
      <c r="D351" s="85"/>
    </row>
    <row r="352" spans="4:4">
      <c r="D352" s="85"/>
    </row>
    <row r="353" spans="4:4">
      <c r="D353" s="85"/>
    </row>
    <row r="354" spans="4:4">
      <c r="D354" s="85"/>
    </row>
    <row r="355" spans="4:4">
      <c r="D355" s="85"/>
    </row>
    <row r="356" spans="4:4">
      <c r="D356" s="85"/>
    </row>
    <row r="357" spans="4:4">
      <c r="D357" s="85"/>
    </row>
    <row r="358" spans="4:4">
      <c r="D358" s="85"/>
    </row>
    <row r="359" spans="4:4">
      <c r="D359" s="85"/>
    </row>
    <row r="360" spans="4:4">
      <c r="D360" s="85"/>
    </row>
    <row r="361" spans="4:4">
      <c r="D361" s="85"/>
    </row>
    <row r="362" spans="4:4">
      <c r="D362" s="85"/>
    </row>
    <row r="363" spans="4:4">
      <c r="D363" s="85"/>
    </row>
    <row r="364" spans="4:4">
      <c r="D364" s="85"/>
    </row>
    <row r="365" spans="4:4">
      <c r="D365" s="85"/>
    </row>
    <row r="366" spans="4:4">
      <c r="D366" s="85"/>
    </row>
    <row r="367" spans="4:4">
      <c r="D367" s="85"/>
    </row>
    <row r="368" spans="4:4">
      <c r="D368" s="85"/>
    </row>
    <row r="369" spans="4:4">
      <c r="D369" s="85"/>
    </row>
    <row r="370" spans="4:4">
      <c r="D370" s="85"/>
    </row>
    <row r="371" spans="4:4">
      <c r="D371" s="85"/>
    </row>
    <row r="372" spans="4:4">
      <c r="D372" s="85"/>
    </row>
    <row r="373" spans="4:4">
      <c r="D373" s="85"/>
    </row>
    <row r="374" spans="4:4">
      <c r="D374" s="85"/>
    </row>
    <row r="375" spans="4:4">
      <c r="D375" s="85"/>
    </row>
    <row r="376" spans="4:4">
      <c r="D376" s="85"/>
    </row>
    <row r="377" spans="4:4">
      <c r="D377" s="85"/>
    </row>
    <row r="378" spans="4:4">
      <c r="D378" s="85"/>
    </row>
    <row r="379" spans="4:4">
      <c r="D379" s="85"/>
    </row>
    <row r="380" spans="4:4">
      <c r="D380" s="85"/>
    </row>
    <row r="381" spans="4:4">
      <c r="D381" s="85"/>
    </row>
    <row r="382" spans="4:4">
      <c r="D382" s="85"/>
    </row>
    <row r="383" spans="4:4">
      <c r="D383" s="85"/>
    </row>
    <row r="384" spans="4:4">
      <c r="D384" s="85"/>
    </row>
    <row r="385" spans="4:4">
      <c r="D385" s="85"/>
    </row>
    <row r="386" spans="4:4">
      <c r="D386" s="85"/>
    </row>
    <row r="387" spans="4:4">
      <c r="D387" s="85"/>
    </row>
    <row r="388" spans="4:4">
      <c r="D388" s="85"/>
    </row>
    <row r="389" spans="4:4">
      <c r="D389" s="85"/>
    </row>
    <row r="390" spans="4:4">
      <c r="D390" s="85"/>
    </row>
    <row r="391" spans="4:4">
      <c r="D391" s="85"/>
    </row>
    <row r="392" spans="4:4">
      <c r="D392" s="85"/>
    </row>
    <row r="393" spans="4:4">
      <c r="D393" s="85"/>
    </row>
    <row r="394" spans="4:4">
      <c r="D394" s="85"/>
    </row>
    <row r="395" spans="4:4">
      <c r="D395" s="85"/>
    </row>
    <row r="396" spans="4:4">
      <c r="D396" s="85"/>
    </row>
    <row r="397" spans="4:4">
      <c r="D397" s="85"/>
    </row>
    <row r="398" spans="4:4">
      <c r="D398" s="85"/>
    </row>
    <row r="399" spans="4:4">
      <c r="D399" s="85"/>
    </row>
    <row r="400" spans="4:4">
      <c r="D400" s="85"/>
    </row>
    <row r="401" spans="4:4">
      <c r="D401" s="85"/>
    </row>
    <row r="402" spans="4:4">
      <c r="D402" s="85"/>
    </row>
    <row r="403" spans="4:4">
      <c r="D403" s="85"/>
    </row>
    <row r="404" spans="4:4">
      <c r="D404" s="85"/>
    </row>
    <row r="405" spans="4:4">
      <c r="D405" s="85"/>
    </row>
    <row r="406" spans="4:4">
      <c r="D406" s="85"/>
    </row>
    <row r="407" spans="4:4">
      <c r="D407" s="85"/>
    </row>
    <row r="408" spans="4:4">
      <c r="D408" s="85"/>
    </row>
    <row r="409" spans="4:4">
      <c r="D409" s="85"/>
    </row>
    <row r="410" spans="4:4">
      <c r="D410" s="85"/>
    </row>
    <row r="411" spans="4:4">
      <c r="D411" s="85"/>
    </row>
    <row r="412" spans="4:4">
      <c r="D412" s="85"/>
    </row>
    <row r="413" spans="4:4">
      <c r="D413" s="85"/>
    </row>
    <row r="414" spans="4:4">
      <c r="D414" s="85"/>
    </row>
    <row r="415" spans="4:4">
      <c r="D415" s="85"/>
    </row>
    <row r="416" spans="4:4">
      <c r="D416" s="85"/>
    </row>
    <row r="417" spans="4:4">
      <c r="D417" s="85"/>
    </row>
    <row r="418" spans="4:4">
      <c r="D418" s="85"/>
    </row>
    <row r="419" spans="4:4">
      <c r="D419" s="85"/>
    </row>
    <row r="420" spans="4:4">
      <c r="D420" s="85"/>
    </row>
    <row r="421" spans="4:4">
      <c r="D421" s="85"/>
    </row>
    <row r="422" spans="4:4">
      <c r="D422" s="85"/>
    </row>
    <row r="423" spans="4:4">
      <c r="D423" s="85"/>
    </row>
    <row r="424" spans="4:4">
      <c r="D424" s="85"/>
    </row>
    <row r="425" spans="4:4">
      <c r="D425" s="85"/>
    </row>
    <row r="426" spans="4:4">
      <c r="D426" s="85"/>
    </row>
    <row r="427" spans="4:4">
      <c r="D427" s="85"/>
    </row>
    <row r="428" spans="4:4">
      <c r="D428" s="85"/>
    </row>
    <row r="429" spans="4:4">
      <c r="D429" s="85"/>
    </row>
    <row r="430" spans="4:4">
      <c r="D430" s="85"/>
    </row>
    <row r="431" spans="4:4">
      <c r="D431" s="85"/>
    </row>
    <row r="432" spans="4:4">
      <c r="D432" s="85"/>
    </row>
    <row r="433" spans="4:4">
      <c r="D433" s="85"/>
    </row>
    <row r="434" spans="4:4">
      <c r="D434" s="85"/>
    </row>
    <row r="435" spans="4:4">
      <c r="D435" s="85"/>
    </row>
    <row r="436" spans="4:4">
      <c r="D436" s="85"/>
    </row>
    <row r="437" spans="4:4">
      <c r="D437" s="85"/>
    </row>
    <row r="438" spans="4:4">
      <c r="D438" s="85"/>
    </row>
    <row r="439" spans="4:4">
      <c r="D439" s="85"/>
    </row>
    <row r="440" spans="4:4">
      <c r="D440" s="85"/>
    </row>
    <row r="441" spans="4:4">
      <c r="D441" s="85"/>
    </row>
    <row r="442" spans="4:4">
      <c r="D442" s="85"/>
    </row>
    <row r="443" spans="4:4">
      <c r="D443" s="85"/>
    </row>
    <row r="444" spans="4:4">
      <c r="D444" s="85"/>
    </row>
    <row r="445" spans="4:4">
      <c r="D445" s="85"/>
    </row>
    <row r="446" spans="4:4">
      <c r="D446" s="85"/>
    </row>
    <row r="447" spans="4:4">
      <c r="D447" s="85"/>
    </row>
    <row r="448" spans="4:4">
      <c r="D448" s="85"/>
    </row>
    <row r="449" spans="4:4">
      <c r="D449" s="85"/>
    </row>
    <row r="450" spans="4:4">
      <c r="D450" s="85"/>
    </row>
    <row r="451" spans="4:4">
      <c r="D451" s="85"/>
    </row>
    <row r="452" spans="4:4">
      <c r="D452" s="85"/>
    </row>
    <row r="453" spans="4:4">
      <c r="D453" s="85"/>
    </row>
    <row r="454" spans="4:4">
      <c r="D454" s="85"/>
    </row>
    <row r="455" spans="4:4">
      <c r="D455" s="85"/>
    </row>
    <row r="456" spans="4:4">
      <c r="D456" s="85"/>
    </row>
    <row r="457" spans="4:4">
      <c r="D457" s="85"/>
    </row>
    <row r="458" spans="4:4">
      <c r="D458" s="85"/>
    </row>
    <row r="459" spans="4:4">
      <c r="D459" s="85"/>
    </row>
    <row r="460" spans="4:4">
      <c r="D460" s="85"/>
    </row>
    <row r="461" spans="4:4">
      <c r="D461" s="85"/>
    </row>
    <row r="462" spans="4:4">
      <c r="D462" s="85"/>
    </row>
    <row r="463" spans="4:4">
      <c r="D463" s="85"/>
    </row>
    <row r="464" spans="4:4">
      <c r="D464" s="85"/>
    </row>
    <row r="465" spans="4:4">
      <c r="D465" s="85"/>
    </row>
    <row r="466" spans="4:4">
      <c r="D466" s="85"/>
    </row>
    <row r="467" spans="4:4">
      <c r="D467" s="85"/>
    </row>
    <row r="468" spans="4:4">
      <c r="D468" s="85"/>
    </row>
    <row r="469" spans="4:4">
      <c r="D469" s="85"/>
    </row>
    <row r="470" spans="4:4">
      <c r="D470" s="85"/>
    </row>
    <row r="471" spans="4:4">
      <c r="D471" s="85"/>
    </row>
    <row r="472" spans="4:4">
      <c r="D472" s="85"/>
    </row>
    <row r="473" spans="4:4">
      <c r="D473" s="85"/>
    </row>
    <row r="474" spans="4:4">
      <c r="D474" s="85"/>
    </row>
    <row r="475" spans="4:4">
      <c r="D475" s="85"/>
    </row>
    <row r="476" spans="4:4">
      <c r="D476" s="85"/>
    </row>
    <row r="477" spans="4:4">
      <c r="D477" s="85"/>
    </row>
    <row r="478" spans="4:4">
      <c r="D478" s="85"/>
    </row>
    <row r="479" spans="4:4">
      <c r="D479" s="85"/>
    </row>
    <row r="480" spans="4:4">
      <c r="D480" s="85"/>
    </row>
    <row r="481" spans="4:4">
      <c r="D481" s="85"/>
    </row>
    <row r="482" spans="4:4">
      <c r="D482" s="85"/>
    </row>
    <row r="483" spans="4:4">
      <c r="D483" s="85"/>
    </row>
    <row r="484" spans="4:4">
      <c r="D484" s="85"/>
    </row>
    <row r="485" spans="4:4">
      <c r="D485" s="85"/>
    </row>
    <row r="486" spans="4:4">
      <c r="D486" s="85"/>
    </row>
    <row r="487" spans="4:4">
      <c r="D487" s="85"/>
    </row>
    <row r="488" spans="4:4">
      <c r="D488" s="85"/>
    </row>
    <row r="489" spans="4:4">
      <c r="D489" s="85"/>
    </row>
    <row r="490" spans="4:4">
      <c r="D490" s="85"/>
    </row>
    <row r="491" spans="4:4">
      <c r="D491" s="85"/>
    </row>
    <row r="492" spans="4:4">
      <c r="D492" s="85"/>
    </row>
    <row r="493" spans="4:4">
      <c r="D493" s="85"/>
    </row>
    <row r="494" spans="4:4">
      <c r="D494" s="85"/>
    </row>
    <row r="495" spans="4:4">
      <c r="D495" s="85"/>
    </row>
    <row r="496" spans="4:4">
      <c r="D496" s="85"/>
    </row>
    <row r="497" spans="4:4">
      <c r="D497" s="85"/>
    </row>
    <row r="498" spans="4:4">
      <c r="D498" s="85"/>
    </row>
    <row r="499" spans="4:4">
      <c r="D499" s="85"/>
    </row>
    <row r="500" spans="4:4">
      <c r="D500" s="85"/>
    </row>
    <row r="501" spans="4:4">
      <c r="D501" s="85"/>
    </row>
    <row r="502" spans="4:4">
      <c r="D502" s="85"/>
    </row>
    <row r="503" spans="4:4">
      <c r="D503" s="85"/>
    </row>
    <row r="504" spans="4:4">
      <c r="D504" s="85"/>
    </row>
    <row r="505" spans="4:4">
      <c r="D505" s="85"/>
    </row>
    <row r="506" spans="4:4">
      <c r="D506" s="85"/>
    </row>
    <row r="507" spans="4:4">
      <c r="D507" s="85"/>
    </row>
    <row r="508" spans="4:4">
      <c r="D508" s="85"/>
    </row>
    <row r="509" spans="4:4">
      <c r="D509" s="85"/>
    </row>
    <row r="510" spans="4:4">
      <c r="D510" s="85"/>
    </row>
    <row r="511" spans="4:4">
      <c r="D511" s="85"/>
    </row>
    <row r="512" spans="4:4">
      <c r="D512" s="85"/>
    </row>
    <row r="513" spans="4:4">
      <c r="D513" s="85"/>
    </row>
    <row r="514" spans="4:4">
      <c r="D514" s="85"/>
    </row>
    <row r="515" spans="4:4">
      <c r="D515" s="85"/>
    </row>
    <row r="516" spans="4:4">
      <c r="D516" s="85"/>
    </row>
    <row r="517" spans="4:4">
      <c r="D517" s="85"/>
    </row>
    <row r="518" spans="4:4">
      <c r="D518" s="85"/>
    </row>
    <row r="519" spans="4:4">
      <c r="D519" s="85"/>
    </row>
    <row r="520" spans="4:4">
      <c r="D520" s="85"/>
    </row>
    <row r="521" spans="4:4">
      <c r="D521" s="85"/>
    </row>
    <row r="522" spans="4:4">
      <c r="D522" s="85"/>
    </row>
    <row r="523" spans="4:4">
      <c r="D523" s="85"/>
    </row>
    <row r="524" spans="4:4">
      <c r="D524" s="85"/>
    </row>
    <row r="525" spans="4:4">
      <c r="D525" s="85"/>
    </row>
    <row r="526" spans="4:4">
      <c r="D526" s="85"/>
    </row>
    <row r="527" spans="4:4">
      <c r="D527" s="85"/>
    </row>
    <row r="528" spans="4:4">
      <c r="D528" s="85"/>
    </row>
    <row r="529" spans="4:4">
      <c r="D529" s="85"/>
    </row>
    <row r="530" spans="4:4">
      <c r="D530" s="85"/>
    </row>
    <row r="531" spans="4:4">
      <c r="D531" s="85"/>
    </row>
    <row r="532" spans="4:4">
      <c r="D532" s="85"/>
    </row>
    <row r="533" spans="4:4">
      <c r="D533" s="85"/>
    </row>
    <row r="534" spans="4:4">
      <c r="D534" s="85"/>
    </row>
    <row r="535" spans="4:4">
      <c r="D535" s="85"/>
    </row>
    <row r="536" spans="4:4">
      <c r="D536" s="85"/>
    </row>
    <row r="537" spans="4:4">
      <c r="D537" s="85"/>
    </row>
    <row r="538" spans="4:4">
      <c r="D538" s="85"/>
    </row>
    <row r="539" spans="4:4">
      <c r="D539" s="85"/>
    </row>
    <row r="540" spans="4:4">
      <c r="D540" s="85"/>
    </row>
    <row r="541" spans="4:4">
      <c r="D541" s="85"/>
    </row>
    <row r="542" spans="4:4">
      <c r="D542" s="85"/>
    </row>
    <row r="543" spans="4:4">
      <c r="D543" s="85"/>
    </row>
    <row r="544" spans="4:4">
      <c r="D544" s="85"/>
    </row>
    <row r="545" spans="4:4">
      <c r="D545" s="85"/>
    </row>
    <row r="546" spans="4:4">
      <c r="D546" s="85"/>
    </row>
    <row r="547" spans="4:4">
      <c r="D547" s="85"/>
    </row>
    <row r="548" spans="4:4">
      <c r="D548" s="85"/>
    </row>
    <row r="549" spans="4:4">
      <c r="D549" s="85"/>
    </row>
    <row r="550" spans="4:4">
      <c r="D550" s="85"/>
    </row>
    <row r="551" spans="4:4">
      <c r="D551" s="85"/>
    </row>
    <row r="552" spans="4:4">
      <c r="D552" s="85"/>
    </row>
    <row r="553" spans="4:4">
      <c r="D553" s="85"/>
    </row>
    <row r="554" spans="4:4">
      <c r="D554" s="85"/>
    </row>
    <row r="555" spans="4:4">
      <c r="D555" s="85"/>
    </row>
    <row r="556" spans="4:4">
      <c r="D556" s="85"/>
    </row>
    <row r="557" spans="4:4">
      <c r="D557" s="85"/>
    </row>
    <row r="558" spans="4:4">
      <c r="D558" s="85"/>
    </row>
    <row r="559" spans="4:4">
      <c r="D559" s="85"/>
    </row>
    <row r="560" spans="4:4">
      <c r="D560" s="85"/>
    </row>
    <row r="561" spans="4:4">
      <c r="D561" s="85"/>
    </row>
    <row r="562" spans="4:4">
      <c r="D562" s="85"/>
    </row>
    <row r="563" spans="4:4">
      <c r="D563" s="85"/>
    </row>
    <row r="564" spans="4:4">
      <c r="D564" s="85"/>
    </row>
    <row r="565" spans="4:4">
      <c r="D565" s="85"/>
    </row>
    <row r="566" spans="4:4">
      <c r="D566" s="85"/>
    </row>
    <row r="567" spans="4:4">
      <c r="D567" s="85"/>
    </row>
    <row r="568" spans="4:4">
      <c r="D568" s="85"/>
    </row>
    <row r="569" spans="4:4">
      <c r="D569" s="85"/>
    </row>
    <row r="570" spans="4:4">
      <c r="D570" s="85"/>
    </row>
    <row r="571" spans="4:4">
      <c r="D571" s="85"/>
    </row>
    <row r="572" spans="4:4">
      <c r="D572" s="85"/>
    </row>
    <row r="573" spans="4:4">
      <c r="D573" s="85"/>
    </row>
    <row r="574" spans="4:4">
      <c r="D574" s="85"/>
    </row>
    <row r="575" spans="4:4">
      <c r="D575" s="85"/>
    </row>
    <row r="576" spans="4:4">
      <c r="D576" s="85"/>
    </row>
    <row r="577" spans="4:4">
      <c r="D577" s="85"/>
    </row>
    <row r="578" spans="4:4">
      <c r="D578" s="85"/>
    </row>
    <row r="579" spans="4:4">
      <c r="D579" s="85"/>
    </row>
    <row r="580" spans="4:4">
      <c r="D580" s="85"/>
    </row>
    <row r="581" spans="4:4">
      <c r="D581" s="85"/>
    </row>
    <row r="582" spans="4:4">
      <c r="D582" s="85"/>
    </row>
    <row r="583" spans="4:4">
      <c r="D583" s="85"/>
    </row>
    <row r="584" spans="4:4">
      <c r="D584" s="85"/>
    </row>
    <row r="585" spans="4:4">
      <c r="D585" s="85"/>
    </row>
    <row r="586" spans="4:4">
      <c r="D586" s="85"/>
    </row>
    <row r="587" spans="4:4">
      <c r="D587" s="85"/>
    </row>
    <row r="588" spans="4:4">
      <c r="D588" s="85"/>
    </row>
    <row r="589" spans="4:4">
      <c r="D589" s="85"/>
    </row>
    <row r="590" spans="4:4">
      <c r="D590" s="85"/>
    </row>
    <row r="591" spans="4:4">
      <c r="D591" s="85"/>
    </row>
    <row r="592" spans="4:4">
      <c r="D592" s="85"/>
    </row>
    <row r="593" spans="4:4">
      <c r="D593" s="85"/>
    </row>
    <row r="594" spans="4:4">
      <c r="D594" s="85"/>
    </row>
    <row r="595" spans="4:4">
      <c r="D595" s="85"/>
    </row>
    <row r="596" spans="4:4">
      <c r="D596" s="85"/>
    </row>
    <row r="597" spans="4:4">
      <c r="D597" s="85"/>
    </row>
    <row r="598" spans="4:4">
      <c r="D598" s="85"/>
    </row>
    <row r="599" spans="4:4">
      <c r="D599" s="85"/>
    </row>
    <row r="600" spans="4:4">
      <c r="D600" s="85"/>
    </row>
    <row r="601" spans="4:4">
      <c r="D601" s="85"/>
    </row>
    <row r="602" spans="4:4">
      <c r="D602" s="85"/>
    </row>
    <row r="603" spans="4:4">
      <c r="D603" s="85"/>
    </row>
    <row r="604" spans="4:4">
      <c r="D604" s="85"/>
    </row>
    <row r="605" spans="4:4">
      <c r="D605" s="85"/>
    </row>
    <row r="606" spans="4:4">
      <c r="D606" s="85"/>
    </row>
    <row r="607" spans="4:4">
      <c r="D607" s="85"/>
    </row>
    <row r="608" spans="4:4">
      <c r="D608" s="85"/>
    </row>
    <row r="609" spans="4:4">
      <c r="D609" s="85"/>
    </row>
    <row r="610" spans="4:4">
      <c r="D610" s="85"/>
    </row>
    <row r="611" spans="4:4">
      <c r="D611" s="85"/>
    </row>
    <row r="612" spans="4:4">
      <c r="D612" s="85"/>
    </row>
    <row r="613" spans="4:4">
      <c r="D613" s="85"/>
    </row>
    <row r="614" spans="4:4">
      <c r="D614" s="85"/>
    </row>
    <row r="615" spans="4:4">
      <c r="D615" s="85"/>
    </row>
    <row r="616" spans="4:4">
      <c r="D616" s="85"/>
    </row>
    <row r="617" spans="4:4">
      <c r="D617" s="85"/>
    </row>
    <row r="618" spans="4:4">
      <c r="D618" s="85"/>
    </row>
    <row r="619" spans="4:4">
      <c r="D619" s="85"/>
    </row>
    <row r="620" spans="4:4">
      <c r="D620" s="85"/>
    </row>
    <row r="621" spans="4:4">
      <c r="D621" s="85"/>
    </row>
    <row r="622" spans="4:4">
      <c r="D622" s="85"/>
    </row>
    <row r="623" spans="4:4">
      <c r="D623" s="85"/>
    </row>
    <row r="624" spans="4:4">
      <c r="D624" s="85"/>
    </row>
    <row r="625" spans="4:4">
      <c r="D625" s="85"/>
    </row>
    <row r="626" spans="4:4">
      <c r="D626" s="85"/>
    </row>
    <row r="627" spans="4:4">
      <c r="D627" s="85"/>
    </row>
    <row r="628" spans="4:4">
      <c r="D628" s="85"/>
    </row>
    <row r="629" spans="4:4">
      <c r="D629" s="85"/>
    </row>
    <row r="630" spans="4:4">
      <c r="D630" s="85"/>
    </row>
    <row r="631" spans="4:4">
      <c r="D631" s="85"/>
    </row>
    <row r="632" spans="4:4">
      <c r="D632" s="85"/>
    </row>
    <row r="633" spans="4:4">
      <c r="D633" s="85"/>
    </row>
    <row r="634" spans="4:4">
      <c r="D634" s="85"/>
    </row>
    <row r="635" spans="4:4">
      <c r="D635" s="85"/>
    </row>
    <row r="636" spans="4:4">
      <c r="D636" s="85"/>
    </row>
    <row r="637" spans="4:4">
      <c r="D637" s="85"/>
    </row>
    <row r="638" spans="4:4">
      <c r="D638" s="85"/>
    </row>
    <row r="639" spans="4:4">
      <c r="D639" s="85"/>
    </row>
    <row r="640" spans="4:4">
      <c r="D640" s="85"/>
    </row>
    <row r="641" spans="4:4">
      <c r="D641" s="85"/>
    </row>
    <row r="642" spans="4:4">
      <c r="D642" s="85"/>
    </row>
    <row r="643" spans="4:4">
      <c r="D643" s="85"/>
    </row>
    <row r="644" spans="4:4">
      <c r="D644" s="85"/>
    </row>
    <row r="645" spans="4:4">
      <c r="D645" s="85"/>
    </row>
    <row r="646" spans="4:4">
      <c r="D646" s="85"/>
    </row>
    <row r="647" spans="4:4">
      <c r="D647" s="85"/>
    </row>
    <row r="648" spans="4:4">
      <c r="D648" s="85"/>
    </row>
    <row r="649" spans="4:4">
      <c r="D649" s="85"/>
    </row>
    <row r="650" spans="4:4">
      <c r="D650" s="85"/>
    </row>
    <row r="651" spans="4:4">
      <c r="D651" s="85"/>
    </row>
    <row r="652" spans="4:4">
      <c r="D652" s="85"/>
    </row>
    <row r="653" spans="4:4">
      <c r="D653" s="85"/>
    </row>
    <row r="654" spans="4:4">
      <c r="D654" s="85"/>
    </row>
    <row r="655" spans="4:4">
      <c r="D655" s="85"/>
    </row>
    <row r="656" spans="4:4">
      <c r="D656" s="85"/>
    </row>
    <row r="657" spans="4:4">
      <c r="D657" s="85"/>
    </row>
    <row r="658" spans="4:4">
      <c r="D658" s="85"/>
    </row>
    <row r="659" spans="4:4">
      <c r="D659" s="85"/>
    </row>
    <row r="660" spans="4:4">
      <c r="D660" s="85"/>
    </row>
    <row r="661" spans="4:4">
      <c r="D661" s="85"/>
    </row>
    <row r="662" spans="4:4">
      <c r="D662" s="85"/>
    </row>
    <row r="663" spans="4:4">
      <c r="D663" s="85"/>
    </row>
    <row r="664" spans="4:4">
      <c r="D664" s="85"/>
    </row>
    <row r="665" spans="4:4">
      <c r="D665" s="85"/>
    </row>
    <row r="666" spans="4:4">
      <c r="D666" s="85"/>
    </row>
    <row r="667" spans="4:4">
      <c r="D667" s="85"/>
    </row>
    <row r="668" spans="4:4">
      <c r="D668" s="85"/>
    </row>
    <row r="669" spans="4:4">
      <c r="D669" s="85"/>
    </row>
    <row r="670" spans="4:4">
      <c r="D670" s="85"/>
    </row>
    <row r="671" spans="4:4">
      <c r="D671" s="85"/>
    </row>
    <row r="672" spans="4:4">
      <c r="D672" s="85"/>
    </row>
    <row r="673" spans="4:4">
      <c r="D673" s="85"/>
    </row>
    <row r="674" spans="4:4">
      <c r="D674" s="85"/>
    </row>
    <row r="675" spans="4:4">
      <c r="D675" s="85"/>
    </row>
    <row r="676" spans="4:4">
      <c r="D676" s="85"/>
    </row>
    <row r="677" spans="4:4">
      <c r="D677" s="85"/>
    </row>
    <row r="678" spans="4:4">
      <c r="D678" s="85"/>
    </row>
    <row r="679" spans="4:4">
      <c r="D679" s="85"/>
    </row>
    <row r="680" spans="4:4">
      <c r="D680" s="85"/>
    </row>
    <row r="681" spans="4:4">
      <c r="D681" s="85"/>
    </row>
    <row r="682" spans="4:4">
      <c r="D682" s="85"/>
    </row>
    <row r="683" spans="4:4">
      <c r="D683" s="85"/>
    </row>
    <row r="684" spans="4:4">
      <c r="D684" s="85"/>
    </row>
    <row r="685" spans="4:4">
      <c r="D685" s="85"/>
    </row>
    <row r="686" spans="4:4">
      <c r="D686" s="85"/>
    </row>
    <row r="687" spans="4:4">
      <c r="D687" s="85"/>
    </row>
    <row r="688" spans="4:4">
      <c r="D688" s="85"/>
    </row>
    <row r="689" spans="4:4">
      <c r="D689" s="85"/>
    </row>
    <row r="690" spans="4:4">
      <c r="D690" s="85"/>
    </row>
    <row r="691" spans="4:4">
      <c r="D691" s="85"/>
    </row>
    <row r="692" spans="4:4">
      <c r="D692" s="85"/>
    </row>
    <row r="693" spans="4:4">
      <c r="D693" s="85"/>
    </row>
    <row r="694" spans="4:4">
      <c r="D694" s="85"/>
    </row>
    <row r="695" spans="4:4">
      <c r="D695" s="85"/>
    </row>
    <row r="696" spans="4:4">
      <c r="D696" s="85"/>
    </row>
    <row r="697" spans="4:4">
      <c r="D697" s="85"/>
    </row>
    <row r="698" spans="4:4">
      <c r="D698" s="85"/>
    </row>
    <row r="699" spans="4:4">
      <c r="D699" s="85"/>
    </row>
    <row r="700" spans="4:4">
      <c r="D700" s="85"/>
    </row>
    <row r="701" spans="4:4">
      <c r="D701" s="85"/>
    </row>
    <row r="702" spans="4:4">
      <c r="D702" s="85"/>
    </row>
    <row r="703" spans="4:4">
      <c r="D703" s="85"/>
    </row>
    <row r="704" spans="4:4">
      <c r="D704" s="85"/>
    </row>
    <row r="705" spans="4:4">
      <c r="D705" s="85"/>
    </row>
    <row r="706" spans="4:4">
      <c r="D706" s="85"/>
    </row>
    <row r="707" spans="4:4">
      <c r="D707" s="85"/>
    </row>
    <row r="708" spans="4:4">
      <c r="D708" s="85"/>
    </row>
    <row r="709" spans="4:4">
      <c r="D709" s="85"/>
    </row>
    <row r="710" spans="4:4">
      <c r="D710" s="85"/>
    </row>
    <row r="711" spans="4:4">
      <c r="D711" s="85"/>
    </row>
    <row r="712" spans="4:4">
      <c r="D712" s="85"/>
    </row>
    <row r="713" spans="4:4">
      <c r="D713" s="85"/>
    </row>
    <row r="714" spans="4:4">
      <c r="D714" s="85"/>
    </row>
    <row r="715" spans="4:4">
      <c r="D715" s="85"/>
    </row>
    <row r="716" spans="4:4">
      <c r="D716" s="85"/>
    </row>
    <row r="717" spans="4:4">
      <c r="D717" s="85"/>
    </row>
    <row r="718" spans="4:4">
      <c r="D718" s="85"/>
    </row>
    <row r="719" spans="4:4">
      <c r="D719" s="85"/>
    </row>
    <row r="720" spans="4:4">
      <c r="D720" s="85"/>
    </row>
    <row r="721" spans="4:4">
      <c r="D721" s="85"/>
    </row>
    <row r="722" spans="4:4">
      <c r="D722" s="85"/>
    </row>
    <row r="723" spans="4:4">
      <c r="D723" s="85"/>
    </row>
    <row r="724" spans="4:4">
      <c r="D724" s="85"/>
    </row>
    <row r="725" spans="4:4">
      <c r="D725" s="85"/>
    </row>
    <row r="726" spans="4:4">
      <c r="D726" s="85"/>
    </row>
    <row r="727" spans="4:4">
      <c r="D727" s="85"/>
    </row>
    <row r="728" spans="4:4">
      <c r="D728" s="85"/>
    </row>
    <row r="729" spans="4:4">
      <c r="D729" s="85"/>
    </row>
    <row r="730" spans="4:4">
      <c r="D730" s="85"/>
    </row>
    <row r="731" spans="4:4">
      <c r="D731" s="85"/>
    </row>
    <row r="732" spans="4:4">
      <c r="D732" s="85"/>
    </row>
    <row r="733" spans="4:4">
      <c r="D733" s="85"/>
    </row>
    <row r="734" spans="4:4">
      <c r="D734" s="85"/>
    </row>
    <row r="735" spans="4:4">
      <c r="D735" s="85"/>
    </row>
    <row r="736" spans="4:4">
      <c r="D736" s="85"/>
    </row>
    <row r="737" spans="4:4">
      <c r="D737" s="85"/>
    </row>
    <row r="738" spans="4:4">
      <c r="D738" s="85"/>
    </row>
    <row r="739" spans="4:4">
      <c r="D739" s="85"/>
    </row>
    <row r="740" spans="4:4">
      <c r="D740" s="85"/>
    </row>
    <row r="741" spans="4:4">
      <c r="D741" s="85"/>
    </row>
    <row r="742" spans="4:4">
      <c r="D742" s="85"/>
    </row>
    <row r="743" spans="4:4">
      <c r="D743" s="85"/>
    </row>
    <row r="744" spans="4:4">
      <c r="D744" s="85"/>
    </row>
    <row r="745" spans="4:4">
      <c r="D745" s="85"/>
    </row>
    <row r="746" spans="4:4">
      <c r="D746" s="85"/>
    </row>
    <row r="747" spans="4:4">
      <c r="D747" s="85"/>
    </row>
    <row r="748" spans="4:4">
      <c r="D748" s="85"/>
    </row>
    <row r="749" spans="4:4">
      <c r="D749" s="85"/>
    </row>
    <row r="750" spans="4:4">
      <c r="D750" s="85"/>
    </row>
    <row r="751" spans="4:4">
      <c r="D751" s="85"/>
    </row>
    <row r="752" spans="4:4">
      <c r="D752" s="85"/>
    </row>
    <row r="753" spans="4:4">
      <c r="D753" s="85"/>
    </row>
    <row r="754" spans="4:4">
      <c r="D754" s="85"/>
    </row>
    <row r="755" spans="4:4">
      <c r="D755" s="85"/>
    </row>
    <row r="756" spans="4:4">
      <c r="D756" s="85"/>
    </row>
    <row r="757" spans="4:4">
      <c r="D757" s="85"/>
    </row>
    <row r="758" spans="4:4">
      <c r="D758" s="85"/>
    </row>
    <row r="759" spans="4:4">
      <c r="D759" s="85"/>
    </row>
    <row r="760" spans="4:4">
      <c r="D760" s="85"/>
    </row>
    <row r="761" spans="4:4">
      <c r="D761" s="85"/>
    </row>
    <row r="762" spans="4:4">
      <c r="D762" s="85"/>
    </row>
    <row r="763" spans="4:4">
      <c r="D763" s="85"/>
    </row>
    <row r="764" spans="4:4">
      <c r="D764" s="85"/>
    </row>
    <row r="765" spans="4:4">
      <c r="D765" s="85"/>
    </row>
    <row r="766" spans="4:4">
      <c r="D766" s="85"/>
    </row>
    <row r="767" spans="4:4">
      <c r="D767" s="85"/>
    </row>
    <row r="768" spans="4:4">
      <c r="D768" s="85"/>
    </row>
    <row r="769" spans="4:4">
      <c r="D769" s="85"/>
    </row>
    <row r="770" spans="4:4">
      <c r="D770" s="85"/>
    </row>
    <row r="771" spans="4:4">
      <c r="D771" s="85"/>
    </row>
    <row r="772" spans="4:4">
      <c r="D772" s="85"/>
    </row>
    <row r="773" spans="4:4">
      <c r="D773" s="85"/>
    </row>
    <row r="774" spans="4:4">
      <c r="D774" s="85"/>
    </row>
    <row r="775" spans="4:4">
      <c r="D775" s="85"/>
    </row>
    <row r="776" spans="4:4">
      <c r="D776" s="85"/>
    </row>
    <row r="777" spans="4:4">
      <c r="D777" s="85"/>
    </row>
    <row r="778" spans="4:4">
      <c r="D778" s="85"/>
    </row>
    <row r="779" spans="4:4">
      <c r="D779" s="85"/>
    </row>
    <row r="780" spans="4:4">
      <c r="D780" s="85"/>
    </row>
    <row r="781" spans="4:4">
      <c r="D781" s="85"/>
    </row>
    <row r="782" spans="4:4">
      <c r="D782" s="85"/>
    </row>
    <row r="783" spans="4:4">
      <c r="D783" s="85"/>
    </row>
    <row r="784" spans="4:4">
      <c r="D784" s="85"/>
    </row>
    <row r="785" spans="4:4">
      <c r="D785" s="85"/>
    </row>
    <row r="786" spans="4:4">
      <c r="D786" s="85"/>
    </row>
    <row r="787" spans="4:4">
      <c r="D787" s="85"/>
    </row>
    <row r="788" spans="4:4">
      <c r="D788" s="85"/>
    </row>
    <row r="789" spans="4:4">
      <c r="D789" s="85"/>
    </row>
    <row r="790" spans="4:4">
      <c r="D790" s="85"/>
    </row>
    <row r="791" spans="4:4">
      <c r="D791" s="85"/>
    </row>
    <row r="792" spans="4:4">
      <c r="D792" s="85"/>
    </row>
    <row r="793" spans="4:4">
      <c r="D793" s="85"/>
    </row>
    <row r="794" spans="4:4">
      <c r="D794" s="85"/>
    </row>
    <row r="795" spans="4:4">
      <c r="D795" s="85"/>
    </row>
    <row r="796" spans="4:4">
      <c r="D796" s="85"/>
    </row>
    <row r="797" spans="4:4">
      <c r="D797" s="85"/>
    </row>
    <row r="798" spans="4:4">
      <c r="D798" s="85"/>
    </row>
    <row r="799" spans="4:4">
      <c r="D799" s="85"/>
    </row>
    <row r="800" spans="4:4">
      <c r="D800" s="85"/>
    </row>
    <row r="801" spans="4:4">
      <c r="D801" s="85"/>
    </row>
    <row r="802" spans="4:4">
      <c r="D802" s="85"/>
    </row>
    <row r="803" spans="4:4">
      <c r="D803" s="85"/>
    </row>
    <row r="804" spans="4:4">
      <c r="D804" s="85"/>
    </row>
    <row r="805" spans="4:4">
      <c r="D805" s="85"/>
    </row>
    <row r="806" spans="4:4">
      <c r="D806" s="85"/>
    </row>
    <row r="807" spans="4:4">
      <c r="D807" s="85"/>
    </row>
    <row r="808" spans="4:4">
      <c r="D808" s="85"/>
    </row>
    <row r="809" spans="4:4">
      <c r="D809" s="85"/>
    </row>
    <row r="810" spans="4:4">
      <c r="D810" s="85"/>
    </row>
    <row r="811" spans="4:4">
      <c r="D811" s="85"/>
    </row>
    <row r="812" spans="4:4">
      <c r="D812" s="85"/>
    </row>
    <row r="813" spans="4:4">
      <c r="D813" s="85"/>
    </row>
    <row r="814" spans="4:4">
      <c r="D814" s="85"/>
    </row>
    <row r="815" spans="4:4">
      <c r="D815" s="85"/>
    </row>
    <row r="816" spans="4:4">
      <c r="D816" s="85"/>
    </row>
    <row r="817" spans="4:4">
      <c r="D817" s="85"/>
    </row>
    <row r="818" spans="4:4">
      <c r="D818" s="85"/>
    </row>
    <row r="819" spans="4:4">
      <c r="D819" s="85"/>
    </row>
    <row r="820" spans="4:4">
      <c r="D820" s="85"/>
    </row>
    <row r="821" spans="4:4">
      <c r="D821" s="85"/>
    </row>
    <row r="822" spans="4:4">
      <c r="D822" s="85"/>
    </row>
    <row r="823" spans="4:4">
      <c r="D823" s="85"/>
    </row>
    <row r="824" spans="4:4">
      <c r="D824" s="85"/>
    </row>
    <row r="825" spans="4:4">
      <c r="D825" s="85"/>
    </row>
    <row r="826" spans="4:4">
      <c r="D826" s="85"/>
    </row>
    <row r="827" spans="4:4">
      <c r="D827" s="85"/>
    </row>
    <row r="828" spans="4:4">
      <c r="D828" s="85"/>
    </row>
    <row r="829" spans="4:4">
      <c r="D829" s="85"/>
    </row>
    <row r="830" spans="4:4">
      <c r="D830" s="85"/>
    </row>
    <row r="831" spans="4:4">
      <c r="D831" s="85"/>
    </row>
    <row r="832" spans="4:4">
      <c r="D832" s="85"/>
    </row>
    <row r="833" spans="4:4">
      <c r="D833" s="85"/>
    </row>
    <row r="834" spans="4:4">
      <c r="D834" s="85"/>
    </row>
    <row r="835" spans="4:4">
      <c r="D835" s="85"/>
    </row>
    <row r="836" spans="4:4">
      <c r="D836" s="85"/>
    </row>
    <row r="837" spans="4:4">
      <c r="D837" s="85"/>
    </row>
    <row r="838" spans="4:4">
      <c r="D838" s="85"/>
    </row>
    <row r="839" spans="4:4">
      <c r="D839" s="85"/>
    </row>
    <row r="840" spans="4:4">
      <c r="D840" s="85"/>
    </row>
    <row r="841" spans="4:4">
      <c r="D841" s="85"/>
    </row>
    <row r="842" spans="4:4">
      <c r="D842" s="85"/>
    </row>
    <row r="843" spans="4:4">
      <c r="D843" s="85"/>
    </row>
    <row r="844" spans="4:4">
      <c r="D844" s="85"/>
    </row>
    <row r="845" spans="4:4">
      <c r="D845" s="85"/>
    </row>
    <row r="846" spans="4:4">
      <c r="D846" s="85"/>
    </row>
    <row r="847" spans="4:4">
      <c r="D847" s="85"/>
    </row>
    <row r="848" spans="4:4">
      <c r="D848" s="85"/>
    </row>
    <row r="849" spans="4:4">
      <c r="D849" s="85"/>
    </row>
    <row r="850" spans="4:4">
      <c r="D850" s="85"/>
    </row>
    <row r="851" spans="4:4">
      <c r="D851" s="85"/>
    </row>
    <row r="852" spans="4:4">
      <c r="D852" s="85"/>
    </row>
    <row r="853" spans="4:4">
      <c r="D853" s="85"/>
    </row>
    <row r="854" spans="4:4">
      <c r="D854" s="85"/>
    </row>
    <row r="855" spans="4:4">
      <c r="D855" s="85"/>
    </row>
    <row r="856" spans="4:4">
      <c r="D856" s="85"/>
    </row>
    <row r="857" spans="4:4">
      <c r="D857" s="85"/>
    </row>
    <row r="858" spans="4:4">
      <c r="D858" s="85"/>
    </row>
    <row r="859" spans="4:4">
      <c r="D859" s="85"/>
    </row>
    <row r="860" spans="4:4">
      <c r="D860" s="85"/>
    </row>
    <row r="861" spans="4:4">
      <c r="D861" s="85"/>
    </row>
    <row r="862" spans="4:4">
      <c r="D862" s="85"/>
    </row>
    <row r="863" spans="4:4">
      <c r="D863" s="85"/>
    </row>
    <row r="864" spans="4:4">
      <c r="D864" s="85"/>
    </row>
    <row r="865" spans="4:4">
      <c r="D865" s="85"/>
    </row>
    <row r="866" spans="4:4">
      <c r="D866" s="85"/>
    </row>
    <row r="867" spans="4:4">
      <c r="D867" s="85"/>
    </row>
    <row r="868" spans="4:4">
      <c r="D868" s="85"/>
    </row>
    <row r="869" spans="4:4">
      <c r="D869" s="85"/>
    </row>
    <row r="870" spans="4:4">
      <c r="D870" s="85"/>
    </row>
    <row r="871" spans="4:4">
      <c r="D871" s="85"/>
    </row>
    <row r="872" spans="4:4">
      <c r="D872" s="85"/>
    </row>
    <row r="873" spans="4:4">
      <c r="D873" s="85"/>
    </row>
    <row r="874" spans="4:4">
      <c r="D874" s="85"/>
    </row>
    <row r="875" spans="4:4">
      <c r="D875" s="85"/>
    </row>
    <row r="876" spans="4:4">
      <c r="D876" s="85"/>
    </row>
    <row r="877" spans="4:4">
      <c r="D877" s="85"/>
    </row>
    <row r="878" spans="4:4">
      <c r="D878" s="85"/>
    </row>
    <row r="879" spans="4:4">
      <c r="D879" s="85"/>
    </row>
    <row r="880" spans="4:4">
      <c r="D880" s="85"/>
    </row>
    <row r="881" spans="4:4">
      <c r="D881" s="85"/>
    </row>
    <row r="882" spans="4:4">
      <c r="D882" s="85"/>
    </row>
    <row r="883" spans="4:4">
      <c r="D883" s="85"/>
    </row>
    <row r="884" spans="4:4">
      <c r="D884" s="85"/>
    </row>
    <row r="885" spans="4:4">
      <c r="D885" s="85"/>
    </row>
    <row r="886" spans="4:4">
      <c r="D886" s="85"/>
    </row>
    <row r="887" spans="4:4">
      <c r="D887" s="85"/>
    </row>
    <row r="888" spans="4:4">
      <c r="D888" s="85"/>
    </row>
    <row r="889" spans="4:4">
      <c r="D889" s="85"/>
    </row>
    <row r="890" spans="4:4">
      <c r="D890" s="85"/>
    </row>
    <row r="891" spans="4:4">
      <c r="D891" s="85"/>
    </row>
    <row r="892" spans="4:4">
      <c r="D892" s="85"/>
    </row>
    <row r="893" spans="4:4">
      <c r="D893" s="85"/>
    </row>
    <row r="894" spans="4:4">
      <c r="D894" s="85"/>
    </row>
    <row r="895" spans="4:4">
      <c r="D895" s="85"/>
    </row>
    <row r="896" spans="4:4">
      <c r="D896" s="85"/>
    </row>
    <row r="897" spans="4:4">
      <c r="D897" s="85"/>
    </row>
    <row r="898" spans="4:4">
      <c r="D898" s="85"/>
    </row>
    <row r="899" spans="4:4">
      <c r="D899" s="85"/>
    </row>
    <row r="900" spans="4:4">
      <c r="D900" s="85"/>
    </row>
    <row r="901" spans="4:4">
      <c r="D901" s="85"/>
    </row>
    <row r="902" spans="4:4">
      <c r="D902" s="85"/>
    </row>
    <row r="903" spans="4:4">
      <c r="D903" s="85"/>
    </row>
    <row r="904" spans="4:4">
      <c r="D904" s="85"/>
    </row>
    <row r="905" spans="4:4">
      <c r="D905" s="85"/>
    </row>
    <row r="906" spans="4:4">
      <c r="D906" s="85"/>
    </row>
    <row r="907" spans="4:4">
      <c r="D907" s="85"/>
    </row>
    <row r="908" spans="4:4">
      <c r="D908" s="85"/>
    </row>
    <row r="909" spans="4:4">
      <c r="D909" s="85"/>
    </row>
    <row r="910" spans="4:4">
      <c r="D910" s="85"/>
    </row>
    <row r="911" spans="4:4">
      <c r="D911" s="85"/>
    </row>
    <row r="912" spans="4:4">
      <c r="D912" s="85"/>
    </row>
    <row r="913" spans="4:4">
      <c r="D913" s="85"/>
    </row>
    <row r="914" spans="4:4">
      <c r="D914" s="85"/>
    </row>
    <row r="915" spans="4:4">
      <c r="D915" s="85"/>
    </row>
    <row r="916" spans="4:4">
      <c r="D916" s="85"/>
    </row>
    <row r="917" spans="4:4">
      <c r="D917" s="85"/>
    </row>
    <row r="918" spans="4:4">
      <c r="D918" s="85"/>
    </row>
    <row r="919" spans="4:4">
      <c r="D919" s="85"/>
    </row>
    <row r="920" spans="4:4">
      <c r="D920" s="85"/>
    </row>
    <row r="921" spans="4:4">
      <c r="D921" s="85"/>
    </row>
    <row r="922" spans="4:4">
      <c r="D922" s="85"/>
    </row>
    <row r="923" spans="4:4">
      <c r="D923" s="85"/>
    </row>
    <row r="924" spans="4:4">
      <c r="D924" s="85"/>
    </row>
    <row r="925" spans="4:4">
      <c r="D925" s="85"/>
    </row>
    <row r="926" spans="4:4">
      <c r="D926" s="85"/>
    </row>
    <row r="927" spans="4:4">
      <c r="D927" s="85"/>
    </row>
    <row r="928" spans="4:4">
      <c r="D928" s="85"/>
    </row>
    <row r="929" spans="4:4">
      <c r="D929" s="85"/>
    </row>
    <row r="930" spans="4:4">
      <c r="D930" s="85"/>
    </row>
    <row r="931" spans="4:4">
      <c r="D931" s="85"/>
    </row>
    <row r="932" spans="4:4">
      <c r="D932" s="85"/>
    </row>
    <row r="933" spans="4:4">
      <c r="D933" s="85"/>
    </row>
    <row r="934" spans="4:4">
      <c r="D934" s="85"/>
    </row>
    <row r="935" spans="4:4">
      <c r="D935" s="85"/>
    </row>
    <row r="936" spans="4:4">
      <c r="D936" s="85"/>
    </row>
    <row r="937" spans="4:4">
      <c r="D937" s="85"/>
    </row>
    <row r="938" spans="4:4">
      <c r="D938" s="85"/>
    </row>
    <row r="939" spans="4:4">
      <c r="D939" s="85"/>
    </row>
    <row r="940" spans="4:4">
      <c r="D940" s="85"/>
    </row>
    <row r="941" spans="4:4">
      <c r="D941" s="85"/>
    </row>
    <row r="942" spans="4:4">
      <c r="D942" s="85"/>
    </row>
    <row r="943" spans="4:4">
      <c r="D943" s="85"/>
    </row>
    <row r="944" spans="4:4">
      <c r="D944" s="85"/>
    </row>
    <row r="945" spans="4:4">
      <c r="D945" s="85"/>
    </row>
    <row r="946" spans="4:4">
      <c r="D946" s="85"/>
    </row>
    <row r="947" spans="4:4">
      <c r="D947" s="85"/>
    </row>
    <row r="948" spans="4:4">
      <c r="D948" s="85"/>
    </row>
    <row r="949" spans="4:4">
      <c r="D949" s="85"/>
    </row>
    <row r="950" spans="4:4">
      <c r="D950" s="85"/>
    </row>
    <row r="951" spans="4:4">
      <c r="D951" s="85"/>
    </row>
    <row r="952" spans="4:4">
      <c r="D952" s="85"/>
    </row>
    <row r="953" spans="4:4">
      <c r="D953" s="85"/>
    </row>
    <row r="954" spans="4:4">
      <c r="D954" s="85"/>
    </row>
    <row r="955" spans="4:4">
      <c r="D955" s="85"/>
    </row>
    <row r="956" spans="4:4">
      <c r="D956" s="85"/>
    </row>
    <row r="957" spans="4:4">
      <c r="D957" s="85"/>
    </row>
    <row r="958" spans="4:4">
      <c r="D958" s="85"/>
    </row>
    <row r="959" spans="4:4">
      <c r="D959" s="85"/>
    </row>
    <row r="960" spans="4:4">
      <c r="D960" s="85"/>
    </row>
    <row r="961" spans="4:4">
      <c r="D961" s="85"/>
    </row>
    <row r="962" spans="4:4">
      <c r="D962" s="85"/>
    </row>
    <row r="963" spans="4:4">
      <c r="D963" s="85"/>
    </row>
    <row r="964" spans="4:4">
      <c r="D964" s="85"/>
    </row>
    <row r="965" spans="4:4">
      <c r="D965" s="85"/>
    </row>
    <row r="966" spans="4:4">
      <c r="D966" s="85"/>
    </row>
    <row r="967" spans="4:4">
      <c r="D967" s="85"/>
    </row>
    <row r="968" spans="4:4">
      <c r="D968" s="85"/>
    </row>
    <row r="969" spans="4:4">
      <c r="D969" s="85"/>
    </row>
    <row r="970" spans="4:4">
      <c r="D970" s="85"/>
    </row>
    <row r="971" spans="4:4">
      <c r="D971" s="85"/>
    </row>
    <row r="972" spans="4:4">
      <c r="D972" s="85"/>
    </row>
    <row r="973" spans="4:4">
      <c r="D973" s="85"/>
    </row>
    <row r="974" spans="4:4">
      <c r="D974" s="85"/>
    </row>
    <row r="975" spans="4:4">
      <c r="D975" s="85"/>
    </row>
    <row r="976" spans="4:4">
      <c r="D976" s="85"/>
    </row>
    <row r="977" spans="4:4">
      <c r="D977" s="85"/>
    </row>
    <row r="978" spans="4:4">
      <c r="D978" s="85"/>
    </row>
    <row r="979" spans="4:4">
      <c r="D979" s="85"/>
    </row>
    <row r="980" spans="4:4">
      <c r="D980" s="85"/>
    </row>
    <row r="981" spans="4:4">
      <c r="D981" s="85"/>
    </row>
    <row r="982" spans="4:4">
      <c r="D982" s="85"/>
    </row>
    <row r="983" spans="4:4">
      <c r="D983" s="85"/>
    </row>
    <row r="984" spans="4:4">
      <c r="D984" s="85"/>
    </row>
    <row r="985" spans="4:4">
      <c r="D985" s="85"/>
    </row>
    <row r="986" spans="4:4">
      <c r="D986" s="85"/>
    </row>
    <row r="987" spans="4:4">
      <c r="D987" s="85"/>
    </row>
    <row r="988" spans="4:4">
      <c r="D988" s="85"/>
    </row>
    <row r="989" spans="4:4">
      <c r="D989" s="85"/>
    </row>
    <row r="990" spans="4:4">
      <c r="D990" s="85"/>
    </row>
    <row r="991" spans="4:4">
      <c r="D991" s="85"/>
    </row>
    <row r="992" spans="4:4">
      <c r="D992" s="85"/>
    </row>
    <row r="993" spans="4:4">
      <c r="D993" s="85"/>
    </row>
    <row r="994" spans="4:4">
      <c r="D994" s="85"/>
    </row>
    <row r="995" spans="4:4">
      <c r="D995" s="85"/>
    </row>
    <row r="996" spans="4:4">
      <c r="D996" s="85"/>
    </row>
    <row r="997" spans="4:4">
      <c r="D997" s="85"/>
    </row>
    <row r="998" spans="4:4">
      <c r="D998" s="85"/>
    </row>
    <row r="999" spans="4:4">
      <c r="D999" s="85"/>
    </row>
    <row r="1000" spans="4:4">
      <c r="D1000" s="85"/>
    </row>
    <row r="1001" spans="4:4">
      <c r="D1001" s="85"/>
    </row>
    <row r="1002" spans="4:4">
      <c r="D1002" s="85"/>
    </row>
    <row r="1003" spans="4:4">
      <c r="D1003" s="85"/>
    </row>
    <row r="1004" spans="4:4">
      <c r="D1004" s="85"/>
    </row>
    <row r="1005" spans="4:4">
      <c r="D1005" s="85"/>
    </row>
    <row r="1006" spans="4:4">
      <c r="D1006" s="85"/>
    </row>
    <row r="1007" spans="4:4">
      <c r="D1007" s="85"/>
    </row>
    <row r="1008" spans="4:4">
      <c r="D1008" s="85"/>
    </row>
    <row r="1009" spans="4:4">
      <c r="D1009" s="85"/>
    </row>
    <row r="1010" spans="4:4">
      <c r="D1010" s="85"/>
    </row>
    <row r="1011" spans="4:4">
      <c r="D1011" s="85"/>
    </row>
    <row r="1012" spans="4:4">
      <c r="D1012" s="85"/>
    </row>
    <row r="1013" spans="4:4">
      <c r="D1013" s="85"/>
    </row>
    <row r="1014" spans="4:4">
      <c r="D1014" s="85"/>
    </row>
    <row r="1015" spans="4:4">
      <c r="D1015" s="85"/>
    </row>
  </sheetData>
  <sheetProtection password="94F7" sheet="1"/>
  <mergeCells count="5">
    <mergeCell ref="A1:G1"/>
    <mergeCell ref="C2:G2"/>
    <mergeCell ref="C3:G3"/>
    <mergeCell ref="C4:G4"/>
    <mergeCell ref="A12:B12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H1014"/>
  <sheetViews>
    <sheetView workbookViewId="0">
      <pane ySplit="8" topLeftCell="A9" activePane="bottomLeft" state="frozen"/>
      <selection pane="bottomLeft" activeCell="F20" sqref="F20"/>
    </sheetView>
  </sheetViews>
  <sheetFormatPr defaultColWidth="8.42578125" defaultRowHeight="12.75" customHeight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8" max="28" width="10.140625" customWidth="1"/>
    <col min="29" max="29" width="9.7109375" hidden="1" customWidth="1"/>
    <col min="30" max="31" width="10.140625" hidden="1" customWidth="1"/>
    <col min="32" max="32" width="13" hidden="1" customWidth="1"/>
    <col min="33" max="34" width="10.140625" hidden="1" customWidth="1"/>
    <col min="35" max="43" width="10.140625" customWidth="1"/>
  </cols>
  <sheetData>
    <row r="1" spans="1:33" ht="15.75" customHeight="1">
      <c r="A1" s="239" t="s">
        <v>216</v>
      </c>
      <c r="B1" s="239"/>
      <c r="C1" s="239"/>
      <c r="D1" s="239"/>
      <c r="E1" s="239"/>
      <c r="F1" s="239"/>
      <c r="G1" s="239"/>
      <c r="AG1" t="s">
        <v>145</v>
      </c>
    </row>
    <row r="2" spans="1:33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33" ht="24.75" customHeight="1">
      <c r="A3" s="135" t="s">
        <v>142</v>
      </c>
      <c r="B3" s="136" t="s">
        <v>50</v>
      </c>
      <c r="C3" s="240" t="s">
        <v>4</v>
      </c>
      <c r="D3" s="240"/>
      <c r="E3" s="240"/>
      <c r="F3" s="240"/>
      <c r="G3" s="240"/>
      <c r="AC3" s="140" t="s">
        <v>146</v>
      </c>
      <c r="AG3" t="s">
        <v>149</v>
      </c>
    </row>
    <row r="4" spans="1:33" ht="24.75" customHeight="1">
      <c r="A4" s="141" t="s">
        <v>143</v>
      </c>
      <c r="B4" s="142" t="s">
        <v>54</v>
      </c>
      <c r="C4" s="241" t="s">
        <v>55</v>
      </c>
      <c r="D4" s="241"/>
      <c r="E4" s="241"/>
      <c r="F4" s="241"/>
      <c r="G4" s="241"/>
      <c r="AG4" t="s">
        <v>150</v>
      </c>
    </row>
    <row r="5" spans="1:33">
      <c r="D5" s="85"/>
    </row>
    <row r="6" spans="1:33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33">
      <c r="A7" s="150" t="s">
        <v>174</v>
      </c>
      <c r="B7" s="151" t="s">
        <v>101</v>
      </c>
      <c r="C7" s="152" t="s">
        <v>55</v>
      </c>
      <c r="D7" s="153"/>
      <c r="E7" s="154"/>
      <c r="F7" s="155"/>
      <c r="G7" s="155">
        <f>SUMIF(AG8,"&lt;&gt;NOR",G8)</f>
        <v>0</v>
      </c>
      <c r="H7" s="155"/>
      <c r="I7" s="155">
        <f>SUM(I8)</f>
        <v>0</v>
      </c>
      <c r="J7" s="155"/>
      <c r="K7" s="155">
        <f>SUM(K8)</f>
        <v>0</v>
      </c>
      <c r="L7" s="155"/>
      <c r="M7" s="155">
        <f>SUM(M8)</f>
        <v>0</v>
      </c>
      <c r="N7" s="155"/>
      <c r="O7" s="155">
        <f>SUM(O8)</f>
        <v>0</v>
      </c>
      <c r="P7" s="155"/>
      <c r="Q7" s="155">
        <f>SUM(Q8)</f>
        <v>0</v>
      </c>
      <c r="R7" s="155"/>
      <c r="S7" s="155"/>
      <c r="T7" s="156"/>
      <c r="U7" s="157"/>
      <c r="V7" s="157">
        <f>SUM(V8)</f>
        <v>0</v>
      </c>
      <c r="W7" s="157"/>
      <c r="X7" s="157"/>
      <c r="AG7" t="s">
        <v>175</v>
      </c>
    </row>
    <row r="8" spans="1:33" ht="12.75" customHeight="1">
      <c r="A8" s="133"/>
      <c r="B8" s="137"/>
      <c r="C8" s="137" t="s">
        <v>2068</v>
      </c>
      <c r="D8" s="193" t="s">
        <v>275</v>
      </c>
      <c r="E8" s="194">
        <v>1</v>
      </c>
      <c r="F8" s="195"/>
      <c r="G8" s="196">
        <f>E8*F8</f>
        <v>0</v>
      </c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</row>
    <row r="9" spans="1:33">
      <c r="A9" s="133"/>
      <c r="B9" s="137"/>
      <c r="C9" s="171"/>
      <c r="D9" s="193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AE9">
        <v>15</v>
      </c>
      <c r="AF9">
        <v>21</v>
      </c>
      <c r="AG9" t="s">
        <v>161</v>
      </c>
    </row>
    <row r="10" spans="1:33">
      <c r="A10" s="172"/>
      <c r="B10" s="173" t="s">
        <v>18</v>
      </c>
      <c r="C10" s="174"/>
      <c r="D10" s="175"/>
      <c r="E10" s="176"/>
      <c r="F10" s="176"/>
      <c r="G10" s="198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AE10">
        <f>SUMIF(L8,AE9,G8)</f>
        <v>0</v>
      </c>
      <c r="AF10" s="131">
        <f>G8</f>
        <v>0</v>
      </c>
      <c r="AG10" t="s">
        <v>214</v>
      </c>
    </row>
    <row r="11" spans="1:33">
      <c r="A11" s="245" t="s">
        <v>2057</v>
      </c>
      <c r="B11" s="245"/>
      <c r="C11" s="171"/>
      <c r="D11" s="139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</row>
    <row r="12" spans="1:33">
      <c r="A12" s="133"/>
      <c r="B12" s="137" t="s">
        <v>2058</v>
      </c>
      <c r="C12" s="171" t="s">
        <v>2059</v>
      </c>
      <c r="D12" s="139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AG12" t="s">
        <v>2060</v>
      </c>
    </row>
    <row r="13" spans="1:33">
      <c r="A13" s="133"/>
      <c r="B13" s="137" t="s">
        <v>2061</v>
      </c>
      <c r="C13" s="171" t="s">
        <v>2062</v>
      </c>
      <c r="D13" s="139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AG13" t="s">
        <v>2063</v>
      </c>
    </row>
    <row r="14" spans="1:33">
      <c r="A14" s="133"/>
      <c r="B14" s="137"/>
      <c r="C14" s="171" t="s">
        <v>2064</v>
      </c>
      <c r="D14" s="139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AG14" t="s">
        <v>2065</v>
      </c>
    </row>
    <row r="15" spans="1:33">
      <c r="A15" s="133"/>
      <c r="B15" s="137"/>
      <c r="C15" s="171"/>
      <c r="D15" s="139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6" spans="1:33">
      <c r="C16" s="178"/>
      <c r="D16" s="85"/>
      <c r="AG16" t="s">
        <v>215</v>
      </c>
    </row>
    <row r="17" spans="4:4">
      <c r="D17" s="85"/>
    </row>
    <row r="18" spans="4:4">
      <c r="D18" s="85"/>
    </row>
    <row r="19" spans="4:4">
      <c r="D19" s="85"/>
    </row>
    <row r="20" spans="4:4">
      <c r="D20" s="85"/>
    </row>
    <row r="21" spans="4:4">
      <c r="D21" s="85"/>
    </row>
    <row r="22" spans="4:4">
      <c r="D22" s="85"/>
    </row>
    <row r="23" spans="4:4">
      <c r="D23" s="85"/>
    </row>
    <row r="24" spans="4:4">
      <c r="D24" s="85"/>
    </row>
    <row r="25" spans="4:4">
      <c r="D25" s="85"/>
    </row>
    <row r="26" spans="4:4">
      <c r="D26" s="85"/>
    </row>
    <row r="27" spans="4:4">
      <c r="D27" s="85"/>
    </row>
    <row r="28" spans="4:4">
      <c r="D28" s="85"/>
    </row>
    <row r="29" spans="4:4">
      <c r="D29" s="85"/>
    </row>
    <row r="30" spans="4:4">
      <c r="D30" s="85"/>
    </row>
    <row r="31" spans="4:4">
      <c r="D31" s="85"/>
    </row>
    <row r="32" spans="4:4">
      <c r="D32" s="85"/>
    </row>
    <row r="33" spans="4:4">
      <c r="D33" s="85"/>
    </row>
    <row r="34" spans="4:4">
      <c r="D34" s="85"/>
    </row>
    <row r="35" spans="4:4">
      <c r="D35" s="85"/>
    </row>
    <row r="36" spans="4:4">
      <c r="D36" s="85"/>
    </row>
    <row r="37" spans="4:4">
      <c r="D37" s="85"/>
    </row>
    <row r="38" spans="4:4">
      <c r="D38" s="85"/>
    </row>
    <row r="39" spans="4:4">
      <c r="D39" s="85"/>
    </row>
    <row r="40" spans="4:4">
      <c r="D40" s="85"/>
    </row>
    <row r="41" spans="4:4">
      <c r="D41" s="85"/>
    </row>
    <row r="42" spans="4:4">
      <c r="D42" s="85"/>
    </row>
    <row r="43" spans="4:4">
      <c r="D43" s="85"/>
    </row>
    <row r="44" spans="4:4">
      <c r="D44" s="85"/>
    </row>
    <row r="45" spans="4:4">
      <c r="D45" s="85"/>
    </row>
    <row r="46" spans="4:4">
      <c r="D46" s="85"/>
    </row>
    <row r="47" spans="4:4">
      <c r="D47" s="85"/>
    </row>
    <row r="48" spans="4:4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4">
      <c r="D81" s="85"/>
    </row>
    <row r="82" spans="4:4">
      <c r="D82" s="85"/>
    </row>
    <row r="83" spans="4:4">
      <c r="D83" s="85"/>
    </row>
    <row r="84" spans="4:4">
      <c r="D84" s="85"/>
    </row>
    <row r="85" spans="4:4">
      <c r="D85" s="85"/>
    </row>
    <row r="86" spans="4:4">
      <c r="D86" s="85"/>
    </row>
    <row r="87" spans="4:4">
      <c r="D87" s="85"/>
    </row>
    <row r="88" spans="4:4">
      <c r="D88" s="85"/>
    </row>
    <row r="89" spans="4:4">
      <c r="D89" s="85"/>
    </row>
    <row r="90" spans="4:4">
      <c r="D90" s="85"/>
    </row>
    <row r="91" spans="4:4">
      <c r="D91" s="85"/>
    </row>
    <row r="92" spans="4:4">
      <c r="D92" s="85"/>
    </row>
    <row r="93" spans="4:4">
      <c r="D93" s="85"/>
    </row>
    <row r="94" spans="4:4">
      <c r="D94" s="85"/>
    </row>
    <row r="95" spans="4:4">
      <c r="D95" s="85"/>
    </row>
    <row r="96" spans="4:4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  <row r="135" spans="4:4">
      <c r="D135" s="85"/>
    </row>
    <row r="136" spans="4:4">
      <c r="D136" s="85"/>
    </row>
    <row r="137" spans="4:4">
      <c r="D137" s="85"/>
    </row>
    <row r="138" spans="4:4">
      <c r="D138" s="85"/>
    </row>
    <row r="139" spans="4:4">
      <c r="D139" s="85"/>
    </row>
    <row r="140" spans="4:4">
      <c r="D140" s="85"/>
    </row>
    <row r="141" spans="4:4">
      <c r="D141" s="85"/>
    </row>
    <row r="142" spans="4:4">
      <c r="D142" s="85"/>
    </row>
    <row r="143" spans="4:4">
      <c r="D143" s="85"/>
    </row>
    <row r="144" spans="4:4">
      <c r="D144" s="85"/>
    </row>
    <row r="145" spans="4:4">
      <c r="D145" s="85"/>
    </row>
    <row r="146" spans="4:4">
      <c r="D146" s="85"/>
    </row>
    <row r="147" spans="4:4">
      <c r="D147" s="85"/>
    </row>
    <row r="148" spans="4:4">
      <c r="D148" s="85"/>
    </row>
    <row r="149" spans="4:4">
      <c r="D149" s="85"/>
    </row>
    <row r="150" spans="4:4">
      <c r="D150" s="85"/>
    </row>
    <row r="151" spans="4:4">
      <c r="D151" s="85"/>
    </row>
    <row r="152" spans="4:4">
      <c r="D152" s="85"/>
    </row>
    <row r="153" spans="4:4">
      <c r="D153" s="85"/>
    </row>
    <row r="154" spans="4:4">
      <c r="D154" s="85"/>
    </row>
    <row r="155" spans="4:4">
      <c r="D155" s="85"/>
    </row>
    <row r="156" spans="4:4">
      <c r="D156" s="85"/>
    </row>
    <row r="157" spans="4:4">
      <c r="D157" s="85"/>
    </row>
    <row r="158" spans="4:4">
      <c r="D158" s="85"/>
    </row>
    <row r="159" spans="4:4">
      <c r="D159" s="85"/>
    </row>
    <row r="160" spans="4:4">
      <c r="D160" s="85"/>
    </row>
    <row r="161" spans="4:4">
      <c r="D161" s="85"/>
    </row>
    <row r="162" spans="4:4">
      <c r="D162" s="85"/>
    </row>
    <row r="163" spans="4:4">
      <c r="D163" s="85"/>
    </row>
    <row r="164" spans="4:4">
      <c r="D164" s="85"/>
    </row>
    <row r="165" spans="4:4">
      <c r="D165" s="85"/>
    </row>
    <row r="166" spans="4:4">
      <c r="D166" s="85"/>
    </row>
    <row r="167" spans="4:4">
      <c r="D167" s="85"/>
    </row>
    <row r="168" spans="4:4">
      <c r="D168" s="85"/>
    </row>
    <row r="169" spans="4:4">
      <c r="D169" s="85"/>
    </row>
    <row r="170" spans="4:4">
      <c r="D170" s="85"/>
    </row>
    <row r="171" spans="4:4">
      <c r="D171" s="85"/>
    </row>
    <row r="172" spans="4:4">
      <c r="D172" s="85"/>
    </row>
    <row r="173" spans="4:4">
      <c r="D173" s="85"/>
    </row>
    <row r="174" spans="4:4">
      <c r="D174" s="85"/>
    </row>
    <row r="175" spans="4:4">
      <c r="D175" s="85"/>
    </row>
    <row r="176" spans="4:4">
      <c r="D176" s="85"/>
    </row>
    <row r="177" spans="4:4">
      <c r="D177" s="85"/>
    </row>
    <row r="178" spans="4:4">
      <c r="D178" s="85"/>
    </row>
    <row r="179" spans="4:4">
      <c r="D179" s="85"/>
    </row>
    <row r="180" spans="4:4">
      <c r="D180" s="85"/>
    </row>
    <row r="181" spans="4:4">
      <c r="D181" s="85"/>
    </row>
    <row r="182" spans="4:4">
      <c r="D182" s="85"/>
    </row>
    <row r="183" spans="4:4">
      <c r="D183" s="85"/>
    </row>
    <row r="184" spans="4:4">
      <c r="D184" s="85"/>
    </row>
    <row r="185" spans="4:4">
      <c r="D185" s="85"/>
    </row>
    <row r="186" spans="4:4">
      <c r="D186" s="85"/>
    </row>
    <row r="187" spans="4:4">
      <c r="D187" s="85"/>
    </row>
    <row r="188" spans="4:4">
      <c r="D188" s="85"/>
    </row>
    <row r="189" spans="4:4">
      <c r="D189" s="85"/>
    </row>
    <row r="190" spans="4:4">
      <c r="D190" s="85"/>
    </row>
    <row r="191" spans="4:4">
      <c r="D191" s="85"/>
    </row>
    <row r="192" spans="4:4">
      <c r="D192" s="85"/>
    </row>
    <row r="193" spans="4:4">
      <c r="D193" s="85"/>
    </row>
    <row r="194" spans="4:4">
      <c r="D194" s="85"/>
    </row>
    <row r="195" spans="4:4">
      <c r="D195" s="85"/>
    </row>
    <row r="196" spans="4:4">
      <c r="D196" s="85"/>
    </row>
    <row r="197" spans="4:4">
      <c r="D197" s="85"/>
    </row>
    <row r="198" spans="4:4">
      <c r="D198" s="85"/>
    </row>
    <row r="199" spans="4:4">
      <c r="D199" s="85"/>
    </row>
    <row r="200" spans="4:4">
      <c r="D200" s="85"/>
    </row>
    <row r="201" spans="4:4">
      <c r="D201" s="85"/>
    </row>
    <row r="202" spans="4:4">
      <c r="D202" s="85"/>
    </row>
    <row r="203" spans="4:4">
      <c r="D203" s="85"/>
    </row>
    <row r="204" spans="4:4">
      <c r="D204" s="85"/>
    </row>
    <row r="205" spans="4:4">
      <c r="D205" s="85"/>
    </row>
    <row r="206" spans="4:4">
      <c r="D206" s="85"/>
    </row>
    <row r="207" spans="4:4">
      <c r="D207" s="85"/>
    </row>
    <row r="208" spans="4:4">
      <c r="D208" s="85"/>
    </row>
    <row r="209" spans="4:4">
      <c r="D209" s="85"/>
    </row>
    <row r="210" spans="4:4">
      <c r="D210" s="85"/>
    </row>
    <row r="211" spans="4:4">
      <c r="D211" s="85"/>
    </row>
    <row r="212" spans="4:4">
      <c r="D212" s="85"/>
    </row>
    <row r="213" spans="4:4">
      <c r="D213" s="85"/>
    </row>
    <row r="214" spans="4:4">
      <c r="D214" s="85"/>
    </row>
    <row r="215" spans="4:4">
      <c r="D215" s="85"/>
    </row>
    <row r="216" spans="4:4">
      <c r="D216" s="85"/>
    </row>
    <row r="217" spans="4:4">
      <c r="D217" s="85"/>
    </row>
    <row r="218" spans="4:4">
      <c r="D218" s="85"/>
    </row>
    <row r="219" spans="4:4">
      <c r="D219" s="85"/>
    </row>
    <row r="220" spans="4:4">
      <c r="D220" s="85"/>
    </row>
    <row r="221" spans="4:4">
      <c r="D221" s="85"/>
    </row>
    <row r="222" spans="4:4">
      <c r="D222" s="85"/>
    </row>
    <row r="223" spans="4:4">
      <c r="D223" s="85"/>
    </row>
    <row r="224" spans="4:4">
      <c r="D224" s="85"/>
    </row>
    <row r="225" spans="4:4">
      <c r="D225" s="85"/>
    </row>
    <row r="226" spans="4:4">
      <c r="D226" s="85"/>
    </row>
    <row r="227" spans="4:4">
      <c r="D227" s="85"/>
    </row>
    <row r="228" spans="4:4">
      <c r="D228" s="85"/>
    </row>
    <row r="229" spans="4:4">
      <c r="D229" s="85"/>
    </row>
    <row r="230" spans="4:4">
      <c r="D230" s="85"/>
    </row>
    <row r="231" spans="4:4">
      <c r="D231" s="85"/>
    </row>
    <row r="232" spans="4:4">
      <c r="D232" s="85"/>
    </row>
    <row r="233" spans="4:4">
      <c r="D233" s="85"/>
    </row>
    <row r="234" spans="4:4">
      <c r="D234" s="85"/>
    </row>
    <row r="235" spans="4:4">
      <c r="D235" s="85"/>
    </row>
    <row r="236" spans="4:4">
      <c r="D236" s="85"/>
    </row>
    <row r="237" spans="4:4">
      <c r="D237" s="85"/>
    </row>
    <row r="238" spans="4:4">
      <c r="D238" s="85"/>
    </row>
    <row r="239" spans="4:4">
      <c r="D239" s="85"/>
    </row>
    <row r="240" spans="4:4">
      <c r="D240" s="85"/>
    </row>
    <row r="241" spans="4:4">
      <c r="D241" s="85"/>
    </row>
    <row r="242" spans="4:4">
      <c r="D242" s="85"/>
    </row>
    <row r="243" spans="4:4">
      <c r="D243" s="85"/>
    </row>
    <row r="244" spans="4:4">
      <c r="D244" s="85"/>
    </row>
    <row r="245" spans="4:4">
      <c r="D245" s="85"/>
    </row>
    <row r="246" spans="4:4">
      <c r="D246" s="85"/>
    </row>
    <row r="247" spans="4:4">
      <c r="D247" s="85"/>
    </row>
    <row r="248" spans="4:4">
      <c r="D248" s="85"/>
    </row>
    <row r="249" spans="4:4">
      <c r="D249" s="85"/>
    </row>
    <row r="250" spans="4:4">
      <c r="D250" s="85"/>
    </row>
    <row r="251" spans="4:4">
      <c r="D251" s="85"/>
    </row>
    <row r="252" spans="4:4">
      <c r="D252" s="85"/>
    </row>
    <row r="253" spans="4:4">
      <c r="D253" s="85"/>
    </row>
    <row r="254" spans="4:4">
      <c r="D254" s="85"/>
    </row>
    <row r="255" spans="4:4">
      <c r="D255" s="85"/>
    </row>
    <row r="256" spans="4:4">
      <c r="D256" s="85"/>
    </row>
    <row r="257" spans="4:4">
      <c r="D257" s="85"/>
    </row>
    <row r="258" spans="4:4">
      <c r="D258" s="85"/>
    </row>
    <row r="259" spans="4:4">
      <c r="D259" s="85"/>
    </row>
    <row r="260" spans="4:4">
      <c r="D260" s="85"/>
    </row>
    <row r="261" spans="4:4">
      <c r="D261" s="85"/>
    </row>
    <row r="262" spans="4:4">
      <c r="D262" s="85"/>
    </row>
    <row r="263" spans="4:4">
      <c r="D263" s="85"/>
    </row>
    <row r="264" spans="4:4">
      <c r="D264" s="85"/>
    </row>
    <row r="265" spans="4:4">
      <c r="D265" s="85"/>
    </row>
    <row r="266" spans="4:4">
      <c r="D266" s="85"/>
    </row>
    <row r="267" spans="4:4">
      <c r="D267" s="85"/>
    </row>
    <row r="268" spans="4:4">
      <c r="D268" s="85"/>
    </row>
    <row r="269" spans="4:4">
      <c r="D269" s="85"/>
    </row>
    <row r="270" spans="4:4">
      <c r="D270" s="85"/>
    </row>
    <row r="271" spans="4:4">
      <c r="D271" s="85"/>
    </row>
    <row r="272" spans="4:4">
      <c r="D272" s="85"/>
    </row>
    <row r="273" spans="4:4">
      <c r="D273" s="85"/>
    </row>
    <row r="274" spans="4:4">
      <c r="D274" s="85"/>
    </row>
    <row r="275" spans="4:4">
      <c r="D275" s="85"/>
    </row>
    <row r="276" spans="4:4">
      <c r="D276" s="85"/>
    </row>
    <row r="277" spans="4:4">
      <c r="D277" s="85"/>
    </row>
    <row r="278" spans="4:4">
      <c r="D278" s="85"/>
    </row>
    <row r="279" spans="4:4">
      <c r="D279" s="85"/>
    </row>
    <row r="280" spans="4:4">
      <c r="D280" s="85"/>
    </row>
    <row r="281" spans="4:4">
      <c r="D281" s="85"/>
    </row>
    <row r="282" spans="4:4">
      <c r="D282" s="85"/>
    </row>
    <row r="283" spans="4:4">
      <c r="D283" s="85"/>
    </row>
    <row r="284" spans="4:4">
      <c r="D284" s="85"/>
    </row>
    <row r="285" spans="4:4">
      <c r="D285" s="85"/>
    </row>
    <row r="286" spans="4:4">
      <c r="D286" s="85"/>
    </row>
    <row r="287" spans="4:4">
      <c r="D287" s="85"/>
    </row>
    <row r="288" spans="4:4">
      <c r="D288" s="85"/>
    </row>
    <row r="289" spans="4:4">
      <c r="D289" s="85"/>
    </row>
    <row r="290" spans="4:4">
      <c r="D290" s="85"/>
    </row>
    <row r="291" spans="4:4">
      <c r="D291" s="85"/>
    </row>
    <row r="292" spans="4:4">
      <c r="D292" s="85"/>
    </row>
    <row r="293" spans="4:4">
      <c r="D293" s="85"/>
    </row>
    <row r="294" spans="4:4">
      <c r="D294" s="85"/>
    </row>
    <row r="295" spans="4:4">
      <c r="D295" s="85"/>
    </row>
    <row r="296" spans="4:4">
      <c r="D296" s="85"/>
    </row>
    <row r="297" spans="4:4">
      <c r="D297" s="85"/>
    </row>
    <row r="298" spans="4:4">
      <c r="D298" s="85"/>
    </row>
    <row r="299" spans="4:4">
      <c r="D299" s="85"/>
    </row>
    <row r="300" spans="4:4">
      <c r="D300" s="85"/>
    </row>
    <row r="301" spans="4:4">
      <c r="D301" s="85"/>
    </row>
    <row r="302" spans="4:4">
      <c r="D302" s="85"/>
    </row>
    <row r="303" spans="4:4">
      <c r="D303" s="85"/>
    </row>
    <row r="304" spans="4:4">
      <c r="D304" s="85"/>
    </row>
    <row r="305" spans="4:4">
      <c r="D305" s="85"/>
    </row>
    <row r="306" spans="4:4">
      <c r="D306" s="85"/>
    </row>
    <row r="307" spans="4:4">
      <c r="D307" s="85"/>
    </row>
    <row r="308" spans="4:4">
      <c r="D308" s="85"/>
    </row>
    <row r="309" spans="4:4">
      <c r="D309" s="85"/>
    </row>
    <row r="310" spans="4:4">
      <c r="D310" s="85"/>
    </row>
    <row r="311" spans="4:4">
      <c r="D311" s="85"/>
    </row>
    <row r="312" spans="4:4">
      <c r="D312" s="85"/>
    </row>
    <row r="313" spans="4:4">
      <c r="D313" s="85"/>
    </row>
    <row r="314" spans="4:4">
      <c r="D314" s="85"/>
    </row>
    <row r="315" spans="4:4">
      <c r="D315" s="85"/>
    </row>
    <row r="316" spans="4:4">
      <c r="D316" s="85"/>
    </row>
    <row r="317" spans="4:4">
      <c r="D317" s="85"/>
    </row>
    <row r="318" spans="4:4">
      <c r="D318" s="85"/>
    </row>
    <row r="319" spans="4:4">
      <c r="D319" s="85"/>
    </row>
    <row r="320" spans="4:4">
      <c r="D320" s="85"/>
    </row>
    <row r="321" spans="4:4">
      <c r="D321" s="85"/>
    </row>
    <row r="322" spans="4:4">
      <c r="D322" s="85"/>
    </row>
    <row r="323" spans="4:4">
      <c r="D323" s="85"/>
    </row>
    <row r="324" spans="4:4">
      <c r="D324" s="85"/>
    </row>
    <row r="325" spans="4:4">
      <c r="D325" s="85"/>
    </row>
    <row r="326" spans="4:4">
      <c r="D326" s="85"/>
    </row>
    <row r="327" spans="4:4">
      <c r="D327" s="85"/>
    </row>
    <row r="328" spans="4:4">
      <c r="D328" s="85"/>
    </row>
    <row r="329" spans="4:4">
      <c r="D329" s="85"/>
    </row>
    <row r="330" spans="4:4">
      <c r="D330" s="85"/>
    </row>
    <row r="331" spans="4:4">
      <c r="D331" s="85"/>
    </row>
    <row r="332" spans="4:4">
      <c r="D332" s="85"/>
    </row>
    <row r="333" spans="4:4">
      <c r="D333" s="85"/>
    </row>
    <row r="334" spans="4:4">
      <c r="D334" s="85"/>
    </row>
    <row r="335" spans="4:4">
      <c r="D335" s="85"/>
    </row>
    <row r="336" spans="4:4">
      <c r="D336" s="85"/>
    </row>
    <row r="337" spans="4:4">
      <c r="D337" s="85"/>
    </row>
    <row r="338" spans="4:4">
      <c r="D338" s="85"/>
    </row>
    <row r="339" spans="4:4">
      <c r="D339" s="85"/>
    </row>
    <row r="340" spans="4:4">
      <c r="D340" s="85"/>
    </row>
    <row r="341" spans="4:4">
      <c r="D341" s="85"/>
    </row>
    <row r="342" spans="4:4">
      <c r="D342" s="85"/>
    </row>
    <row r="343" spans="4:4">
      <c r="D343" s="85"/>
    </row>
    <row r="344" spans="4:4">
      <c r="D344" s="85"/>
    </row>
    <row r="345" spans="4:4">
      <c r="D345" s="85"/>
    </row>
    <row r="346" spans="4:4">
      <c r="D346" s="85"/>
    </row>
    <row r="347" spans="4:4">
      <c r="D347" s="85"/>
    </row>
    <row r="348" spans="4:4">
      <c r="D348" s="85"/>
    </row>
    <row r="349" spans="4:4">
      <c r="D349" s="85"/>
    </row>
    <row r="350" spans="4:4">
      <c r="D350" s="85"/>
    </row>
    <row r="351" spans="4:4">
      <c r="D351" s="85"/>
    </row>
    <row r="352" spans="4:4">
      <c r="D352" s="85"/>
    </row>
    <row r="353" spans="4:4">
      <c r="D353" s="85"/>
    </row>
    <row r="354" spans="4:4">
      <c r="D354" s="85"/>
    </row>
    <row r="355" spans="4:4">
      <c r="D355" s="85"/>
    </row>
    <row r="356" spans="4:4">
      <c r="D356" s="85"/>
    </row>
    <row r="357" spans="4:4">
      <c r="D357" s="85"/>
    </row>
    <row r="358" spans="4:4">
      <c r="D358" s="85"/>
    </row>
    <row r="359" spans="4:4">
      <c r="D359" s="85"/>
    </row>
    <row r="360" spans="4:4">
      <c r="D360" s="85"/>
    </row>
    <row r="361" spans="4:4">
      <c r="D361" s="85"/>
    </row>
    <row r="362" spans="4:4">
      <c r="D362" s="85"/>
    </row>
    <row r="363" spans="4:4">
      <c r="D363" s="85"/>
    </row>
    <row r="364" spans="4:4">
      <c r="D364" s="85"/>
    </row>
    <row r="365" spans="4:4">
      <c r="D365" s="85"/>
    </row>
    <row r="366" spans="4:4">
      <c r="D366" s="85"/>
    </row>
    <row r="367" spans="4:4">
      <c r="D367" s="85"/>
    </row>
    <row r="368" spans="4:4">
      <c r="D368" s="85"/>
    </row>
    <row r="369" spans="4:4">
      <c r="D369" s="85"/>
    </row>
    <row r="370" spans="4:4">
      <c r="D370" s="85"/>
    </row>
    <row r="371" spans="4:4">
      <c r="D371" s="85"/>
    </row>
    <row r="372" spans="4:4">
      <c r="D372" s="85"/>
    </row>
    <row r="373" spans="4:4">
      <c r="D373" s="85"/>
    </row>
    <row r="374" spans="4:4">
      <c r="D374" s="85"/>
    </row>
    <row r="375" spans="4:4">
      <c r="D375" s="85"/>
    </row>
    <row r="376" spans="4:4">
      <c r="D376" s="85"/>
    </row>
    <row r="377" spans="4:4">
      <c r="D377" s="85"/>
    </row>
    <row r="378" spans="4:4">
      <c r="D378" s="85"/>
    </row>
    <row r="379" spans="4:4">
      <c r="D379" s="85"/>
    </row>
    <row r="380" spans="4:4">
      <c r="D380" s="85"/>
    </row>
    <row r="381" spans="4:4">
      <c r="D381" s="85"/>
    </row>
    <row r="382" spans="4:4">
      <c r="D382" s="85"/>
    </row>
    <row r="383" spans="4:4">
      <c r="D383" s="85"/>
    </row>
    <row r="384" spans="4:4">
      <c r="D384" s="85"/>
    </row>
    <row r="385" spans="4:4">
      <c r="D385" s="85"/>
    </row>
    <row r="386" spans="4:4">
      <c r="D386" s="85"/>
    </row>
    <row r="387" spans="4:4">
      <c r="D387" s="85"/>
    </row>
    <row r="388" spans="4:4">
      <c r="D388" s="85"/>
    </row>
    <row r="389" spans="4:4">
      <c r="D389" s="85"/>
    </row>
    <row r="390" spans="4:4">
      <c r="D390" s="85"/>
    </row>
    <row r="391" spans="4:4">
      <c r="D391" s="85"/>
    </row>
    <row r="392" spans="4:4">
      <c r="D392" s="85"/>
    </row>
    <row r="393" spans="4:4">
      <c r="D393" s="85"/>
    </row>
    <row r="394" spans="4:4">
      <c r="D394" s="85"/>
    </row>
    <row r="395" spans="4:4">
      <c r="D395" s="85"/>
    </row>
    <row r="396" spans="4:4">
      <c r="D396" s="85"/>
    </row>
    <row r="397" spans="4:4">
      <c r="D397" s="85"/>
    </row>
    <row r="398" spans="4:4">
      <c r="D398" s="85"/>
    </row>
    <row r="399" spans="4:4">
      <c r="D399" s="85"/>
    </row>
    <row r="400" spans="4:4">
      <c r="D400" s="85"/>
    </row>
    <row r="401" spans="4:4">
      <c r="D401" s="85"/>
    </row>
    <row r="402" spans="4:4">
      <c r="D402" s="85"/>
    </row>
    <row r="403" spans="4:4">
      <c r="D403" s="85"/>
    </row>
    <row r="404" spans="4:4">
      <c r="D404" s="85"/>
    </row>
    <row r="405" spans="4:4">
      <c r="D405" s="85"/>
    </row>
    <row r="406" spans="4:4">
      <c r="D406" s="85"/>
    </row>
    <row r="407" spans="4:4">
      <c r="D407" s="85"/>
    </row>
    <row r="408" spans="4:4">
      <c r="D408" s="85"/>
    </row>
    <row r="409" spans="4:4">
      <c r="D409" s="85"/>
    </row>
    <row r="410" spans="4:4">
      <c r="D410" s="85"/>
    </row>
    <row r="411" spans="4:4">
      <c r="D411" s="85"/>
    </row>
    <row r="412" spans="4:4">
      <c r="D412" s="85"/>
    </row>
    <row r="413" spans="4:4">
      <c r="D413" s="85"/>
    </row>
    <row r="414" spans="4:4">
      <c r="D414" s="85"/>
    </row>
    <row r="415" spans="4:4">
      <c r="D415" s="85"/>
    </row>
    <row r="416" spans="4:4">
      <c r="D416" s="85"/>
    </row>
    <row r="417" spans="4:4">
      <c r="D417" s="85"/>
    </row>
    <row r="418" spans="4:4">
      <c r="D418" s="85"/>
    </row>
    <row r="419" spans="4:4">
      <c r="D419" s="85"/>
    </row>
    <row r="420" spans="4:4">
      <c r="D420" s="85"/>
    </row>
    <row r="421" spans="4:4">
      <c r="D421" s="85"/>
    </row>
    <row r="422" spans="4:4">
      <c r="D422" s="85"/>
    </row>
    <row r="423" spans="4:4">
      <c r="D423" s="85"/>
    </row>
    <row r="424" spans="4:4">
      <c r="D424" s="85"/>
    </row>
    <row r="425" spans="4:4">
      <c r="D425" s="85"/>
    </row>
    <row r="426" spans="4:4">
      <c r="D426" s="85"/>
    </row>
    <row r="427" spans="4:4">
      <c r="D427" s="85"/>
    </row>
    <row r="428" spans="4:4">
      <c r="D428" s="85"/>
    </row>
    <row r="429" spans="4:4">
      <c r="D429" s="85"/>
    </row>
    <row r="430" spans="4:4">
      <c r="D430" s="85"/>
    </row>
    <row r="431" spans="4:4">
      <c r="D431" s="85"/>
    </row>
    <row r="432" spans="4:4">
      <c r="D432" s="85"/>
    </row>
    <row r="433" spans="4:4">
      <c r="D433" s="85"/>
    </row>
    <row r="434" spans="4:4">
      <c r="D434" s="85"/>
    </row>
    <row r="435" spans="4:4">
      <c r="D435" s="85"/>
    </row>
    <row r="436" spans="4:4">
      <c r="D436" s="85"/>
    </row>
    <row r="437" spans="4:4">
      <c r="D437" s="85"/>
    </row>
    <row r="438" spans="4:4">
      <c r="D438" s="85"/>
    </row>
    <row r="439" spans="4:4">
      <c r="D439" s="85"/>
    </row>
    <row r="440" spans="4:4">
      <c r="D440" s="85"/>
    </row>
    <row r="441" spans="4:4">
      <c r="D441" s="85"/>
    </row>
    <row r="442" spans="4:4">
      <c r="D442" s="85"/>
    </row>
    <row r="443" spans="4:4">
      <c r="D443" s="85"/>
    </row>
    <row r="444" spans="4:4">
      <c r="D444" s="85"/>
    </row>
    <row r="445" spans="4:4">
      <c r="D445" s="85"/>
    </row>
    <row r="446" spans="4:4">
      <c r="D446" s="85"/>
    </row>
    <row r="447" spans="4:4">
      <c r="D447" s="85"/>
    </row>
    <row r="448" spans="4:4">
      <c r="D448" s="85"/>
    </row>
    <row r="449" spans="4:4">
      <c r="D449" s="85"/>
    </row>
    <row r="450" spans="4:4">
      <c r="D450" s="85"/>
    </row>
    <row r="451" spans="4:4">
      <c r="D451" s="85"/>
    </row>
    <row r="452" spans="4:4">
      <c r="D452" s="85"/>
    </row>
    <row r="453" spans="4:4">
      <c r="D453" s="85"/>
    </row>
    <row r="454" spans="4:4">
      <c r="D454" s="85"/>
    </row>
    <row r="455" spans="4:4">
      <c r="D455" s="85"/>
    </row>
    <row r="456" spans="4:4">
      <c r="D456" s="85"/>
    </row>
    <row r="457" spans="4:4">
      <c r="D457" s="85"/>
    </row>
    <row r="458" spans="4:4">
      <c r="D458" s="85"/>
    </row>
    <row r="459" spans="4:4">
      <c r="D459" s="85"/>
    </row>
    <row r="460" spans="4:4">
      <c r="D460" s="85"/>
    </row>
    <row r="461" spans="4:4">
      <c r="D461" s="85"/>
    </row>
    <row r="462" spans="4:4">
      <c r="D462" s="85"/>
    </row>
    <row r="463" spans="4:4">
      <c r="D463" s="85"/>
    </row>
    <row r="464" spans="4:4">
      <c r="D464" s="85"/>
    </row>
    <row r="465" spans="4:4">
      <c r="D465" s="85"/>
    </row>
    <row r="466" spans="4:4">
      <c r="D466" s="85"/>
    </row>
    <row r="467" spans="4:4">
      <c r="D467" s="85"/>
    </row>
    <row r="468" spans="4:4">
      <c r="D468" s="85"/>
    </row>
    <row r="469" spans="4:4">
      <c r="D469" s="85"/>
    </row>
    <row r="470" spans="4:4">
      <c r="D470" s="85"/>
    </row>
    <row r="471" spans="4:4">
      <c r="D471" s="85"/>
    </row>
    <row r="472" spans="4:4">
      <c r="D472" s="85"/>
    </row>
    <row r="473" spans="4:4">
      <c r="D473" s="85"/>
    </row>
    <row r="474" spans="4:4">
      <c r="D474" s="85"/>
    </row>
    <row r="475" spans="4:4">
      <c r="D475" s="85"/>
    </row>
    <row r="476" spans="4:4">
      <c r="D476" s="85"/>
    </row>
    <row r="477" spans="4:4">
      <c r="D477" s="85"/>
    </row>
    <row r="478" spans="4:4">
      <c r="D478" s="85"/>
    </row>
    <row r="479" spans="4:4">
      <c r="D479" s="85"/>
    </row>
    <row r="480" spans="4:4">
      <c r="D480" s="85"/>
    </row>
    <row r="481" spans="4:4">
      <c r="D481" s="85"/>
    </row>
    <row r="482" spans="4:4">
      <c r="D482" s="85"/>
    </row>
    <row r="483" spans="4:4">
      <c r="D483" s="85"/>
    </row>
    <row r="484" spans="4:4">
      <c r="D484" s="85"/>
    </row>
    <row r="485" spans="4:4">
      <c r="D485" s="85"/>
    </row>
    <row r="486" spans="4:4">
      <c r="D486" s="85"/>
    </row>
    <row r="487" spans="4:4">
      <c r="D487" s="85"/>
    </row>
    <row r="488" spans="4:4">
      <c r="D488" s="85"/>
    </row>
    <row r="489" spans="4:4">
      <c r="D489" s="85"/>
    </row>
    <row r="490" spans="4:4">
      <c r="D490" s="85"/>
    </row>
    <row r="491" spans="4:4">
      <c r="D491" s="85"/>
    </row>
    <row r="492" spans="4:4">
      <c r="D492" s="85"/>
    </row>
    <row r="493" spans="4:4">
      <c r="D493" s="85"/>
    </row>
    <row r="494" spans="4:4">
      <c r="D494" s="85"/>
    </row>
    <row r="495" spans="4:4">
      <c r="D495" s="85"/>
    </row>
    <row r="496" spans="4:4">
      <c r="D496" s="85"/>
    </row>
    <row r="497" spans="4:4">
      <c r="D497" s="85"/>
    </row>
    <row r="498" spans="4:4">
      <c r="D498" s="85"/>
    </row>
    <row r="499" spans="4:4">
      <c r="D499" s="85"/>
    </row>
    <row r="500" spans="4:4">
      <c r="D500" s="85"/>
    </row>
    <row r="501" spans="4:4">
      <c r="D501" s="85"/>
    </row>
    <row r="502" spans="4:4">
      <c r="D502" s="85"/>
    </row>
    <row r="503" spans="4:4">
      <c r="D503" s="85"/>
    </row>
    <row r="504" spans="4:4">
      <c r="D504" s="85"/>
    </row>
    <row r="505" spans="4:4">
      <c r="D505" s="85"/>
    </row>
    <row r="506" spans="4:4">
      <c r="D506" s="85"/>
    </row>
    <row r="507" spans="4:4">
      <c r="D507" s="85"/>
    </row>
    <row r="508" spans="4:4">
      <c r="D508" s="85"/>
    </row>
    <row r="509" spans="4:4">
      <c r="D509" s="85"/>
    </row>
    <row r="510" spans="4:4">
      <c r="D510" s="85"/>
    </row>
    <row r="511" spans="4:4">
      <c r="D511" s="85"/>
    </row>
    <row r="512" spans="4:4">
      <c r="D512" s="85"/>
    </row>
    <row r="513" spans="4:4">
      <c r="D513" s="85"/>
    </row>
    <row r="514" spans="4:4">
      <c r="D514" s="85"/>
    </row>
    <row r="515" spans="4:4">
      <c r="D515" s="85"/>
    </row>
    <row r="516" spans="4:4">
      <c r="D516" s="85"/>
    </row>
    <row r="517" spans="4:4">
      <c r="D517" s="85"/>
    </row>
    <row r="518" spans="4:4">
      <c r="D518" s="85"/>
    </row>
    <row r="519" spans="4:4">
      <c r="D519" s="85"/>
    </row>
    <row r="520" spans="4:4">
      <c r="D520" s="85"/>
    </row>
    <row r="521" spans="4:4">
      <c r="D521" s="85"/>
    </row>
    <row r="522" spans="4:4">
      <c r="D522" s="85"/>
    </row>
    <row r="523" spans="4:4">
      <c r="D523" s="85"/>
    </row>
    <row r="524" spans="4:4">
      <c r="D524" s="85"/>
    </row>
    <row r="525" spans="4:4">
      <c r="D525" s="85"/>
    </row>
    <row r="526" spans="4:4">
      <c r="D526" s="85"/>
    </row>
    <row r="527" spans="4:4">
      <c r="D527" s="85"/>
    </row>
    <row r="528" spans="4:4">
      <c r="D528" s="85"/>
    </row>
    <row r="529" spans="4:4">
      <c r="D529" s="85"/>
    </row>
    <row r="530" spans="4:4">
      <c r="D530" s="85"/>
    </row>
    <row r="531" spans="4:4">
      <c r="D531" s="85"/>
    </row>
    <row r="532" spans="4:4">
      <c r="D532" s="85"/>
    </row>
    <row r="533" spans="4:4">
      <c r="D533" s="85"/>
    </row>
    <row r="534" spans="4:4">
      <c r="D534" s="85"/>
    </row>
    <row r="535" spans="4:4">
      <c r="D535" s="85"/>
    </row>
    <row r="536" spans="4:4">
      <c r="D536" s="85"/>
    </row>
    <row r="537" spans="4:4">
      <c r="D537" s="85"/>
    </row>
    <row r="538" spans="4:4">
      <c r="D538" s="85"/>
    </row>
    <row r="539" spans="4:4">
      <c r="D539" s="85"/>
    </row>
    <row r="540" spans="4:4">
      <c r="D540" s="85"/>
    </row>
    <row r="541" spans="4:4">
      <c r="D541" s="85"/>
    </row>
    <row r="542" spans="4:4">
      <c r="D542" s="85"/>
    </row>
    <row r="543" spans="4:4">
      <c r="D543" s="85"/>
    </row>
    <row r="544" spans="4:4">
      <c r="D544" s="85"/>
    </row>
    <row r="545" spans="4:4">
      <c r="D545" s="85"/>
    </row>
    <row r="546" spans="4:4">
      <c r="D546" s="85"/>
    </row>
    <row r="547" spans="4:4">
      <c r="D547" s="85"/>
    </row>
    <row r="548" spans="4:4">
      <c r="D548" s="85"/>
    </row>
    <row r="549" spans="4:4">
      <c r="D549" s="85"/>
    </row>
    <row r="550" spans="4:4">
      <c r="D550" s="85"/>
    </row>
    <row r="551" spans="4:4">
      <c r="D551" s="85"/>
    </row>
    <row r="552" spans="4:4">
      <c r="D552" s="85"/>
    </row>
    <row r="553" spans="4:4">
      <c r="D553" s="85"/>
    </row>
    <row r="554" spans="4:4">
      <c r="D554" s="85"/>
    </row>
    <row r="555" spans="4:4">
      <c r="D555" s="85"/>
    </row>
    <row r="556" spans="4:4">
      <c r="D556" s="85"/>
    </row>
    <row r="557" spans="4:4">
      <c r="D557" s="85"/>
    </row>
    <row r="558" spans="4:4">
      <c r="D558" s="85"/>
    </row>
    <row r="559" spans="4:4">
      <c r="D559" s="85"/>
    </row>
    <row r="560" spans="4:4">
      <c r="D560" s="85"/>
    </row>
    <row r="561" spans="4:4">
      <c r="D561" s="85"/>
    </row>
    <row r="562" spans="4:4">
      <c r="D562" s="85"/>
    </row>
    <row r="563" spans="4:4">
      <c r="D563" s="85"/>
    </row>
    <row r="564" spans="4:4">
      <c r="D564" s="85"/>
    </row>
    <row r="565" spans="4:4">
      <c r="D565" s="85"/>
    </row>
    <row r="566" spans="4:4">
      <c r="D566" s="85"/>
    </row>
    <row r="567" spans="4:4">
      <c r="D567" s="85"/>
    </row>
    <row r="568" spans="4:4">
      <c r="D568" s="85"/>
    </row>
    <row r="569" spans="4:4">
      <c r="D569" s="85"/>
    </row>
    <row r="570" spans="4:4">
      <c r="D570" s="85"/>
    </row>
    <row r="571" spans="4:4">
      <c r="D571" s="85"/>
    </row>
    <row r="572" spans="4:4">
      <c r="D572" s="85"/>
    </row>
    <row r="573" spans="4:4">
      <c r="D573" s="85"/>
    </row>
    <row r="574" spans="4:4">
      <c r="D574" s="85"/>
    </row>
    <row r="575" spans="4:4">
      <c r="D575" s="85"/>
    </row>
    <row r="576" spans="4:4">
      <c r="D576" s="85"/>
    </row>
    <row r="577" spans="4:4">
      <c r="D577" s="85"/>
    </row>
    <row r="578" spans="4:4">
      <c r="D578" s="85"/>
    </row>
    <row r="579" spans="4:4">
      <c r="D579" s="85"/>
    </row>
    <row r="580" spans="4:4">
      <c r="D580" s="85"/>
    </row>
    <row r="581" spans="4:4">
      <c r="D581" s="85"/>
    </row>
    <row r="582" spans="4:4">
      <c r="D582" s="85"/>
    </row>
    <row r="583" spans="4:4">
      <c r="D583" s="85"/>
    </row>
    <row r="584" spans="4:4">
      <c r="D584" s="85"/>
    </row>
    <row r="585" spans="4:4">
      <c r="D585" s="85"/>
    </row>
    <row r="586" spans="4:4">
      <c r="D586" s="85"/>
    </row>
    <row r="587" spans="4:4">
      <c r="D587" s="85"/>
    </row>
    <row r="588" spans="4:4">
      <c r="D588" s="85"/>
    </row>
    <row r="589" spans="4:4">
      <c r="D589" s="85"/>
    </row>
    <row r="590" spans="4:4">
      <c r="D590" s="85"/>
    </row>
    <row r="591" spans="4:4">
      <c r="D591" s="85"/>
    </row>
    <row r="592" spans="4:4">
      <c r="D592" s="85"/>
    </row>
    <row r="593" spans="4:4">
      <c r="D593" s="85"/>
    </row>
    <row r="594" spans="4:4">
      <c r="D594" s="85"/>
    </row>
    <row r="595" spans="4:4">
      <c r="D595" s="85"/>
    </row>
    <row r="596" spans="4:4">
      <c r="D596" s="85"/>
    </row>
    <row r="597" spans="4:4">
      <c r="D597" s="85"/>
    </row>
    <row r="598" spans="4:4">
      <c r="D598" s="85"/>
    </row>
    <row r="599" spans="4:4">
      <c r="D599" s="85"/>
    </row>
    <row r="600" spans="4:4">
      <c r="D600" s="85"/>
    </row>
    <row r="601" spans="4:4">
      <c r="D601" s="85"/>
    </row>
    <row r="602" spans="4:4">
      <c r="D602" s="85"/>
    </row>
    <row r="603" spans="4:4">
      <c r="D603" s="85"/>
    </row>
    <row r="604" spans="4:4">
      <c r="D604" s="85"/>
    </row>
    <row r="605" spans="4:4">
      <c r="D605" s="85"/>
    </row>
    <row r="606" spans="4:4">
      <c r="D606" s="85"/>
    </row>
    <row r="607" spans="4:4">
      <c r="D607" s="85"/>
    </row>
    <row r="608" spans="4:4">
      <c r="D608" s="85"/>
    </row>
    <row r="609" spans="4:4">
      <c r="D609" s="85"/>
    </row>
    <row r="610" spans="4:4">
      <c r="D610" s="85"/>
    </row>
    <row r="611" spans="4:4">
      <c r="D611" s="85"/>
    </row>
    <row r="612" spans="4:4">
      <c r="D612" s="85"/>
    </row>
    <row r="613" spans="4:4">
      <c r="D613" s="85"/>
    </row>
    <row r="614" spans="4:4">
      <c r="D614" s="85"/>
    </row>
    <row r="615" spans="4:4">
      <c r="D615" s="85"/>
    </row>
    <row r="616" spans="4:4">
      <c r="D616" s="85"/>
    </row>
    <row r="617" spans="4:4">
      <c r="D617" s="85"/>
    </row>
    <row r="618" spans="4:4">
      <c r="D618" s="85"/>
    </row>
    <row r="619" spans="4:4">
      <c r="D619" s="85"/>
    </row>
    <row r="620" spans="4:4">
      <c r="D620" s="85"/>
    </row>
    <row r="621" spans="4:4">
      <c r="D621" s="85"/>
    </row>
    <row r="622" spans="4:4">
      <c r="D622" s="85"/>
    </row>
    <row r="623" spans="4:4">
      <c r="D623" s="85"/>
    </row>
    <row r="624" spans="4:4">
      <c r="D624" s="85"/>
    </row>
    <row r="625" spans="4:4">
      <c r="D625" s="85"/>
    </row>
    <row r="626" spans="4:4">
      <c r="D626" s="85"/>
    </row>
    <row r="627" spans="4:4">
      <c r="D627" s="85"/>
    </row>
    <row r="628" spans="4:4">
      <c r="D628" s="85"/>
    </row>
    <row r="629" spans="4:4">
      <c r="D629" s="85"/>
    </row>
    <row r="630" spans="4:4">
      <c r="D630" s="85"/>
    </row>
    <row r="631" spans="4:4">
      <c r="D631" s="85"/>
    </row>
    <row r="632" spans="4:4">
      <c r="D632" s="85"/>
    </row>
    <row r="633" spans="4:4">
      <c r="D633" s="85"/>
    </row>
    <row r="634" spans="4:4">
      <c r="D634" s="85"/>
    </row>
    <row r="635" spans="4:4">
      <c r="D635" s="85"/>
    </row>
    <row r="636" spans="4:4">
      <c r="D636" s="85"/>
    </row>
    <row r="637" spans="4:4">
      <c r="D637" s="85"/>
    </row>
    <row r="638" spans="4:4">
      <c r="D638" s="85"/>
    </row>
    <row r="639" spans="4:4">
      <c r="D639" s="85"/>
    </row>
    <row r="640" spans="4:4">
      <c r="D640" s="85"/>
    </row>
    <row r="641" spans="4:4">
      <c r="D641" s="85"/>
    </row>
    <row r="642" spans="4:4">
      <c r="D642" s="85"/>
    </row>
    <row r="643" spans="4:4">
      <c r="D643" s="85"/>
    </row>
    <row r="644" spans="4:4">
      <c r="D644" s="85"/>
    </row>
    <row r="645" spans="4:4">
      <c r="D645" s="85"/>
    </row>
    <row r="646" spans="4:4">
      <c r="D646" s="85"/>
    </row>
    <row r="647" spans="4:4">
      <c r="D647" s="85"/>
    </row>
    <row r="648" spans="4:4">
      <c r="D648" s="85"/>
    </row>
    <row r="649" spans="4:4">
      <c r="D649" s="85"/>
    </row>
    <row r="650" spans="4:4">
      <c r="D650" s="85"/>
    </row>
    <row r="651" spans="4:4">
      <c r="D651" s="85"/>
    </row>
    <row r="652" spans="4:4">
      <c r="D652" s="85"/>
    </row>
    <row r="653" spans="4:4">
      <c r="D653" s="85"/>
    </row>
    <row r="654" spans="4:4">
      <c r="D654" s="85"/>
    </row>
    <row r="655" spans="4:4">
      <c r="D655" s="85"/>
    </row>
    <row r="656" spans="4:4">
      <c r="D656" s="85"/>
    </row>
    <row r="657" spans="4:4">
      <c r="D657" s="85"/>
    </row>
    <row r="658" spans="4:4">
      <c r="D658" s="85"/>
    </row>
    <row r="659" spans="4:4">
      <c r="D659" s="85"/>
    </row>
    <row r="660" spans="4:4">
      <c r="D660" s="85"/>
    </row>
    <row r="661" spans="4:4">
      <c r="D661" s="85"/>
    </row>
    <row r="662" spans="4:4">
      <c r="D662" s="85"/>
    </row>
    <row r="663" spans="4:4">
      <c r="D663" s="85"/>
    </row>
    <row r="664" spans="4:4">
      <c r="D664" s="85"/>
    </row>
    <row r="665" spans="4:4">
      <c r="D665" s="85"/>
    </row>
    <row r="666" spans="4:4">
      <c r="D666" s="85"/>
    </row>
    <row r="667" spans="4:4">
      <c r="D667" s="85"/>
    </row>
    <row r="668" spans="4:4">
      <c r="D668" s="85"/>
    </row>
    <row r="669" spans="4:4">
      <c r="D669" s="85"/>
    </row>
    <row r="670" spans="4:4">
      <c r="D670" s="85"/>
    </row>
    <row r="671" spans="4:4">
      <c r="D671" s="85"/>
    </row>
    <row r="672" spans="4:4">
      <c r="D672" s="85"/>
    </row>
    <row r="673" spans="4:4">
      <c r="D673" s="85"/>
    </row>
    <row r="674" spans="4:4">
      <c r="D674" s="85"/>
    </row>
    <row r="675" spans="4:4">
      <c r="D675" s="85"/>
    </row>
    <row r="676" spans="4:4">
      <c r="D676" s="85"/>
    </row>
    <row r="677" spans="4:4">
      <c r="D677" s="85"/>
    </row>
    <row r="678" spans="4:4">
      <c r="D678" s="85"/>
    </row>
    <row r="679" spans="4:4">
      <c r="D679" s="85"/>
    </row>
    <row r="680" spans="4:4">
      <c r="D680" s="85"/>
    </row>
    <row r="681" spans="4:4">
      <c r="D681" s="85"/>
    </row>
    <row r="682" spans="4:4">
      <c r="D682" s="85"/>
    </row>
    <row r="683" spans="4:4">
      <c r="D683" s="85"/>
    </row>
    <row r="684" spans="4:4">
      <c r="D684" s="85"/>
    </row>
    <row r="685" spans="4:4">
      <c r="D685" s="85"/>
    </row>
    <row r="686" spans="4:4">
      <c r="D686" s="85"/>
    </row>
    <row r="687" spans="4:4">
      <c r="D687" s="85"/>
    </row>
    <row r="688" spans="4:4">
      <c r="D688" s="85"/>
    </row>
    <row r="689" spans="4:4">
      <c r="D689" s="85"/>
    </row>
    <row r="690" spans="4:4">
      <c r="D690" s="85"/>
    </row>
    <row r="691" spans="4:4">
      <c r="D691" s="85"/>
    </row>
    <row r="692" spans="4:4">
      <c r="D692" s="85"/>
    </row>
    <row r="693" spans="4:4">
      <c r="D693" s="85"/>
    </row>
    <row r="694" spans="4:4">
      <c r="D694" s="85"/>
    </row>
    <row r="695" spans="4:4">
      <c r="D695" s="85"/>
    </row>
    <row r="696" spans="4:4">
      <c r="D696" s="85"/>
    </row>
    <row r="697" spans="4:4">
      <c r="D697" s="85"/>
    </row>
    <row r="698" spans="4:4">
      <c r="D698" s="85"/>
    </row>
    <row r="699" spans="4:4">
      <c r="D699" s="85"/>
    </row>
    <row r="700" spans="4:4">
      <c r="D700" s="85"/>
    </row>
    <row r="701" spans="4:4">
      <c r="D701" s="85"/>
    </row>
    <row r="702" spans="4:4">
      <c r="D702" s="85"/>
    </row>
    <row r="703" spans="4:4">
      <c r="D703" s="85"/>
    </row>
    <row r="704" spans="4:4">
      <c r="D704" s="85"/>
    </row>
    <row r="705" spans="4:4">
      <c r="D705" s="85"/>
    </row>
    <row r="706" spans="4:4">
      <c r="D706" s="85"/>
    </row>
    <row r="707" spans="4:4">
      <c r="D707" s="85"/>
    </row>
    <row r="708" spans="4:4">
      <c r="D708" s="85"/>
    </row>
    <row r="709" spans="4:4">
      <c r="D709" s="85"/>
    </row>
    <row r="710" spans="4:4">
      <c r="D710" s="85"/>
    </row>
    <row r="711" spans="4:4">
      <c r="D711" s="85"/>
    </row>
    <row r="712" spans="4:4">
      <c r="D712" s="85"/>
    </row>
    <row r="713" spans="4:4">
      <c r="D713" s="85"/>
    </row>
    <row r="714" spans="4:4">
      <c r="D714" s="85"/>
    </row>
    <row r="715" spans="4:4">
      <c r="D715" s="85"/>
    </row>
    <row r="716" spans="4:4">
      <c r="D716" s="85"/>
    </row>
    <row r="717" spans="4:4">
      <c r="D717" s="85"/>
    </row>
    <row r="718" spans="4:4">
      <c r="D718" s="85"/>
    </row>
    <row r="719" spans="4:4">
      <c r="D719" s="85"/>
    </row>
    <row r="720" spans="4:4">
      <c r="D720" s="85"/>
    </row>
    <row r="721" spans="4:4">
      <c r="D721" s="85"/>
    </row>
    <row r="722" spans="4:4">
      <c r="D722" s="85"/>
    </row>
    <row r="723" spans="4:4">
      <c r="D723" s="85"/>
    </row>
    <row r="724" spans="4:4">
      <c r="D724" s="85"/>
    </row>
    <row r="725" spans="4:4">
      <c r="D725" s="85"/>
    </row>
    <row r="726" spans="4:4">
      <c r="D726" s="85"/>
    </row>
    <row r="727" spans="4:4">
      <c r="D727" s="85"/>
    </row>
    <row r="728" spans="4:4">
      <c r="D728" s="85"/>
    </row>
    <row r="729" spans="4:4">
      <c r="D729" s="85"/>
    </row>
    <row r="730" spans="4:4">
      <c r="D730" s="85"/>
    </row>
    <row r="731" spans="4:4">
      <c r="D731" s="85"/>
    </row>
    <row r="732" spans="4:4">
      <c r="D732" s="85"/>
    </row>
    <row r="733" spans="4:4">
      <c r="D733" s="85"/>
    </row>
    <row r="734" spans="4:4">
      <c r="D734" s="85"/>
    </row>
    <row r="735" spans="4:4">
      <c r="D735" s="85"/>
    </row>
    <row r="736" spans="4:4">
      <c r="D736" s="85"/>
    </row>
    <row r="737" spans="4:4">
      <c r="D737" s="85"/>
    </row>
    <row r="738" spans="4:4">
      <c r="D738" s="85"/>
    </row>
    <row r="739" spans="4:4">
      <c r="D739" s="85"/>
    </row>
    <row r="740" spans="4:4">
      <c r="D740" s="85"/>
    </row>
    <row r="741" spans="4:4">
      <c r="D741" s="85"/>
    </row>
    <row r="742" spans="4:4">
      <c r="D742" s="85"/>
    </row>
    <row r="743" spans="4:4">
      <c r="D743" s="85"/>
    </row>
    <row r="744" spans="4:4">
      <c r="D744" s="85"/>
    </row>
    <row r="745" spans="4:4">
      <c r="D745" s="85"/>
    </row>
    <row r="746" spans="4:4">
      <c r="D746" s="85"/>
    </row>
    <row r="747" spans="4:4">
      <c r="D747" s="85"/>
    </row>
    <row r="748" spans="4:4">
      <c r="D748" s="85"/>
    </row>
    <row r="749" spans="4:4">
      <c r="D749" s="85"/>
    </row>
    <row r="750" spans="4:4">
      <c r="D750" s="85"/>
    </row>
    <row r="751" spans="4:4">
      <c r="D751" s="85"/>
    </row>
    <row r="752" spans="4:4">
      <c r="D752" s="85"/>
    </row>
    <row r="753" spans="4:4">
      <c r="D753" s="85"/>
    </row>
    <row r="754" spans="4:4">
      <c r="D754" s="85"/>
    </row>
    <row r="755" spans="4:4">
      <c r="D755" s="85"/>
    </row>
    <row r="756" spans="4:4">
      <c r="D756" s="85"/>
    </row>
    <row r="757" spans="4:4">
      <c r="D757" s="85"/>
    </row>
    <row r="758" spans="4:4">
      <c r="D758" s="85"/>
    </row>
    <row r="759" spans="4:4">
      <c r="D759" s="85"/>
    </row>
    <row r="760" spans="4:4">
      <c r="D760" s="85"/>
    </row>
    <row r="761" spans="4:4">
      <c r="D761" s="85"/>
    </row>
    <row r="762" spans="4:4">
      <c r="D762" s="85"/>
    </row>
    <row r="763" spans="4:4">
      <c r="D763" s="85"/>
    </row>
    <row r="764" spans="4:4">
      <c r="D764" s="85"/>
    </row>
    <row r="765" spans="4:4">
      <c r="D765" s="85"/>
    </row>
    <row r="766" spans="4:4">
      <c r="D766" s="85"/>
    </row>
    <row r="767" spans="4:4">
      <c r="D767" s="85"/>
    </row>
    <row r="768" spans="4:4">
      <c r="D768" s="85"/>
    </row>
    <row r="769" spans="4:4">
      <c r="D769" s="85"/>
    </row>
    <row r="770" spans="4:4">
      <c r="D770" s="85"/>
    </row>
    <row r="771" spans="4:4">
      <c r="D771" s="85"/>
    </row>
    <row r="772" spans="4:4">
      <c r="D772" s="85"/>
    </row>
    <row r="773" spans="4:4">
      <c r="D773" s="85"/>
    </row>
    <row r="774" spans="4:4">
      <c r="D774" s="85"/>
    </row>
    <row r="775" spans="4:4">
      <c r="D775" s="85"/>
    </row>
    <row r="776" spans="4:4">
      <c r="D776" s="85"/>
    </row>
    <row r="777" spans="4:4">
      <c r="D777" s="85"/>
    </row>
    <row r="778" spans="4:4">
      <c r="D778" s="85"/>
    </row>
    <row r="779" spans="4:4">
      <c r="D779" s="85"/>
    </row>
    <row r="780" spans="4:4">
      <c r="D780" s="85"/>
    </row>
    <row r="781" spans="4:4">
      <c r="D781" s="85"/>
    </row>
    <row r="782" spans="4:4">
      <c r="D782" s="85"/>
    </row>
    <row r="783" spans="4:4">
      <c r="D783" s="85"/>
    </row>
    <row r="784" spans="4:4">
      <c r="D784" s="85"/>
    </row>
    <row r="785" spans="4:4">
      <c r="D785" s="85"/>
    </row>
    <row r="786" spans="4:4">
      <c r="D786" s="85"/>
    </row>
    <row r="787" spans="4:4">
      <c r="D787" s="85"/>
    </row>
    <row r="788" spans="4:4">
      <c r="D788" s="85"/>
    </row>
    <row r="789" spans="4:4">
      <c r="D789" s="85"/>
    </row>
    <row r="790" spans="4:4">
      <c r="D790" s="85"/>
    </row>
    <row r="791" spans="4:4">
      <c r="D791" s="85"/>
    </row>
    <row r="792" spans="4:4">
      <c r="D792" s="85"/>
    </row>
    <row r="793" spans="4:4">
      <c r="D793" s="85"/>
    </row>
    <row r="794" spans="4:4">
      <c r="D794" s="85"/>
    </row>
    <row r="795" spans="4:4">
      <c r="D795" s="85"/>
    </row>
    <row r="796" spans="4:4">
      <c r="D796" s="85"/>
    </row>
    <row r="797" spans="4:4">
      <c r="D797" s="85"/>
    </row>
    <row r="798" spans="4:4">
      <c r="D798" s="85"/>
    </row>
    <row r="799" spans="4:4">
      <c r="D799" s="85"/>
    </row>
    <row r="800" spans="4:4">
      <c r="D800" s="85"/>
    </row>
    <row r="801" spans="4:4">
      <c r="D801" s="85"/>
    </row>
    <row r="802" spans="4:4">
      <c r="D802" s="85"/>
    </row>
    <row r="803" spans="4:4">
      <c r="D803" s="85"/>
    </row>
    <row r="804" spans="4:4">
      <c r="D804" s="85"/>
    </row>
    <row r="805" spans="4:4">
      <c r="D805" s="85"/>
    </row>
    <row r="806" spans="4:4">
      <c r="D806" s="85"/>
    </row>
    <row r="807" spans="4:4">
      <c r="D807" s="85"/>
    </row>
    <row r="808" spans="4:4">
      <c r="D808" s="85"/>
    </row>
    <row r="809" spans="4:4">
      <c r="D809" s="85"/>
    </row>
    <row r="810" spans="4:4">
      <c r="D810" s="85"/>
    </row>
    <row r="811" spans="4:4">
      <c r="D811" s="85"/>
    </row>
    <row r="812" spans="4:4">
      <c r="D812" s="85"/>
    </row>
    <row r="813" spans="4:4">
      <c r="D813" s="85"/>
    </row>
    <row r="814" spans="4:4">
      <c r="D814" s="85"/>
    </row>
    <row r="815" spans="4:4">
      <c r="D815" s="85"/>
    </row>
    <row r="816" spans="4:4">
      <c r="D816" s="85"/>
    </row>
    <row r="817" spans="4:4">
      <c r="D817" s="85"/>
    </row>
    <row r="818" spans="4:4">
      <c r="D818" s="85"/>
    </row>
    <row r="819" spans="4:4">
      <c r="D819" s="85"/>
    </row>
    <row r="820" spans="4:4">
      <c r="D820" s="85"/>
    </row>
    <row r="821" spans="4:4">
      <c r="D821" s="85"/>
    </row>
    <row r="822" spans="4:4">
      <c r="D822" s="85"/>
    </row>
    <row r="823" spans="4:4">
      <c r="D823" s="85"/>
    </row>
    <row r="824" spans="4:4">
      <c r="D824" s="85"/>
    </row>
    <row r="825" spans="4:4">
      <c r="D825" s="85"/>
    </row>
    <row r="826" spans="4:4">
      <c r="D826" s="85"/>
    </row>
    <row r="827" spans="4:4">
      <c r="D827" s="85"/>
    </row>
    <row r="828" spans="4:4">
      <c r="D828" s="85"/>
    </row>
    <row r="829" spans="4:4">
      <c r="D829" s="85"/>
    </row>
    <row r="830" spans="4:4">
      <c r="D830" s="85"/>
    </row>
    <row r="831" spans="4:4">
      <c r="D831" s="85"/>
    </row>
    <row r="832" spans="4:4">
      <c r="D832" s="85"/>
    </row>
    <row r="833" spans="4:4">
      <c r="D833" s="85"/>
    </row>
    <row r="834" spans="4:4">
      <c r="D834" s="85"/>
    </row>
    <row r="835" spans="4:4">
      <c r="D835" s="85"/>
    </row>
    <row r="836" spans="4:4">
      <c r="D836" s="85"/>
    </row>
    <row r="837" spans="4:4">
      <c r="D837" s="85"/>
    </row>
    <row r="838" spans="4:4">
      <c r="D838" s="85"/>
    </row>
    <row r="839" spans="4:4">
      <c r="D839" s="85"/>
    </row>
    <row r="840" spans="4:4">
      <c r="D840" s="85"/>
    </row>
    <row r="841" spans="4:4">
      <c r="D841" s="85"/>
    </row>
    <row r="842" spans="4:4">
      <c r="D842" s="85"/>
    </row>
    <row r="843" spans="4:4">
      <c r="D843" s="85"/>
    </row>
    <row r="844" spans="4:4">
      <c r="D844" s="85"/>
    </row>
    <row r="845" spans="4:4">
      <c r="D845" s="85"/>
    </row>
    <row r="846" spans="4:4">
      <c r="D846" s="85"/>
    </row>
    <row r="847" spans="4:4">
      <c r="D847" s="85"/>
    </row>
    <row r="848" spans="4:4">
      <c r="D848" s="85"/>
    </row>
    <row r="849" spans="4:4">
      <c r="D849" s="85"/>
    </row>
    <row r="850" spans="4:4">
      <c r="D850" s="85"/>
    </row>
    <row r="851" spans="4:4">
      <c r="D851" s="85"/>
    </row>
    <row r="852" spans="4:4">
      <c r="D852" s="85"/>
    </row>
    <row r="853" spans="4:4">
      <c r="D853" s="85"/>
    </row>
    <row r="854" spans="4:4">
      <c r="D854" s="85"/>
    </row>
    <row r="855" spans="4:4">
      <c r="D855" s="85"/>
    </row>
    <row r="856" spans="4:4">
      <c r="D856" s="85"/>
    </row>
    <row r="857" spans="4:4">
      <c r="D857" s="85"/>
    </row>
    <row r="858" spans="4:4">
      <c r="D858" s="85"/>
    </row>
    <row r="859" spans="4:4">
      <c r="D859" s="85"/>
    </row>
    <row r="860" spans="4:4">
      <c r="D860" s="85"/>
    </row>
    <row r="861" spans="4:4">
      <c r="D861" s="85"/>
    </row>
    <row r="862" spans="4:4">
      <c r="D862" s="85"/>
    </row>
    <row r="863" spans="4:4">
      <c r="D863" s="85"/>
    </row>
    <row r="864" spans="4:4">
      <c r="D864" s="85"/>
    </row>
    <row r="865" spans="4:4">
      <c r="D865" s="85"/>
    </row>
    <row r="866" spans="4:4">
      <c r="D866" s="85"/>
    </row>
    <row r="867" spans="4:4">
      <c r="D867" s="85"/>
    </row>
    <row r="868" spans="4:4">
      <c r="D868" s="85"/>
    </row>
    <row r="869" spans="4:4">
      <c r="D869" s="85"/>
    </row>
    <row r="870" spans="4:4">
      <c r="D870" s="85"/>
    </row>
    <row r="871" spans="4:4">
      <c r="D871" s="85"/>
    </row>
    <row r="872" spans="4:4">
      <c r="D872" s="85"/>
    </row>
    <row r="873" spans="4:4">
      <c r="D873" s="85"/>
    </row>
    <row r="874" spans="4:4">
      <c r="D874" s="85"/>
    </row>
    <row r="875" spans="4:4">
      <c r="D875" s="85"/>
    </row>
    <row r="876" spans="4:4">
      <c r="D876" s="85"/>
    </row>
    <row r="877" spans="4:4">
      <c r="D877" s="85"/>
    </row>
    <row r="878" spans="4:4">
      <c r="D878" s="85"/>
    </row>
    <row r="879" spans="4:4">
      <c r="D879" s="85"/>
    </row>
    <row r="880" spans="4:4">
      <c r="D880" s="85"/>
    </row>
    <row r="881" spans="4:4">
      <c r="D881" s="85"/>
    </row>
    <row r="882" spans="4:4">
      <c r="D882" s="85"/>
    </row>
    <row r="883" spans="4:4">
      <c r="D883" s="85"/>
    </row>
    <row r="884" spans="4:4">
      <c r="D884" s="85"/>
    </row>
    <row r="885" spans="4:4">
      <c r="D885" s="85"/>
    </row>
    <row r="886" spans="4:4">
      <c r="D886" s="85"/>
    </row>
    <row r="887" spans="4:4">
      <c r="D887" s="85"/>
    </row>
    <row r="888" spans="4:4">
      <c r="D888" s="85"/>
    </row>
    <row r="889" spans="4:4">
      <c r="D889" s="85"/>
    </row>
    <row r="890" spans="4:4">
      <c r="D890" s="85"/>
    </row>
    <row r="891" spans="4:4">
      <c r="D891" s="85"/>
    </row>
    <row r="892" spans="4:4">
      <c r="D892" s="85"/>
    </row>
    <row r="893" spans="4:4">
      <c r="D893" s="85"/>
    </row>
    <row r="894" spans="4:4">
      <c r="D894" s="85"/>
    </row>
    <row r="895" spans="4:4">
      <c r="D895" s="85"/>
    </row>
    <row r="896" spans="4:4">
      <c r="D896" s="85"/>
    </row>
    <row r="897" spans="4:4">
      <c r="D897" s="85"/>
    </row>
    <row r="898" spans="4:4">
      <c r="D898" s="85"/>
    </row>
    <row r="899" spans="4:4">
      <c r="D899" s="85"/>
    </row>
    <row r="900" spans="4:4">
      <c r="D900" s="85"/>
    </row>
    <row r="901" spans="4:4">
      <c r="D901" s="85"/>
    </row>
    <row r="902" spans="4:4">
      <c r="D902" s="85"/>
    </row>
    <row r="903" spans="4:4">
      <c r="D903" s="85"/>
    </row>
    <row r="904" spans="4:4">
      <c r="D904" s="85"/>
    </row>
    <row r="905" spans="4:4">
      <c r="D905" s="85"/>
    </row>
    <row r="906" spans="4:4">
      <c r="D906" s="85"/>
    </row>
    <row r="907" spans="4:4">
      <c r="D907" s="85"/>
    </row>
    <row r="908" spans="4:4">
      <c r="D908" s="85"/>
    </row>
    <row r="909" spans="4:4">
      <c r="D909" s="85"/>
    </row>
    <row r="910" spans="4:4">
      <c r="D910" s="85"/>
    </row>
    <row r="911" spans="4:4">
      <c r="D911" s="85"/>
    </row>
    <row r="912" spans="4:4">
      <c r="D912" s="85"/>
    </row>
    <row r="913" spans="4:4">
      <c r="D913" s="85"/>
    </row>
    <row r="914" spans="4:4">
      <c r="D914" s="85"/>
    </row>
    <row r="915" spans="4:4">
      <c r="D915" s="85"/>
    </row>
    <row r="916" spans="4:4">
      <c r="D916" s="85"/>
    </row>
    <row r="917" spans="4:4">
      <c r="D917" s="85"/>
    </row>
    <row r="918" spans="4:4">
      <c r="D918" s="85"/>
    </row>
    <row r="919" spans="4:4">
      <c r="D919" s="85"/>
    </row>
    <row r="920" spans="4:4">
      <c r="D920" s="85"/>
    </row>
    <row r="921" spans="4:4">
      <c r="D921" s="85"/>
    </row>
    <row r="922" spans="4:4">
      <c r="D922" s="85"/>
    </row>
    <row r="923" spans="4:4">
      <c r="D923" s="85"/>
    </row>
    <row r="924" spans="4:4">
      <c r="D924" s="85"/>
    </row>
    <row r="925" spans="4:4">
      <c r="D925" s="85"/>
    </row>
    <row r="926" spans="4:4">
      <c r="D926" s="85"/>
    </row>
    <row r="927" spans="4:4">
      <c r="D927" s="85"/>
    </row>
    <row r="928" spans="4:4">
      <c r="D928" s="85"/>
    </row>
    <row r="929" spans="4:4">
      <c r="D929" s="85"/>
    </row>
    <row r="930" spans="4:4">
      <c r="D930" s="85"/>
    </row>
    <row r="931" spans="4:4">
      <c r="D931" s="85"/>
    </row>
    <row r="932" spans="4:4">
      <c r="D932" s="85"/>
    </row>
    <row r="933" spans="4:4">
      <c r="D933" s="85"/>
    </row>
    <row r="934" spans="4:4">
      <c r="D934" s="85"/>
    </row>
    <row r="935" spans="4:4">
      <c r="D935" s="85"/>
    </row>
    <row r="936" spans="4:4">
      <c r="D936" s="85"/>
    </row>
    <row r="937" spans="4:4">
      <c r="D937" s="85"/>
    </row>
    <row r="938" spans="4:4">
      <c r="D938" s="85"/>
    </row>
    <row r="939" spans="4:4">
      <c r="D939" s="85"/>
    </row>
    <row r="940" spans="4:4">
      <c r="D940" s="85"/>
    </row>
    <row r="941" spans="4:4">
      <c r="D941" s="85"/>
    </row>
    <row r="942" spans="4:4">
      <c r="D942" s="85"/>
    </row>
    <row r="943" spans="4:4">
      <c r="D943" s="85"/>
    </row>
    <row r="944" spans="4:4">
      <c r="D944" s="85"/>
    </row>
    <row r="945" spans="4:4">
      <c r="D945" s="85"/>
    </row>
    <row r="946" spans="4:4">
      <c r="D946" s="85"/>
    </row>
    <row r="947" spans="4:4">
      <c r="D947" s="85"/>
    </row>
    <row r="948" spans="4:4">
      <c r="D948" s="85"/>
    </row>
    <row r="949" spans="4:4">
      <c r="D949" s="85"/>
    </row>
    <row r="950" spans="4:4">
      <c r="D950" s="85"/>
    </row>
    <row r="951" spans="4:4">
      <c r="D951" s="85"/>
    </row>
    <row r="952" spans="4:4">
      <c r="D952" s="85"/>
    </row>
    <row r="953" spans="4:4">
      <c r="D953" s="85"/>
    </row>
    <row r="954" spans="4:4">
      <c r="D954" s="85"/>
    </row>
    <row r="955" spans="4:4">
      <c r="D955" s="85"/>
    </row>
    <row r="956" spans="4:4">
      <c r="D956" s="85"/>
    </row>
    <row r="957" spans="4:4">
      <c r="D957" s="85"/>
    </row>
    <row r="958" spans="4:4">
      <c r="D958" s="85"/>
    </row>
    <row r="959" spans="4:4">
      <c r="D959" s="85"/>
    </row>
    <row r="960" spans="4:4">
      <c r="D960" s="85"/>
    </row>
    <row r="961" spans="4:4">
      <c r="D961" s="85"/>
    </row>
    <row r="962" spans="4:4">
      <c r="D962" s="85"/>
    </row>
    <row r="963" spans="4:4">
      <c r="D963" s="85"/>
    </row>
    <row r="964" spans="4:4">
      <c r="D964" s="85"/>
    </row>
    <row r="965" spans="4:4">
      <c r="D965" s="85"/>
    </row>
    <row r="966" spans="4:4">
      <c r="D966" s="85"/>
    </row>
    <row r="967" spans="4:4">
      <c r="D967" s="85"/>
    </row>
    <row r="968" spans="4:4">
      <c r="D968" s="85"/>
    </row>
    <row r="969" spans="4:4">
      <c r="D969" s="85"/>
    </row>
    <row r="970" spans="4:4">
      <c r="D970" s="85"/>
    </row>
    <row r="971" spans="4:4">
      <c r="D971" s="85"/>
    </row>
    <row r="972" spans="4:4">
      <c r="D972" s="85"/>
    </row>
    <row r="973" spans="4:4">
      <c r="D973" s="85"/>
    </row>
    <row r="974" spans="4:4">
      <c r="D974" s="85"/>
    </row>
    <row r="975" spans="4:4">
      <c r="D975" s="85"/>
    </row>
    <row r="976" spans="4:4">
      <c r="D976" s="85"/>
    </row>
    <row r="977" spans="4:4">
      <c r="D977" s="85"/>
    </row>
    <row r="978" spans="4:4">
      <c r="D978" s="85"/>
    </row>
    <row r="979" spans="4:4">
      <c r="D979" s="85"/>
    </row>
    <row r="980" spans="4:4">
      <c r="D980" s="85"/>
    </row>
    <row r="981" spans="4:4">
      <c r="D981" s="85"/>
    </row>
    <row r="982" spans="4:4">
      <c r="D982" s="85"/>
    </row>
    <row r="983" spans="4:4">
      <c r="D983" s="85"/>
    </row>
    <row r="984" spans="4:4">
      <c r="D984" s="85"/>
    </row>
    <row r="985" spans="4:4">
      <c r="D985" s="85"/>
    </row>
    <row r="986" spans="4:4">
      <c r="D986" s="85"/>
    </row>
    <row r="987" spans="4:4">
      <c r="D987" s="85"/>
    </row>
    <row r="988" spans="4:4">
      <c r="D988" s="85"/>
    </row>
    <row r="989" spans="4:4">
      <c r="D989" s="85"/>
    </row>
    <row r="990" spans="4:4">
      <c r="D990" s="85"/>
    </row>
    <row r="991" spans="4:4">
      <c r="D991" s="85"/>
    </row>
    <row r="992" spans="4:4">
      <c r="D992" s="85"/>
    </row>
    <row r="993" spans="4:4">
      <c r="D993" s="85"/>
    </row>
    <row r="994" spans="4:4">
      <c r="D994" s="85"/>
    </row>
    <row r="995" spans="4:4">
      <c r="D995" s="85"/>
    </row>
    <row r="996" spans="4:4">
      <c r="D996" s="85"/>
    </row>
    <row r="997" spans="4:4">
      <c r="D997" s="85"/>
    </row>
    <row r="998" spans="4:4">
      <c r="D998" s="85"/>
    </row>
    <row r="999" spans="4:4">
      <c r="D999" s="85"/>
    </row>
    <row r="1000" spans="4:4">
      <c r="D1000" s="85"/>
    </row>
    <row r="1001" spans="4:4">
      <c r="D1001" s="85"/>
    </row>
    <row r="1002" spans="4:4">
      <c r="D1002" s="85"/>
    </row>
    <row r="1003" spans="4:4">
      <c r="D1003" s="85"/>
    </row>
    <row r="1004" spans="4:4">
      <c r="D1004" s="85"/>
    </row>
    <row r="1005" spans="4:4">
      <c r="D1005" s="85"/>
    </row>
    <row r="1006" spans="4:4">
      <c r="D1006" s="85"/>
    </row>
    <row r="1007" spans="4:4">
      <c r="D1007" s="85"/>
    </row>
    <row r="1008" spans="4:4">
      <c r="D1008" s="85"/>
    </row>
    <row r="1009" spans="4:4">
      <c r="D1009" s="85"/>
    </row>
    <row r="1010" spans="4:4">
      <c r="D1010" s="85"/>
    </row>
    <row r="1011" spans="4:4">
      <c r="D1011" s="85"/>
    </row>
    <row r="1012" spans="4:4">
      <c r="D1012" s="85"/>
    </row>
    <row r="1013" spans="4:4">
      <c r="D1013" s="85"/>
    </row>
    <row r="1014" spans="4:4">
      <c r="D1014" s="85"/>
    </row>
  </sheetData>
  <mergeCells count="5">
    <mergeCell ref="A1:G1"/>
    <mergeCell ref="C2:G2"/>
    <mergeCell ref="C3:G3"/>
    <mergeCell ref="C4:G4"/>
    <mergeCell ref="A11:B11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015"/>
  <sheetViews>
    <sheetView workbookViewId="0">
      <pane ySplit="7" topLeftCell="A8" activePane="bottomLeft" state="frozen"/>
      <selection pane="bottomLeft" sqref="A1:G1"/>
    </sheetView>
  </sheetViews>
  <sheetFormatPr defaultColWidth="8.42578125" defaultRowHeight="12.75" customHeight="1" outlineLevelRow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9" max="29" width="11.5703125" hidden="1" customWidth="1"/>
    <col min="31" max="41" width="11.5703125" hidden="1" customWidth="1"/>
  </cols>
  <sheetData>
    <row r="1" spans="1:60" ht="15.75" customHeight="1">
      <c r="A1" s="239" t="s">
        <v>216</v>
      </c>
      <c r="B1" s="239"/>
      <c r="C1" s="239"/>
      <c r="D1" s="239"/>
      <c r="E1" s="239"/>
      <c r="F1" s="239"/>
      <c r="G1" s="239"/>
      <c r="AG1" t="s">
        <v>145</v>
      </c>
    </row>
    <row r="2" spans="1:60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60" ht="24.75" customHeight="1">
      <c r="A3" s="135" t="s">
        <v>142</v>
      </c>
      <c r="B3" s="136" t="s">
        <v>50</v>
      </c>
      <c r="C3" s="240" t="s">
        <v>4</v>
      </c>
      <c r="D3" s="240"/>
      <c r="E3" s="240"/>
      <c r="F3" s="240"/>
      <c r="G3" s="240"/>
      <c r="AC3" s="140" t="s">
        <v>146</v>
      </c>
      <c r="AG3" t="s">
        <v>149</v>
      </c>
    </row>
    <row r="4" spans="1:60" ht="24.75" customHeight="1">
      <c r="A4" s="141" t="s">
        <v>143</v>
      </c>
      <c r="B4" s="142" t="s">
        <v>56</v>
      </c>
      <c r="C4" s="241" t="s">
        <v>57</v>
      </c>
      <c r="D4" s="241"/>
      <c r="E4" s="241"/>
      <c r="F4" s="241"/>
      <c r="G4" s="241"/>
      <c r="AG4" t="s">
        <v>150</v>
      </c>
    </row>
    <row r="5" spans="1:60">
      <c r="D5" s="85"/>
    </row>
    <row r="6" spans="1:60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60" hidden="1">
      <c r="A7" s="133"/>
      <c r="B7" s="137"/>
      <c r="C7" s="137"/>
      <c r="D7" s="139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>
      <c r="A8" s="150" t="s">
        <v>174</v>
      </c>
      <c r="B8" s="151" t="s">
        <v>133</v>
      </c>
      <c r="C8" s="152" t="s">
        <v>134</v>
      </c>
      <c r="D8" s="153"/>
      <c r="E8" s="154"/>
      <c r="F8" s="155"/>
      <c r="G8" s="155">
        <f>SUMIF(AG9,"&lt;&gt;NOR",G9)</f>
        <v>0</v>
      </c>
      <c r="H8" s="155"/>
      <c r="I8" s="155">
        <f>SUM(I9)</f>
        <v>0</v>
      </c>
      <c r="J8" s="155"/>
      <c r="K8" s="155">
        <f>SUM(K9)</f>
        <v>0</v>
      </c>
      <c r="L8" s="155"/>
      <c r="M8" s="155">
        <f>SUM(M9)</f>
        <v>0</v>
      </c>
      <c r="N8" s="155"/>
      <c r="O8" s="155">
        <f>SUM(O9)</f>
        <v>0</v>
      </c>
      <c r="P8" s="155"/>
      <c r="Q8" s="155">
        <f>SUM(Q9)</f>
        <v>0</v>
      </c>
      <c r="R8" s="155"/>
      <c r="S8" s="155"/>
      <c r="T8" s="156"/>
      <c r="U8" s="157"/>
      <c r="V8" s="157">
        <f>SUM(V9)</f>
        <v>0</v>
      </c>
      <c r="W8" s="157"/>
      <c r="X8" s="157"/>
      <c r="AG8" t="s">
        <v>175</v>
      </c>
    </row>
    <row r="9" spans="1:60" outlineLevel="1">
      <c r="A9" s="158">
        <v>1</v>
      </c>
      <c r="B9" s="159" t="s">
        <v>2069</v>
      </c>
      <c r="C9" s="160" t="s">
        <v>2070</v>
      </c>
      <c r="D9" s="161" t="s">
        <v>275</v>
      </c>
      <c r="E9" s="162">
        <v>1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/>
      <c r="S9" s="164" t="s">
        <v>276</v>
      </c>
      <c r="T9" s="165" t="s">
        <v>180</v>
      </c>
      <c r="U9" s="166">
        <v>0</v>
      </c>
      <c r="V9" s="166">
        <f>ROUND(E9*U9,2)</f>
        <v>0</v>
      </c>
      <c r="W9" s="166"/>
      <c r="X9" s="166" t="s">
        <v>221</v>
      </c>
      <c r="Y9" s="167"/>
      <c r="Z9" s="167"/>
      <c r="AA9" s="167"/>
      <c r="AB9" s="167"/>
      <c r="AC9" s="167"/>
      <c r="AD9" s="167"/>
      <c r="AE9" s="167"/>
      <c r="AF9" s="167"/>
      <c r="AG9" s="167" t="s">
        <v>222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>
      <c r="A10" s="133"/>
      <c r="B10" s="137"/>
      <c r="C10" s="171"/>
      <c r="D10" s="139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AE10">
        <v>15</v>
      </c>
      <c r="AF10">
        <v>21</v>
      </c>
      <c r="AG10" t="s">
        <v>161</v>
      </c>
    </row>
    <row r="11" spans="1:60">
      <c r="A11" s="172"/>
      <c r="B11" s="173" t="s">
        <v>18</v>
      </c>
      <c r="C11" s="174"/>
      <c r="D11" s="175"/>
      <c r="E11" s="176"/>
      <c r="F11" s="176"/>
      <c r="G11" s="177">
        <f>G8</f>
        <v>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AE11">
        <f>SUMIF(L7:L9,AE10,G7:G9)</f>
        <v>0</v>
      </c>
      <c r="AF11">
        <f>SUMIF(L7:L9,AF10,G7:G9)</f>
        <v>0</v>
      </c>
      <c r="AG11" t="s">
        <v>214</v>
      </c>
    </row>
    <row r="12" spans="1:60">
      <c r="A12" s="245" t="s">
        <v>2057</v>
      </c>
      <c r="B12" s="245"/>
      <c r="C12" s="171"/>
      <c r="D12" s="139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spans="1:60">
      <c r="A13" s="133"/>
      <c r="B13" s="137" t="s">
        <v>2058</v>
      </c>
      <c r="C13" s="171" t="s">
        <v>2059</v>
      </c>
      <c r="D13" s="139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AG13" t="s">
        <v>2060</v>
      </c>
    </row>
    <row r="14" spans="1:60">
      <c r="A14" s="133"/>
      <c r="B14" s="137" t="s">
        <v>2061</v>
      </c>
      <c r="C14" s="171" t="s">
        <v>2062</v>
      </c>
      <c r="D14" s="139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AG14" t="s">
        <v>2063</v>
      </c>
    </row>
    <row r="15" spans="1:60">
      <c r="A15" s="133"/>
      <c r="B15" s="137"/>
      <c r="C15" s="171" t="s">
        <v>2064</v>
      </c>
      <c r="D15" s="139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AG15" t="s">
        <v>2065</v>
      </c>
    </row>
    <row r="16" spans="1:60">
      <c r="A16" s="133"/>
      <c r="B16" s="137"/>
      <c r="C16" s="171"/>
      <c r="D16" s="139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spans="3:33">
      <c r="C17" s="178"/>
      <c r="D17" s="85"/>
      <c r="AG17" t="s">
        <v>215</v>
      </c>
    </row>
    <row r="18" spans="3:33">
      <c r="D18" s="85"/>
    </row>
    <row r="19" spans="3:33">
      <c r="D19" s="85"/>
    </row>
    <row r="20" spans="3:33">
      <c r="D20" s="85"/>
    </row>
    <row r="21" spans="3:33">
      <c r="D21" s="85"/>
    </row>
    <row r="22" spans="3:33">
      <c r="D22" s="85"/>
    </row>
    <row r="23" spans="3:33">
      <c r="D23" s="85"/>
    </row>
    <row r="24" spans="3:33">
      <c r="D24" s="85"/>
    </row>
    <row r="25" spans="3:33">
      <c r="D25" s="85"/>
    </row>
    <row r="26" spans="3:33">
      <c r="D26" s="85"/>
    </row>
    <row r="27" spans="3:33">
      <c r="D27" s="85"/>
    </row>
    <row r="28" spans="3:33">
      <c r="D28" s="85"/>
    </row>
    <row r="29" spans="3:33">
      <c r="D29" s="85"/>
    </row>
    <row r="30" spans="3:33">
      <c r="D30" s="85"/>
    </row>
    <row r="31" spans="3:33">
      <c r="D31" s="85"/>
    </row>
    <row r="32" spans="3:33">
      <c r="D32" s="85"/>
    </row>
    <row r="33" spans="4:4">
      <c r="D33" s="85"/>
    </row>
    <row r="34" spans="4:4">
      <c r="D34" s="85"/>
    </row>
    <row r="35" spans="4:4">
      <c r="D35" s="85"/>
    </row>
    <row r="36" spans="4:4">
      <c r="D36" s="85"/>
    </row>
    <row r="37" spans="4:4">
      <c r="D37" s="85"/>
    </row>
    <row r="38" spans="4:4">
      <c r="D38" s="85"/>
    </row>
    <row r="39" spans="4:4">
      <c r="D39" s="85"/>
    </row>
    <row r="40" spans="4:4">
      <c r="D40" s="85"/>
    </row>
    <row r="41" spans="4:4">
      <c r="D41" s="85"/>
    </row>
    <row r="42" spans="4:4">
      <c r="D42" s="85"/>
    </row>
    <row r="43" spans="4:4">
      <c r="D43" s="85"/>
    </row>
    <row r="44" spans="4:4">
      <c r="D44" s="85"/>
    </row>
    <row r="45" spans="4:4">
      <c r="D45" s="85"/>
    </row>
    <row r="46" spans="4:4">
      <c r="D46" s="85"/>
    </row>
    <row r="47" spans="4:4">
      <c r="D47" s="85"/>
    </row>
    <row r="48" spans="4:4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4">
      <c r="D81" s="85"/>
    </row>
    <row r="82" spans="4:4">
      <c r="D82" s="85"/>
    </row>
    <row r="83" spans="4:4">
      <c r="D83" s="85"/>
    </row>
    <row r="84" spans="4:4">
      <c r="D84" s="85"/>
    </row>
    <row r="85" spans="4:4">
      <c r="D85" s="85"/>
    </row>
    <row r="86" spans="4:4">
      <c r="D86" s="85"/>
    </row>
    <row r="87" spans="4:4">
      <c r="D87" s="85"/>
    </row>
    <row r="88" spans="4:4">
      <c r="D88" s="85"/>
    </row>
    <row r="89" spans="4:4">
      <c r="D89" s="85"/>
    </row>
    <row r="90" spans="4:4">
      <c r="D90" s="85"/>
    </row>
    <row r="91" spans="4:4">
      <c r="D91" s="85"/>
    </row>
    <row r="92" spans="4:4">
      <c r="D92" s="85"/>
    </row>
    <row r="93" spans="4:4">
      <c r="D93" s="85"/>
    </row>
    <row r="94" spans="4:4">
      <c r="D94" s="85"/>
    </row>
    <row r="95" spans="4:4">
      <c r="D95" s="85"/>
    </row>
    <row r="96" spans="4:4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  <row r="135" spans="4:4">
      <c r="D135" s="85"/>
    </row>
    <row r="136" spans="4:4">
      <c r="D136" s="85"/>
    </row>
    <row r="137" spans="4:4">
      <c r="D137" s="85"/>
    </row>
    <row r="138" spans="4:4">
      <c r="D138" s="85"/>
    </row>
    <row r="139" spans="4:4">
      <c r="D139" s="85"/>
    </row>
    <row r="140" spans="4:4">
      <c r="D140" s="85"/>
    </row>
    <row r="141" spans="4:4">
      <c r="D141" s="85"/>
    </row>
    <row r="142" spans="4:4">
      <c r="D142" s="85"/>
    </row>
    <row r="143" spans="4:4">
      <c r="D143" s="85"/>
    </row>
    <row r="144" spans="4:4">
      <c r="D144" s="85"/>
    </row>
    <row r="145" spans="4:4">
      <c r="D145" s="85"/>
    </row>
    <row r="146" spans="4:4">
      <c r="D146" s="85"/>
    </row>
    <row r="147" spans="4:4">
      <c r="D147" s="85"/>
    </row>
    <row r="148" spans="4:4">
      <c r="D148" s="85"/>
    </row>
    <row r="149" spans="4:4">
      <c r="D149" s="85"/>
    </row>
    <row r="150" spans="4:4">
      <c r="D150" s="85"/>
    </row>
    <row r="151" spans="4:4">
      <c r="D151" s="85"/>
    </row>
    <row r="152" spans="4:4">
      <c r="D152" s="85"/>
    </row>
    <row r="153" spans="4:4">
      <c r="D153" s="85"/>
    </row>
    <row r="154" spans="4:4">
      <c r="D154" s="85"/>
    </row>
    <row r="155" spans="4:4">
      <c r="D155" s="85"/>
    </row>
    <row r="156" spans="4:4">
      <c r="D156" s="85"/>
    </row>
    <row r="157" spans="4:4">
      <c r="D157" s="85"/>
    </row>
    <row r="158" spans="4:4">
      <c r="D158" s="85"/>
    </row>
    <row r="159" spans="4:4">
      <c r="D159" s="85"/>
    </row>
    <row r="160" spans="4:4">
      <c r="D160" s="85"/>
    </row>
    <row r="161" spans="4:4">
      <c r="D161" s="85"/>
    </row>
    <row r="162" spans="4:4">
      <c r="D162" s="85"/>
    </row>
    <row r="163" spans="4:4">
      <c r="D163" s="85"/>
    </row>
    <row r="164" spans="4:4">
      <c r="D164" s="85"/>
    </row>
    <row r="165" spans="4:4">
      <c r="D165" s="85"/>
    </row>
    <row r="166" spans="4:4">
      <c r="D166" s="85"/>
    </row>
    <row r="167" spans="4:4">
      <c r="D167" s="85"/>
    </row>
    <row r="168" spans="4:4">
      <c r="D168" s="85"/>
    </row>
    <row r="169" spans="4:4">
      <c r="D169" s="85"/>
    </row>
    <row r="170" spans="4:4">
      <c r="D170" s="85"/>
    </row>
    <row r="171" spans="4:4">
      <c r="D171" s="85"/>
    </row>
    <row r="172" spans="4:4">
      <c r="D172" s="85"/>
    </row>
    <row r="173" spans="4:4">
      <c r="D173" s="85"/>
    </row>
    <row r="174" spans="4:4">
      <c r="D174" s="85"/>
    </row>
    <row r="175" spans="4:4">
      <c r="D175" s="85"/>
    </row>
    <row r="176" spans="4:4">
      <c r="D176" s="85"/>
    </row>
    <row r="177" spans="4:4">
      <c r="D177" s="85"/>
    </row>
    <row r="178" spans="4:4">
      <c r="D178" s="85"/>
    </row>
    <row r="179" spans="4:4">
      <c r="D179" s="85"/>
    </row>
    <row r="180" spans="4:4">
      <c r="D180" s="85"/>
    </row>
    <row r="181" spans="4:4">
      <c r="D181" s="85"/>
    </row>
    <row r="182" spans="4:4">
      <c r="D182" s="85"/>
    </row>
    <row r="183" spans="4:4">
      <c r="D183" s="85"/>
    </row>
    <row r="184" spans="4:4">
      <c r="D184" s="85"/>
    </row>
    <row r="185" spans="4:4">
      <c r="D185" s="85"/>
    </row>
    <row r="186" spans="4:4">
      <c r="D186" s="85"/>
    </row>
    <row r="187" spans="4:4">
      <c r="D187" s="85"/>
    </row>
    <row r="188" spans="4:4">
      <c r="D188" s="85"/>
    </row>
    <row r="189" spans="4:4">
      <c r="D189" s="85"/>
    </row>
    <row r="190" spans="4:4">
      <c r="D190" s="85"/>
    </row>
    <row r="191" spans="4:4">
      <c r="D191" s="85"/>
    </row>
    <row r="192" spans="4:4">
      <c r="D192" s="85"/>
    </row>
    <row r="193" spans="4:4">
      <c r="D193" s="85"/>
    </row>
    <row r="194" spans="4:4">
      <c r="D194" s="85"/>
    </row>
    <row r="195" spans="4:4">
      <c r="D195" s="85"/>
    </row>
    <row r="196" spans="4:4">
      <c r="D196" s="85"/>
    </row>
    <row r="197" spans="4:4">
      <c r="D197" s="85"/>
    </row>
    <row r="198" spans="4:4">
      <c r="D198" s="85"/>
    </row>
    <row r="199" spans="4:4">
      <c r="D199" s="85"/>
    </row>
    <row r="200" spans="4:4">
      <c r="D200" s="85"/>
    </row>
    <row r="201" spans="4:4">
      <c r="D201" s="85"/>
    </row>
    <row r="202" spans="4:4">
      <c r="D202" s="85"/>
    </row>
    <row r="203" spans="4:4">
      <c r="D203" s="85"/>
    </row>
    <row r="204" spans="4:4">
      <c r="D204" s="85"/>
    </row>
    <row r="205" spans="4:4">
      <c r="D205" s="85"/>
    </row>
    <row r="206" spans="4:4">
      <c r="D206" s="85"/>
    </row>
    <row r="207" spans="4:4">
      <c r="D207" s="85"/>
    </row>
    <row r="208" spans="4:4">
      <c r="D208" s="85"/>
    </row>
    <row r="209" spans="4:4">
      <c r="D209" s="85"/>
    </row>
    <row r="210" spans="4:4">
      <c r="D210" s="85"/>
    </row>
    <row r="211" spans="4:4">
      <c r="D211" s="85"/>
    </row>
    <row r="212" spans="4:4">
      <c r="D212" s="85"/>
    </row>
    <row r="213" spans="4:4">
      <c r="D213" s="85"/>
    </row>
    <row r="214" spans="4:4">
      <c r="D214" s="85"/>
    </row>
    <row r="215" spans="4:4">
      <c r="D215" s="85"/>
    </row>
    <row r="216" spans="4:4">
      <c r="D216" s="85"/>
    </row>
    <row r="217" spans="4:4">
      <c r="D217" s="85"/>
    </row>
    <row r="218" spans="4:4">
      <c r="D218" s="85"/>
    </row>
    <row r="219" spans="4:4">
      <c r="D219" s="85"/>
    </row>
    <row r="220" spans="4:4">
      <c r="D220" s="85"/>
    </row>
    <row r="221" spans="4:4">
      <c r="D221" s="85"/>
    </row>
    <row r="222" spans="4:4">
      <c r="D222" s="85"/>
    </row>
    <row r="223" spans="4:4">
      <c r="D223" s="85"/>
    </row>
    <row r="224" spans="4:4">
      <c r="D224" s="85"/>
    </row>
    <row r="225" spans="4:4">
      <c r="D225" s="85"/>
    </row>
    <row r="226" spans="4:4">
      <c r="D226" s="85"/>
    </row>
    <row r="227" spans="4:4">
      <c r="D227" s="85"/>
    </row>
    <row r="228" spans="4:4">
      <c r="D228" s="85"/>
    </row>
    <row r="229" spans="4:4">
      <c r="D229" s="85"/>
    </row>
    <row r="230" spans="4:4">
      <c r="D230" s="85"/>
    </row>
    <row r="231" spans="4:4">
      <c r="D231" s="85"/>
    </row>
    <row r="232" spans="4:4">
      <c r="D232" s="85"/>
    </row>
    <row r="233" spans="4:4">
      <c r="D233" s="85"/>
    </row>
    <row r="234" spans="4:4">
      <c r="D234" s="85"/>
    </row>
    <row r="235" spans="4:4">
      <c r="D235" s="85"/>
    </row>
    <row r="236" spans="4:4">
      <c r="D236" s="85"/>
    </row>
    <row r="237" spans="4:4">
      <c r="D237" s="85"/>
    </row>
    <row r="238" spans="4:4">
      <c r="D238" s="85"/>
    </row>
    <row r="239" spans="4:4">
      <c r="D239" s="85"/>
    </row>
    <row r="240" spans="4:4">
      <c r="D240" s="85"/>
    </row>
    <row r="241" spans="4:4">
      <c r="D241" s="85"/>
    </row>
    <row r="242" spans="4:4">
      <c r="D242" s="85"/>
    </row>
    <row r="243" spans="4:4">
      <c r="D243" s="85"/>
    </row>
    <row r="244" spans="4:4">
      <c r="D244" s="85"/>
    </row>
    <row r="245" spans="4:4">
      <c r="D245" s="85"/>
    </row>
    <row r="246" spans="4:4">
      <c r="D246" s="85"/>
    </row>
    <row r="247" spans="4:4">
      <c r="D247" s="85"/>
    </row>
    <row r="248" spans="4:4">
      <c r="D248" s="85"/>
    </row>
    <row r="249" spans="4:4">
      <c r="D249" s="85"/>
    </row>
    <row r="250" spans="4:4">
      <c r="D250" s="85"/>
    </row>
    <row r="251" spans="4:4">
      <c r="D251" s="85"/>
    </row>
    <row r="252" spans="4:4">
      <c r="D252" s="85"/>
    </row>
    <row r="253" spans="4:4">
      <c r="D253" s="85"/>
    </row>
    <row r="254" spans="4:4">
      <c r="D254" s="85"/>
    </row>
    <row r="255" spans="4:4">
      <c r="D255" s="85"/>
    </row>
    <row r="256" spans="4:4">
      <c r="D256" s="85"/>
    </row>
    <row r="257" spans="4:4">
      <c r="D257" s="85"/>
    </row>
    <row r="258" spans="4:4">
      <c r="D258" s="85"/>
    </row>
    <row r="259" spans="4:4">
      <c r="D259" s="85"/>
    </row>
    <row r="260" spans="4:4">
      <c r="D260" s="85"/>
    </row>
    <row r="261" spans="4:4">
      <c r="D261" s="85"/>
    </row>
    <row r="262" spans="4:4">
      <c r="D262" s="85"/>
    </row>
    <row r="263" spans="4:4">
      <c r="D263" s="85"/>
    </row>
    <row r="264" spans="4:4">
      <c r="D264" s="85"/>
    </row>
    <row r="265" spans="4:4">
      <c r="D265" s="85"/>
    </row>
    <row r="266" spans="4:4">
      <c r="D266" s="85"/>
    </row>
    <row r="267" spans="4:4">
      <c r="D267" s="85"/>
    </row>
    <row r="268" spans="4:4">
      <c r="D268" s="85"/>
    </row>
    <row r="269" spans="4:4">
      <c r="D269" s="85"/>
    </row>
    <row r="270" spans="4:4">
      <c r="D270" s="85"/>
    </row>
    <row r="271" spans="4:4">
      <c r="D271" s="85"/>
    </row>
    <row r="272" spans="4:4">
      <c r="D272" s="85"/>
    </row>
    <row r="273" spans="4:4">
      <c r="D273" s="85"/>
    </row>
    <row r="274" spans="4:4">
      <c r="D274" s="85"/>
    </row>
    <row r="275" spans="4:4">
      <c r="D275" s="85"/>
    </row>
    <row r="276" spans="4:4">
      <c r="D276" s="85"/>
    </row>
    <row r="277" spans="4:4">
      <c r="D277" s="85"/>
    </row>
    <row r="278" spans="4:4">
      <c r="D278" s="85"/>
    </row>
    <row r="279" spans="4:4">
      <c r="D279" s="85"/>
    </row>
    <row r="280" spans="4:4">
      <c r="D280" s="85"/>
    </row>
    <row r="281" spans="4:4">
      <c r="D281" s="85"/>
    </row>
    <row r="282" spans="4:4">
      <c r="D282" s="85"/>
    </row>
    <row r="283" spans="4:4">
      <c r="D283" s="85"/>
    </row>
    <row r="284" spans="4:4">
      <c r="D284" s="85"/>
    </row>
    <row r="285" spans="4:4">
      <c r="D285" s="85"/>
    </row>
    <row r="286" spans="4:4">
      <c r="D286" s="85"/>
    </row>
    <row r="287" spans="4:4">
      <c r="D287" s="85"/>
    </row>
    <row r="288" spans="4:4">
      <c r="D288" s="85"/>
    </row>
    <row r="289" spans="4:4">
      <c r="D289" s="85"/>
    </row>
    <row r="290" spans="4:4">
      <c r="D290" s="85"/>
    </row>
    <row r="291" spans="4:4">
      <c r="D291" s="85"/>
    </row>
    <row r="292" spans="4:4">
      <c r="D292" s="85"/>
    </row>
    <row r="293" spans="4:4">
      <c r="D293" s="85"/>
    </row>
    <row r="294" spans="4:4">
      <c r="D294" s="85"/>
    </row>
    <row r="295" spans="4:4">
      <c r="D295" s="85"/>
    </row>
    <row r="296" spans="4:4">
      <c r="D296" s="85"/>
    </row>
    <row r="297" spans="4:4">
      <c r="D297" s="85"/>
    </row>
    <row r="298" spans="4:4">
      <c r="D298" s="85"/>
    </row>
    <row r="299" spans="4:4">
      <c r="D299" s="85"/>
    </row>
    <row r="300" spans="4:4">
      <c r="D300" s="85"/>
    </row>
    <row r="301" spans="4:4">
      <c r="D301" s="85"/>
    </row>
    <row r="302" spans="4:4">
      <c r="D302" s="85"/>
    </row>
    <row r="303" spans="4:4">
      <c r="D303" s="85"/>
    </row>
    <row r="304" spans="4:4">
      <c r="D304" s="85"/>
    </row>
    <row r="305" spans="4:4">
      <c r="D305" s="85"/>
    </row>
    <row r="306" spans="4:4">
      <c r="D306" s="85"/>
    </row>
    <row r="307" spans="4:4">
      <c r="D307" s="85"/>
    </row>
    <row r="308" spans="4:4">
      <c r="D308" s="85"/>
    </row>
    <row r="309" spans="4:4">
      <c r="D309" s="85"/>
    </row>
    <row r="310" spans="4:4">
      <c r="D310" s="85"/>
    </row>
    <row r="311" spans="4:4">
      <c r="D311" s="85"/>
    </row>
    <row r="312" spans="4:4">
      <c r="D312" s="85"/>
    </row>
    <row r="313" spans="4:4">
      <c r="D313" s="85"/>
    </row>
    <row r="314" spans="4:4">
      <c r="D314" s="85"/>
    </row>
    <row r="315" spans="4:4">
      <c r="D315" s="85"/>
    </row>
    <row r="316" spans="4:4">
      <c r="D316" s="85"/>
    </row>
    <row r="317" spans="4:4">
      <c r="D317" s="85"/>
    </row>
    <row r="318" spans="4:4">
      <c r="D318" s="85"/>
    </row>
    <row r="319" spans="4:4">
      <c r="D319" s="85"/>
    </row>
    <row r="320" spans="4:4">
      <c r="D320" s="85"/>
    </row>
    <row r="321" spans="4:4">
      <c r="D321" s="85"/>
    </row>
    <row r="322" spans="4:4">
      <c r="D322" s="85"/>
    </row>
    <row r="323" spans="4:4">
      <c r="D323" s="85"/>
    </row>
    <row r="324" spans="4:4">
      <c r="D324" s="85"/>
    </row>
    <row r="325" spans="4:4">
      <c r="D325" s="85"/>
    </row>
    <row r="326" spans="4:4">
      <c r="D326" s="85"/>
    </row>
    <row r="327" spans="4:4">
      <c r="D327" s="85"/>
    </row>
    <row r="328" spans="4:4">
      <c r="D328" s="85"/>
    </row>
    <row r="329" spans="4:4">
      <c r="D329" s="85"/>
    </row>
    <row r="330" spans="4:4">
      <c r="D330" s="85"/>
    </row>
    <row r="331" spans="4:4">
      <c r="D331" s="85"/>
    </row>
    <row r="332" spans="4:4">
      <c r="D332" s="85"/>
    </row>
    <row r="333" spans="4:4">
      <c r="D333" s="85"/>
    </row>
    <row r="334" spans="4:4">
      <c r="D334" s="85"/>
    </row>
    <row r="335" spans="4:4">
      <c r="D335" s="85"/>
    </row>
    <row r="336" spans="4:4">
      <c r="D336" s="85"/>
    </row>
    <row r="337" spans="4:4">
      <c r="D337" s="85"/>
    </row>
    <row r="338" spans="4:4">
      <c r="D338" s="85"/>
    </row>
    <row r="339" spans="4:4">
      <c r="D339" s="85"/>
    </row>
    <row r="340" spans="4:4">
      <c r="D340" s="85"/>
    </row>
    <row r="341" spans="4:4">
      <c r="D341" s="85"/>
    </row>
    <row r="342" spans="4:4">
      <c r="D342" s="85"/>
    </row>
    <row r="343" spans="4:4">
      <c r="D343" s="85"/>
    </row>
    <row r="344" spans="4:4">
      <c r="D344" s="85"/>
    </row>
    <row r="345" spans="4:4">
      <c r="D345" s="85"/>
    </row>
    <row r="346" spans="4:4">
      <c r="D346" s="85"/>
    </row>
    <row r="347" spans="4:4">
      <c r="D347" s="85"/>
    </row>
    <row r="348" spans="4:4">
      <c r="D348" s="85"/>
    </row>
    <row r="349" spans="4:4">
      <c r="D349" s="85"/>
    </row>
    <row r="350" spans="4:4">
      <c r="D350" s="85"/>
    </row>
    <row r="351" spans="4:4">
      <c r="D351" s="85"/>
    </row>
    <row r="352" spans="4:4">
      <c r="D352" s="85"/>
    </row>
    <row r="353" spans="4:4">
      <c r="D353" s="85"/>
    </row>
    <row r="354" spans="4:4">
      <c r="D354" s="85"/>
    </row>
    <row r="355" spans="4:4">
      <c r="D355" s="85"/>
    </row>
    <row r="356" spans="4:4">
      <c r="D356" s="85"/>
    </row>
    <row r="357" spans="4:4">
      <c r="D357" s="85"/>
    </row>
    <row r="358" spans="4:4">
      <c r="D358" s="85"/>
    </row>
    <row r="359" spans="4:4">
      <c r="D359" s="85"/>
    </row>
    <row r="360" spans="4:4">
      <c r="D360" s="85"/>
    </row>
    <row r="361" spans="4:4">
      <c r="D361" s="85"/>
    </row>
    <row r="362" spans="4:4">
      <c r="D362" s="85"/>
    </row>
    <row r="363" spans="4:4">
      <c r="D363" s="85"/>
    </row>
    <row r="364" spans="4:4">
      <c r="D364" s="85"/>
    </row>
    <row r="365" spans="4:4">
      <c r="D365" s="85"/>
    </row>
    <row r="366" spans="4:4">
      <c r="D366" s="85"/>
    </row>
    <row r="367" spans="4:4">
      <c r="D367" s="85"/>
    </row>
    <row r="368" spans="4:4">
      <c r="D368" s="85"/>
    </row>
    <row r="369" spans="4:4">
      <c r="D369" s="85"/>
    </row>
    <row r="370" spans="4:4">
      <c r="D370" s="85"/>
    </row>
    <row r="371" spans="4:4">
      <c r="D371" s="85"/>
    </row>
    <row r="372" spans="4:4">
      <c r="D372" s="85"/>
    </row>
    <row r="373" spans="4:4">
      <c r="D373" s="85"/>
    </row>
    <row r="374" spans="4:4">
      <c r="D374" s="85"/>
    </row>
    <row r="375" spans="4:4">
      <c r="D375" s="85"/>
    </row>
    <row r="376" spans="4:4">
      <c r="D376" s="85"/>
    </row>
    <row r="377" spans="4:4">
      <c r="D377" s="85"/>
    </row>
    <row r="378" spans="4:4">
      <c r="D378" s="85"/>
    </row>
    <row r="379" spans="4:4">
      <c r="D379" s="85"/>
    </row>
    <row r="380" spans="4:4">
      <c r="D380" s="85"/>
    </row>
    <row r="381" spans="4:4">
      <c r="D381" s="85"/>
    </row>
    <row r="382" spans="4:4">
      <c r="D382" s="85"/>
    </row>
    <row r="383" spans="4:4">
      <c r="D383" s="85"/>
    </row>
    <row r="384" spans="4:4">
      <c r="D384" s="85"/>
    </row>
    <row r="385" spans="4:4">
      <c r="D385" s="85"/>
    </row>
    <row r="386" spans="4:4">
      <c r="D386" s="85"/>
    </row>
    <row r="387" spans="4:4">
      <c r="D387" s="85"/>
    </row>
    <row r="388" spans="4:4">
      <c r="D388" s="85"/>
    </row>
    <row r="389" spans="4:4">
      <c r="D389" s="85"/>
    </row>
    <row r="390" spans="4:4">
      <c r="D390" s="85"/>
    </row>
    <row r="391" spans="4:4">
      <c r="D391" s="85"/>
    </row>
    <row r="392" spans="4:4">
      <c r="D392" s="85"/>
    </row>
    <row r="393" spans="4:4">
      <c r="D393" s="85"/>
    </row>
    <row r="394" spans="4:4">
      <c r="D394" s="85"/>
    </row>
    <row r="395" spans="4:4">
      <c r="D395" s="85"/>
    </row>
    <row r="396" spans="4:4">
      <c r="D396" s="85"/>
    </row>
    <row r="397" spans="4:4">
      <c r="D397" s="85"/>
    </row>
    <row r="398" spans="4:4">
      <c r="D398" s="85"/>
    </row>
    <row r="399" spans="4:4">
      <c r="D399" s="85"/>
    </row>
    <row r="400" spans="4:4">
      <c r="D400" s="85"/>
    </row>
    <row r="401" spans="4:4">
      <c r="D401" s="85"/>
    </row>
    <row r="402" spans="4:4">
      <c r="D402" s="85"/>
    </row>
    <row r="403" spans="4:4">
      <c r="D403" s="85"/>
    </row>
    <row r="404" spans="4:4">
      <c r="D404" s="85"/>
    </row>
    <row r="405" spans="4:4">
      <c r="D405" s="85"/>
    </row>
    <row r="406" spans="4:4">
      <c r="D406" s="85"/>
    </row>
    <row r="407" spans="4:4">
      <c r="D407" s="85"/>
    </row>
    <row r="408" spans="4:4">
      <c r="D408" s="85"/>
    </row>
    <row r="409" spans="4:4">
      <c r="D409" s="85"/>
    </row>
    <row r="410" spans="4:4">
      <c r="D410" s="85"/>
    </row>
    <row r="411" spans="4:4">
      <c r="D411" s="85"/>
    </row>
    <row r="412" spans="4:4">
      <c r="D412" s="85"/>
    </row>
    <row r="413" spans="4:4">
      <c r="D413" s="85"/>
    </row>
    <row r="414" spans="4:4">
      <c r="D414" s="85"/>
    </row>
    <row r="415" spans="4:4">
      <c r="D415" s="85"/>
    </row>
    <row r="416" spans="4:4">
      <c r="D416" s="85"/>
    </row>
    <row r="417" spans="4:4">
      <c r="D417" s="85"/>
    </row>
    <row r="418" spans="4:4">
      <c r="D418" s="85"/>
    </row>
    <row r="419" spans="4:4">
      <c r="D419" s="85"/>
    </row>
    <row r="420" spans="4:4">
      <c r="D420" s="85"/>
    </row>
    <row r="421" spans="4:4">
      <c r="D421" s="85"/>
    </row>
    <row r="422" spans="4:4">
      <c r="D422" s="85"/>
    </row>
    <row r="423" spans="4:4">
      <c r="D423" s="85"/>
    </row>
    <row r="424" spans="4:4">
      <c r="D424" s="85"/>
    </row>
    <row r="425" spans="4:4">
      <c r="D425" s="85"/>
    </row>
    <row r="426" spans="4:4">
      <c r="D426" s="85"/>
    </row>
    <row r="427" spans="4:4">
      <c r="D427" s="85"/>
    </row>
    <row r="428" spans="4:4">
      <c r="D428" s="85"/>
    </row>
    <row r="429" spans="4:4">
      <c r="D429" s="85"/>
    </row>
    <row r="430" spans="4:4">
      <c r="D430" s="85"/>
    </row>
    <row r="431" spans="4:4">
      <c r="D431" s="85"/>
    </row>
    <row r="432" spans="4:4">
      <c r="D432" s="85"/>
    </row>
    <row r="433" spans="4:4">
      <c r="D433" s="85"/>
    </row>
    <row r="434" spans="4:4">
      <c r="D434" s="85"/>
    </row>
    <row r="435" spans="4:4">
      <c r="D435" s="85"/>
    </row>
    <row r="436" spans="4:4">
      <c r="D436" s="85"/>
    </row>
    <row r="437" spans="4:4">
      <c r="D437" s="85"/>
    </row>
    <row r="438" spans="4:4">
      <c r="D438" s="85"/>
    </row>
    <row r="439" spans="4:4">
      <c r="D439" s="85"/>
    </row>
    <row r="440" spans="4:4">
      <c r="D440" s="85"/>
    </row>
    <row r="441" spans="4:4">
      <c r="D441" s="85"/>
    </row>
    <row r="442" spans="4:4">
      <c r="D442" s="85"/>
    </row>
    <row r="443" spans="4:4">
      <c r="D443" s="85"/>
    </row>
    <row r="444" spans="4:4">
      <c r="D444" s="85"/>
    </row>
    <row r="445" spans="4:4">
      <c r="D445" s="85"/>
    </row>
    <row r="446" spans="4:4">
      <c r="D446" s="85"/>
    </row>
    <row r="447" spans="4:4">
      <c r="D447" s="85"/>
    </row>
    <row r="448" spans="4:4">
      <c r="D448" s="85"/>
    </row>
    <row r="449" spans="4:4">
      <c r="D449" s="85"/>
    </row>
    <row r="450" spans="4:4">
      <c r="D450" s="85"/>
    </row>
    <row r="451" spans="4:4">
      <c r="D451" s="85"/>
    </row>
    <row r="452" spans="4:4">
      <c r="D452" s="85"/>
    </row>
    <row r="453" spans="4:4">
      <c r="D453" s="85"/>
    </row>
    <row r="454" spans="4:4">
      <c r="D454" s="85"/>
    </row>
    <row r="455" spans="4:4">
      <c r="D455" s="85"/>
    </row>
    <row r="456" spans="4:4">
      <c r="D456" s="85"/>
    </row>
    <row r="457" spans="4:4">
      <c r="D457" s="85"/>
    </row>
    <row r="458" spans="4:4">
      <c r="D458" s="85"/>
    </row>
    <row r="459" spans="4:4">
      <c r="D459" s="85"/>
    </row>
    <row r="460" spans="4:4">
      <c r="D460" s="85"/>
    </row>
    <row r="461" spans="4:4">
      <c r="D461" s="85"/>
    </row>
    <row r="462" spans="4:4">
      <c r="D462" s="85"/>
    </row>
    <row r="463" spans="4:4">
      <c r="D463" s="85"/>
    </row>
    <row r="464" spans="4:4">
      <c r="D464" s="85"/>
    </row>
    <row r="465" spans="4:4">
      <c r="D465" s="85"/>
    </row>
    <row r="466" spans="4:4">
      <c r="D466" s="85"/>
    </row>
    <row r="467" spans="4:4">
      <c r="D467" s="85"/>
    </row>
    <row r="468" spans="4:4">
      <c r="D468" s="85"/>
    </row>
    <row r="469" spans="4:4">
      <c r="D469" s="85"/>
    </row>
    <row r="470" spans="4:4">
      <c r="D470" s="85"/>
    </row>
    <row r="471" spans="4:4">
      <c r="D471" s="85"/>
    </row>
    <row r="472" spans="4:4">
      <c r="D472" s="85"/>
    </row>
    <row r="473" spans="4:4">
      <c r="D473" s="85"/>
    </row>
    <row r="474" spans="4:4">
      <c r="D474" s="85"/>
    </row>
    <row r="475" spans="4:4">
      <c r="D475" s="85"/>
    </row>
    <row r="476" spans="4:4">
      <c r="D476" s="85"/>
    </row>
    <row r="477" spans="4:4">
      <c r="D477" s="85"/>
    </row>
    <row r="478" spans="4:4">
      <c r="D478" s="85"/>
    </row>
    <row r="479" spans="4:4">
      <c r="D479" s="85"/>
    </row>
    <row r="480" spans="4:4">
      <c r="D480" s="85"/>
    </row>
    <row r="481" spans="4:4">
      <c r="D481" s="85"/>
    </row>
    <row r="482" spans="4:4">
      <c r="D482" s="85"/>
    </row>
    <row r="483" spans="4:4">
      <c r="D483" s="85"/>
    </row>
    <row r="484" spans="4:4">
      <c r="D484" s="85"/>
    </row>
    <row r="485" spans="4:4">
      <c r="D485" s="85"/>
    </row>
    <row r="486" spans="4:4">
      <c r="D486" s="85"/>
    </row>
    <row r="487" spans="4:4">
      <c r="D487" s="85"/>
    </row>
    <row r="488" spans="4:4">
      <c r="D488" s="85"/>
    </row>
    <row r="489" spans="4:4">
      <c r="D489" s="85"/>
    </row>
    <row r="490" spans="4:4">
      <c r="D490" s="85"/>
    </row>
    <row r="491" spans="4:4">
      <c r="D491" s="85"/>
    </row>
    <row r="492" spans="4:4">
      <c r="D492" s="85"/>
    </row>
    <row r="493" spans="4:4">
      <c r="D493" s="85"/>
    </row>
    <row r="494" spans="4:4">
      <c r="D494" s="85"/>
    </row>
    <row r="495" spans="4:4">
      <c r="D495" s="85"/>
    </row>
    <row r="496" spans="4:4">
      <c r="D496" s="85"/>
    </row>
    <row r="497" spans="4:4">
      <c r="D497" s="85"/>
    </row>
    <row r="498" spans="4:4">
      <c r="D498" s="85"/>
    </row>
    <row r="499" spans="4:4">
      <c r="D499" s="85"/>
    </row>
    <row r="500" spans="4:4">
      <c r="D500" s="85"/>
    </row>
    <row r="501" spans="4:4">
      <c r="D501" s="85"/>
    </row>
    <row r="502" spans="4:4">
      <c r="D502" s="85"/>
    </row>
    <row r="503" spans="4:4">
      <c r="D503" s="85"/>
    </row>
    <row r="504" spans="4:4">
      <c r="D504" s="85"/>
    </row>
    <row r="505" spans="4:4">
      <c r="D505" s="85"/>
    </row>
    <row r="506" spans="4:4">
      <c r="D506" s="85"/>
    </row>
    <row r="507" spans="4:4">
      <c r="D507" s="85"/>
    </row>
    <row r="508" spans="4:4">
      <c r="D508" s="85"/>
    </row>
    <row r="509" spans="4:4">
      <c r="D509" s="85"/>
    </row>
    <row r="510" spans="4:4">
      <c r="D510" s="85"/>
    </row>
    <row r="511" spans="4:4">
      <c r="D511" s="85"/>
    </row>
    <row r="512" spans="4:4">
      <c r="D512" s="85"/>
    </row>
    <row r="513" spans="4:4">
      <c r="D513" s="85"/>
    </row>
    <row r="514" spans="4:4">
      <c r="D514" s="85"/>
    </row>
    <row r="515" spans="4:4">
      <c r="D515" s="85"/>
    </row>
    <row r="516" spans="4:4">
      <c r="D516" s="85"/>
    </row>
    <row r="517" spans="4:4">
      <c r="D517" s="85"/>
    </row>
    <row r="518" spans="4:4">
      <c r="D518" s="85"/>
    </row>
    <row r="519" spans="4:4">
      <c r="D519" s="85"/>
    </row>
    <row r="520" spans="4:4">
      <c r="D520" s="85"/>
    </row>
    <row r="521" spans="4:4">
      <c r="D521" s="85"/>
    </row>
    <row r="522" spans="4:4">
      <c r="D522" s="85"/>
    </row>
    <row r="523" spans="4:4">
      <c r="D523" s="85"/>
    </row>
    <row r="524" spans="4:4">
      <c r="D524" s="85"/>
    </row>
    <row r="525" spans="4:4">
      <c r="D525" s="85"/>
    </row>
    <row r="526" spans="4:4">
      <c r="D526" s="85"/>
    </row>
    <row r="527" spans="4:4">
      <c r="D527" s="85"/>
    </row>
    <row r="528" spans="4:4">
      <c r="D528" s="85"/>
    </row>
    <row r="529" spans="4:4">
      <c r="D529" s="85"/>
    </row>
    <row r="530" spans="4:4">
      <c r="D530" s="85"/>
    </row>
    <row r="531" spans="4:4">
      <c r="D531" s="85"/>
    </row>
    <row r="532" spans="4:4">
      <c r="D532" s="85"/>
    </row>
    <row r="533" spans="4:4">
      <c r="D533" s="85"/>
    </row>
    <row r="534" spans="4:4">
      <c r="D534" s="85"/>
    </row>
    <row r="535" spans="4:4">
      <c r="D535" s="85"/>
    </row>
    <row r="536" spans="4:4">
      <c r="D536" s="85"/>
    </row>
    <row r="537" spans="4:4">
      <c r="D537" s="85"/>
    </row>
    <row r="538" spans="4:4">
      <c r="D538" s="85"/>
    </row>
    <row r="539" spans="4:4">
      <c r="D539" s="85"/>
    </row>
    <row r="540" spans="4:4">
      <c r="D540" s="85"/>
    </row>
    <row r="541" spans="4:4">
      <c r="D541" s="85"/>
    </row>
    <row r="542" spans="4:4">
      <c r="D542" s="85"/>
    </row>
    <row r="543" spans="4:4">
      <c r="D543" s="85"/>
    </row>
    <row r="544" spans="4:4">
      <c r="D544" s="85"/>
    </row>
    <row r="545" spans="4:4">
      <c r="D545" s="85"/>
    </row>
    <row r="546" spans="4:4">
      <c r="D546" s="85"/>
    </row>
    <row r="547" spans="4:4">
      <c r="D547" s="85"/>
    </row>
    <row r="548" spans="4:4">
      <c r="D548" s="85"/>
    </row>
    <row r="549" spans="4:4">
      <c r="D549" s="85"/>
    </row>
    <row r="550" spans="4:4">
      <c r="D550" s="85"/>
    </row>
    <row r="551" spans="4:4">
      <c r="D551" s="85"/>
    </row>
    <row r="552" spans="4:4">
      <c r="D552" s="85"/>
    </row>
    <row r="553" spans="4:4">
      <c r="D553" s="85"/>
    </row>
    <row r="554" spans="4:4">
      <c r="D554" s="85"/>
    </row>
    <row r="555" spans="4:4">
      <c r="D555" s="85"/>
    </row>
    <row r="556" spans="4:4">
      <c r="D556" s="85"/>
    </row>
    <row r="557" spans="4:4">
      <c r="D557" s="85"/>
    </row>
    <row r="558" spans="4:4">
      <c r="D558" s="85"/>
    </row>
    <row r="559" spans="4:4">
      <c r="D559" s="85"/>
    </row>
    <row r="560" spans="4:4">
      <c r="D560" s="85"/>
    </row>
    <row r="561" spans="4:4">
      <c r="D561" s="85"/>
    </row>
    <row r="562" spans="4:4">
      <c r="D562" s="85"/>
    </row>
    <row r="563" spans="4:4">
      <c r="D563" s="85"/>
    </row>
    <row r="564" spans="4:4">
      <c r="D564" s="85"/>
    </row>
    <row r="565" spans="4:4">
      <c r="D565" s="85"/>
    </row>
    <row r="566" spans="4:4">
      <c r="D566" s="85"/>
    </row>
    <row r="567" spans="4:4">
      <c r="D567" s="85"/>
    </row>
    <row r="568" spans="4:4">
      <c r="D568" s="85"/>
    </row>
    <row r="569" spans="4:4">
      <c r="D569" s="85"/>
    </row>
    <row r="570" spans="4:4">
      <c r="D570" s="85"/>
    </row>
    <row r="571" spans="4:4">
      <c r="D571" s="85"/>
    </row>
    <row r="572" spans="4:4">
      <c r="D572" s="85"/>
    </row>
    <row r="573" spans="4:4">
      <c r="D573" s="85"/>
    </row>
    <row r="574" spans="4:4">
      <c r="D574" s="85"/>
    </row>
    <row r="575" spans="4:4">
      <c r="D575" s="85"/>
    </row>
    <row r="576" spans="4:4">
      <c r="D576" s="85"/>
    </row>
    <row r="577" spans="4:4">
      <c r="D577" s="85"/>
    </row>
    <row r="578" spans="4:4">
      <c r="D578" s="85"/>
    </row>
    <row r="579" spans="4:4">
      <c r="D579" s="85"/>
    </row>
    <row r="580" spans="4:4">
      <c r="D580" s="85"/>
    </row>
    <row r="581" spans="4:4">
      <c r="D581" s="85"/>
    </row>
    <row r="582" spans="4:4">
      <c r="D582" s="85"/>
    </row>
    <row r="583" spans="4:4">
      <c r="D583" s="85"/>
    </row>
    <row r="584" spans="4:4">
      <c r="D584" s="85"/>
    </row>
    <row r="585" spans="4:4">
      <c r="D585" s="85"/>
    </row>
    <row r="586" spans="4:4">
      <c r="D586" s="85"/>
    </row>
    <row r="587" spans="4:4">
      <c r="D587" s="85"/>
    </row>
    <row r="588" spans="4:4">
      <c r="D588" s="85"/>
    </row>
    <row r="589" spans="4:4">
      <c r="D589" s="85"/>
    </row>
    <row r="590" spans="4:4">
      <c r="D590" s="85"/>
    </row>
    <row r="591" spans="4:4">
      <c r="D591" s="85"/>
    </row>
    <row r="592" spans="4:4">
      <c r="D592" s="85"/>
    </row>
    <row r="593" spans="4:4">
      <c r="D593" s="85"/>
    </row>
    <row r="594" spans="4:4">
      <c r="D594" s="85"/>
    </row>
    <row r="595" spans="4:4">
      <c r="D595" s="85"/>
    </row>
    <row r="596" spans="4:4">
      <c r="D596" s="85"/>
    </row>
    <row r="597" spans="4:4">
      <c r="D597" s="85"/>
    </row>
    <row r="598" spans="4:4">
      <c r="D598" s="85"/>
    </row>
    <row r="599" spans="4:4">
      <c r="D599" s="85"/>
    </row>
    <row r="600" spans="4:4">
      <c r="D600" s="85"/>
    </row>
    <row r="601" spans="4:4">
      <c r="D601" s="85"/>
    </row>
    <row r="602" spans="4:4">
      <c r="D602" s="85"/>
    </row>
    <row r="603" spans="4:4">
      <c r="D603" s="85"/>
    </row>
    <row r="604" spans="4:4">
      <c r="D604" s="85"/>
    </row>
    <row r="605" spans="4:4">
      <c r="D605" s="85"/>
    </row>
    <row r="606" spans="4:4">
      <c r="D606" s="85"/>
    </row>
    <row r="607" spans="4:4">
      <c r="D607" s="85"/>
    </row>
    <row r="608" spans="4:4">
      <c r="D608" s="85"/>
    </row>
    <row r="609" spans="4:4">
      <c r="D609" s="85"/>
    </row>
    <row r="610" spans="4:4">
      <c r="D610" s="85"/>
    </row>
    <row r="611" spans="4:4">
      <c r="D611" s="85"/>
    </row>
    <row r="612" spans="4:4">
      <c r="D612" s="85"/>
    </row>
    <row r="613" spans="4:4">
      <c r="D613" s="85"/>
    </row>
    <row r="614" spans="4:4">
      <c r="D614" s="85"/>
    </row>
    <row r="615" spans="4:4">
      <c r="D615" s="85"/>
    </row>
    <row r="616" spans="4:4">
      <c r="D616" s="85"/>
    </row>
    <row r="617" spans="4:4">
      <c r="D617" s="85"/>
    </row>
    <row r="618" spans="4:4">
      <c r="D618" s="85"/>
    </row>
    <row r="619" spans="4:4">
      <c r="D619" s="85"/>
    </row>
    <row r="620" spans="4:4">
      <c r="D620" s="85"/>
    </row>
    <row r="621" spans="4:4">
      <c r="D621" s="85"/>
    </row>
    <row r="622" spans="4:4">
      <c r="D622" s="85"/>
    </row>
    <row r="623" spans="4:4">
      <c r="D623" s="85"/>
    </row>
    <row r="624" spans="4:4">
      <c r="D624" s="85"/>
    </row>
    <row r="625" spans="4:4">
      <c r="D625" s="85"/>
    </row>
    <row r="626" spans="4:4">
      <c r="D626" s="85"/>
    </row>
    <row r="627" spans="4:4">
      <c r="D627" s="85"/>
    </row>
    <row r="628" spans="4:4">
      <c r="D628" s="85"/>
    </row>
    <row r="629" spans="4:4">
      <c r="D629" s="85"/>
    </row>
    <row r="630" spans="4:4">
      <c r="D630" s="85"/>
    </row>
    <row r="631" spans="4:4">
      <c r="D631" s="85"/>
    </row>
    <row r="632" spans="4:4">
      <c r="D632" s="85"/>
    </row>
    <row r="633" spans="4:4">
      <c r="D633" s="85"/>
    </row>
    <row r="634" spans="4:4">
      <c r="D634" s="85"/>
    </row>
    <row r="635" spans="4:4">
      <c r="D635" s="85"/>
    </row>
    <row r="636" spans="4:4">
      <c r="D636" s="85"/>
    </row>
    <row r="637" spans="4:4">
      <c r="D637" s="85"/>
    </row>
    <row r="638" spans="4:4">
      <c r="D638" s="85"/>
    </row>
    <row r="639" spans="4:4">
      <c r="D639" s="85"/>
    </row>
    <row r="640" spans="4:4">
      <c r="D640" s="85"/>
    </row>
    <row r="641" spans="4:4">
      <c r="D641" s="85"/>
    </row>
    <row r="642" spans="4:4">
      <c r="D642" s="85"/>
    </row>
    <row r="643" spans="4:4">
      <c r="D643" s="85"/>
    </row>
    <row r="644" spans="4:4">
      <c r="D644" s="85"/>
    </row>
    <row r="645" spans="4:4">
      <c r="D645" s="85"/>
    </row>
    <row r="646" spans="4:4">
      <c r="D646" s="85"/>
    </row>
    <row r="647" spans="4:4">
      <c r="D647" s="85"/>
    </row>
    <row r="648" spans="4:4">
      <c r="D648" s="85"/>
    </row>
    <row r="649" spans="4:4">
      <c r="D649" s="85"/>
    </row>
    <row r="650" spans="4:4">
      <c r="D650" s="85"/>
    </row>
    <row r="651" spans="4:4">
      <c r="D651" s="85"/>
    </row>
    <row r="652" spans="4:4">
      <c r="D652" s="85"/>
    </row>
    <row r="653" spans="4:4">
      <c r="D653" s="85"/>
    </row>
    <row r="654" spans="4:4">
      <c r="D654" s="85"/>
    </row>
    <row r="655" spans="4:4">
      <c r="D655" s="85"/>
    </row>
    <row r="656" spans="4:4">
      <c r="D656" s="85"/>
    </row>
    <row r="657" spans="4:4">
      <c r="D657" s="85"/>
    </row>
    <row r="658" spans="4:4">
      <c r="D658" s="85"/>
    </row>
    <row r="659" spans="4:4">
      <c r="D659" s="85"/>
    </row>
    <row r="660" spans="4:4">
      <c r="D660" s="85"/>
    </row>
    <row r="661" spans="4:4">
      <c r="D661" s="85"/>
    </row>
    <row r="662" spans="4:4">
      <c r="D662" s="85"/>
    </row>
    <row r="663" spans="4:4">
      <c r="D663" s="85"/>
    </row>
    <row r="664" spans="4:4">
      <c r="D664" s="85"/>
    </row>
    <row r="665" spans="4:4">
      <c r="D665" s="85"/>
    </row>
    <row r="666" spans="4:4">
      <c r="D666" s="85"/>
    </row>
    <row r="667" spans="4:4">
      <c r="D667" s="85"/>
    </row>
    <row r="668" spans="4:4">
      <c r="D668" s="85"/>
    </row>
    <row r="669" spans="4:4">
      <c r="D669" s="85"/>
    </row>
    <row r="670" spans="4:4">
      <c r="D670" s="85"/>
    </row>
    <row r="671" spans="4:4">
      <c r="D671" s="85"/>
    </row>
    <row r="672" spans="4:4">
      <c r="D672" s="85"/>
    </row>
    <row r="673" spans="4:4">
      <c r="D673" s="85"/>
    </row>
    <row r="674" spans="4:4">
      <c r="D674" s="85"/>
    </row>
    <row r="675" spans="4:4">
      <c r="D675" s="85"/>
    </row>
    <row r="676" spans="4:4">
      <c r="D676" s="85"/>
    </row>
    <row r="677" spans="4:4">
      <c r="D677" s="85"/>
    </row>
    <row r="678" spans="4:4">
      <c r="D678" s="85"/>
    </row>
    <row r="679" spans="4:4">
      <c r="D679" s="85"/>
    </row>
    <row r="680" spans="4:4">
      <c r="D680" s="85"/>
    </row>
    <row r="681" spans="4:4">
      <c r="D681" s="85"/>
    </row>
    <row r="682" spans="4:4">
      <c r="D682" s="85"/>
    </row>
    <row r="683" spans="4:4">
      <c r="D683" s="85"/>
    </row>
    <row r="684" spans="4:4">
      <c r="D684" s="85"/>
    </row>
    <row r="685" spans="4:4">
      <c r="D685" s="85"/>
    </row>
    <row r="686" spans="4:4">
      <c r="D686" s="85"/>
    </row>
    <row r="687" spans="4:4">
      <c r="D687" s="85"/>
    </row>
    <row r="688" spans="4:4">
      <c r="D688" s="85"/>
    </row>
    <row r="689" spans="4:4">
      <c r="D689" s="85"/>
    </row>
    <row r="690" spans="4:4">
      <c r="D690" s="85"/>
    </row>
    <row r="691" spans="4:4">
      <c r="D691" s="85"/>
    </row>
    <row r="692" spans="4:4">
      <c r="D692" s="85"/>
    </row>
    <row r="693" spans="4:4">
      <c r="D693" s="85"/>
    </row>
    <row r="694" spans="4:4">
      <c r="D694" s="85"/>
    </row>
    <row r="695" spans="4:4">
      <c r="D695" s="85"/>
    </row>
    <row r="696" spans="4:4">
      <c r="D696" s="85"/>
    </row>
    <row r="697" spans="4:4">
      <c r="D697" s="85"/>
    </row>
    <row r="698" spans="4:4">
      <c r="D698" s="85"/>
    </row>
    <row r="699" spans="4:4">
      <c r="D699" s="85"/>
    </row>
    <row r="700" spans="4:4">
      <c r="D700" s="85"/>
    </row>
    <row r="701" spans="4:4">
      <c r="D701" s="85"/>
    </row>
    <row r="702" spans="4:4">
      <c r="D702" s="85"/>
    </row>
    <row r="703" spans="4:4">
      <c r="D703" s="85"/>
    </row>
    <row r="704" spans="4:4">
      <c r="D704" s="85"/>
    </row>
    <row r="705" spans="4:4">
      <c r="D705" s="85"/>
    </row>
    <row r="706" spans="4:4">
      <c r="D706" s="85"/>
    </row>
    <row r="707" spans="4:4">
      <c r="D707" s="85"/>
    </row>
    <row r="708" spans="4:4">
      <c r="D708" s="85"/>
    </row>
    <row r="709" spans="4:4">
      <c r="D709" s="85"/>
    </row>
    <row r="710" spans="4:4">
      <c r="D710" s="85"/>
    </row>
    <row r="711" spans="4:4">
      <c r="D711" s="85"/>
    </row>
    <row r="712" spans="4:4">
      <c r="D712" s="85"/>
    </row>
    <row r="713" spans="4:4">
      <c r="D713" s="85"/>
    </row>
    <row r="714" spans="4:4">
      <c r="D714" s="85"/>
    </row>
    <row r="715" spans="4:4">
      <c r="D715" s="85"/>
    </row>
    <row r="716" spans="4:4">
      <c r="D716" s="85"/>
    </row>
    <row r="717" spans="4:4">
      <c r="D717" s="85"/>
    </row>
    <row r="718" spans="4:4">
      <c r="D718" s="85"/>
    </row>
    <row r="719" spans="4:4">
      <c r="D719" s="85"/>
    </row>
    <row r="720" spans="4:4">
      <c r="D720" s="85"/>
    </row>
    <row r="721" spans="4:4">
      <c r="D721" s="85"/>
    </row>
    <row r="722" spans="4:4">
      <c r="D722" s="85"/>
    </row>
    <row r="723" spans="4:4">
      <c r="D723" s="85"/>
    </row>
    <row r="724" spans="4:4">
      <c r="D724" s="85"/>
    </row>
    <row r="725" spans="4:4">
      <c r="D725" s="85"/>
    </row>
    <row r="726" spans="4:4">
      <c r="D726" s="85"/>
    </row>
    <row r="727" spans="4:4">
      <c r="D727" s="85"/>
    </row>
    <row r="728" spans="4:4">
      <c r="D728" s="85"/>
    </row>
    <row r="729" spans="4:4">
      <c r="D729" s="85"/>
    </row>
    <row r="730" spans="4:4">
      <c r="D730" s="85"/>
    </row>
    <row r="731" spans="4:4">
      <c r="D731" s="85"/>
    </row>
    <row r="732" spans="4:4">
      <c r="D732" s="85"/>
    </row>
    <row r="733" spans="4:4">
      <c r="D733" s="85"/>
    </row>
    <row r="734" spans="4:4">
      <c r="D734" s="85"/>
    </row>
    <row r="735" spans="4:4">
      <c r="D735" s="85"/>
    </row>
    <row r="736" spans="4:4">
      <c r="D736" s="85"/>
    </row>
    <row r="737" spans="4:4">
      <c r="D737" s="85"/>
    </row>
    <row r="738" spans="4:4">
      <c r="D738" s="85"/>
    </row>
    <row r="739" spans="4:4">
      <c r="D739" s="85"/>
    </row>
    <row r="740" spans="4:4">
      <c r="D740" s="85"/>
    </row>
    <row r="741" spans="4:4">
      <c r="D741" s="85"/>
    </row>
    <row r="742" spans="4:4">
      <c r="D742" s="85"/>
    </row>
    <row r="743" spans="4:4">
      <c r="D743" s="85"/>
    </row>
    <row r="744" spans="4:4">
      <c r="D744" s="85"/>
    </row>
    <row r="745" spans="4:4">
      <c r="D745" s="85"/>
    </row>
    <row r="746" spans="4:4">
      <c r="D746" s="85"/>
    </row>
    <row r="747" spans="4:4">
      <c r="D747" s="85"/>
    </row>
    <row r="748" spans="4:4">
      <c r="D748" s="85"/>
    </row>
    <row r="749" spans="4:4">
      <c r="D749" s="85"/>
    </row>
    <row r="750" spans="4:4">
      <c r="D750" s="85"/>
    </row>
    <row r="751" spans="4:4">
      <c r="D751" s="85"/>
    </row>
    <row r="752" spans="4:4">
      <c r="D752" s="85"/>
    </row>
    <row r="753" spans="4:4">
      <c r="D753" s="85"/>
    </row>
    <row r="754" spans="4:4">
      <c r="D754" s="85"/>
    </row>
    <row r="755" spans="4:4">
      <c r="D755" s="85"/>
    </row>
    <row r="756" spans="4:4">
      <c r="D756" s="85"/>
    </row>
    <row r="757" spans="4:4">
      <c r="D757" s="85"/>
    </row>
    <row r="758" spans="4:4">
      <c r="D758" s="85"/>
    </row>
    <row r="759" spans="4:4">
      <c r="D759" s="85"/>
    </row>
    <row r="760" spans="4:4">
      <c r="D760" s="85"/>
    </row>
    <row r="761" spans="4:4">
      <c r="D761" s="85"/>
    </row>
    <row r="762" spans="4:4">
      <c r="D762" s="85"/>
    </row>
    <row r="763" spans="4:4">
      <c r="D763" s="85"/>
    </row>
    <row r="764" spans="4:4">
      <c r="D764" s="85"/>
    </row>
    <row r="765" spans="4:4">
      <c r="D765" s="85"/>
    </row>
    <row r="766" spans="4:4">
      <c r="D766" s="85"/>
    </row>
    <row r="767" spans="4:4">
      <c r="D767" s="85"/>
    </row>
    <row r="768" spans="4:4">
      <c r="D768" s="85"/>
    </row>
    <row r="769" spans="4:4">
      <c r="D769" s="85"/>
    </row>
    <row r="770" spans="4:4">
      <c r="D770" s="85"/>
    </row>
    <row r="771" spans="4:4">
      <c r="D771" s="85"/>
    </row>
    <row r="772" spans="4:4">
      <c r="D772" s="85"/>
    </row>
    <row r="773" spans="4:4">
      <c r="D773" s="85"/>
    </row>
    <row r="774" spans="4:4">
      <c r="D774" s="85"/>
    </row>
    <row r="775" spans="4:4">
      <c r="D775" s="85"/>
    </row>
    <row r="776" spans="4:4">
      <c r="D776" s="85"/>
    </row>
    <row r="777" spans="4:4">
      <c r="D777" s="85"/>
    </row>
    <row r="778" spans="4:4">
      <c r="D778" s="85"/>
    </row>
    <row r="779" spans="4:4">
      <c r="D779" s="85"/>
    </row>
    <row r="780" spans="4:4">
      <c r="D780" s="85"/>
    </row>
    <row r="781" spans="4:4">
      <c r="D781" s="85"/>
    </row>
    <row r="782" spans="4:4">
      <c r="D782" s="85"/>
    </row>
    <row r="783" spans="4:4">
      <c r="D783" s="85"/>
    </row>
    <row r="784" spans="4:4">
      <c r="D784" s="85"/>
    </row>
    <row r="785" spans="4:4">
      <c r="D785" s="85"/>
    </row>
    <row r="786" spans="4:4">
      <c r="D786" s="85"/>
    </row>
    <row r="787" spans="4:4">
      <c r="D787" s="85"/>
    </row>
    <row r="788" spans="4:4">
      <c r="D788" s="85"/>
    </row>
    <row r="789" spans="4:4">
      <c r="D789" s="85"/>
    </row>
    <row r="790" spans="4:4">
      <c r="D790" s="85"/>
    </row>
    <row r="791" spans="4:4">
      <c r="D791" s="85"/>
    </row>
    <row r="792" spans="4:4">
      <c r="D792" s="85"/>
    </row>
    <row r="793" spans="4:4">
      <c r="D793" s="85"/>
    </row>
    <row r="794" spans="4:4">
      <c r="D794" s="85"/>
    </row>
    <row r="795" spans="4:4">
      <c r="D795" s="85"/>
    </row>
    <row r="796" spans="4:4">
      <c r="D796" s="85"/>
    </row>
    <row r="797" spans="4:4">
      <c r="D797" s="85"/>
    </row>
    <row r="798" spans="4:4">
      <c r="D798" s="85"/>
    </row>
    <row r="799" spans="4:4">
      <c r="D799" s="85"/>
    </row>
    <row r="800" spans="4:4">
      <c r="D800" s="85"/>
    </row>
    <row r="801" spans="4:4">
      <c r="D801" s="85"/>
    </row>
    <row r="802" spans="4:4">
      <c r="D802" s="85"/>
    </row>
    <row r="803" spans="4:4">
      <c r="D803" s="85"/>
    </row>
    <row r="804" spans="4:4">
      <c r="D804" s="85"/>
    </row>
    <row r="805" spans="4:4">
      <c r="D805" s="85"/>
    </row>
    <row r="806" spans="4:4">
      <c r="D806" s="85"/>
    </row>
    <row r="807" spans="4:4">
      <c r="D807" s="85"/>
    </row>
    <row r="808" spans="4:4">
      <c r="D808" s="85"/>
    </row>
    <row r="809" spans="4:4">
      <c r="D809" s="85"/>
    </row>
    <row r="810" spans="4:4">
      <c r="D810" s="85"/>
    </row>
    <row r="811" spans="4:4">
      <c r="D811" s="85"/>
    </row>
    <row r="812" spans="4:4">
      <c r="D812" s="85"/>
    </row>
    <row r="813" spans="4:4">
      <c r="D813" s="85"/>
    </row>
    <row r="814" spans="4:4">
      <c r="D814" s="85"/>
    </row>
    <row r="815" spans="4:4">
      <c r="D815" s="85"/>
    </row>
    <row r="816" spans="4:4">
      <c r="D816" s="85"/>
    </row>
    <row r="817" spans="4:4">
      <c r="D817" s="85"/>
    </row>
    <row r="818" spans="4:4">
      <c r="D818" s="85"/>
    </row>
    <row r="819" spans="4:4">
      <c r="D819" s="85"/>
    </row>
    <row r="820" spans="4:4">
      <c r="D820" s="85"/>
    </row>
    <row r="821" spans="4:4">
      <c r="D821" s="85"/>
    </row>
    <row r="822" spans="4:4">
      <c r="D822" s="85"/>
    </row>
    <row r="823" spans="4:4">
      <c r="D823" s="85"/>
    </row>
    <row r="824" spans="4:4">
      <c r="D824" s="85"/>
    </row>
    <row r="825" spans="4:4">
      <c r="D825" s="85"/>
    </row>
    <row r="826" spans="4:4">
      <c r="D826" s="85"/>
    </row>
    <row r="827" spans="4:4">
      <c r="D827" s="85"/>
    </row>
    <row r="828" spans="4:4">
      <c r="D828" s="85"/>
    </row>
    <row r="829" spans="4:4">
      <c r="D829" s="85"/>
    </row>
    <row r="830" spans="4:4">
      <c r="D830" s="85"/>
    </row>
    <row r="831" spans="4:4">
      <c r="D831" s="85"/>
    </row>
    <row r="832" spans="4:4">
      <c r="D832" s="85"/>
    </row>
    <row r="833" spans="4:4">
      <c r="D833" s="85"/>
    </row>
    <row r="834" spans="4:4">
      <c r="D834" s="85"/>
    </row>
    <row r="835" spans="4:4">
      <c r="D835" s="85"/>
    </row>
    <row r="836" spans="4:4">
      <c r="D836" s="85"/>
    </row>
    <row r="837" spans="4:4">
      <c r="D837" s="85"/>
    </row>
    <row r="838" spans="4:4">
      <c r="D838" s="85"/>
    </row>
    <row r="839" spans="4:4">
      <c r="D839" s="85"/>
    </row>
    <row r="840" spans="4:4">
      <c r="D840" s="85"/>
    </row>
    <row r="841" spans="4:4">
      <c r="D841" s="85"/>
    </row>
    <row r="842" spans="4:4">
      <c r="D842" s="85"/>
    </row>
    <row r="843" spans="4:4">
      <c r="D843" s="85"/>
    </row>
    <row r="844" spans="4:4">
      <c r="D844" s="85"/>
    </row>
    <row r="845" spans="4:4">
      <c r="D845" s="85"/>
    </row>
    <row r="846" spans="4:4">
      <c r="D846" s="85"/>
    </row>
    <row r="847" spans="4:4">
      <c r="D847" s="85"/>
    </row>
    <row r="848" spans="4:4">
      <c r="D848" s="85"/>
    </row>
    <row r="849" spans="4:4">
      <c r="D849" s="85"/>
    </row>
    <row r="850" spans="4:4">
      <c r="D850" s="85"/>
    </row>
    <row r="851" spans="4:4">
      <c r="D851" s="85"/>
    </row>
    <row r="852" spans="4:4">
      <c r="D852" s="85"/>
    </row>
    <row r="853" spans="4:4">
      <c r="D853" s="85"/>
    </row>
    <row r="854" spans="4:4">
      <c r="D854" s="85"/>
    </row>
    <row r="855" spans="4:4">
      <c r="D855" s="85"/>
    </row>
    <row r="856" spans="4:4">
      <c r="D856" s="85"/>
    </row>
    <row r="857" spans="4:4">
      <c r="D857" s="85"/>
    </row>
    <row r="858" spans="4:4">
      <c r="D858" s="85"/>
    </row>
    <row r="859" spans="4:4">
      <c r="D859" s="85"/>
    </row>
    <row r="860" spans="4:4">
      <c r="D860" s="85"/>
    </row>
    <row r="861" spans="4:4">
      <c r="D861" s="85"/>
    </row>
    <row r="862" spans="4:4">
      <c r="D862" s="85"/>
    </row>
    <row r="863" spans="4:4">
      <c r="D863" s="85"/>
    </row>
    <row r="864" spans="4:4">
      <c r="D864" s="85"/>
    </row>
    <row r="865" spans="4:4">
      <c r="D865" s="85"/>
    </row>
    <row r="866" spans="4:4">
      <c r="D866" s="85"/>
    </row>
    <row r="867" spans="4:4">
      <c r="D867" s="85"/>
    </row>
    <row r="868" spans="4:4">
      <c r="D868" s="85"/>
    </row>
    <row r="869" spans="4:4">
      <c r="D869" s="85"/>
    </row>
    <row r="870" spans="4:4">
      <c r="D870" s="85"/>
    </row>
    <row r="871" spans="4:4">
      <c r="D871" s="85"/>
    </row>
    <row r="872" spans="4:4">
      <c r="D872" s="85"/>
    </row>
    <row r="873" spans="4:4">
      <c r="D873" s="85"/>
    </row>
    <row r="874" spans="4:4">
      <c r="D874" s="85"/>
    </row>
    <row r="875" spans="4:4">
      <c r="D875" s="85"/>
    </row>
    <row r="876" spans="4:4">
      <c r="D876" s="85"/>
    </row>
    <row r="877" spans="4:4">
      <c r="D877" s="85"/>
    </row>
    <row r="878" spans="4:4">
      <c r="D878" s="85"/>
    </row>
    <row r="879" spans="4:4">
      <c r="D879" s="85"/>
    </row>
    <row r="880" spans="4:4">
      <c r="D880" s="85"/>
    </row>
    <row r="881" spans="4:4">
      <c r="D881" s="85"/>
    </row>
    <row r="882" spans="4:4">
      <c r="D882" s="85"/>
    </row>
    <row r="883" spans="4:4">
      <c r="D883" s="85"/>
    </row>
    <row r="884" spans="4:4">
      <c r="D884" s="85"/>
    </row>
    <row r="885" spans="4:4">
      <c r="D885" s="85"/>
    </row>
    <row r="886" spans="4:4">
      <c r="D886" s="85"/>
    </row>
    <row r="887" spans="4:4">
      <c r="D887" s="85"/>
    </row>
    <row r="888" spans="4:4">
      <c r="D888" s="85"/>
    </row>
    <row r="889" spans="4:4">
      <c r="D889" s="85"/>
    </row>
    <row r="890" spans="4:4">
      <c r="D890" s="85"/>
    </row>
    <row r="891" spans="4:4">
      <c r="D891" s="85"/>
    </row>
    <row r="892" spans="4:4">
      <c r="D892" s="85"/>
    </row>
    <row r="893" spans="4:4">
      <c r="D893" s="85"/>
    </row>
    <row r="894" spans="4:4">
      <c r="D894" s="85"/>
    </row>
    <row r="895" spans="4:4">
      <c r="D895" s="85"/>
    </row>
    <row r="896" spans="4:4">
      <c r="D896" s="85"/>
    </row>
    <row r="897" spans="4:4">
      <c r="D897" s="85"/>
    </row>
    <row r="898" spans="4:4">
      <c r="D898" s="85"/>
    </row>
    <row r="899" spans="4:4">
      <c r="D899" s="85"/>
    </row>
    <row r="900" spans="4:4">
      <c r="D900" s="85"/>
    </row>
    <row r="901" spans="4:4">
      <c r="D901" s="85"/>
    </row>
    <row r="902" spans="4:4">
      <c r="D902" s="85"/>
    </row>
    <row r="903" spans="4:4">
      <c r="D903" s="85"/>
    </row>
    <row r="904" spans="4:4">
      <c r="D904" s="85"/>
    </row>
    <row r="905" spans="4:4">
      <c r="D905" s="85"/>
    </row>
    <row r="906" spans="4:4">
      <c r="D906" s="85"/>
    </row>
    <row r="907" spans="4:4">
      <c r="D907" s="85"/>
    </row>
    <row r="908" spans="4:4">
      <c r="D908" s="85"/>
    </row>
    <row r="909" spans="4:4">
      <c r="D909" s="85"/>
    </row>
    <row r="910" spans="4:4">
      <c r="D910" s="85"/>
    </row>
    <row r="911" spans="4:4">
      <c r="D911" s="85"/>
    </row>
    <row r="912" spans="4:4">
      <c r="D912" s="85"/>
    </row>
    <row r="913" spans="4:4">
      <c r="D913" s="85"/>
    </row>
    <row r="914" spans="4:4">
      <c r="D914" s="85"/>
    </row>
    <row r="915" spans="4:4">
      <c r="D915" s="85"/>
    </row>
    <row r="916" spans="4:4">
      <c r="D916" s="85"/>
    </row>
    <row r="917" spans="4:4">
      <c r="D917" s="85"/>
    </row>
    <row r="918" spans="4:4">
      <c r="D918" s="85"/>
    </row>
    <row r="919" spans="4:4">
      <c r="D919" s="85"/>
    </row>
    <row r="920" spans="4:4">
      <c r="D920" s="85"/>
    </row>
    <row r="921" spans="4:4">
      <c r="D921" s="85"/>
    </row>
    <row r="922" spans="4:4">
      <c r="D922" s="85"/>
    </row>
    <row r="923" spans="4:4">
      <c r="D923" s="85"/>
    </row>
    <row r="924" spans="4:4">
      <c r="D924" s="85"/>
    </row>
    <row r="925" spans="4:4">
      <c r="D925" s="85"/>
    </row>
    <row r="926" spans="4:4">
      <c r="D926" s="85"/>
    </row>
    <row r="927" spans="4:4">
      <c r="D927" s="85"/>
    </row>
    <row r="928" spans="4:4">
      <c r="D928" s="85"/>
    </row>
    <row r="929" spans="4:4">
      <c r="D929" s="85"/>
    </row>
    <row r="930" spans="4:4">
      <c r="D930" s="85"/>
    </row>
    <row r="931" spans="4:4">
      <c r="D931" s="85"/>
    </row>
    <row r="932" spans="4:4">
      <c r="D932" s="85"/>
    </row>
    <row r="933" spans="4:4">
      <c r="D933" s="85"/>
    </row>
    <row r="934" spans="4:4">
      <c r="D934" s="85"/>
    </row>
    <row r="935" spans="4:4">
      <c r="D935" s="85"/>
    </row>
    <row r="936" spans="4:4">
      <c r="D936" s="85"/>
    </row>
    <row r="937" spans="4:4">
      <c r="D937" s="85"/>
    </row>
    <row r="938" spans="4:4">
      <c r="D938" s="85"/>
    </row>
    <row r="939" spans="4:4">
      <c r="D939" s="85"/>
    </row>
    <row r="940" spans="4:4">
      <c r="D940" s="85"/>
    </row>
    <row r="941" spans="4:4">
      <c r="D941" s="85"/>
    </row>
    <row r="942" spans="4:4">
      <c r="D942" s="85"/>
    </row>
    <row r="943" spans="4:4">
      <c r="D943" s="85"/>
    </row>
    <row r="944" spans="4:4">
      <c r="D944" s="85"/>
    </row>
    <row r="945" spans="4:4">
      <c r="D945" s="85"/>
    </row>
    <row r="946" spans="4:4">
      <c r="D946" s="85"/>
    </row>
    <row r="947" spans="4:4">
      <c r="D947" s="85"/>
    </row>
    <row r="948" spans="4:4">
      <c r="D948" s="85"/>
    </row>
    <row r="949" spans="4:4">
      <c r="D949" s="85"/>
    </row>
    <row r="950" spans="4:4">
      <c r="D950" s="85"/>
    </row>
    <row r="951" spans="4:4">
      <c r="D951" s="85"/>
    </row>
    <row r="952" spans="4:4">
      <c r="D952" s="85"/>
    </row>
    <row r="953" spans="4:4">
      <c r="D953" s="85"/>
    </row>
    <row r="954" spans="4:4">
      <c r="D954" s="85"/>
    </row>
    <row r="955" spans="4:4">
      <c r="D955" s="85"/>
    </row>
    <row r="956" spans="4:4">
      <c r="D956" s="85"/>
    </row>
    <row r="957" spans="4:4">
      <c r="D957" s="85"/>
    </row>
    <row r="958" spans="4:4">
      <c r="D958" s="85"/>
    </row>
    <row r="959" spans="4:4">
      <c r="D959" s="85"/>
    </row>
    <row r="960" spans="4:4">
      <c r="D960" s="85"/>
    </row>
    <row r="961" spans="4:4">
      <c r="D961" s="85"/>
    </row>
    <row r="962" spans="4:4">
      <c r="D962" s="85"/>
    </row>
    <row r="963" spans="4:4">
      <c r="D963" s="85"/>
    </row>
    <row r="964" spans="4:4">
      <c r="D964" s="85"/>
    </row>
    <row r="965" spans="4:4">
      <c r="D965" s="85"/>
    </row>
    <row r="966" spans="4:4">
      <c r="D966" s="85"/>
    </row>
    <row r="967" spans="4:4">
      <c r="D967" s="85"/>
    </row>
    <row r="968" spans="4:4">
      <c r="D968" s="85"/>
    </row>
    <row r="969" spans="4:4">
      <c r="D969" s="85"/>
    </row>
    <row r="970" spans="4:4">
      <c r="D970" s="85"/>
    </row>
    <row r="971" spans="4:4">
      <c r="D971" s="85"/>
    </row>
    <row r="972" spans="4:4">
      <c r="D972" s="85"/>
    </row>
    <row r="973" spans="4:4">
      <c r="D973" s="85"/>
    </row>
    <row r="974" spans="4:4">
      <c r="D974" s="85"/>
    </row>
    <row r="975" spans="4:4">
      <c r="D975" s="85"/>
    </row>
    <row r="976" spans="4:4">
      <c r="D976" s="85"/>
    </row>
    <row r="977" spans="4:4">
      <c r="D977" s="85"/>
    </row>
    <row r="978" spans="4:4">
      <c r="D978" s="85"/>
    </row>
    <row r="979" spans="4:4">
      <c r="D979" s="85"/>
    </row>
    <row r="980" spans="4:4">
      <c r="D980" s="85"/>
    </row>
    <row r="981" spans="4:4">
      <c r="D981" s="85"/>
    </row>
    <row r="982" spans="4:4">
      <c r="D982" s="85"/>
    </row>
    <row r="983" spans="4:4">
      <c r="D983" s="85"/>
    </row>
    <row r="984" spans="4:4">
      <c r="D984" s="85"/>
    </row>
    <row r="985" spans="4:4">
      <c r="D985" s="85"/>
    </row>
    <row r="986" spans="4:4">
      <c r="D986" s="85"/>
    </row>
    <row r="987" spans="4:4">
      <c r="D987" s="85"/>
    </row>
    <row r="988" spans="4:4">
      <c r="D988" s="85"/>
    </row>
    <row r="989" spans="4:4">
      <c r="D989" s="85"/>
    </row>
    <row r="990" spans="4:4">
      <c r="D990" s="85"/>
    </row>
    <row r="991" spans="4:4">
      <c r="D991" s="85"/>
    </row>
    <row r="992" spans="4:4">
      <c r="D992" s="85"/>
    </row>
    <row r="993" spans="4:4">
      <c r="D993" s="85"/>
    </row>
    <row r="994" spans="4:4">
      <c r="D994" s="85"/>
    </row>
    <row r="995" spans="4:4">
      <c r="D995" s="85"/>
    </row>
    <row r="996" spans="4:4">
      <c r="D996" s="85"/>
    </row>
    <row r="997" spans="4:4">
      <c r="D997" s="85"/>
    </row>
    <row r="998" spans="4:4">
      <c r="D998" s="85"/>
    </row>
    <row r="999" spans="4:4">
      <c r="D999" s="85"/>
    </row>
    <row r="1000" spans="4:4">
      <c r="D1000" s="85"/>
    </row>
    <row r="1001" spans="4:4">
      <c r="D1001" s="85"/>
    </row>
    <row r="1002" spans="4:4">
      <c r="D1002" s="85"/>
    </row>
    <row r="1003" spans="4:4">
      <c r="D1003" s="85"/>
    </row>
    <row r="1004" spans="4:4">
      <c r="D1004" s="85"/>
    </row>
    <row r="1005" spans="4:4">
      <c r="D1005" s="85"/>
    </row>
    <row r="1006" spans="4:4">
      <c r="D1006" s="85"/>
    </row>
    <row r="1007" spans="4:4">
      <c r="D1007" s="85"/>
    </row>
    <row r="1008" spans="4:4">
      <c r="D1008" s="85"/>
    </row>
    <row r="1009" spans="4:4">
      <c r="D1009" s="85"/>
    </row>
    <row r="1010" spans="4:4">
      <c r="D1010" s="85"/>
    </row>
    <row r="1011" spans="4:4">
      <c r="D1011" s="85"/>
    </row>
    <row r="1012" spans="4:4">
      <c r="D1012" s="85"/>
    </row>
    <row r="1013" spans="4:4">
      <c r="D1013" s="85"/>
    </row>
    <row r="1014" spans="4:4">
      <c r="D1014" s="85"/>
    </row>
    <row r="1015" spans="4:4">
      <c r="D1015" s="85"/>
    </row>
  </sheetData>
  <sheetProtection password="94F7" sheet="1"/>
  <mergeCells count="5">
    <mergeCell ref="A1:G1"/>
    <mergeCell ref="C2:G2"/>
    <mergeCell ref="C3:G3"/>
    <mergeCell ref="C4:G4"/>
    <mergeCell ref="A12:B12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015"/>
  <sheetViews>
    <sheetView workbookViewId="0">
      <pane ySplit="7" topLeftCell="A8" activePane="bottomLeft" state="frozen"/>
      <selection pane="bottomLeft" sqref="A1:G1"/>
    </sheetView>
  </sheetViews>
  <sheetFormatPr defaultColWidth="8.42578125" defaultRowHeight="12.75" customHeight="1" outlineLevelRow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9" max="29" width="11.5703125" hidden="1" customWidth="1"/>
    <col min="31" max="41" width="11.5703125" hidden="1" customWidth="1"/>
  </cols>
  <sheetData>
    <row r="1" spans="1:60" ht="15.75" customHeight="1">
      <c r="A1" s="239" t="s">
        <v>216</v>
      </c>
      <c r="B1" s="239"/>
      <c r="C1" s="239"/>
      <c r="D1" s="239"/>
      <c r="E1" s="239"/>
      <c r="F1" s="239"/>
      <c r="G1" s="239"/>
      <c r="AG1" t="s">
        <v>145</v>
      </c>
    </row>
    <row r="2" spans="1:60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60" ht="24.75" customHeight="1">
      <c r="A3" s="135" t="s">
        <v>142</v>
      </c>
      <c r="B3" s="136" t="s">
        <v>50</v>
      </c>
      <c r="C3" s="240" t="s">
        <v>4</v>
      </c>
      <c r="D3" s="240"/>
      <c r="E3" s="240"/>
      <c r="F3" s="240"/>
      <c r="G3" s="240"/>
      <c r="AC3" s="140" t="s">
        <v>146</v>
      </c>
      <c r="AG3" t="s">
        <v>149</v>
      </c>
    </row>
    <row r="4" spans="1:60" ht="24.75" customHeight="1">
      <c r="A4" s="141" t="s">
        <v>143</v>
      </c>
      <c r="B4" s="142" t="s">
        <v>58</v>
      </c>
      <c r="C4" s="241" t="s">
        <v>59</v>
      </c>
      <c r="D4" s="241"/>
      <c r="E4" s="241"/>
      <c r="F4" s="241"/>
      <c r="G4" s="241"/>
      <c r="AG4" t="s">
        <v>150</v>
      </c>
    </row>
    <row r="5" spans="1:60">
      <c r="D5" s="85"/>
    </row>
    <row r="6" spans="1:60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60" hidden="1">
      <c r="A7" s="133"/>
      <c r="B7" s="137"/>
      <c r="C7" s="137"/>
      <c r="D7" s="139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>
      <c r="A8" s="150" t="s">
        <v>174</v>
      </c>
      <c r="B8" s="151" t="s">
        <v>129</v>
      </c>
      <c r="C8" s="152" t="s">
        <v>130</v>
      </c>
      <c r="D8" s="153"/>
      <c r="E8" s="154"/>
      <c r="F8" s="155"/>
      <c r="G8" s="155">
        <f>SUMIF(AG9,"&lt;&gt;NOR",G9)</f>
        <v>0</v>
      </c>
      <c r="H8" s="155"/>
      <c r="I8" s="155">
        <f>SUM(I9)</f>
        <v>0</v>
      </c>
      <c r="J8" s="155"/>
      <c r="K8" s="155">
        <f>SUM(K9)</f>
        <v>0</v>
      </c>
      <c r="L8" s="155"/>
      <c r="M8" s="155">
        <f>SUM(M9)</f>
        <v>0</v>
      </c>
      <c r="N8" s="155"/>
      <c r="O8" s="155">
        <f>SUM(O9)</f>
        <v>0</v>
      </c>
      <c r="P8" s="155"/>
      <c r="Q8" s="155">
        <f>SUM(Q9)</f>
        <v>0</v>
      </c>
      <c r="R8" s="155"/>
      <c r="S8" s="155"/>
      <c r="T8" s="156"/>
      <c r="U8" s="157"/>
      <c r="V8" s="157">
        <f>SUM(V9)</f>
        <v>0</v>
      </c>
      <c r="W8" s="157"/>
      <c r="X8" s="157"/>
      <c r="AG8" t="s">
        <v>175</v>
      </c>
    </row>
    <row r="9" spans="1:60" outlineLevel="1">
      <c r="A9" s="158">
        <v>1</v>
      </c>
      <c r="B9" s="159" t="s">
        <v>2071</v>
      </c>
      <c r="C9" s="160" t="s">
        <v>2072</v>
      </c>
      <c r="D9" s="161" t="s">
        <v>275</v>
      </c>
      <c r="E9" s="162">
        <v>1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/>
      <c r="S9" s="164" t="s">
        <v>276</v>
      </c>
      <c r="T9" s="165" t="s">
        <v>180</v>
      </c>
      <c r="U9" s="166">
        <v>0</v>
      </c>
      <c r="V9" s="166">
        <f>ROUND(E9*U9,2)</f>
        <v>0</v>
      </c>
      <c r="W9" s="166"/>
      <c r="X9" s="166" t="s">
        <v>221</v>
      </c>
      <c r="Y9" s="167"/>
      <c r="Z9" s="167"/>
      <c r="AA9" s="167"/>
      <c r="AB9" s="167"/>
      <c r="AC9" s="167"/>
      <c r="AD9" s="167"/>
      <c r="AE9" s="167"/>
      <c r="AF9" s="167"/>
      <c r="AG9" s="167" t="s">
        <v>222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>
      <c r="A10" s="133"/>
      <c r="B10" s="137"/>
      <c r="C10" s="171"/>
      <c r="D10" s="139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AE10">
        <v>15</v>
      </c>
      <c r="AF10">
        <v>21</v>
      </c>
      <c r="AG10" t="s">
        <v>161</v>
      </c>
    </row>
    <row r="11" spans="1:60">
      <c r="A11" s="172"/>
      <c r="B11" s="173" t="s">
        <v>18</v>
      </c>
      <c r="C11" s="174"/>
      <c r="D11" s="175"/>
      <c r="E11" s="176"/>
      <c r="F11" s="176"/>
      <c r="G11" s="177">
        <f>G8</f>
        <v>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AE11">
        <f>SUMIF(L7:L9,AE10,G7:G9)</f>
        <v>0</v>
      </c>
      <c r="AF11">
        <f>SUMIF(L7:L9,AF10,G7:G9)</f>
        <v>0</v>
      </c>
      <c r="AG11" t="s">
        <v>214</v>
      </c>
    </row>
    <row r="12" spans="1:60">
      <c r="A12" s="245" t="s">
        <v>2057</v>
      </c>
      <c r="B12" s="245"/>
      <c r="C12" s="171"/>
      <c r="D12" s="139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spans="1:60">
      <c r="A13" s="133"/>
      <c r="B13" s="137" t="s">
        <v>2058</v>
      </c>
      <c r="C13" s="171" t="s">
        <v>2059</v>
      </c>
      <c r="D13" s="139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AG13" t="s">
        <v>2060</v>
      </c>
    </row>
    <row r="14" spans="1:60">
      <c r="A14" s="133"/>
      <c r="B14" s="137" t="s">
        <v>2061</v>
      </c>
      <c r="C14" s="171" t="s">
        <v>2062</v>
      </c>
      <c r="D14" s="139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AG14" t="s">
        <v>2063</v>
      </c>
    </row>
    <row r="15" spans="1:60">
      <c r="A15" s="133"/>
      <c r="B15" s="137"/>
      <c r="C15" s="171" t="s">
        <v>2064</v>
      </c>
      <c r="D15" s="139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AG15" t="s">
        <v>2065</v>
      </c>
    </row>
    <row r="16" spans="1:60">
      <c r="A16" s="133"/>
      <c r="B16" s="137"/>
      <c r="C16" s="171"/>
      <c r="D16" s="139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spans="3:33">
      <c r="C17" s="178"/>
      <c r="D17" s="85"/>
      <c r="AG17" t="s">
        <v>215</v>
      </c>
    </row>
    <row r="18" spans="3:33">
      <c r="D18" s="85"/>
    </row>
    <row r="19" spans="3:33">
      <c r="D19" s="85"/>
    </row>
    <row r="20" spans="3:33">
      <c r="D20" s="85"/>
    </row>
    <row r="21" spans="3:33">
      <c r="D21" s="85"/>
    </row>
    <row r="22" spans="3:33">
      <c r="D22" s="85"/>
    </row>
    <row r="23" spans="3:33">
      <c r="D23" s="85"/>
    </row>
    <row r="24" spans="3:33">
      <c r="D24" s="85"/>
    </row>
    <row r="25" spans="3:33">
      <c r="D25" s="85"/>
    </row>
    <row r="26" spans="3:33">
      <c r="D26" s="85"/>
    </row>
    <row r="27" spans="3:33">
      <c r="D27" s="85"/>
    </row>
    <row r="28" spans="3:33">
      <c r="D28" s="85"/>
    </row>
    <row r="29" spans="3:33">
      <c r="D29" s="85"/>
    </row>
    <row r="30" spans="3:33">
      <c r="D30" s="85"/>
    </row>
    <row r="31" spans="3:33">
      <c r="D31" s="85"/>
    </row>
    <row r="32" spans="3:33">
      <c r="D32" s="85"/>
    </row>
    <row r="33" spans="4:4">
      <c r="D33" s="85"/>
    </row>
    <row r="34" spans="4:4">
      <c r="D34" s="85"/>
    </row>
    <row r="35" spans="4:4">
      <c r="D35" s="85"/>
    </row>
    <row r="36" spans="4:4">
      <c r="D36" s="85"/>
    </row>
    <row r="37" spans="4:4">
      <c r="D37" s="85"/>
    </row>
    <row r="38" spans="4:4">
      <c r="D38" s="85"/>
    </row>
    <row r="39" spans="4:4">
      <c r="D39" s="85"/>
    </row>
    <row r="40" spans="4:4">
      <c r="D40" s="85"/>
    </row>
    <row r="41" spans="4:4">
      <c r="D41" s="85"/>
    </row>
    <row r="42" spans="4:4">
      <c r="D42" s="85"/>
    </row>
    <row r="43" spans="4:4">
      <c r="D43" s="85"/>
    </row>
    <row r="44" spans="4:4">
      <c r="D44" s="85"/>
    </row>
    <row r="45" spans="4:4">
      <c r="D45" s="85"/>
    </row>
    <row r="46" spans="4:4">
      <c r="D46" s="85"/>
    </row>
    <row r="47" spans="4:4">
      <c r="D47" s="85"/>
    </row>
    <row r="48" spans="4:4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4">
      <c r="D81" s="85"/>
    </row>
    <row r="82" spans="4:4">
      <c r="D82" s="85"/>
    </row>
    <row r="83" spans="4:4">
      <c r="D83" s="85"/>
    </row>
    <row r="84" spans="4:4">
      <c r="D84" s="85"/>
    </row>
    <row r="85" spans="4:4">
      <c r="D85" s="85"/>
    </row>
    <row r="86" spans="4:4">
      <c r="D86" s="85"/>
    </row>
    <row r="87" spans="4:4">
      <c r="D87" s="85"/>
    </row>
    <row r="88" spans="4:4">
      <c r="D88" s="85"/>
    </row>
    <row r="89" spans="4:4">
      <c r="D89" s="85"/>
    </row>
    <row r="90" spans="4:4">
      <c r="D90" s="85"/>
    </row>
    <row r="91" spans="4:4">
      <c r="D91" s="85"/>
    </row>
    <row r="92" spans="4:4">
      <c r="D92" s="85"/>
    </row>
    <row r="93" spans="4:4">
      <c r="D93" s="85"/>
    </row>
    <row r="94" spans="4:4">
      <c r="D94" s="85"/>
    </row>
    <row r="95" spans="4:4">
      <c r="D95" s="85"/>
    </row>
    <row r="96" spans="4:4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  <row r="135" spans="4:4">
      <c r="D135" s="85"/>
    </row>
    <row r="136" spans="4:4">
      <c r="D136" s="85"/>
    </row>
    <row r="137" spans="4:4">
      <c r="D137" s="85"/>
    </row>
    <row r="138" spans="4:4">
      <c r="D138" s="85"/>
    </row>
    <row r="139" spans="4:4">
      <c r="D139" s="85"/>
    </row>
    <row r="140" spans="4:4">
      <c r="D140" s="85"/>
    </row>
    <row r="141" spans="4:4">
      <c r="D141" s="85"/>
    </row>
    <row r="142" spans="4:4">
      <c r="D142" s="85"/>
    </row>
    <row r="143" spans="4:4">
      <c r="D143" s="85"/>
    </row>
    <row r="144" spans="4:4">
      <c r="D144" s="85"/>
    </row>
    <row r="145" spans="4:4">
      <c r="D145" s="85"/>
    </row>
    <row r="146" spans="4:4">
      <c r="D146" s="85"/>
    </row>
    <row r="147" spans="4:4">
      <c r="D147" s="85"/>
    </row>
    <row r="148" spans="4:4">
      <c r="D148" s="85"/>
    </row>
    <row r="149" spans="4:4">
      <c r="D149" s="85"/>
    </row>
    <row r="150" spans="4:4">
      <c r="D150" s="85"/>
    </row>
    <row r="151" spans="4:4">
      <c r="D151" s="85"/>
    </row>
    <row r="152" spans="4:4">
      <c r="D152" s="85"/>
    </row>
    <row r="153" spans="4:4">
      <c r="D153" s="85"/>
    </row>
    <row r="154" spans="4:4">
      <c r="D154" s="85"/>
    </row>
    <row r="155" spans="4:4">
      <c r="D155" s="85"/>
    </row>
    <row r="156" spans="4:4">
      <c r="D156" s="85"/>
    </row>
    <row r="157" spans="4:4">
      <c r="D157" s="85"/>
    </row>
    <row r="158" spans="4:4">
      <c r="D158" s="85"/>
    </row>
    <row r="159" spans="4:4">
      <c r="D159" s="85"/>
    </row>
    <row r="160" spans="4:4">
      <c r="D160" s="85"/>
    </row>
    <row r="161" spans="4:4">
      <c r="D161" s="85"/>
    </row>
    <row r="162" spans="4:4">
      <c r="D162" s="85"/>
    </row>
    <row r="163" spans="4:4">
      <c r="D163" s="85"/>
    </row>
    <row r="164" spans="4:4">
      <c r="D164" s="85"/>
    </row>
    <row r="165" spans="4:4">
      <c r="D165" s="85"/>
    </row>
    <row r="166" spans="4:4">
      <c r="D166" s="85"/>
    </row>
    <row r="167" spans="4:4">
      <c r="D167" s="85"/>
    </row>
    <row r="168" spans="4:4">
      <c r="D168" s="85"/>
    </row>
    <row r="169" spans="4:4">
      <c r="D169" s="85"/>
    </row>
    <row r="170" spans="4:4">
      <c r="D170" s="85"/>
    </row>
    <row r="171" spans="4:4">
      <c r="D171" s="85"/>
    </row>
    <row r="172" spans="4:4">
      <c r="D172" s="85"/>
    </row>
    <row r="173" spans="4:4">
      <c r="D173" s="85"/>
    </row>
    <row r="174" spans="4:4">
      <c r="D174" s="85"/>
    </row>
    <row r="175" spans="4:4">
      <c r="D175" s="85"/>
    </row>
    <row r="176" spans="4:4">
      <c r="D176" s="85"/>
    </row>
    <row r="177" spans="4:4">
      <c r="D177" s="85"/>
    </row>
    <row r="178" spans="4:4">
      <c r="D178" s="85"/>
    </row>
    <row r="179" spans="4:4">
      <c r="D179" s="85"/>
    </row>
    <row r="180" spans="4:4">
      <c r="D180" s="85"/>
    </row>
    <row r="181" spans="4:4">
      <c r="D181" s="85"/>
    </row>
    <row r="182" spans="4:4">
      <c r="D182" s="85"/>
    </row>
    <row r="183" spans="4:4">
      <c r="D183" s="85"/>
    </row>
    <row r="184" spans="4:4">
      <c r="D184" s="85"/>
    </row>
    <row r="185" spans="4:4">
      <c r="D185" s="85"/>
    </row>
    <row r="186" spans="4:4">
      <c r="D186" s="85"/>
    </row>
    <row r="187" spans="4:4">
      <c r="D187" s="85"/>
    </row>
    <row r="188" spans="4:4">
      <c r="D188" s="85"/>
    </row>
    <row r="189" spans="4:4">
      <c r="D189" s="85"/>
    </row>
    <row r="190" spans="4:4">
      <c r="D190" s="85"/>
    </row>
    <row r="191" spans="4:4">
      <c r="D191" s="85"/>
    </row>
    <row r="192" spans="4:4">
      <c r="D192" s="85"/>
    </row>
    <row r="193" spans="4:4">
      <c r="D193" s="85"/>
    </row>
    <row r="194" spans="4:4">
      <c r="D194" s="85"/>
    </row>
    <row r="195" spans="4:4">
      <c r="D195" s="85"/>
    </row>
    <row r="196" spans="4:4">
      <c r="D196" s="85"/>
    </row>
    <row r="197" spans="4:4">
      <c r="D197" s="85"/>
    </row>
    <row r="198" spans="4:4">
      <c r="D198" s="85"/>
    </row>
    <row r="199" spans="4:4">
      <c r="D199" s="85"/>
    </row>
    <row r="200" spans="4:4">
      <c r="D200" s="85"/>
    </row>
    <row r="201" spans="4:4">
      <c r="D201" s="85"/>
    </row>
    <row r="202" spans="4:4">
      <c r="D202" s="85"/>
    </row>
    <row r="203" spans="4:4">
      <c r="D203" s="85"/>
    </row>
    <row r="204" spans="4:4">
      <c r="D204" s="85"/>
    </row>
    <row r="205" spans="4:4">
      <c r="D205" s="85"/>
    </row>
    <row r="206" spans="4:4">
      <c r="D206" s="85"/>
    </row>
    <row r="207" spans="4:4">
      <c r="D207" s="85"/>
    </row>
    <row r="208" spans="4:4">
      <c r="D208" s="85"/>
    </row>
    <row r="209" spans="4:4">
      <c r="D209" s="85"/>
    </row>
    <row r="210" spans="4:4">
      <c r="D210" s="85"/>
    </row>
    <row r="211" spans="4:4">
      <c r="D211" s="85"/>
    </row>
    <row r="212" spans="4:4">
      <c r="D212" s="85"/>
    </row>
    <row r="213" spans="4:4">
      <c r="D213" s="85"/>
    </row>
    <row r="214" spans="4:4">
      <c r="D214" s="85"/>
    </row>
    <row r="215" spans="4:4">
      <c r="D215" s="85"/>
    </row>
    <row r="216" spans="4:4">
      <c r="D216" s="85"/>
    </row>
    <row r="217" spans="4:4">
      <c r="D217" s="85"/>
    </row>
    <row r="218" spans="4:4">
      <c r="D218" s="85"/>
    </row>
    <row r="219" spans="4:4">
      <c r="D219" s="85"/>
    </row>
    <row r="220" spans="4:4">
      <c r="D220" s="85"/>
    </row>
    <row r="221" spans="4:4">
      <c r="D221" s="85"/>
    </row>
    <row r="222" spans="4:4">
      <c r="D222" s="85"/>
    </row>
    <row r="223" spans="4:4">
      <c r="D223" s="85"/>
    </row>
    <row r="224" spans="4:4">
      <c r="D224" s="85"/>
    </row>
    <row r="225" spans="4:4">
      <c r="D225" s="85"/>
    </row>
    <row r="226" spans="4:4">
      <c r="D226" s="85"/>
    </row>
    <row r="227" spans="4:4">
      <c r="D227" s="85"/>
    </row>
    <row r="228" spans="4:4">
      <c r="D228" s="85"/>
    </row>
    <row r="229" spans="4:4">
      <c r="D229" s="85"/>
    </row>
    <row r="230" spans="4:4">
      <c r="D230" s="85"/>
    </row>
    <row r="231" spans="4:4">
      <c r="D231" s="85"/>
    </row>
    <row r="232" spans="4:4">
      <c r="D232" s="85"/>
    </row>
    <row r="233" spans="4:4">
      <c r="D233" s="85"/>
    </row>
    <row r="234" spans="4:4">
      <c r="D234" s="85"/>
    </row>
    <row r="235" spans="4:4">
      <c r="D235" s="85"/>
    </row>
    <row r="236" spans="4:4">
      <c r="D236" s="85"/>
    </row>
    <row r="237" spans="4:4">
      <c r="D237" s="85"/>
    </row>
    <row r="238" spans="4:4">
      <c r="D238" s="85"/>
    </row>
    <row r="239" spans="4:4">
      <c r="D239" s="85"/>
    </row>
    <row r="240" spans="4:4">
      <c r="D240" s="85"/>
    </row>
    <row r="241" spans="4:4">
      <c r="D241" s="85"/>
    </row>
    <row r="242" spans="4:4">
      <c r="D242" s="85"/>
    </row>
    <row r="243" spans="4:4">
      <c r="D243" s="85"/>
    </row>
    <row r="244" spans="4:4">
      <c r="D244" s="85"/>
    </row>
    <row r="245" spans="4:4">
      <c r="D245" s="85"/>
    </row>
    <row r="246" spans="4:4">
      <c r="D246" s="85"/>
    </row>
    <row r="247" spans="4:4">
      <c r="D247" s="85"/>
    </row>
    <row r="248" spans="4:4">
      <c r="D248" s="85"/>
    </row>
    <row r="249" spans="4:4">
      <c r="D249" s="85"/>
    </row>
    <row r="250" spans="4:4">
      <c r="D250" s="85"/>
    </row>
    <row r="251" spans="4:4">
      <c r="D251" s="85"/>
    </row>
    <row r="252" spans="4:4">
      <c r="D252" s="85"/>
    </row>
    <row r="253" spans="4:4">
      <c r="D253" s="85"/>
    </row>
    <row r="254" spans="4:4">
      <c r="D254" s="85"/>
    </row>
    <row r="255" spans="4:4">
      <c r="D255" s="85"/>
    </row>
    <row r="256" spans="4:4">
      <c r="D256" s="85"/>
    </row>
    <row r="257" spans="4:4">
      <c r="D257" s="85"/>
    </row>
    <row r="258" spans="4:4">
      <c r="D258" s="85"/>
    </row>
    <row r="259" spans="4:4">
      <c r="D259" s="85"/>
    </row>
    <row r="260" spans="4:4">
      <c r="D260" s="85"/>
    </row>
    <row r="261" spans="4:4">
      <c r="D261" s="85"/>
    </row>
    <row r="262" spans="4:4">
      <c r="D262" s="85"/>
    </row>
    <row r="263" spans="4:4">
      <c r="D263" s="85"/>
    </row>
    <row r="264" spans="4:4">
      <c r="D264" s="85"/>
    </row>
    <row r="265" spans="4:4">
      <c r="D265" s="85"/>
    </row>
    <row r="266" spans="4:4">
      <c r="D266" s="85"/>
    </row>
    <row r="267" spans="4:4">
      <c r="D267" s="85"/>
    </row>
    <row r="268" spans="4:4">
      <c r="D268" s="85"/>
    </row>
    <row r="269" spans="4:4">
      <c r="D269" s="85"/>
    </row>
    <row r="270" spans="4:4">
      <c r="D270" s="85"/>
    </row>
    <row r="271" spans="4:4">
      <c r="D271" s="85"/>
    </row>
    <row r="272" spans="4:4">
      <c r="D272" s="85"/>
    </row>
    <row r="273" spans="4:4">
      <c r="D273" s="85"/>
    </row>
    <row r="274" spans="4:4">
      <c r="D274" s="85"/>
    </row>
    <row r="275" spans="4:4">
      <c r="D275" s="85"/>
    </row>
    <row r="276" spans="4:4">
      <c r="D276" s="85"/>
    </row>
    <row r="277" spans="4:4">
      <c r="D277" s="85"/>
    </row>
    <row r="278" spans="4:4">
      <c r="D278" s="85"/>
    </row>
    <row r="279" spans="4:4">
      <c r="D279" s="85"/>
    </row>
    <row r="280" spans="4:4">
      <c r="D280" s="85"/>
    </row>
    <row r="281" spans="4:4">
      <c r="D281" s="85"/>
    </row>
    <row r="282" spans="4:4">
      <c r="D282" s="85"/>
    </row>
    <row r="283" spans="4:4">
      <c r="D283" s="85"/>
    </row>
    <row r="284" spans="4:4">
      <c r="D284" s="85"/>
    </row>
    <row r="285" spans="4:4">
      <c r="D285" s="85"/>
    </row>
    <row r="286" spans="4:4">
      <c r="D286" s="85"/>
    </row>
    <row r="287" spans="4:4">
      <c r="D287" s="85"/>
    </row>
    <row r="288" spans="4:4">
      <c r="D288" s="85"/>
    </row>
    <row r="289" spans="4:4">
      <c r="D289" s="85"/>
    </row>
    <row r="290" spans="4:4">
      <c r="D290" s="85"/>
    </row>
    <row r="291" spans="4:4">
      <c r="D291" s="85"/>
    </row>
    <row r="292" spans="4:4">
      <c r="D292" s="85"/>
    </row>
    <row r="293" spans="4:4">
      <c r="D293" s="85"/>
    </row>
    <row r="294" spans="4:4">
      <c r="D294" s="85"/>
    </row>
    <row r="295" spans="4:4">
      <c r="D295" s="85"/>
    </row>
    <row r="296" spans="4:4">
      <c r="D296" s="85"/>
    </row>
    <row r="297" spans="4:4">
      <c r="D297" s="85"/>
    </row>
    <row r="298" spans="4:4">
      <c r="D298" s="85"/>
    </row>
    <row r="299" spans="4:4">
      <c r="D299" s="85"/>
    </row>
    <row r="300" spans="4:4">
      <c r="D300" s="85"/>
    </row>
    <row r="301" spans="4:4">
      <c r="D301" s="85"/>
    </row>
    <row r="302" spans="4:4">
      <c r="D302" s="85"/>
    </row>
    <row r="303" spans="4:4">
      <c r="D303" s="85"/>
    </row>
    <row r="304" spans="4:4">
      <c r="D304" s="85"/>
    </row>
    <row r="305" spans="4:4">
      <c r="D305" s="85"/>
    </row>
    <row r="306" spans="4:4">
      <c r="D306" s="85"/>
    </row>
    <row r="307" spans="4:4">
      <c r="D307" s="85"/>
    </row>
    <row r="308" spans="4:4">
      <c r="D308" s="85"/>
    </row>
    <row r="309" spans="4:4">
      <c r="D309" s="85"/>
    </row>
    <row r="310" spans="4:4">
      <c r="D310" s="85"/>
    </row>
    <row r="311" spans="4:4">
      <c r="D311" s="85"/>
    </row>
    <row r="312" spans="4:4">
      <c r="D312" s="85"/>
    </row>
    <row r="313" spans="4:4">
      <c r="D313" s="85"/>
    </row>
    <row r="314" spans="4:4">
      <c r="D314" s="85"/>
    </row>
    <row r="315" spans="4:4">
      <c r="D315" s="85"/>
    </row>
    <row r="316" spans="4:4">
      <c r="D316" s="85"/>
    </row>
    <row r="317" spans="4:4">
      <c r="D317" s="85"/>
    </row>
    <row r="318" spans="4:4">
      <c r="D318" s="85"/>
    </row>
    <row r="319" spans="4:4">
      <c r="D319" s="85"/>
    </row>
    <row r="320" spans="4:4">
      <c r="D320" s="85"/>
    </row>
    <row r="321" spans="4:4">
      <c r="D321" s="85"/>
    </row>
    <row r="322" spans="4:4">
      <c r="D322" s="85"/>
    </row>
    <row r="323" spans="4:4">
      <c r="D323" s="85"/>
    </row>
    <row r="324" spans="4:4">
      <c r="D324" s="85"/>
    </row>
    <row r="325" spans="4:4">
      <c r="D325" s="85"/>
    </row>
    <row r="326" spans="4:4">
      <c r="D326" s="85"/>
    </row>
    <row r="327" spans="4:4">
      <c r="D327" s="85"/>
    </row>
    <row r="328" spans="4:4">
      <c r="D328" s="85"/>
    </row>
    <row r="329" spans="4:4">
      <c r="D329" s="85"/>
    </row>
    <row r="330" spans="4:4">
      <c r="D330" s="85"/>
    </row>
    <row r="331" spans="4:4">
      <c r="D331" s="85"/>
    </row>
    <row r="332" spans="4:4">
      <c r="D332" s="85"/>
    </row>
    <row r="333" spans="4:4">
      <c r="D333" s="85"/>
    </row>
    <row r="334" spans="4:4">
      <c r="D334" s="85"/>
    </row>
    <row r="335" spans="4:4">
      <c r="D335" s="85"/>
    </row>
    <row r="336" spans="4:4">
      <c r="D336" s="85"/>
    </row>
    <row r="337" spans="4:4">
      <c r="D337" s="85"/>
    </row>
    <row r="338" spans="4:4">
      <c r="D338" s="85"/>
    </row>
    <row r="339" spans="4:4">
      <c r="D339" s="85"/>
    </row>
    <row r="340" spans="4:4">
      <c r="D340" s="85"/>
    </row>
    <row r="341" spans="4:4">
      <c r="D341" s="85"/>
    </row>
    <row r="342" spans="4:4">
      <c r="D342" s="85"/>
    </row>
    <row r="343" spans="4:4">
      <c r="D343" s="85"/>
    </row>
    <row r="344" spans="4:4">
      <c r="D344" s="85"/>
    </row>
    <row r="345" spans="4:4">
      <c r="D345" s="85"/>
    </row>
    <row r="346" spans="4:4">
      <c r="D346" s="85"/>
    </row>
    <row r="347" spans="4:4">
      <c r="D347" s="85"/>
    </row>
    <row r="348" spans="4:4">
      <c r="D348" s="85"/>
    </row>
    <row r="349" spans="4:4">
      <c r="D349" s="85"/>
    </row>
    <row r="350" spans="4:4">
      <c r="D350" s="85"/>
    </row>
    <row r="351" spans="4:4">
      <c r="D351" s="85"/>
    </row>
    <row r="352" spans="4:4">
      <c r="D352" s="85"/>
    </row>
    <row r="353" spans="4:4">
      <c r="D353" s="85"/>
    </row>
    <row r="354" spans="4:4">
      <c r="D354" s="85"/>
    </row>
    <row r="355" spans="4:4">
      <c r="D355" s="85"/>
    </row>
    <row r="356" spans="4:4">
      <c r="D356" s="85"/>
    </row>
    <row r="357" spans="4:4">
      <c r="D357" s="85"/>
    </row>
    <row r="358" spans="4:4">
      <c r="D358" s="85"/>
    </row>
    <row r="359" spans="4:4">
      <c r="D359" s="85"/>
    </row>
    <row r="360" spans="4:4">
      <c r="D360" s="85"/>
    </row>
    <row r="361" spans="4:4">
      <c r="D361" s="85"/>
    </row>
    <row r="362" spans="4:4">
      <c r="D362" s="85"/>
    </row>
    <row r="363" spans="4:4">
      <c r="D363" s="85"/>
    </row>
    <row r="364" spans="4:4">
      <c r="D364" s="85"/>
    </row>
    <row r="365" spans="4:4">
      <c r="D365" s="85"/>
    </row>
    <row r="366" spans="4:4">
      <c r="D366" s="85"/>
    </row>
    <row r="367" spans="4:4">
      <c r="D367" s="85"/>
    </row>
    <row r="368" spans="4:4">
      <c r="D368" s="85"/>
    </row>
    <row r="369" spans="4:4">
      <c r="D369" s="85"/>
    </row>
    <row r="370" spans="4:4">
      <c r="D370" s="85"/>
    </row>
    <row r="371" spans="4:4">
      <c r="D371" s="85"/>
    </row>
    <row r="372" spans="4:4">
      <c r="D372" s="85"/>
    </row>
    <row r="373" spans="4:4">
      <c r="D373" s="85"/>
    </row>
    <row r="374" spans="4:4">
      <c r="D374" s="85"/>
    </row>
    <row r="375" spans="4:4">
      <c r="D375" s="85"/>
    </row>
    <row r="376" spans="4:4">
      <c r="D376" s="85"/>
    </row>
    <row r="377" spans="4:4">
      <c r="D377" s="85"/>
    </row>
    <row r="378" spans="4:4">
      <c r="D378" s="85"/>
    </row>
    <row r="379" spans="4:4">
      <c r="D379" s="85"/>
    </row>
    <row r="380" spans="4:4">
      <c r="D380" s="85"/>
    </row>
    <row r="381" spans="4:4">
      <c r="D381" s="85"/>
    </row>
    <row r="382" spans="4:4">
      <c r="D382" s="85"/>
    </row>
    <row r="383" spans="4:4">
      <c r="D383" s="85"/>
    </row>
    <row r="384" spans="4:4">
      <c r="D384" s="85"/>
    </row>
    <row r="385" spans="4:4">
      <c r="D385" s="85"/>
    </row>
    <row r="386" spans="4:4">
      <c r="D386" s="85"/>
    </row>
    <row r="387" spans="4:4">
      <c r="D387" s="85"/>
    </row>
    <row r="388" spans="4:4">
      <c r="D388" s="85"/>
    </row>
    <row r="389" spans="4:4">
      <c r="D389" s="85"/>
    </row>
    <row r="390" spans="4:4">
      <c r="D390" s="85"/>
    </row>
    <row r="391" spans="4:4">
      <c r="D391" s="85"/>
    </row>
    <row r="392" spans="4:4">
      <c r="D392" s="85"/>
    </row>
    <row r="393" spans="4:4">
      <c r="D393" s="85"/>
    </row>
    <row r="394" spans="4:4">
      <c r="D394" s="85"/>
    </row>
    <row r="395" spans="4:4">
      <c r="D395" s="85"/>
    </row>
    <row r="396" spans="4:4">
      <c r="D396" s="85"/>
    </row>
    <row r="397" spans="4:4">
      <c r="D397" s="85"/>
    </row>
    <row r="398" spans="4:4">
      <c r="D398" s="85"/>
    </row>
    <row r="399" spans="4:4">
      <c r="D399" s="85"/>
    </row>
    <row r="400" spans="4:4">
      <c r="D400" s="85"/>
    </row>
    <row r="401" spans="4:4">
      <c r="D401" s="85"/>
    </row>
    <row r="402" spans="4:4">
      <c r="D402" s="85"/>
    </row>
    <row r="403" spans="4:4">
      <c r="D403" s="85"/>
    </row>
    <row r="404" spans="4:4">
      <c r="D404" s="85"/>
    </row>
    <row r="405" spans="4:4">
      <c r="D405" s="85"/>
    </row>
    <row r="406" spans="4:4">
      <c r="D406" s="85"/>
    </row>
    <row r="407" spans="4:4">
      <c r="D407" s="85"/>
    </row>
    <row r="408" spans="4:4">
      <c r="D408" s="85"/>
    </row>
    <row r="409" spans="4:4">
      <c r="D409" s="85"/>
    </row>
    <row r="410" spans="4:4">
      <c r="D410" s="85"/>
    </row>
    <row r="411" spans="4:4">
      <c r="D411" s="85"/>
    </row>
    <row r="412" spans="4:4">
      <c r="D412" s="85"/>
    </row>
    <row r="413" spans="4:4">
      <c r="D413" s="85"/>
    </row>
    <row r="414" spans="4:4">
      <c r="D414" s="85"/>
    </row>
    <row r="415" spans="4:4">
      <c r="D415" s="85"/>
    </row>
    <row r="416" spans="4:4">
      <c r="D416" s="85"/>
    </row>
    <row r="417" spans="4:4">
      <c r="D417" s="85"/>
    </row>
    <row r="418" spans="4:4">
      <c r="D418" s="85"/>
    </row>
    <row r="419" spans="4:4">
      <c r="D419" s="85"/>
    </row>
    <row r="420" spans="4:4">
      <c r="D420" s="85"/>
    </row>
    <row r="421" spans="4:4">
      <c r="D421" s="85"/>
    </row>
    <row r="422" spans="4:4">
      <c r="D422" s="85"/>
    </row>
    <row r="423" spans="4:4">
      <c r="D423" s="85"/>
    </row>
    <row r="424" spans="4:4">
      <c r="D424" s="85"/>
    </row>
    <row r="425" spans="4:4">
      <c r="D425" s="85"/>
    </row>
    <row r="426" spans="4:4">
      <c r="D426" s="85"/>
    </row>
    <row r="427" spans="4:4">
      <c r="D427" s="85"/>
    </row>
    <row r="428" spans="4:4">
      <c r="D428" s="85"/>
    </row>
    <row r="429" spans="4:4">
      <c r="D429" s="85"/>
    </row>
    <row r="430" spans="4:4">
      <c r="D430" s="85"/>
    </row>
    <row r="431" spans="4:4">
      <c r="D431" s="85"/>
    </row>
    <row r="432" spans="4:4">
      <c r="D432" s="85"/>
    </row>
    <row r="433" spans="4:4">
      <c r="D433" s="85"/>
    </row>
    <row r="434" spans="4:4">
      <c r="D434" s="85"/>
    </row>
    <row r="435" spans="4:4">
      <c r="D435" s="85"/>
    </row>
    <row r="436" spans="4:4">
      <c r="D436" s="85"/>
    </row>
    <row r="437" spans="4:4">
      <c r="D437" s="85"/>
    </row>
    <row r="438" spans="4:4">
      <c r="D438" s="85"/>
    </row>
    <row r="439" spans="4:4">
      <c r="D439" s="85"/>
    </row>
    <row r="440" spans="4:4">
      <c r="D440" s="85"/>
    </row>
    <row r="441" spans="4:4">
      <c r="D441" s="85"/>
    </row>
    <row r="442" spans="4:4">
      <c r="D442" s="85"/>
    </row>
    <row r="443" spans="4:4">
      <c r="D443" s="85"/>
    </row>
    <row r="444" spans="4:4">
      <c r="D444" s="85"/>
    </row>
    <row r="445" spans="4:4">
      <c r="D445" s="85"/>
    </row>
    <row r="446" spans="4:4">
      <c r="D446" s="85"/>
    </row>
    <row r="447" spans="4:4">
      <c r="D447" s="85"/>
    </row>
    <row r="448" spans="4:4">
      <c r="D448" s="85"/>
    </row>
    <row r="449" spans="4:4">
      <c r="D449" s="85"/>
    </row>
    <row r="450" spans="4:4">
      <c r="D450" s="85"/>
    </row>
    <row r="451" spans="4:4">
      <c r="D451" s="85"/>
    </row>
    <row r="452" spans="4:4">
      <c r="D452" s="85"/>
    </row>
    <row r="453" spans="4:4">
      <c r="D453" s="85"/>
    </row>
    <row r="454" spans="4:4">
      <c r="D454" s="85"/>
    </row>
    <row r="455" spans="4:4">
      <c r="D455" s="85"/>
    </row>
    <row r="456" spans="4:4">
      <c r="D456" s="85"/>
    </row>
    <row r="457" spans="4:4">
      <c r="D457" s="85"/>
    </row>
    <row r="458" spans="4:4">
      <c r="D458" s="85"/>
    </row>
    <row r="459" spans="4:4">
      <c r="D459" s="85"/>
    </row>
    <row r="460" spans="4:4">
      <c r="D460" s="85"/>
    </row>
    <row r="461" spans="4:4">
      <c r="D461" s="85"/>
    </row>
    <row r="462" spans="4:4">
      <c r="D462" s="85"/>
    </row>
    <row r="463" spans="4:4">
      <c r="D463" s="85"/>
    </row>
    <row r="464" spans="4:4">
      <c r="D464" s="85"/>
    </row>
    <row r="465" spans="4:4">
      <c r="D465" s="85"/>
    </row>
    <row r="466" spans="4:4">
      <c r="D466" s="85"/>
    </row>
    <row r="467" spans="4:4">
      <c r="D467" s="85"/>
    </row>
    <row r="468" spans="4:4">
      <c r="D468" s="85"/>
    </row>
    <row r="469" spans="4:4">
      <c r="D469" s="85"/>
    </row>
    <row r="470" spans="4:4">
      <c r="D470" s="85"/>
    </row>
    <row r="471" spans="4:4">
      <c r="D471" s="85"/>
    </row>
    <row r="472" spans="4:4">
      <c r="D472" s="85"/>
    </row>
    <row r="473" spans="4:4">
      <c r="D473" s="85"/>
    </row>
    <row r="474" spans="4:4">
      <c r="D474" s="85"/>
    </row>
    <row r="475" spans="4:4">
      <c r="D475" s="85"/>
    </row>
    <row r="476" spans="4:4">
      <c r="D476" s="85"/>
    </row>
    <row r="477" spans="4:4">
      <c r="D477" s="85"/>
    </row>
    <row r="478" spans="4:4">
      <c r="D478" s="85"/>
    </row>
    <row r="479" spans="4:4">
      <c r="D479" s="85"/>
    </row>
    <row r="480" spans="4:4">
      <c r="D480" s="85"/>
    </row>
    <row r="481" spans="4:4">
      <c r="D481" s="85"/>
    </row>
    <row r="482" spans="4:4">
      <c r="D482" s="85"/>
    </row>
    <row r="483" spans="4:4">
      <c r="D483" s="85"/>
    </row>
    <row r="484" spans="4:4">
      <c r="D484" s="85"/>
    </row>
    <row r="485" spans="4:4">
      <c r="D485" s="85"/>
    </row>
    <row r="486" spans="4:4">
      <c r="D486" s="85"/>
    </row>
    <row r="487" spans="4:4">
      <c r="D487" s="85"/>
    </row>
    <row r="488" spans="4:4">
      <c r="D488" s="85"/>
    </row>
    <row r="489" spans="4:4">
      <c r="D489" s="85"/>
    </row>
    <row r="490" spans="4:4">
      <c r="D490" s="85"/>
    </row>
    <row r="491" spans="4:4">
      <c r="D491" s="85"/>
    </row>
    <row r="492" spans="4:4">
      <c r="D492" s="85"/>
    </row>
    <row r="493" spans="4:4">
      <c r="D493" s="85"/>
    </row>
    <row r="494" spans="4:4">
      <c r="D494" s="85"/>
    </row>
    <row r="495" spans="4:4">
      <c r="D495" s="85"/>
    </row>
    <row r="496" spans="4:4">
      <c r="D496" s="85"/>
    </row>
    <row r="497" spans="4:4">
      <c r="D497" s="85"/>
    </row>
    <row r="498" spans="4:4">
      <c r="D498" s="85"/>
    </row>
    <row r="499" spans="4:4">
      <c r="D499" s="85"/>
    </row>
    <row r="500" spans="4:4">
      <c r="D500" s="85"/>
    </row>
    <row r="501" spans="4:4">
      <c r="D501" s="85"/>
    </row>
    <row r="502" spans="4:4">
      <c r="D502" s="85"/>
    </row>
    <row r="503" spans="4:4">
      <c r="D503" s="85"/>
    </row>
    <row r="504" spans="4:4">
      <c r="D504" s="85"/>
    </row>
    <row r="505" spans="4:4">
      <c r="D505" s="85"/>
    </row>
    <row r="506" spans="4:4">
      <c r="D506" s="85"/>
    </row>
    <row r="507" spans="4:4">
      <c r="D507" s="85"/>
    </row>
    <row r="508" spans="4:4">
      <c r="D508" s="85"/>
    </row>
    <row r="509" spans="4:4">
      <c r="D509" s="85"/>
    </row>
    <row r="510" spans="4:4">
      <c r="D510" s="85"/>
    </row>
    <row r="511" spans="4:4">
      <c r="D511" s="85"/>
    </row>
    <row r="512" spans="4:4">
      <c r="D512" s="85"/>
    </row>
    <row r="513" spans="4:4">
      <c r="D513" s="85"/>
    </row>
    <row r="514" spans="4:4">
      <c r="D514" s="85"/>
    </row>
    <row r="515" spans="4:4">
      <c r="D515" s="85"/>
    </row>
    <row r="516" spans="4:4">
      <c r="D516" s="85"/>
    </row>
    <row r="517" spans="4:4">
      <c r="D517" s="85"/>
    </row>
    <row r="518" spans="4:4">
      <c r="D518" s="85"/>
    </row>
    <row r="519" spans="4:4">
      <c r="D519" s="85"/>
    </row>
    <row r="520" spans="4:4">
      <c r="D520" s="85"/>
    </row>
    <row r="521" spans="4:4">
      <c r="D521" s="85"/>
    </row>
    <row r="522" spans="4:4">
      <c r="D522" s="85"/>
    </row>
    <row r="523" spans="4:4">
      <c r="D523" s="85"/>
    </row>
    <row r="524" spans="4:4">
      <c r="D524" s="85"/>
    </row>
    <row r="525" spans="4:4">
      <c r="D525" s="85"/>
    </row>
    <row r="526" spans="4:4">
      <c r="D526" s="85"/>
    </row>
    <row r="527" spans="4:4">
      <c r="D527" s="85"/>
    </row>
    <row r="528" spans="4:4">
      <c r="D528" s="85"/>
    </row>
    <row r="529" spans="4:4">
      <c r="D529" s="85"/>
    </row>
    <row r="530" spans="4:4">
      <c r="D530" s="85"/>
    </row>
    <row r="531" spans="4:4">
      <c r="D531" s="85"/>
    </row>
    <row r="532" spans="4:4">
      <c r="D532" s="85"/>
    </row>
    <row r="533" spans="4:4">
      <c r="D533" s="85"/>
    </row>
    <row r="534" spans="4:4">
      <c r="D534" s="85"/>
    </row>
    <row r="535" spans="4:4">
      <c r="D535" s="85"/>
    </row>
    <row r="536" spans="4:4">
      <c r="D536" s="85"/>
    </row>
    <row r="537" spans="4:4">
      <c r="D537" s="85"/>
    </row>
    <row r="538" spans="4:4">
      <c r="D538" s="85"/>
    </row>
    <row r="539" spans="4:4">
      <c r="D539" s="85"/>
    </row>
    <row r="540" spans="4:4">
      <c r="D540" s="85"/>
    </row>
    <row r="541" spans="4:4">
      <c r="D541" s="85"/>
    </row>
    <row r="542" spans="4:4">
      <c r="D542" s="85"/>
    </row>
    <row r="543" spans="4:4">
      <c r="D543" s="85"/>
    </row>
    <row r="544" spans="4:4">
      <c r="D544" s="85"/>
    </row>
    <row r="545" spans="4:4">
      <c r="D545" s="85"/>
    </row>
    <row r="546" spans="4:4">
      <c r="D546" s="85"/>
    </row>
    <row r="547" spans="4:4">
      <c r="D547" s="85"/>
    </row>
    <row r="548" spans="4:4">
      <c r="D548" s="85"/>
    </row>
    <row r="549" spans="4:4">
      <c r="D549" s="85"/>
    </row>
    <row r="550" spans="4:4">
      <c r="D550" s="85"/>
    </row>
    <row r="551" spans="4:4">
      <c r="D551" s="85"/>
    </row>
    <row r="552" spans="4:4">
      <c r="D552" s="85"/>
    </row>
    <row r="553" spans="4:4">
      <c r="D553" s="85"/>
    </row>
    <row r="554" spans="4:4">
      <c r="D554" s="85"/>
    </row>
    <row r="555" spans="4:4">
      <c r="D555" s="85"/>
    </row>
    <row r="556" spans="4:4">
      <c r="D556" s="85"/>
    </row>
    <row r="557" spans="4:4">
      <c r="D557" s="85"/>
    </row>
    <row r="558" spans="4:4">
      <c r="D558" s="85"/>
    </row>
    <row r="559" spans="4:4">
      <c r="D559" s="85"/>
    </row>
    <row r="560" spans="4:4">
      <c r="D560" s="85"/>
    </row>
    <row r="561" spans="4:4">
      <c r="D561" s="85"/>
    </row>
    <row r="562" spans="4:4">
      <c r="D562" s="85"/>
    </row>
    <row r="563" spans="4:4">
      <c r="D563" s="85"/>
    </row>
    <row r="564" spans="4:4">
      <c r="D564" s="85"/>
    </row>
    <row r="565" spans="4:4">
      <c r="D565" s="85"/>
    </row>
    <row r="566" spans="4:4">
      <c r="D566" s="85"/>
    </row>
    <row r="567" spans="4:4">
      <c r="D567" s="85"/>
    </row>
    <row r="568" spans="4:4">
      <c r="D568" s="85"/>
    </row>
    <row r="569" spans="4:4">
      <c r="D569" s="85"/>
    </row>
    <row r="570" spans="4:4">
      <c r="D570" s="85"/>
    </row>
    <row r="571" spans="4:4">
      <c r="D571" s="85"/>
    </row>
    <row r="572" spans="4:4">
      <c r="D572" s="85"/>
    </row>
    <row r="573" spans="4:4">
      <c r="D573" s="85"/>
    </row>
    <row r="574" spans="4:4">
      <c r="D574" s="85"/>
    </row>
    <row r="575" spans="4:4">
      <c r="D575" s="85"/>
    </row>
    <row r="576" spans="4:4">
      <c r="D576" s="85"/>
    </row>
    <row r="577" spans="4:4">
      <c r="D577" s="85"/>
    </row>
    <row r="578" spans="4:4">
      <c r="D578" s="85"/>
    </row>
    <row r="579" spans="4:4">
      <c r="D579" s="85"/>
    </row>
    <row r="580" spans="4:4">
      <c r="D580" s="85"/>
    </row>
    <row r="581" spans="4:4">
      <c r="D581" s="85"/>
    </row>
    <row r="582" spans="4:4">
      <c r="D582" s="85"/>
    </row>
    <row r="583" spans="4:4">
      <c r="D583" s="85"/>
    </row>
    <row r="584" spans="4:4">
      <c r="D584" s="85"/>
    </row>
    <row r="585" spans="4:4">
      <c r="D585" s="85"/>
    </row>
    <row r="586" spans="4:4">
      <c r="D586" s="85"/>
    </row>
    <row r="587" spans="4:4">
      <c r="D587" s="85"/>
    </row>
    <row r="588" spans="4:4">
      <c r="D588" s="85"/>
    </row>
    <row r="589" spans="4:4">
      <c r="D589" s="85"/>
    </row>
    <row r="590" spans="4:4">
      <c r="D590" s="85"/>
    </row>
    <row r="591" spans="4:4">
      <c r="D591" s="85"/>
    </row>
    <row r="592" spans="4:4">
      <c r="D592" s="85"/>
    </row>
    <row r="593" spans="4:4">
      <c r="D593" s="85"/>
    </row>
    <row r="594" spans="4:4">
      <c r="D594" s="85"/>
    </row>
    <row r="595" spans="4:4">
      <c r="D595" s="85"/>
    </row>
    <row r="596" spans="4:4">
      <c r="D596" s="85"/>
    </row>
    <row r="597" spans="4:4">
      <c r="D597" s="85"/>
    </row>
    <row r="598" spans="4:4">
      <c r="D598" s="85"/>
    </row>
    <row r="599" spans="4:4">
      <c r="D599" s="85"/>
    </row>
    <row r="600" spans="4:4">
      <c r="D600" s="85"/>
    </row>
    <row r="601" spans="4:4">
      <c r="D601" s="85"/>
    </row>
    <row r="602" spans="4:4">
      <c r="D602" s="85"/>
    </row>
    <row r="603" spans="4:4">
      <c r="D603" s="85"/>
    </row>
    <row r="604" spans="4:4">
      <c r="D604" s="85"/>
    </row>
    <row r="605" spans="4:4">
      <c r="D605" s="85"/>
    </row>
    <row r="606" spans="4:4">
      <c r="D606" s="85"/>
    </row>
    <row r="607" spans="4:4">
      <c r="D607" s="85"/>
    </row>
    <row r="608" spans="4:4">
      <c r="D608" s="85"/>
    </row>
    <row r="609" spans="4:4">
      <c r="D609" s="85"/>
    </row>
    <row r="610" spans="4:4">
      <c r="D610" s="85"/>
    </row>
    <row r="611" spans="4:4">
      <c r="D611" s="85"/>
    </row>
    <row r="612" spans="4:4">
      <c r="D612" s="85"/>
    </row>
    <row r="613" spans="4:4">
      <c r="D613" s="85"/>
    </row>
    <row r="614" spans="4:4">
      <c r="D614" s="85"/>
    </row>
    <row r="615" spans="4:4">
      <c r="D615" s="85"/>
    </row>
    <row r="616" spans="4:4">
      <c r="D616" s="85"/>
    </row>
    <row r="617" spans="4:4">
      <c r="D617" s="85"/>
    </row>
    <row r="618" spans="4:4">
      <c r="D618" s="85"/>
    </row>
    <row r="619" spans="4:4">
      <c r="D619" s="85"/>
    </row>
    <row r="620" spans="4:4">
      <c r="D620" s="85"/>
    </row>
    <row r="621" spans="4:4">
      <c r="D621" s="85"/>
    </row>
    <row r="622" spans="4:4">
      <c r="D622" s="85"/>
    </row>
    <row r="623" spans="4:4">
      <c r="D623" s="85"/>
    </row>
    <row r="624" spans="4:4">
      <c r="D624" s="85"/>
    </row>
    <row r="625" spans="4:4">
      <c r="D625" s="85"/>
    </row>
    <row r="626" spans="4:4">
      <c r="D626" s="85"/>
    </row>
    <row r="627" spans="4:4">
      <c r="D627" s="85"/>
    </row>
    <row r="628" spans="4:4">
      <c r="D628" s="85"/>
    </row>
    <row r="629" spans="4:4">
      <c r="D629" s="85"/>
    </row>
    <row r="630" spans="4:4">
      <c r="D630" s="85"/>
    </row>
    <row r="631" spans="4:4">
      <c r="D631" s="85"/>
    </row>
    <row r="632" spans="4:4">
      <c r="D632" s="85"/>
    </row>
    <row r="633" spans="4:4">
      <c r="D633" s="85"/>
    </row>
    <row r="634" spans="4:4">
      <c r="D634" s="85"/>
    </row>
    <row r="635" spans="4:4">
      <c r="D635" s="85"/>
    </row>
    <row r="636" spans="4:4">
      <c r="D636" s="85"/>
    </row>
    <row r="637" spans="4:4">
      <c r="D637" s="85"/>
    </row>
    <row r="638" spans="4:4">
      <c r="D638" s="85"/>
    </row>
    <row r="639" spans="4:4">
      <c r="D639" s="85"/>
    </row>
    <row r="640" spans="4:4">
      <c r="D640" s="85"/>
    </row>
    <row r="641" spans="4:4">
      <c r="D641" s="85"/>
    </row>
    <row r="642" spans="4:4">
      <c r="D642" s="85"/>
    </row>
    <row r="643" spans="4:4">
      <c r="D643" s="85"/>
    </row>
    <row r="644" spans="4:4">
      <c r="D644" s="85"/>
    </row>
    <row r="645" spans="4:4">
      <c r="D645" s="85"/>
    </row>
    <row r="646" spans="4:4">
      <c r="D646" s="85"/>
    </row>
    <row r="647" spans="4:4">
      <c r="D647" s="85"/>
    </row>
    <row r="648" spans="4:4">
      <c r="D648" s="85"/>
    </row>
    <row r="649" spans="4:4">
      <c r="D649" s="85"/>
    </row>
    <row r="650" spans="4:4">
      <c r="D650" s="85"/>
    </row>
    <row r="651" spans="4:4">
      <c r="D651" s="85"/>
    </row>
    <row r="652" spans="4:4">
      <c r="D652" s="85"/>
    </row>
    <row r="653" spans="4:4">
      <c r="D653" s="85"/>
    </row>
    <row r="654" spans="4:4">
      <c r="D654" s="85"/>
    </row>
    <row r="655" spans="4:4">
      <c r="D655" s="85"/>
    </row>
    <row r="656" spans="4:4">
      <c r="D656" s="85"/>
    </row>
    <row r="657" spans="4:4">
      <c r="D657" s="85"/>
    </row>
    <row r="658" spans="4:4">
      <c r="D658" s="85"/>
    </row>
    <row r="659" spans="4:4">
      <c r="D659" s="85"/>
    </row>
    <row r="660" spans="4:4">
      <c r="D660" s="85"/>
    </row>
    <row r="661" spans="4:4">
      <c r="D661" s="85"/>
    </row>
    <row r="662" spans="4:4">
      <c r="D662" s="85"/>
    </row>
    <row r="663" spans="4:4">
      <c r="D663" s="85"/>
    </row>
    <row r="664" spans="4:4">
      <c r="D664" s="85"/>
    </row>
    <row r="665" spans="4:4">
      <c r="D665" s="85"/>
    </row>
    <row r="666" spans="4:4">
      <c r="D666" s="85"/>
    </row>
    <row r="667" spans="4:4">
      <c r="D667" s="85"/>
    </row>
    <row r="668" spans="4:4">
      <c r="D668" s="85"/>
    </row>
    <row r="669" spans="4:4">
      <c r="D669" s="85"/>
    </row>
    <row r="670" spans="4:4">
      <c r="D670" s="85"/>
    </row>
    <row r="671" spans="4:4">
      <c r="D671" s="85"/>
    </row>
    <row r="672" spans="4:4">
      <c r="D672" s="85"/>
    </row>
    <row r="673" spans="4:4">
      <c r="D673" s="85"/>
    </row>
    <row r="674" spans="4:4">
      <c r="D674" s="85"/>
    </row>
    <row r="675" spans="4:4">
      <c r="D675" s="85"/>
    </row>
    <row r="676" spans="4:4">
      <c r="D676" s="85"/>
    </row>
    <row r="677" spans="4:4">
      <c r="D677" s="85"/>
    </row>
    <row r="678" spans="4:4">
      <c r="D678" s="85"/>
    </row>
    <row r="679" spans="4:4">
      <c r="D679" s="85"/>
    </row>
    <row r="680" spans="4:4">
      <c r="D680" s="85"/>
    </row>
    <row r="681" spans="4:4">
      <c r="D681" s="85"/>
    </row>
    <row r="682" spans="4:4">
      <c r="D682" s="85"/>
    </row>
    <row r="683" spans="4:4">
      <c r="D683" s="85"/>
    </row>
    <row r="684" spans="4:4">
      <c r="D684" s="85"/>
    </row>
    <row r="685" spans="4:4">
      <c r="D685" s="85"/>
    </row>
    <row r="686" spans="4:4">
      <c r="D686" s="85"/>
    </row>
    <row r="687" spans="4:4">
      <c r="D687" s="85"/>
    </row>
    <row r="688" spans="4:4">
      <c r="D688" s="85"/>
    </row>
    <row r="689" spans="4:4">
      <c r="D689" s="85"/>
    </row>
    <row r="690" spans="4:4">
      <c r="D690" s="85"/>
    </row>
    <row r="691" spans="4:4">
      <c r="D691" s="85"/>
    </row>
    <row r="692" spans="4:4">
      <c r="D692" s="85"/>
    </row>
    <row r="693" spans="4:4">
      <c r="D693" s="85"/>
    </row>
    <row r="694" spans="4:4">
      <c r="D694" s="85"/>
    </row>
    <row r="695" spans="4:4">
      <c r="D695" s="85"/>
    </row>
    <row r="696" spans="4:4">
      <c r="D696" s="85"/>
    </row>
    <row r="697" spans="4:4">
      <c r="D697" s="85"/>
    </row>
    <row r="698" spans="4:4">
      <c r="D698" s="85"/>
    </row>
    <row r="699" spans="4:4">
      <c r="D699" s="85"/>
    </row>
    <row r="700" spans="4:4">
      <c r="D700" s="85"/>
    </row>
    <row r="701" spans="4:4">
      <c r="D701" s="85"/>
    </row>
    <row r="702" spans="4:4">
      <c r="D702" s="85"/>
    </row>
    <row r="703" spans="4:4">
      <c r="D703" s="85"/>
    </row>
    <row r="704" spans="4:4">
      <c r="D704" s="85"/>
    </row>
    <row r="705" spans="4:4">
      <c r="D705" s="85"/>
    </row>
    <row r="706" spans="4:4">
      <c r="D706" s="85"/>
    </row>
    <row r="707" spans="4:4">
      <c r="D707" s="85"/>
    </row>
    <row r="708" spans="4:4">
      <c r="D708" s="85"/>
    </row>
    <row r="709" spans="4:4">
      <c r="D709" s="85"/>
    </row>
    <row r="710" spans="4:4">
      <c r="D710" s="85"/>
    </row>
    <row r="711" spans="4:4">
      <c r="D711" s="85"/>
    </row>
    <row r="712" spans="4:4">
      <c r="D712" s="85"/>
    </row>
    <row r="713" spans="4:4">
      <c r="D713" s="85"/>
    </row>
    <row r="714" spans="4:4">
      <c r="D714" s="85"/>
    </row>
    <row r="715" spans="4:4">
      <c r="D715" s="85"/>
    </row>
    <row r="716" spans="4:4">
      <c r="D716" s="85"/>
    </row>
    <row r="717" spans="4:4">
      <c r="D717" s="85"/>
    </row>
    <row r="718" spans="4:4">
      <c r="D718" s="85"/>
    </row>
    <row r="719" spans="4:4">
      <c r="D719" s="85"/>
    </row>
    <row r="720" spans="4:4">
      <c r="D720" s="85"/>
    </row>
    <row r="721" spans="4:4">
      <c r="D721" s="85"/>
    </row>
    <row r="722" spans="4:4">
      <c r="D722" s="85"/>
    </row>
    <row r="723" spans="4:4">
      <c r="D723" s="85"/>
    </row>
    <row r="724" spans="4:4">
      <c r="D724" s="85"/>
    </row>
    <row r="725" spans="4:4">
      <c r="D725" s="85"/>
    </row>
    <row r="726" spans="4:4">
      <c r="D726" s="85"/>
    </row>
    <row r="727" spans="4:4">
      <c r="D727" s="85"/>
    </row>
    <row r="728" spans="4:4">
      <c r="D728" s="85"/>
    </row>
    <row r="729" spans="4:4">
      <c r="D729" s="85"/>
    </row>
    <row r="730" spans="4:4">
      <c r="D730" s="85"/>
    </row>
    <row r="731" spans="4:4">
      <c r="D731" s="85"/>
    </row>
    <row r="732" spans="4:4">
      <c r="D732" s="85"/>
    </row>
    <row r="733" spans="4:4">
      <c r="D733" s="85"/>
    </row>
    <row r="734" spans="4:4">
      <c r="D734" s="85"/>
    </row>
    <row r="735" spans="4:4">
      <c r="D735" s="85"/>
    </row>
    <row r="736" spans="4:4">
      <c r="D736" s="85"/>
    </row>
    <row r="737" spans="4:4">
      <c r="D737" s="85"/>
    </row>
    <row r="738" spans="4:4">
      <c r="D738" s="85"/>
    </row>
    <row r="739" spans="4:4">
      <c r="D739" s="85"/>
    </row>
    <row r="740" spans="4:4">
      <c r="D740" s="85"/>
    </row>
    <row r="741" spans="4:4">
      <c r="D741" s="85"/>
    </row>
    <row r="742" spans="4:4">
      <c r="D742" s="85"/>
    </row>
    <row r="743" spans="4:4">
      <c r="D743" s="85"/>
    </row>
    <row r="744" spans="4:4">
      <c r="D744" s="85"/>
    </row>
    <row r="745" spans="4:4">
      <c r="D745" s="85"/>
    </row>
    <row r="746" spans="4:4">
      <c r="D746" s="85"/>
    </row>
    <row r="747" spans="4:4">
      <c r="D747" s="85"/>
    </row>
    <row r="748" spans="4:4">
      <c r="D748" s="85"/>
    </row>
    <row r="749" spans="4:4">
      <c r="D749" s="85"/>
    </row>
    <row r="750" spans="4:4">
      <c r="D750" s="85"/>
    </row>
    <row r="751" spans="4:4">
      <c r="D751" s="85"/>
    </row>
    <row r="752" spans="4:4">
      <c r="D752" s="85"/>
    </row>
    <row r="753" spans="4:4">
      <c r="D753" s="85"/>
    </row>
    <row r="754" spans="4:4">
      <c r="D754" s="85"/>
    </row>
    <row r="755" spans="4:4">
      <c r="D755" s="85"/>
    </row>
    <row r="756" spans="4:4">
      <c r="D756" s="85"/>
    </row>
    <row r="757" spans="4:4">
      <c r="D757" s="85"/>
    </row>
    <row r="758" spans="4:4">
      <c r="D758" s="85"/>
    </row>
    <row r="759" spans="4:4">
      <c r="D759" s="85"/>
    </row>
    <row r="760" spans="4:4">
      <c r="D760" s="85"/>
    </row>
    <row r="761" spans="4:4">
      <c r="D761" s="85"/>
    </row>
    <row r="762" spans="4:4">
      <c r="D762" s="85"/>
    </row>
    <row r="763" spans="4:4">
      <c r="D763" s="85"/>
    </row>
    <row r="764" spans="4:4">
      <c r="D764" s="85"/>
    </row>
    <row r="765" spans="4:4">
      <c r="D765" s="85"/>
    </row>
    <row r="766" spans="4:4">
      <c r="D766" s="85"/>
    </row>
    <row r="767" spans="4:4">
      <c r="D767" s="85"/>
    </row>
    <row r="768" spans="4:4">
      <c r="D768" s="85"/>
    </row>
    <row r="769" spans="4:4">
      <c r="D769" s="85"/>
    </row>
    <row r="770" spans="4:4">
      <c r="D770" s="85"/>
    </row>
    <row r="771" spans="4:4">
      <c r="D771" s="85"/>
    </row>
    <row r="772" spans="4:4">
      <c r="D772" s="85"/>
    </row>
    <row r="773" spans="4:4">
      <c r="D773" s="85"/>
    </row>
    <row r="774" spans="4:4">
      <c r="D774" s="85"/>
    </row>
    <row r="775" spans="4:4">
      <c r="D775" s="85"/>
    </row>
    <row r="776" spans="4:4">
      <c r="D776" s="85"/>
    </row>
    <row r="777" spans="4:4">
      <c r="D777" s="85"/>
    </row>
    <row r="778" spans="4:4">
      <c r="D778" s="85"/>
    </row>
    <row r="779" spans="4:4">
      <c r="D779" s="85"/>
    </row>
    <row r="780" spans="4:4">
      <c r="D780" s="85"/>
    </row>
    <row r="781" spans="4:4">
      <c r="D781" s="85"/>
    </row>
    <row r="782" spans="4:4">
      <c r="D782" s="85"/>
    </row>
    <row r="783" spans="4:4">
      <c r="D783" s="85"/>
    </row>
    <row r="784" spans="4:4">
      <c r="D784" s="85"/>
    </row>
    <row r="785" spans="4:4">
      <c r="D785" s="85"/>
    </row>
    <row r="786" spans="4:4">
      <c r="D786" s="85"/>
    </row>
    <row r="787" spans="4:4">
      <c r="D787" s="85"/>
    </row>
    <row r="788" spans="4:4">
      <c r="D788" s="85"/>
    </row>
    <row r="789" spans="4:4">
      <c r="D789" s="85"/>
    </row>
    <row r="790" spans="4:4">
      <c r="D790" s="85"/>
    </row>
    <row r="791" spans="4:4">
      <c r="D791" s="85"/>
    </row>
    <row r="792" spans="4:4">
      <c r="D792" s="85"/>
    </row>
    <row r="793" spans="4:4">
      <c r="D793" s="85"/>
    </row>
    <row r="794" spans="4:4">
      <c r="D794" s="85"/>
    </row>
    <row r="795" spans="4:4">
      <c r="D795" s="85"/>
    </row>
    <row r="796" spans="4:4">
      <c r="D796" s="85"/>
    </row>
    <row r="797" spans="4:4">
      <c r="D797" s="85"/>
    </row>
    <row r="798" spans="4:4">
      <c r="D798" s="85"/>
    </row>
    <row r="799" spans="4:4">
      <c r="D799" s="85"/>
    </row>
    <row r="800" spans="4:4">
      <c r="D800" s="85"/>
    </row>
    <row r="801" spans="4:4">
      <c r="D801" s="85"/>
    </row>
    <row r="802" spans="4:4">
      <c r="D802" s="85"/>
    </row>
    <row r="803" spans="4:4">
      <c r="D803" s="85"/>
    </row>
    <row r="804" spans="4:4">
      <c r="D804" s="85"/>
    </row>
    <row r="805" spans="4:4">
      <c r="D805" s="85"/>
    </row>
    <row r="806" spans="4:4">
      <c r="D806" s="85"/>
    </row>
    <row r="807" spans="4:4">
      <c r="D807" s="85"/>
    </row>
    <row r="808" spans="4:4">
      <c r="D808" s="85"/>
    </row>
    <row r="809" spans="4:4">
      <c r="D809" s="85"/>
    </row>
    <row r="810" spans="4:4">
      <c r="D810" s="85"/>
    </row>
    <row r="811" spans="4:4">
      <c r="D811" s="85"/>
    </row>
    <row r="812" spans="4:4">
      <c r="D812" s="85"/>
    </row>
    <row r="813" spans="4:4">
      <c r="D813" s="85"/>
    </row>
    <row r="814" spans="4:4">
      <c r="D814" s="85"/>
    </row>
    <row r="815" spans="4:4">
      <c r="D815" s="85"/>
    </row>
    <row r="816" spans="4:4">
      <c r="D816" s="85"/>
    </row>
    <row r="817" spans="4:4">
      <c r="D817" s="85"/>
    </row>
    <row r="818" spans="4:4">
      <c r="D818" s="85"/>
    </row>
    <row r="819" spans="4:4">
      <c r="D819" s="85"/>
    </row>
    <row r="820" spans="4:4">
      <c r="D820" s="85"/>
    </row>
    <row r="821" spans="4:4">
      <c r="D821" s="85"/>
    </row>
    <row r="822" spans="4:4">
      <c r="D822" s="85"/>
    </row>
    <row r="823" spans="4:4">
      <c r="D823" s="85"/>
    </row>
    <row r="824" spans="4:4">
      <c r="D824" s="85"/>
    </row>
    <row r="825" spans="4:4">
      <c r="D825" s="85"/>
    </row>
    <row r="826" spans="4:4">
      <c r="D826" s="85"/>
    </row>
    <row r="827" spans="4:4">
      <c r="D827" s="85"/>
    </row>
    <row r="828" spans="4:4">
      <c r="D828" s="85"/>
    </row>
    <row r="829" spans="4:4">
      <c r="D829" s="85"/>
    </row>
    <row r="830" spans="4:4">
      <c r="D830" s="85"/>
    </row>
    <row r="831" spans="4:4">
      <c r="D831" s="85"/>
    </row>
    <row r="832" spans="4:4">
      <c r="D832" s="85"/>
    </row>
    <row r="833" spans="4:4">
      <c r="D833" s="85"/>
    </row>
    <row r="834" spans="4:4">
      <c r="D834" s="85"/>
    </row>
    <row r="835" spans="4:4">
      <c r="D835" s="85"/>
    </row>
    <row r="836" spans="4:4">
      <c r="D836" s="85"/>
    </row>
    <row r="837" spans="4:4">
      <c r="D837" s="85"/>
    </row>
    <row r="838" spans="4:4">
      <c r="D838" s="85"/>
    </row>
    <row r="839" spans="4:4">
      <c r="D839" s="85"/>
    </row>
    <row r="840" spans="4:4">
      <c r="D840" s="85"/>
    </row>
    <row r="841" spans="4:4">
      <c r="D841" s="85"/>
    </row>
    <row r="842" spans="4:4">
      <c r="D842" s="85"/>
    </row>
    <row r="843" spans="4:4">
      <c r="D843" s="85"/>
    </row>
    <row r="844" spans="4:4">
      <c r="D844" s="85"/>
    </row>
    <row r="845" spans="4:4">
      <c r="D845" s="85"/>
    </row>
    <row r="846" spans="4:4">
      <c r="D846" s="85"/>
    </row>
    <row r="847" spans="4:4">
      <c r="D847" s="85"/>
    </row>
    <row r="848" spans="4:4">
      <c r="D848" s="85"/>
    </row>
    <row r="849" spans="4:4">
      <c r="D849" s="85"/>
    </row>
    <row r="850" spans="4:4">
      <c r="D850" s="85"/>
    </row>
    <row r="851" spans="4:4">
      <c r="D851" s="85"/>
    </row>
    <row r="852" spans="4:4">
      <c r="D852" s="85"/>
    </row>
    <row r="853" spans="4:4">
      <c r="D853" s="85"/>
    </row>
    <row r="854" spans="4:4">
      <c r="D854" s="85"/>
    </row>
    <row r="855" spans="4:4">
      <c r="D855" s="85"/>
    </row>
    <row r="856" spans="4:4">
      <c r="D856" s="85"/>
    </row>
    <row r="857" spans="4:4">
      <c r="D857" s="85"/>
    </row>
    <row r="858" spans="4:4">
      <c r="D858" s="85"/>
    </row>
    <row r="859" spans="4:4">
      <c r="D859" s="85"/>
    </row>
    <row r="860" spans="4:4">
      <c r="D860" s="85"/>
    </row>
    <row r="861" spans="4:4">
      <c r="D861" s="85"/>
    </row>
    <row r="862" spans="4:4">
      <c r="D862" s="85"/>
    </row>
    <row r="863" spans="4:4">
      <c r="D863" s="85"/>
    </row>
    <row r="864" spans="4:4">
      <c r="D864" s="85"/>
    </row>
    <row r="865" spans="4:4">
      <c r="D865" s="85"/>
    </row>
    <row r="866" spans="4:4">
      <c r="D866" s="85"/>
    </row>
    <row r="867" spans="4:4">
      <c r="D867" s="85"/>
    </row>
    <row r="868" spans="4:4">
      <c r="D868" s="85"/>
    </row>
    <row r="869" spans="4:4">
      <c r="D869" s="85"/>
    </row>
    <row r="870" spans="4:4">
      <c r="D870" s="85"/>
    </row>
    <row r="871" spans="4:4">
      <c r="D871" s="85"/>
    </row>
    <row r="872" spans="4:4">
      <c r="D872" s="85"/>
    </row>
    <row r="873" spans="4:4">
      <c r="D873" s="85"/>
    </row>
    <row r="874" spans="4:4">
      <c r="D874" s="85"/>
    </row>
    <row r="875" spans="4:4">
      <c r="D875" s="85"/>
    </row>
    <row r="876" spans="4:4">
      <c r="D876" s="85"/>
    </row>
    <row r="877" spans="4:4">
      <c r="D877" s="85"/>
    </row>
    <row r="878" spans="4:4">
      <c r="D878" s="85"/>
    </row>
    <row r="879" spans="4:4">
      <c r="D879" s="85"/>
    </row>
    <row r="880" spans="4:4">
      <c r="D880" s="85"/>
    </row>
    <row r="881" spans="4:4">
      <c r="D881" s="85"/>
    </row>
    <row r="882" spans="4:4">
      <c r="D882" s="85"/>
    </row>
    <row r="883" spans="4:4">
      <c r="D883" s="85"/>
    </row>
    <row r="884" spans="4:4">
      <c r="D884" s="85"/>
    </row>
    <row r="885" spans="4:4">
      <c r="D885" s="85"/>
    </row>
    <row r="886" spans="4:4">
      <c r="D886" s="85"/>
    </row>
    <row r="887" spans="4:4">
      <c r="D887" s="85"/>
    </row>
    <row r="888" spans="4:4">
      <c r="D888" s="85"/>
    </row>
    <row r="889" spans="4:4">
      <c r="D889" s="85"/>
    </row>
    <row r="890" spans="4:4">
      <c r="D890" s="85"/>
    </row>
    <row r="891" spans="4:4">
      <c r="D891" s="85"/>
    </row>
    <row r="892" spans="4:4">
      <c r="D892" s="85"/>
    </row>
    <row r="893" spans="4:4">
      <c r="D893" s="85"/>
    </row>
    <row r="894" spans="4:4">
      <c r="D894" s="85"/>
    </row>
    <row r="895" spans="4:4">
      <c r="D895" s="85"/>
    </row>
    <row r="896" spans="4:4">
      <c r="D896" s="85"/>
    </row>
    <row r="897" spans="4:4">
      <c r="D897" s="85"/>
    </row>
    <row r="898" spans="4:4">
      <c r="D898" s="85"/>
    </row>
    <row r="899" spans="4:4">
      <c r="D899" s="85"/>
    </row>
    <row r="900" spans="4:4">
      <c r="D900" s="85"/>
    </row>
    <row r="901" spans="4:4">
      <c r="D901" s="85"/>
    </row>
    <row r="902" spans="4:4">
      <c r="D902" s="85"/>
    </row>
    <row r="903" spans="4:4">
      <c r="D903" s="85"/>
    </row>
    <row r="904" spans="4:4">
      <c r="D904" s="85"/>
    </row>
    <row r="905" spans="4:4">
      <c r="D905" s="85"/>
    </row>
    <row r="906" spans="4:4">
      <c r="D906" s="85"/>
    </row>
    <row r="907" spans="4:4">
      <c r="D907" s="85"/>
    </row>
    <row r="908" spans="4:4">
      <c r="D908" s="85"/>
    </row>
    <row r="909" spans="4:4">
      <c r="D909" s="85"/>
    </row>
    <row r="910" spans="4:4">
      <c r="D910" s="85"/>
    </row>
    <row r="911" spans="4:4">
      <c r="D911" s="85"/>
    </row>
    <row r="912" spans="4:4">
      <c r="D912" s="85"/>
    </row>
    <row r="913" spans="4:4">
      <c r="D913" s="85"/>
    </row>
    <row r="914" spans="4:4">
      <c r="D914" s="85"/>
    </row>
    <row r="915" spans="4:4">
      <c r="D915" s="85"/>
    </row>
    <row r="916" spans="4:4">
      <c r="D916" s="85"/>
    </row>
    <row r="917" spans="4:4">
      <c r="D917" s="85"/>
    </row>
    <row r="918" spans="4:4">
      <c r="D918" s="85"/>
    </row>
    <row r="919" spans="4:4">
      <c r="D919" s="85"/>
    </row>
    <row r="920" spans="4:4">
      <c r="D920" s="85"/>
    </row>
    <row r="921" spans="4:4">
      <c r="D921" s="85"/>
    </row>
    <row r="922" spans="4:4">
      <c r="D922" s="85"/>
    </row>
    <row r="923" spans="4:4">
      <c r="D923" s="85"/>
    </row>
    <row r="924" spans="4:4">
      <c r="D924" s="85"/>
    </row>
    <row r="925" spans="4:4">
      <c r="D925" s="85"/>
    </row>
    <row r="926" spans="4:4">
      <c r="D926" s="85"/>
    </row>
    <row r="927" spans="4:4">
      <c r="D927" s="85"/>
    </row>
    <row r="928" spans="4:4">
      <c r="D928" s="85"/>
    </row>
    <row r="929" spans="4:4">
      <c r="D929" s="85"/>
    </row>
    <row r="930" spans="4:4">
      <c r="D930" s="85"/>
    </row>
    <row r="931" spans="4:4">
      <c r="D931" s="85"/>
    </row>
    <row r="932" spans="4:4">
      <c r="D932" s="85"/>
    </row>
    <row r="933" spans="4:4">
      <c r="D933" s="85"/>
    </row>
    <row r="934" spans="4:4">
      <c r="D934" s="85"/>
    </row>
    <row r="935" spans="4:4">
      <c r="D935" s="85"/>
    </row>
    <row r="936" spans="4:4">
      <c r="D936" s="85"/>
    </row>
    <row r="937" spans="4:4">
      <c r="D937" s="85"/>
    </row>
    <row r="938" spans="4:4">
      <c r="D938" s="85"/>
    </row>
    <row r="939" spans="4:4">
      <c r="D939" s="85"/>
    </row>
    <row r="940" spans="4:4">
      <c r="D940" s="85"/>
    </row>
    <row r="941" spans="4:4">
      <c r="D941" s="85"/>
    </row>
    <row r="942" spans="4:4">
      <c r="D942" s="85"/>
    </row>
    <row r="943" spans="4:4">
      <c r="D943" s="85"/>
    </row>
    <row r="944" spans="4:4">
      <c r="D944" s="85"/>
    </row>
    <row r="945" spans="4:4">
      <c r="D945" s="85"/>
    </row>
    <row r="946" spans="4:4">
      <c r="D946" s="85"/>
    </row>
    <row r="947" spans="4:4">
      <c r="D947" s="85"/>
    </row>
    <row r="948" spans="4:4">
      <c r="D948" s="85"/>
    </row>
    <row r="949" spans="4:4">
      <c r="D949" s="85"/>
    </row>
    <row r="950" spans="4:4">
      <c r="D950" s="85"/>
    </row>
    <row r="951" spans="4:4">
      <c r="D951" s="85"/>
    </row>
    <row r="952" spans="4:4">
      <c r="D952" s="85"/>
    </row>
    <row r="953" spans="4:4">
      <c r="D953" s="85"/>
    </row>
    <row r="954" spans="4:4">
      <c r="D954" s="85"/>
    </row>
    <row r="955" spans="4:4">
      <c r="D955" s="85"/>
    </row>
    <row r="956" spans="4:4">
      <c r="D956" s="85"/>
    </row>
    <row r="957" spans="4:4">
      <c r="D957" s="85"/>
    </row>
    <row r="958" spans="4:4">
      <c r="D958" s="85"/>
    </row>
    <row r="959" spans="4:4">
      <c r="D959" s="85"/>
    </row>
    <row r="960" spans="4:4">
      <c r="D960" s="85"/>
    </row>
    <row r="961" spans="4:4">
      <c r="D961" s="85"/>
    </row>
    <row r="962" spans="4:4">
      <c r="D962" s="85"/>
    </row>
    <row r="963" spans="4:4">
      <c r="D963" s="85"/>
    </row>
    <row r="964" spans="4:4">
      <c r="D964" s="85"/>
    </row>
    <row r="965" spans="4:4">
      <c r="D965" s="85"/>
    </row>
    <row r="966" spans="4:4">
      <c r="D966" s="85"/>
    </row>
    <row r="967" spans="4:4">
      <c r="D967" s="85"/>
    </row>
    <row r="968" spans="4:4">
      <c r="D968" s="85"/>
    </row>
    <row r="969" spans="4:4">
      <c r="D969" s="85"/>
    </row>
    <row r="970" spans="4:4">
      <c r="D970" s="85"/>
    </row>
    <row r="971" spans="4:4">
      <c r="D971" s="85"/>
    </row>
    <row r="972" spans="4:4">
      <c r="D972" s="85"/>
    </row>
    <row r="973" spans="4:4">
      <c r="D973" s="85"/>
    </row>
    <row r="974" spans="4:4">
      <c r="D974" s="85"/>
    </row>
    <row r="975" spans="4:4">
      <c r="D975" s="85"/>
    </row>
    <row r="976" spans="4:4">
      <c r="D976" s="85"/>
    </row>
    <row r="977" spans="4:4">
      <c r="D977" s="85"/>
    </row>
    <row r="978" spans="4:4">
      <c r="D978" s="85"/>
    </row>
    <row r="979" spans="4:4">
      <c r="D979" s="85"/>
    </row>
    <row r="980" spans="4:4">
      <c r="D980" s="85"/>
    </row>
    <row r="981" spans="4:4">
      <c r="D981" s="85"/>
    </row>
    <row r="982" spans="4:4">
      <c r="D982" s="85"/>
    </row>
    <row r="983" spans="4:4">
      <c r="D983" s="85"/>
    </row>
    <row r="984" spans="4:4">
      <c r="D984" s="85"/>
    </row>
    <row r="985" spans="4:4">
      <c r="D985" s="85"/>
    </row>
    <row r="986" spans="4:4">
      <c r="D986" s="85"/>
    </row>
    <row r="987" spans="4:4">
      <c r="D987" s="85"/>
    </row>
    <row r="988" spans="4:4">
      <c r="D988" s="85"/>
    </row>
    <row r="989" spans="4:4">
      <c r="D989" s="85"/>
    </row>
    <row r="990" spans="4:4">
      <c r="D990" s="85"/>
    </row>
    <row r="991" spans="4:4">
      <c r="D991" s="85"/>
    </row>
    <row r="992" spans="4:4">
      <c r="D992" s="85"/>
    </row>
    <row r="993" spans="4:4">
      <c r="D993" s="85"/>
    </row>
    <row r="994" spans="4:4">
      <c r="D994" s="85"/>
    </row>
    <row r="995" spans="4:4">
      <c r="D995" s="85"/>
    </row>
    <row r="996" spans="4:4">
      <c r="D996" s="85"/>
    </row>
    <row r="997" spans="4:4">
      <c r="D997" s="85"/>
    </row>
    <row r="998" spans="4:4">
      <c r="D998" s="85"/>
    </row>
    <row r="999" spans="4:4">
      <c r="D999" s="85"/>
    </row>
    <row r="1000" spans="4:4">
      <c r="D1000" s="85"/>
    </row>
    <row r="1001" spans="4:4">
      <c r="D1001" s="85"/>
    </row>
    <row r="1002" spans="4:4">
      <c r="D1002" s="85"/>
    </row>
    <row r="1003" spans="4:4">
      <c r="D1003" s="85"/>
    </row>
    <row r="1004" spans="4:4">
      <c r="D1004" s="85"/>
    </row>
    <row r="1005" spans="4:4">
      <c r="D1005" s="85"/>
    </row>
    <row r="1006" spans="4:4">
      <c r="D1006" s="85"/>
    </row>
    <row r="1007" spans="4:4">
      <c r="D1007" s="85"/>
    </row>
    <row r="1008" spans="4:4">
      <c r="D1008" s="85"/>
    </row>
    <row r="1009" spans="4:4">
      <c r="D1009" s="85"/>
    </row>
    <row r="1010" spans="4:4">
      <c r="D1010" s="85"/>
    </row>
    <row r="1011" spans="4:4">
      <c r="D1011" s="85"/>
    </row>
    <row r="1012" spans="4:4">
      <c r="D1012" s="85"/>
    </row>
    <row r="1013" spans="4:4">
      <c r="D1013" s="85"/>
    </row>
    <row r="1014" spans="4:4">
      <c r="D1014" s="85"/>
    </row>
    <row r="1015" spans="4:4">
      <c r="D1015" s="85"/>
    </row>
  </sheetData>
  <sheetProtection password="94F7" sheet="1"/>
  <mergeCells count="5">
    <mergeCell ref="A1:G1"/>
    <mergeCell ref="C2:G2"/>
    <mergeCell ref="C3:G3"/>
    <mergeCell ref="C4:G4"/>
    <mergeCell ref="A12:B12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015"/>
  <sheetViews>
    <sheetView workbookViewId="0">
      <pane ySplit="7" topLeftCell="A8" activePane="bottomLeft" state="frozen"/>
      <selection pane="bottomLeft" sqref="A1:G1"/>
    </sheetView>
  </sheetViews>
  <sheetFormatPr defaultColWidth="8.42578125" defaultRowHeight="12.75" customHeight="1" outlineLevelRow="1"/>
  <cols>
    <col min="1" max="1" width="3.42578125" customWidth="1"/>
    <col min="2" max="2" width="12.7109375" style="140" customWidth="1"/>
    <col min="3" max="3" width="63.28515625" style="14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11.5703125" hidden="1" customWidth="1"/>
    <col min="18" max="18" width="6.85546875" customWidth="1"/>
    <col min="20" max="24" width="11.5703125" hidden="1" customWidth="1"/>
    <col min="29" max="29" width="11.5703125" hidden="1" customWidth="1"/>
    <col min="31" max="41" width="11.5703125" hidden="1" customWidth="1"/>
  </cols>
  <sheetData>
    <row r="1" spans="1:60" ht="15.75" customHeight="1">
      <c r="A1" s="239" t="s">
        <v>216</v>
      </c>
      <c r="B1" s="239"/>
      <c r="C1" s="239"/>
      <c r="D1" s="239"/>
      <c r="E1" s="239"/>
      <c r="F1" s="239"/>
      <c r="G1" s="239"/>
      <c r="AG1" t="s">
        <v>145</v>
      </c>
    </row>
    <row r="2" spans="1:60" ht="24.75" customHeight="1">
      <c r="A2" s="135" t="s">
        <v>141</v>
      </c>
      <c r="B2" s="136" t="s">
        <v>3</v>
      </c>
      <c r="C2" s="240" t="s">
        <v>4</v>
      </c>
      <c r="D2" s="240"/>
      <c r="E2" s="240"/>
      <c r="F2" s="240"/>
      <c r="G2" s="240"/>
      <c r="AG2" t="s">
        <v>146</v>
      </c>
    </row>
    <row r="3" spans="1:60" ht="24.75" customHeight="1">
      <c r="A3" s="135" t="s">
        <v>142</v>
      </c>
      <c r="B3" s="136" t="s">
        <v>50</v>
      </c>
      <c r="C3" s="240" t="s">
        <v>4</v>
      </c>
      <c r="D3" s="240"/>
      <c r="E3" s="240"/>
      <c r="F3" s="240"/>
      <c r="G3" s="240"/>
      <c r="AC3" s="140" t="s">
        <v>146</v>
      </c>
      <c r="AG3" t="s">
        <v>149</v>
      </c>
    </row>
    <row r="4" spans="1:60" ht="24.75" customHeight="1">
      <c r="A4" s="141" t="s">
        <v>143</v>
      </c>
      <c r="B4" s="142" t="s">
        <v>60</v>
      </c>
      <c r="C4" s="241" t="s">
        <v>61</v>
      </c>
      <c r="D4" s="241"/>
      <c r="E4" s="241"/>
      <c r="F4" s="241"/>
      <c r="G4" s="241"/>
      <c r="AG4" t="s">
        <v>150</v>
      </c>
    </row>
    <row r="5" spans="1:60">
      <c r="D5" s="85"/>
    </row>
    <row r="6" spans="1:60" ht="51">
      <c r="A6" s="143" t="s">
        <v>151</v>
      </c>
      <c r="B6" s="144" t="s">
        <v>152</v>
      </c>
      <c r="C6" s="144" t="s">
        <v>153</v>
      </c>
      <c r="D6" s="145" t="s">
        <v>154</v>
      </c>
      <c r="E6" s="143" t="s">
        <v>155</v>
      </c>
      <c r="F6" s="146" t="s">
        <v>156</v>
      </c>
      <c r="G6" s="143" t="s">
        <v>18</v>
      </c>
      <c r="H6" s="147" t="s">
        <v>157</v>
      </c>
      <c r="I6" s="147" t="s">
        <v>158</v>
      </c>
      <c r="J6" s="147" t="s">
        <v>159</v>
      </c>
      <c r="K6" s="147" t="s">
        <v>160</v>
      </c>
      <c r="L6" s="147" t="s">
        <v>161</v>
      </c>
      <c r="M6" s="147" t="s">
        <v>162</v>
      </c>
      <c r="N6" s="147" t="s">
        <v>163</v>
      </c>
      <c r="O6" s="147" t="s">
        <v>164</v>
      </c>
      <c r="P6" s="147" t="s">
        <v>165</v>
      </c>
      <c r="Q6" s="147" t="s">
        <v>166</v>
      </c>
      <c r="R6" s="147" t="s">
        <v>167</v>
      </c>
      <c r="S6" s="147" t="s">
        <v>168</v>
      </c>
      <c r="T6" s="147" t="s">
        <v>169</v>
      </c>
      <c r="U6" s="147" t="s">
        <v>170</v>
      </c>
      <c r="V6" s="147" t="s">
        <v>171</v>
      </c>
      <c r="W6" s="147" t="s">
        <v>172</v>
      </c>
      <c r="X6" s="147" t="s">
        <v>173</v>
      </c>
    </row>
    <row r="7" spans="1:60" hidden="1">
      <c r="A7" s="133"/>
      <c r="B7" s="137"/>
      <c r="C7" s="137"/>
      <c r="D7" s="139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>
      <c r="A8" s="150" t="s">
        <v>174</v>
      </c>
      <c r="B8" s="151" t="s">
        <v>131</v>
      </c>
      <c r="C8" s="152" t="s">
        <v>132</v>
      </c>
      <c r="D8" s="153"/>
      <c r="E8" s="154"/>
      <c r="F8" s="155"/>
      <c r="G8" s="155">
        <f>SUMIF(AG9,"&lt;&gt;NOR",G9)</f>
        <v>0</v>
      </c>
      <c r="H8" s="155"/>
      <c r="I8" s="155">
        <f>SUM(I9)</f>
        <v>0</v>
      </c>
      <c r="J8" s="155"/>
      <c r="K8" s="155">
        <f>SUM(K9)</f>
        <v>0</v>
      </c>
      <c r="L8" s="155"/>
      <c r="M8" s="155">
        <f>SUM(M9)</f>
        <v>0</v>
      </c>
      <c r="N8" s="155"/>
      <c r="O8" s="155">
        <f>SUM(O9)</f>
        <v>0</v>
      </c>
      <c r="P8" s="155"/>
      <c r="Q8" s="155">
        <f>SUM(Q9)</f>
        <v>0</v>
      </c>
      <c r="R8" s="155"/>
      <c r="S8" s="155"/>
      <c r="T8" s="156"/>
      <c r="U8" s="157"/>
      <c r="V8" s="157">
        <f>SUM(V9)</f>
        <v>0</v>
      </c>
      <c r="W8" s="157"/>
      <c r="X8" s="157"/>
      <c r="AG8" t="s">
        <v>175</v>
      </c>
    </row>
    <row r="9" spans="1:60" outlineLevel="1">
      <c r="A9" s="158">
        <v>1</v>
      </c>
      <c r="B9" s="159" t="s">
        <v>2073</v>
      </c>
      <c r="C9" s="160" t="s">
        <v>2074</v>
      </c>
      <c r="D9" s="161" t="s">
        <v>275</v>
      </c>
      <c r="E9" s="162">
        <v>1</v>
      </c>
      <c r="F9" s="163"/>
      <c r="G9" s="164">
        <f>ROUND(E9*F9,2)</f>
        <v>0</v>
      </c>
      <c r="H9" s="163"/>
      <c r="I9" s="164">
        <f>ROUND(E9*H9,2)</f>
        <v>0</v>
      </c>
      <c r="J9" s="163"/>
      <c r="K9" s="164">
        <f>ROUND(E9*J9,2)</f>
        <v>0</v>
      </c>
      <c r="L9" s="164">
        <v>21</v>
      </c>
      <c r="M9" s="164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4"/>
      <c r="S9" s="164" t="s">
        <v>276</v>
      </c>
      <c r="T9" s="165" t="s">
        <v>180</v>
      </c>
      <c r="U9" s="166">
        <v>0</v>
      </c>
      <c r="V9" s="166">
        <f>ROUND(E9*U9,2)</f>
        <v>0</v>
      </c>
      <c r="W9" s="166"/>
      <c r="X9" s="166" t="s">
        <v>221</v>
      </c>
      <c r="Y9" s="167"/>
      <c r="Z9" s="167"/>
      <c r="AA9" s="167"/>
      <c r="AB9" s="167"/>
      <c r="AC9" s="167"/>
      <c r="AD9" s="167"/>
      <c r="AE9" s="167"/>
      <c r="AF9" s="167"/>
      <c r="AG9" s="167" t="s">
        <v>222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>
      <c r="A10" s="133"/>
      <c r="B10" s="137"/>
      <c r="C10" s="171"/>
      <c r="D10" s="139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AE10">
        <v>15</v>
      </c>
      <c r="AF10">
        <v>21</v>
      </c>
      <c r="AG10" t="s">
        <v>161</v>
      </c>
    </row>
    <row r="11" spans="1:60">
      <c r="A11" s="172"/>
      <c r="B11" s="173" t="s">
        <v>18</v>
      </c>
      <c r="C11" s="174"/>
      <c r="D11" s="175"/>
      <c r="E11" s="176"/>
      <c r="F11" s="176"/>
      <c r="G11" s="177">
        <f>G8</f>
        <v>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AE11">
        <f>SUMIF(L7:L9,AE10,G7:G9)</f>
        <v>0</v>
      </c>
      <c r="AF11">
        <f>SUMIF(L7:L9,AF10,G7:G9)</f>
        <v>0</v>
      </c>
      <c r="AG11" t="s">
        <v>214</v>
      </c>
    </row>
    <row r="12" spans="1:60">
      <c r="A12" s="245" t="s">
        <v>2057</v>
      </c>
      <c r="B12" s="245"/>
      <c r="C12" s="171"/>
      <c r="D12" s="139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spans="1:60">
      <c r="A13" s="133"/>
      <c r="B13" s="137" t="s">
        <v>2058</v>
      </c>
      <c r="C13" s="171" t="s">
        <v>2059</v>
      </c>
      <c r="D13" s="139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AG13" t="s">
        <v>2060</v>
      </c>
    </row>
    <row r="14" spans="1:60">
      <c r="A14" s="133"/>
      <c r="B14" s="137" t="s">
        <v>2061</v>
      </c>
      <c r="C14" s="171" t="s">
        <v>2062</v>
      </c>
      <c r="D14" s="139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AG14" t="s">
        <v>2063</v>
      </c>
    </row>
    <row r="15" spans="1:60">
      <c r="A15" s="133"/>
      <c r="B15" s="137"/>
      <c r="C15" s="171" t="s">
        <v>2064</v>
      </c>
      <c r="D15" s="139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AG15" t="s">
        <v>2065</v>
      </c>
    </row>
    <row r="16" spans="1:60">
      <c r="A16" s="133"/>
      <c r="B16" s="137"/>
      <c r="C16" s="171"/>
      <c r="D16" s="139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spans="3:33">
      <c r="C17" s="178"/>
      <c r="D17" s="85"/>
      <c r="AG17" t="s">
        <v>215</v>
      </c>
    </row>
    <row r="18" spans="3:33">
      <c r="D18" s="85"/>
    </row>
    <row r="19" spans="3:33">
      <c r="D19" s="85"/>
    </row>
    <row r="20" spans="3:33">
      <c r="D20" s="85"/>
    </row>
    <row r="21" spans="3:33">
      <c r="D21" s="85"/>
    </row>
    <row r="22" spans="3:33">
      <c r="D22" s="85"/>
    </row>
    <row r="23" spans="3:33">
      <c r="D23" s="85"/>
    </row>
    <row r="24" spans="3:33">
      <c r="D24" s="85"/>
    </row>
    <row r="25" spans="3:33">
      <c r="D25" s="85"/>
    </row>
    <row r="26" spans="3:33">
      <c r="D26" s="85"/>
    </row>
    <row r="27" spans="3:33">
      <c r="D27" s="85"/>
    </row>
    <row r="28" spans="3:33">
      <c r="D28" s="85"/>
    </row>
    <row r="29" spans="3:33">
      <c r="D29" s="85"/>
    </row>
    <row r="30" spans="3:33">
      <c r="D30" s="85"/>
    </row>
    <row r="31" spans="3:33">
      <c r="D31" s="85"/>
    </row>
    <row r="32" spans="3:33">
      <c r="D32" s="85"/>
    </row>
    <row r="33" spans="4:4">
      <c r="D33" s="85"/>
    </row>
    <row r="34" spans="4:4">
      <c r="D34" s="85"/>
    </row>
    <row r="35" spans="4:4">
      <c r="D35" s="85"/>
    </row>
    <row r="36" spans="4:4">
      <c r="D36" s="85"/>
    </row>
    <row r="37" spans="4:4">
      <c r="D37" s="85"/>
    </row>
    <row r="38" spans="4:4">
      <c r="D38" s="85"/>
    </row>
    <row r="39" spans="4:4">
      <c r="D39" s="85"/>
    </row>
    <row r="40" spans="4:4">
      <c r="D40" s="85"/>
    </row>
    <row r="41" spans="4:4">
      <c r="D41" s="85"/>
    </row>
    <row r="42" spans="4:4">
      <c r="D42" s="85"/>
    </row>
    <row r="43" spans="4:4">
      <c r="D43" s="85"/>
    </row>
    <row r="44" spans="4:4">
      <c r="D44" s="85"/>
    </row>
    <row r="45" spans="4:4">
      <c r="D45" s="85"/>
    </row>
    <row r="46" spans="4:4">
      <c r="D46" s="85"/>
    </row>
    <row r="47" spans="4:4">
      <c r="D47" s="85"/>
    </row>
    <row r="48" spans="4:4">
      <c r="D48" s="85"/>
    </row>
    <row r="49" spans="4:4">
      <c r="D49" s="85"/>
    </row>
    <row r="50" spans="4:4">
      <c r="D50" s="85"/>
    </row>
    <row r="51" spans="4:4">
      <c r="D51" s="85"/>
    </row>
    <row r="52" spans="4:4">
      <c r="D52" s="85"/>
    </row>
    <row r="53" spans="4:4">
      <c r="D53" s="85"/>
    </row>
    <row r="54" spans="4:4">
      <c r="D54" s="85"/>
    </row>
    <row r="55" spans="4:4">
      <c r="D55" s="85"/>
    </row>
    <row r="56" spans="4:4">
      <c r="D56" s="85"/>
    </row>
    <row r="57" spans="4:4">
      <c r="D57" s="85"/>
    </row>
    <row r="58" spans="4:4">
      <c r="D58" s="85"/>
    </row>
    <row r="59" spans="4:4">
      <c r="D59" s="85"/>
    </row>
    <row r="60" spans="4:4">
      <c r="D60" s="85"/>
    </row>
    <row r="61" spans="4:4">
      <c r="D61" s="85"/>
    </row>
    <row r="62" spans="4:4">
      <c r="D62" s="85"/>
    </row>
    <row r="63" spans="4:4">
      <c r="D63" s="85"/>
    </row>
    <row r="64" spans="4:4">
      <c r="D64" s="85"/>
    </row>
    <row r="65" spans="4:4">
      <c r="D65" s="85"/>
    </row>
    <row r="66" spans="4:4">
      <c r="D66" s="85"/>
    </row>
    <row r="67" spans="4:4">
      <c r="D67" s="85"/>
    </row>
    <row r="68" spans="4:4">
      <c r="D68" s="85"/>
    </row>
    <row r="69" spans="4:4">
      <c r="D69" s="85"/>
    </row>
    <row r="70" spans="4:4">
      <c r="D70" s="85"/>
    </row>
    <row r="71" spans="4:4">
      <c r="D71" s="85"/>
    </row>
    <row r="72" spans="4:4">
      <c r="D72" s="85"/>
    </row>
    <row r="73" spans="4:4">
      <c r="D73" s="85"/>
    </row>
    <row r="74" spans="4:4">
      <c r="D74" s="85"/>
    </row>
    <row r="75" spans="4:4">
      <c r="D75" s="85"/>
    </row>
    <row r="76" spans="4:4">
      <c r="D76" s="85"/>
    </row>
    <row r="77" spans="4:4">
      <c r="D77" s="85"/>
    </row>
    <row r="78" spans="4:4">
      <c r="D78" s="85"/>
    </row>
    <row r="79" spans="4:4">
      <c r="D79" s="85"/>
    </row>
    <row r="80" spans="4:4">
      <c r="D80" s="85"/>
    </row>
    <row r="81" spans="4:4">
      <c r="D81" s="85"/>
    </row>
    <row r="82" spans="4:4">
      <c r="D82" s="85"/>
    </row>
    <row r="83" spans="4:4">
      <c r="D83" s="85"/>
    </row>
    <row r="84" spans="4:4">
      <c r="D84" s="85"/>
    </row>
    <row r="85" spans="4:4">
      <c r="D85" s="85"/>
    </row>
    <row r="86" spans="4:4">
      <c r="D86" s="85"/>
    </row>
    <row r="87" spans="4:4">
      <c r="D87" s="85"/>
    </row>
    <row r="88" spans="4:4">
      <c r="D88" s="85"/>
    </row>
    <row r="89" spans="4:4">
      <c r="D89" s="85"/>
    </row>
    <row r="90" spans="4:4">
      <c r="D90" s="85"/>
    </row>
    <row r="91" spans="4:4">
      <c r="D91" s="85"/>
    </row>
    <row r="92" spans="4:4">
      <c r="D92" s="85"/>
    </row>
    <row r="93" spans="4:4">
      <c r="D93" s="85"/>
    </row>
    <row r="94" spans="4:4">
      <c r="D94" s="85"/>
    </row>
    <row r="95" spans="4:4">
      <c r="D95" s="85"/>
    </row>
    <row r="96" spans="4:4">
      <c r="D96" s="85"/>
    </row>
    <row r="97" spans="4:4">
      <c r="D97" s="85"/>
    </row>
    <row r="98" spans="4:4">
      <c r="D98" s="85"/>
    </row>
    <row r="99" spans="4:4">
      <c r="D99" s="85"/>
    </row>
    <row r="100" spans="4:4">
      <c r="D100" s="85"/>
    </row>
    <row r="101" spans="4:4">
      <c r="D101" s="85"/>
    </row>
    <row r="102" spans="4:4">
      <c r="D102" s="85"/>
    </row>
    <row r="103" spans="4:4">
      <c r="D103" s="85"/>
    </row>
    <row r="104" spans="4:4">
      <c r="D104" s="85"/>
    </row>
    <row r="105" spans="4:4">
      <c r="D105" s="85"/>
    </row>
    <row r="106" spans="4:4">
      <c r="D106" s="85"/>
    </row>
    <row r="107" spans="4:4">
      <c r="D107" s="85"/>
    </row>
    <row r="108" spans="4:4">
      <c r="D108" s="85"/>
    </row>
    <row r="109" spans="4:4">
      <c r="D109" s="85"/>
    </row>
    <row r="110" spans="4:4">
      <c r="D110" s="85"/>
    </row>
    <row r="111" spans="4:4">
      <c r="D111" s="85"/>
    </row>
    <row r="112" spans="4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  <row r="135" spans="4:4">
      <c r="D135" s="85"/>
    </row>
    <row r="136" spans="4:4">
      <c r="D136" s="85"/>
    </row>
    <row r="137" spans="4:4">
      <c r="D137" s="85"/>
    </row>
    <row r="138" spans="4:4">
      <c r="D138" s="85"/>
    </row>
    <row r="139" spans="4:4">
      <c r="D139" s="85"/>
    </row>
    <row r="140" spans="4:4">
      <c r="D140" s="85"/>
    </row>
    <row r="141" spans="4:4">
      <c r="D141" s="85"/>
    </row>
    <row r="142" spans="4:4">
      <c r="D142" s="85"/>
    </row>
    <row r="143" spans="4:4">
      <c r="D143" s="85"/>
    </row>
    <row r="144" spans="4:4">
      <c r="D144" s="85"/>
    </row>
    <row r="145" spans="4:4">
      <c r="D145" s="85"/>
    </row>
    <row r="146" spans="4:4">
      <c r="D146" s="85"/>
    </row>
    <row r="147" spans="4:4">
      <c r="D147" s="85"/>
    </row>
    <row r="148" spans="4:4">
      <c r="D148" s="85"/>
    </row>
    <row r="149" spans="4:4">
      <c r="D149" s="85"/>
    </row>
    <row r="150" spans="4:4">
      <c r="D150" s="85"/>
    </row>
    <row r="151" spans="4:4">
      <c r="D151" s="85"/>
    </row>
    <row r="152" spans="4:4">
      <c r="D152" s="85"/>
    </row>
    <row r="153" spans="4:4">
      <c r="D153" s="85"/>
    </row>
    <row r="154" spans="4:4">
      <c r="D154" s="85"/>
    </row>
    <row r="155" spans="4:4">
      <c r="D155" s="85"/>
    </row>
    <row r="156" spans="4:4">
      <c r="D156" s="85"/>
    </row>
    <row r="157" spans="4:4">
      <c r="D157" s="85"/>
    </row>
    <row r="158" spans="4:4">
      <c r="D158" s="85"/>
    </row>
    <row r="159" spans="4:4">
      <c r="D159" s="85"/>
    </row>
    <row r="160" spans="4:4">
      <c r="D160" s="85"/>
    </row>
    <row r="161" spans="4:4">
      <c r="D161" s="85"/>
    </row>
    <row r="162" spans="4:4">
      <c r="D162" s="85"/>
    </row>
    <row r="163" spans="4:4">
      <c r="D163" s="85"/>
    </row>
    <row r="164" spans="4:4">
      <c r="D164" s="85"/>
    </row>
    <row r="165" spans="4:4">
      <c r="D165" s="85"/>
    </row>
    <row r="166" spans="4:4">
      <c r="D166" s="85"/>
    </row>
    <row r="167" spans="4:4">
      <c r="D167" s="85"/>
    </row>
    <row r="168" spans="4:4">
      <c r="D168" s="85"/>
    </row>
    <row r="169" spans="4:4">
      <c r="D169" s="85"/>
    </row>
    <row r="170" spans="4:4">
      <c r="D170" s="85"/>
    </row>
    <row r="171" spans="4:4">
      <c r="D171" s="85"/>
    </row>
    <row r="172" spans="4:4">
      <c r="D172" s="85"/>
    </row>
    <row r="173" spans="4:4">
      <c r="D173" s="85"/>
    </row>
    <row r="174" spans="4:4">
      <c r="D174" s="85"/>
    </row>
    <row r="175" spans="4:4">
      <c r="D175" s="85"/>
    </row>
    <row r="176" spans="4:4">
      <c r="D176" s="85"/>
    </row>
    <row r="177" spans="4:4">
      <c r="D177" s="85"/>
    </row>
    <row r="178" spans="4:4">
      <c r="D178" s="85"/>
    </row>
    <row r="179" spans="4:4">
      <c r="D179" s="85"/>
    </row>
    <row r="180" spans="4:4">
      <c r="D180" s="85"/>
    </row>
    <row r="181" spans="4:4">
      <c r="D181" s="85"/>
    </row>
    <row r="182" spans="4:4">
      <c r="D182" s="85"/>
    </row>
    <row r="183" spans="4:4">
      <c r="D183" s="85"/>
    </row>
    <row r="184" spans="4:4">
      <c r="D184" s="85"/>
    </row>
    <row r="185" spans="4:4">
      <c r="D185" s="85"/>
    </row>
    <row r="186" spans="4:4">
      <c r="D186" s="85"/>
    </row>
    <row r="187" spans="4:4">
      <c r="D187" s="85"/>
    </row>
    <row r="188" spans="4:4">
      <c r="D188" s="85"/>
    </row>
    <row r="189" spans="4:4">
      <c r="D189" s="85"/>
    </row>
    <row r="190" spans="4:4">
      <c r="D190" s="85"/>
    </row>
    <row r="191" spans="4:4">
      <c r="D191" s="85"/>
    </row>
    <row r="192" spans="4:4">
      <c r="D192" s="85"/>
    </row>
    <row r="193" spans="4:4">
      <c r="D193" s="85"/>
    </row>
    <row r="194" spans="4:4">
      <c r="D194" s="85"/>
    </row>
    <row r="195" spans="4:4">
      <c r="D195" s="85"/>
    </row>
    <row r="196" spans="4:4">
      <c r="D196" s="85"/>
    </row>
    <row r="197" spans="4:4">
      <c r="D197" s="85"/>
    </row>
    <row r="198" spans="4:4">
      <c r="D198" s="85"/>
    </row>
    <row r="199" spans="4:4">
      <c r="D199" s="85"/>
    </row>
    <row r="200" spans="4:4">
      <c r="D200" s="85"/>
    </row>
    <row r="201" spans="4:4">
      <c r="D201" s="85"/>
    </row>
    <row r="202" spans="4:4">
      <c r="D202" s="85"/>
    </row>
    <row r="203" spans="4:4">
      <c r="D203" s="85"/>
    </row>
    <row r="204" spans="4:4">
      <c r="D204" s="85"/>
    </row>
    <row r="205" spans="4:4">
      <c r="D205" s="85"/>
    </row>
    <row r="206" spans="4:4">
      <c r="D206" s="85"/>
    </row>
    <row r="207" spans="4:4">
      <c r="D207" s="85"/>
    </row>
    <row r="208" spans="4:4">
      <c r="D208" s="85"/>
    </row>
    <row r="209" spans="4:4">
      <c r="D209" s="85"/>
    </row>
    <row r="210" spans="4:4">
      <c r="D210" s="85"/>
    </row>
    <row r="211" spans="4:4">
      <c r="D211" s="85"/>
    </row>
    <row r="212" spans="4:4">
      <c r="D212" s="85"/>
    </row>
    <row r="213" spans="4:4">
      <c r="D213" s="85"/>
    </row>
    <row r="214" spans="4:4">
      <c r="D214" s="85"/>
    </row>
    <row r="215" spans="4:4">
      <c r="D215" s="85"/>
    </row>
    <row r="216" spans="4:4">
      <c r="D216" s="85"/>
    </row>
    <row r="217" spans="4:4">
      <c r="D217" s="85"/>
    </row>
    <row r="218" spans="4:4">
      <c r="D218" s="85"/>
    </row>
    <row r="219" spans="4:4">
      <c r="D219" s="85"/>
    </row>
    <row r="220" spans="4:4">
      <c r="D220" s="85"/>
    </row>
    <row r="221" spans="4:4">
      <c r="D221" s="85"/>
    </row>
    <row r="222" spans="4:4">
      <c r="D222" s="85"/>
    </row>
    <row r="223" spans="4:4">
      <c r="D223" s="85"/>
    </row>
    <row r="224" spans="4:4">
      <c r="D224" s="85"/>
    </row>
    <row r="225" spans="4:4">
      <c r="D225" s="85"/>
    </row>
    <row r="226" spans="4:4">
      <c r="D226" s="85"/>
    </row>
    <row r="227" spans="4:4">
      <c r="D227" s="85"/>
    </row>
    <row r="228" spans="4:4">
      <c r="D228" s="85"/>
    </row>
    <row r="229" spans="4:4">
      <c r="D229" s="85"/>
    </row>
    <row r="230" spans="4:4">
      <c r="D230" s="85"/>
    </row>
    <row r="231" spans="4:4">
      <c r="D231" s="85"/>
    </row>
    <row r="232" spans="4:4">
      <c r="D232" s="85"/>
    </row>
    <row r="233" spans="4:4">
      <c r="D233" s="85"/>
    </row>
    <row r="234" spans="4:4">
      <c r="D234" s="85"/>
    </row>
    <row r="235" spans="4:4">
      <c r="D235" s="85"/>
    </row>
    <row r="236" spans="4:4">
      <c r="D236" s="85"/>
    </row>
    <row r="237" spans="4:4">
      <c r="D237" s="85"/>
    </row>
    <row r="238" spans="4:4">
      <c r="D238" s="85"/>
    </row>
    <row r="239" spans="4:4">
      <c r="D239" s="85"/>
    </row>
    <row r="240" spans="4:4">
      <c r="D240" s="85"/>
    </row>
    <row r="241" spans="4:4">
      <c r="D241" s="85"/>
    </row>
    <row r="242" spans="4:4">
      <c r="D242" s="85"/>
    </row>
    <row r="243" spans="4:4">
      <c r="D243" s="85"/>
    </row>
    <row r="244" spans="4:4">
      <c r="D244" s="85"/>
    </row>
    <row r="245" spans="4:4">
      <c r="D245" s="85"/>
    </row>
    <row r="246" spans="4:4">
      <c r="D246" s="85"/>
    </row>
    <row r="247" spans="4:4">
      <c r="D247" s="85"/>
    </row>
    <row r="248" spans="4:4">
      <c r="D248" s="85"/>
    </row>
    <row r="249" spans="4:4">
      <c r="D249" s="85"/>
    </row>
    <row r="250" spans="4:4">
      <c r="D250" s="85"/>
    </row>
    <row r="251" spans="4:4">
      <c r="D251" s="85"/>
    </row>
    <row r="252" spans="4:4">
      <c r="D252" s="85"/>
    </row>
    <row r="253" spans="4:4">
      <c r="D253" s="85"/>
    </row>
    <row r="254" spans="4:4">
      <c r="D254" s="85"/>
    </row>
    <row r="255" spans="4:4">
      <c r="D255" s="85"/>
    </row>
    <row r="256" spans="4:4">
      <c r="D256" s="85"/>
    </row>
    <row r="257" spans="4:4">
      <c r="D257" s="85"/>
    </row>
    <row r="258" spans="4:4">
      <c r="D258" s="85"/>
    </row>
    <row r="259" spans="4:4">
      <c r="D259" s="85"/>
    </row>
    <row r="260" spans="4:4">
      <c r="D260" s="85"/>
    </row>
    <row r="261" spans="4:4">
      <c r="D261" s="85"/>
    </row>
    <row r="262" spans="4:4">
      <c r="D262" s="85"/>
    </row>
    <row r="263" spans="4:4">
      <c r="D263" s="85"/>
    </row>
    <row r="264" spans="4:4">
      <c r="D264" s="85"/>
    </row>
    <row r="265" spans="4:4">
      <c r="D265" s="85"/>
    </row>
    <row r="266" spans="4:4">
      <c r="D266" s="85"/>
    </row>
    <row r="267" spans="4:4">
      <c r="D267" s="85"/>
    </row>
    <row r="268" spans="4:4">
      <c r="D268" s="85"/>
    </row>
    <row r="269" spans="4:4">
      <c r="D269" s="85"/>
    </row>
    <row r="270" spans="4:4">
      <c r="D270" s="85"/>
    </row>
    <row r="271" spans="4:4">
      <c r="D271" s="85"/>
    </row>
    <row r="272" spans="4:4">
      <c r="D272" s="85"/>
    </row>
    <row r="273" spans="4:4">
      <c r="D273" s="85"/>
    </row>
    <row r="274" spans="4:4">
      <c r="D274" s="85"/>
    </row>
    <row r="275" spans="4:4">
      <c r="D275" s="85"/>
    </row>
    <row r="276" spans="4:4">
      <c r="D276" s="85"/>
    </row>
    <row r="277" spans="4:4">
      <c r="D277" s="85"/>
    </row>
    <row r="278" spans="4:4">
      <c r="D278" s="85"/>
    </row>
    <row r="279" spans="4:4">
      <c r="D279" s="85"/>
    </row>
    <row r="280" spans="4:4">
      <c r="D280" s="85"/>
    </row>
    <row r="281" spans="4:4">
      <c r="D281" s="85"/>
    </row>
    <row r="282" spans="4:4">
      <c r="D282" s="85"/>
    </row>
    <row r="283" spans="4:4">
      <c r="D283" s="85"/>
    </row>
    <row r="284" spans="4:4">
      <c r="D284" s="85"/>
    </row>
    <row r="285" spans="4:4">
      <c r="D285" s="85"/>
    </row>
    <row r="286" spans="4:4">
      <c r="D286" s="85"/>
    </row>
    <row r="287" spans="4:4">
      <c r="D287" s="85"/>
    </row>
    <row r="288" spans="4:4">
      <c r="D288" s="85"/>
    </row>
    <row r="289" spans="4:4">
      <c r="D289" s="85"/>
    </row>
    <row r="290" spans="4:4">
      <c r="D290" s="85"/>
    </row>
    <row r="291" spans="4:4">
      <c r="D291" s="85"/>
    </row>
    <row r="292" spans="4:4">
      <c r="D292" s="85"/>
    </row>
    <row r="293" spans="4:4">
      <c r="D293" s="85"/>
    </row>
    <row r="294" spans="4:4">
      <c r="D294" s="85"/>
    </row>
    <row r="295" spans="4:4">
      <c r="D295" s="85"/>
    </row>
    <row r="296" spans="4:4">
      <c r="D296" s="85"/>
    </row>
    <row r="297" spans="4:4">
      <c r="D297" s="85"/>
    </row>
    <row r="298" spans="4:4">
      <c r="D298" s="85"/>
    </row>
    <row r="299" spans="4:4">
      <c r="D299" s="85"/>
    </row>
    <row r="300" spans="4:4">
      <c r="D300" s="85"/>
    </row>
    <row r="301" spans="4:4">
      <c r="D301" s="85"/>
    </row>
    <row r="302" spans="4:4">
      <c r="D302" s="85"/>
    </row>
    <row r="303" spans="4:4">
      <c r="D303" s="85"/>
    </row>
    <row r="304" spans="4:4">
      <c r="D304" s="85"/>
    </row>
    <row r="305" spans="4:4">
      <c r="D305" s="85"/>
    </row>
    <row r="306" spans="4:4">
      <c r="D306" s="85"/>
    </row>
    <row r="307" spans="4:4">
      <c r="D307" s="85"/>
    </row>
    <row r="308" spans="4:4">
      <c r="D308" s="85"/>
    </row>
    <row r="309" spans="4:4">
      <c r="D309" s="85"/>
    </row>
    <row r="310" spans="4:4">
      <c r="D310" s="85"/>
    </row>
    <row r="311" spans="4:4">
      <c r="D311" s="85"/>
    </row>
    <row r="312" spans="4:4">
      <c r="D312" s="85"/>
    </row>
    <row r="313" spans="4:4">
      <c r="D313" s="85"/>
    </row>
    <row r="314" spans="4:4">
      <c r="D314" s="85"/>
    </row>
    <row r="315" spans="4:4">
      <c r="D315" s="85"/>
    </row>
    <row r="316" spans="4:4">
      <c r="D316" s="85"/>
    </row>
    <row r="317" spans="4:4">
      <c r="D317" s="85"/>
    </row>
    <row r="318" spans="4:4">
      <c r="D318" s="85"/>
    </row>
    <row r="319" spans="4:4">
      <c r="D319" s="85"/>
    </row>
    <row r="320" spans="4:4">
      <c r="D320" s="85"/>
    </row>
    <row r="321" spans="4:4">
      <c r="D321" s="85"/>
    </row>
    <row r="322" spans="4:4">
      <c r="D322" s="85"/>
    </row>
    <row r="323" spans="4:4">
      <c r="D323" s="85"/>
    </row>
    <row r="324" spans="4:4">
      <c r="D324" s="85"/>
    </row>
    <row r="325" spans="4:4">
      <c r="D325" s="85"/>
    </row>
    <row r="326" spans="4:4">
      <c r="D326" s="85"/>
    </row>
    <row r="327" spans="4:4">
      <c r="D327" s="85"/>
    </row>
    <row r="328" spans="4:4">
      <c r="D328" s="85"/>
    </row>
    <row r="329" spans="4:4">
      <c r="D329" s="85"/>
    </row>
    <row r="330" spans="4:4">
      <c r="D330" s="85"/>
    </row>
    <row r="331" spans="4:4">
      <c r="D331" s="85"/>
    </row>
    <row r="332" spans="4:4">
      <c r="D332" s="85"/>
    </row>
    <row r="333" spans="4:4">
      <c r="D333" s="85"/>
    </row>
    <row r="334" spans="4:4">
      <c r="D334" s="85"/>
    </row>
    <row r="335" spans="4:4">
      <c r="D335" s="85"/>
    </row>
    <row r="336" spans="4:4">
      <c r="D336" s="85"/>
    </row>
    <row r="337" spans="4:4">
      <c r="D337" s="85"/>
    </row>
    <row r="338" spans="4:4">
      <c r="D338" s="85"/>
    </row>
    <row r="339" spans="4:4">
      <c r="D339" s="85"/>
    </row>
    <row r="340" spans="4:4">
      <c r="D340" s="85"/>
    </row>
    <row r="341" spans="4:4">
      <c r="D341" s="85"/>
    </row>
    <row r="342" spans="4:4">
      <c r="D342" s="85"/>
    </row>
    <row r="343" spans="4:4">
      <c r="D343" s="85"/>
    </row>
    <row r="344" spans="4:4">
      <c r="D344" s="85"/>
    </row>
    <row r="345" spans="4:4">
      <c r="D345" s="85"/>
    </row>
    <row r="346" spans="4:4">
      <c r="D346" s="85"/>
    </row>
    <row r="347" spans="4:4">
      <c r="D347" s="85"/>
    </row>
    <row r="348" spans="4:4">
      <c r="D348" s="85"/>
    </row>
    <row r="349" spans="4:4">
      <c r="D349" s="85"/>
    </row>
    <row r="350" spans="4:4">
      <c r="D350" s="85"/>
    </row>
    <row r="351" spans="4:4">
      <c r="D351" s="85"/>
    </row>
    <row r="352" spans="4:4">
      <c r="D352" s="85"/>
    </row>
    <row r="353" spans="4:4">
      <c r="D353" s="85"/>
    </row>
    <row r="354" spans="4:4">
      <c r="D354" s="85"/>
    </row>
    <row r="355" spans="4:4">
      <c r="D355" s="85"/>
    </row>
    <row r="356" spans="4:4">
      <c r="D356" s="85"/>
    </row>
    <row r="357" spans="4:4">
      <c r="D357" s="85"/>
    </row>
    <row r="358" spans="4:4">
      <c r="D358" s="85"/>
    </row>
    <row r="359" spans="4:4">
      <c r="D359" s="85"/>
    </row>
    <row r="360" spans="4:4">
      <c r="D360" s="85"/>
    </row>
    <row r="361" spans="4:4">
      <c r="D361" s="85"/>
    </row>
    <row r="362" spans="4:4">
      <c r="D362" s="85"/>
    </row>
    <row r="363" spans="4:4">
      <c r="D363" s="85"/>
    </row>
    <row r="364" spans="4:4">
      <c r="D364" s="85"/>
    </row>
    <row r="365" spans="4:4">
      <c r="D365" s="85"/>
    </row>
    <row r="366" spans="4:4">
      <c r="D366" s="85"/>
    </row>
    <row r="367" spans="4:4">
      <c r="D367" s="85"/>
    </row>
    <row r="368" spans="4:4">
      <c r="D368" s="85"/>
    </row>
    <row r="369" spans="4:4">
      <c r="D369" s="85"/>
    </row>
    <row r="370" spans="4:4">
      <c r="D370" s="85"/>
    </row>
    <row r="371" spans="4:4">
      <c r="D371" s="85"/>
    </row>
    <row r="372" spans="4:4">
      <c r="D372" s="85"/>
    </row>
    <row r="373" spans="4:4">
      <c r="D373" s="85"/>
    </row>
    <row r="374" spans="4:4">
      <c r="D374" s="85"/>
    </row>
    <row r="375" spans="4:4">
      <c r="D375" s="85"/>
    </row>
    <row r="376" spans="4:4">
      <c r="D376" s="85"/>
    </row>
    <row r="377" spans="4:4">
      <c r="D377" s="85"/>
    </row>
    <row r="378" spans="4:4">
      <c r="D378" s="85"/>
    </row>
    <row r="379" spans="4:4">
      <c r="D379" s="85"/>
    </row>
    <row r="380" spans="4:4">
      <c r="D380" s="85"/>
    </row>
    <row r="381" spans="4:4">
      <c r="D381" s="85"/>
    </row>
    <row r="382" spans="4:4">
      <c r="D382" s="85"/>
    </row>
    <row r="383" spans="4:4">
      <c r="D383" s="85"/>
    </row>
    <row r="384" spans="4:4">
      <c r="D384" s="85"/>
    </row>
    <row r="385" spans="4:4">
      <c r="D385" s="85"/>
    </row>
    <row r="386" spans="4:4">
      <c r="D386" s="85"/>
    </row>
    <row r="387" spans="4:4">
      <c r="D387" s="85"/>
    </row>
    <row r="388" spans="4:4">
      <c r="D388" s="85"/>
    </row>
    <row r="389" spans="4:4">
      <c r="D389" s="85"/>
    </row>
    <row r="390" spans="4:4">
      <c r="D390" s="85"/>
    </row>
    <row r="391" spans="4:4">
      <c r="D391" s="85"/>
    </row>
    <row r="392" spans="4:4">
      <c r="D392" s="85"/>
    </row>
    <row r="393" spans="4:4">
      <c r="D393" s="85"/>
    </row>
    <row r="394" spans="4:4">
      <c r="D394" s="85"/>
    </row>
    <row r="395" spans="4:4">
      <c r="D395" s="85"/>
    </row>
    <row r="396" spans="4:4">
      <c r="D396" s="85"/>
    </row>
    <row r="397" spans="4:4">
      <c r="D397" s="85"/>
    </row>
    <row r="398" spans="4:4">
      <c r="D398" s="85"/>
    </row>
    <row r="399" spans="4:4">
      <c r="D399" s="85"/>
    </row>
    <row r="400" spans="4:4">
      <c r="D400" s="85"/>
    </row>
    <row r="401" spans="4:4">
      <c r="D401" s="85"/>
    </row>
    <row r="402" spans="4:4">
      <c r="D402" s="85"/>
    </row>
    <row r="403" spans="4:4">
      <c r="D403" s="85"/>
    </row>
    <row r="404" spans="4:4">
      <c r="D404" s="85"/>
    </row>
    <row r="405" spans="4:4">
      <c r="D405" s="85"/>
    </row>
    <row r="406" spans="4:4">
      <c r="D406" s="85"/>
    </row>
    <row r="407" spans="4:4">
      <c r="D407" s="85"/>
    </row>
    <row r="408" spans="4:4">
      <c r="D408" s="85"/>
    </row>
    <row r="409" spans="4:4">
      <c r="D409" s="85"/>
    </row>
    <row r="410" spans="4:4">
      <c r="D410" s="85"/>
    </row>
    <row r="411" spans="4:4">
      <c r="D411" s="85"/>
    </row>
    <row r="412" spans="4:4">
      <c r="D412" s="85"/>
    </row>
    <row r="413" spans="4:4">
      <c r="D413" s="85"/>
    </row>
    <row r="414" spans="4:4">
      <c r="D414" s="85"/>
    </row>
    <row r="415" spans="4:4">
      <c r="D415" s="85"/>
    </row>
    <row r="416" spans="4:4">
      <c r="D416" s="85"/>
    </row>
    <row r="417" spans="4:4">
      <c r="D417" s="85"/>
    </row>
    <row r="418" spans="4:4">
      <c r="D418" s="85"/>
    </row>
    <row r="419" spans="4:4">
      <c r="D419" s="85"/>
    </row>
    <row r="420" spans="4:4">
      <c r="D420" s="85"/>
    </row>
    <row r="421" spans="4:4">
      <c r="D421" s="85"/>
    </row>
    <row r="422" spans="4:4">
      <c r="D422" s="85"/>
    </row>
    <row r="423" spans="4:4">
      <c r="D423" s="85"/>
    </row>
    <row r="424" spans="4:4">
      <c r="D424" s="85"/>
    </row>
    <row r="425" spans="4:4">
      <c r="D425" s="85"/>
    </row>
    <row r="426" spans="4:4">
      <c r="D426" s="85"/>
    </row>
    <row r="427" spans="4:4">
      <c r="D427" s="85"/>
    </row>
    <row r="428" spans="4:4">
      <c r="D428" s="85"/>
    </row>
    <row r="429" spans="4:4">
      <c r="D429" s="85"/>
    </row>
    <row r="430" spans="4:4">
      <c r="D430" s="85"/>
    </row>
    <row r="431" spans="4:4">
      <c r="D431" s="85"/>
    </row>
    <row r="432" spans="4:4">
      <c r="D432" s="85"/>
    </row>
    <row r="433" spans="4:4">
      <c r="D433" s="85"/>
    </row>
    <row r="434" spans="4:4">
      <c r="D434" s="85"/>
    </row>
    <row r="435" spans="4:4">
      <c r="D435" s="85"/>
    </row>
    <row r="436" spans="4:4">
      <c r="D436" s="85"/>
    </row>
    <row r="437" spans="4:4">
      <c r="D437" s="85"/>
    </row>
    <row r="438" spans="4:4">
      <c r="D438" s="85"/>
    </row>
    <row r="439" spans="4:4">
      <c r="D439" s="85"/>
    </row>
    <row r="440" spans="4:4">
      <c r="D440" s="85"/>
    </row>
    <row r="441" spans="4:4">
      <c r="D441" s="85"/>
    </row>
    <row r="442" spans="4:4">
      <c r="D442" s="85"/>
    </row>
    <row r="443" spans="4:4">
      <c r="D443" s="85"/>
    </row>
    <row r="444" spans="4:4">
      <c r="D444" s="85"/>
    </row>
    <row r="445" spans="4:4">
      <c r="D445" s="85"/>
    </row>
    <row r="446" spans="4:4">
      <c r="D446" s="85"/>
    </row>
    <row r="447" spans="4:4">
      <c r="D447" s="85"/>
    </row>
    <row r="448" spans="4:4">
      <c r="D448" s="85"/>
    </row>
    <row r="449" spans="4:4">
      <c r="D449" s="85"/>
    </row>
    <row r="450" spans="4:4">
      <c r="D450" s="85"/>
    </row>
    <row r="451" spans="4:4">
      <c r="D451" s="85"/>
    </row>
    <row r="452" spans="4:4">
      <c r="D452" s="85"/>
    </row>
    <row r="453" spans="4:4">
      <c r="D453" s="85"/>
    </row>
    <row r="454" spans="4:4">
      <c r="D454" s="85"/>
    </row>
    <row r="455" spans="4:4">
      <c r="D455" s="85"/>
    </row>
    <row r="456" spans="4:4">
      <c r="D456" s="85"/>
    </row>
    <row r="457" spans="4:4">
      <c r="D457" s="85"/>
    </row>
    <row r="458" spans="4:4">
      <c r="D458" s="85"/>
    </row>
    <row r="459" spans="4:4">
      <c r="D459" s="85"/>
    </row>
    <row r="460" spans="4:4">
      <c r="D460" s="85"/>
    </row>
    <row r="461" spans="4:4">
      <c r="D461" s="85"/>
    </row>
    <row r="462" spans="4:4">
      <c r="D462" s="85"/>
    </row>
    <row r="463" spans="4:4">
      <c r="D463" s="85"/>
    </row>
    <row r="464" spans="4:4">
      <c r="D464" s="85"/>
    </row>
    <row r="465" spans="4:4">
      <c r="D465" s="85"/>
    </row>
    <row r="466" spans="4:4">
      <c r="D466" s="85"/>
    </row>
    <row r="467" spans="4:4">
      <c r="D467" s="85"/>
    </row>
    <row r="468" spans="4:4">
      <c r="D468" s="85"/>
    </row>
    <row r="469" spans="4:4">
      <c r="D469" s="85"/>
    </row>
    <row r="470" spans="4:4">
      <c r="D470" s="85"/>
    </row>
    <row r="471" spans="4:4">
      <c r="D471" s="85"/>
    </row>
    <row r="472" spans="4:4">
      <c r="D472" s="85"/>
    </row>
    <row r="473" spans="4:4">
      <c r="D473" s="85"/>
    </row>
    <row r="474" spans="4:4">
      <c r="D474" s="85"/>
    </row>
    <row r="475" spans="4:4">
      <c r="D475" s="85"/>
    </row>
    <row r="476" spans="4:4">
      <c r="D476" s="85"/>
    </row>
    <row r="477" spans="4:4">
      <c r="D477" s="85"/>
    </row>
    <row r="478" spans="4:4">
      <c r="D478" s="85"/>
    </row>
    <row r="479" spans="4:4">
      <c r="D479" s="85"/>
    </row>
    <row r="480" spans="4:4">
      <c r="D480" s="85"/>
    </row>
    <row r="481" spans="4:4">
      <c r="D481" s="85"/>
    </row>
    <row r="482" spans="4:4">
      <c r="D482" s="85"/>
    </row>
    <row r="483" spans="4:4">
      <c r="D483" s="85"/>
    </row>
    <row r="484" spans="4:4">
      <c r="D484" s="85"/>
    </row>
    <row r="485" spans="4:4">
      <c r="D485" s="85"/>
    </row>
    <row r="486" spans="4:4">
      <c r="D486" s="85"/>
    </row>
    <row r="487" spans="4:4">
      <c r="D487" s="85"/>
    </row>
    <row r="488" spans="4:4">
      <c r="D488" s="85"/>
    </row>
    <row r="489" spans="4:4">
      <c r="D489" s="85"/>
    </row>
    <row r="490" spans="4:4">
      <c r="D490" s="85"/>
    </row>
    <row r="491" spans="4:4">
      <c r="D491" s="85"/>
    </row>
    <row r="492" spans="4:4">
      <c r="D492" s="85"/>
    </row>
    <row r="493" spans="4:4">
      <c r="D493" s="85"/>
    </row>
    <row r="494" spans="4:4">
      <c r="D494" s="85"/>
    </row>
    <row r="495" spans="4:4">
      <c r="D495" s="85"/>
    </row>
    <row r="496" spans="4:4">
      <c r="D496" s="85"/>
    </row>
    <row r="497" spans="4:4">
      <c r="D497" s="85"/>
    </row>
    <row r="498" spans="4:4">
      <c r="D498" s="85"/>
    </row>
    <row r="499" spans="4:4">
      <c r="D499" s="85"/>
    </row>
    <row r="500" spans="4:4">
      <c r="D500" s="85"/>
    </row>
    <row r="501" spans="4:4">
      <c r="D501" s="85"/>
    </row>
    <row r="502" spans="4:4">
      <c r="D502" s="85"/>
    </row>
    <row r="503" spans="4:4">
      <c r="D503" s="85"/>
    </row>
    <row r="504" spans="4:4">
      <c r="D504" s="85"/>
    </row>
    <row r="505" spans="4:4">
      <c r="D505" s="85"/>
    </row>
    <row r="506" spans="4:4">
      <c r="D506" s="85"/>
    </row>
    <row r="507" spans="4:4">
      <c r="D507" s="85"/>
    </row>
    <row r="508" spans="4:4">
      <c r="D508" s="85"/>
    </row>
    <row r="509" spans="4:4">
      <c r="D509" s="85"/>
    </row>
    <row r="510" spans="4:4">
      <c r="D510" s="85"/>
    </row>
    <row r="511" spans="4:4">
      <c r="D511" s="85"/>
    </row>
    <row r="512" spans="4:4">
      <c r="D512" s="85"/>
    </row>
    <row r="513" spans="4:4">
      <c r="D513" s="85"/>
    </row>
    <row r="514" spans="4:4">
      <c r="D514" s="85"/>
    </row>
    <row r="515" spans="4:4">
      <c r="D515" s="85"/>
    </row>
    <row r="516" spans="4:4">
      <c r="D516" s="85"/>
    </row>
    <row r="517" spans="4:4">
      <c r="D517" s="85"/>
    </row>
    <row r="518" spans="4:4">
      <c r="D518" s="85"/>
    </row>
    <row r="519" spans="4:4">
      <c r="D519" s="85"/>
    </row>
    <row r="520" spans="4:4">
      <c r="D520" s="85"/>
    </row>
    <row r="521" spans="4:4">
      <c r="D521" s="85"/>
    </row>
    <row r="522" spans="4:4">
      <c r="D522" s="85"/>
    </row>
    <row r="523" spans="4:4">
      <c r="D523" s="85"/>
    </row>
    <row r="524" spans="4:4">
      <c r="D524" s="85"/>
    </row>
    <row r="525" spans="4:4">
      <c r="D525" s="85"/>
    </row>
    <row r="526" spans="4:4">
      <c r="D526" s="85"/>
    </row>
    <row r="527" spans="4:4">
      <c r="D527" s="85"/>
    </row>
    <row r="528" spans="4:4">
      <c r="D528" s="85"/>
    </row>
    <row r="529" spans="4:4">
      <c r="D529" s="85"/>
    </row>
    <row r="530" spans="4:4">
      <c r="D530" s="85"/>
    </row>
    <row r="531" spans="4:4">
      <c r="D531" s="85"/>
    </row>
    <row r="532" spans="4:4">
      <c r="D532" s="85"/>
    </row>
    <row r="533" spans="4:4">
      <c r="D533" s="85"/>
    </row>
    <row r="534" spans="4:4">
      <c r="D534" s="85"/>
    </row>
    <row r="535" spans="4:4">
      <c r="D535" s="85"/>
    </row>
    <row r="536" spans="4:4">
      <c r="D536" s="85"/>
    </row>
    <row r="537" spans="4:4">
      <c r="D537" s="85"/>
    </row>
    <row r="538" spans="4:4">
      <c r="D538" s="85"/>
    </row>
    <row r="539" spans="4:4">
      <c r="D539" s="85"/>
    </row>
    <row r="540" spans="4:4">
      <c r="D540" s="85"/>
    </row>
    <row r="541" spans="4:4">
      <c r="D541" s="85"/>
    </row>
    <row r="542" spans="4:4">
      <c r="D542" s="85"/>
    </row>
    <row r="543" spans="4:4">
      <c r="D543" s="85"/>
    </row>
    <row r="544" spans="4:4">
      <c r="D544" s="85"/>
    </row>
    <row r="545" spans="4:4">
      <c r="D545" s="85"/>
    </row>
    <row r="546" spans="4:4">
      <c r="D546" s="85"/>
    </row>
    <row r="547" spans="4:4">
      <c r="D547" s="85"/>
    </row>
    <row r="548" spans="4:4">
      <c r="D548" s="85"/>
    </row>
    <row r="549" spans="4:4">
      <c r="D549" s="85"/>
    </row>
    <row r="550" spans="4:4">
      <c r="D550" s="85"/>
    </row>
    <row r="551" spans="4:4">
      <c r="D551" s="85"/>
    </row>
    <row r="552" spans="4:4">
      <c r="D552" s="85"/>
    </row>
    <row r="553" spans="4:4">
      <c r="D553" s="85"/>
    </row>
    <row r="554" spans="4:4">
      <c r="D554" s="85"/>
    </row>
    <row r="555" spans="4:4">
      <c r="D555" s="85"/>
    </row>
    <row r="556" spans="4:4">
      <c r="D556" s="85"/>
    </row>
    <row r="557" spans="4:4">
      <c r="D557" s="85"/>
    </row>
    <row r="558" spans="4:4">
      <c r="D558" s="85"/>
    </row>
    <row r="559" spans="4:4">
      <c r="D559" s="85"/>
    </row>
    <row r="560" spans="4:4">
      <c r="D560" s="85"/>
    </row>
    <row r="561" spans="4:4">
      <c r="D561" s="85"/>
    </row>
    <row r="562" spans="4:4">
      <c r="D562" s="85"/>
    </row>
    <row r="563" spans="4:4">
      <c r="D563" s="85"/>
    </row>
    <row r="564" spans="4:4">
      <c r="D564" s="85"/>
    </row>
    <row r="565" spans="4:4">
      <c r="D565" s="85"/>
    </row>
    <row r="566" spans="4:4">
      <c r="D566" s="85"/>
    </row>
    <row r="567" spans="4:4">
      <c r="D567" s="85"/>
    </row>
    <row r="568" spans="4:4">
      <c r="D568" s="85"/>
    </row>
    <row r="569" spans="4:4">
      <c r="D569" s="85"/>
    </row>
    <row r="570" spans="4:4">
      <c r="D570" s="85"/>
    </row>
    <row r="571" spans="4:4">
      <c r="D571" s="85"/>
    </row>
    <row r="572" spans="4:4">
      <c r="D572" s="85"/>
    </row>
    <row r="573" spans="4:4">
      <c r="D573" s="85"/>
    </row>
    <row r="574" spans="4:4">
      <c r="D574" s="85"/>
    </row>
    <row r="575" spans="4:4">
      <c r="D575" s="85"/>
    </row>
    <row r="576" spans="4:4">
      <c r="D576" s="85"/>
    </row>
    <row r="577" spans="4:4">
      <c r="D577" s="85"/>
    </row>
    <row r="578" spans="4:4">
      <c r="D578" s="85"/>
    </row>
    <row r="579" spans="4:4">
      <c r="D579" s="85"/>
    </row>
    <row r="580" spans="4:4">
      <c r="D580" s="85"/>
    </row>
    <row r="581" spans="4:4">
      <c r="D581" s="85"/>
    </row>
    <row r="582" spans="4:4">
      <c r="D582" s="85"/>
    </row>
    <row r="583" spans="4:4">
      <c r="D583" s="85"/>
    </row>
    <row r="584" spans="4:4">
      <c r="D584" s="85"/>
    </row>
    <row r="585" spans="4:4">
      <c r="D585" s="85"/>
    </row>
    <row r="586" spans="4:4">
      <c r="D586" s="85"/>
    </row>
    <row r="587" spans="4:4">
      <c r="D587" s="85"/>
    </row>
    <row r="588" spans="4:4">
      <c r="D588" s="85"/>
    </row>
    <row r="589" spans="4:4">
      <c r="D589" s="85"/>
    </row>
    <row r="590" spans="4:4">
      <c r="D590" s="85"/>
    </row>
    <row r="591" spans="4:4">
      <c r="D591" s="85"/>
    </row>
    <row r="592" spans="4:4">
      <c r="D592" s="85"/>
    </row>
    <row r="593" spans="4:4">
      <c r="D593" s="85"/>
    </row>
    <row r="594" spans="4:4">
      <c r="D594" s="85"/>
    </row>
    <row r="595" spans="4:4">
      <c r="D595" s="85"/>
    </row>
    <row r="596" spans="4:4">
      <c r="D596" s="85"/>
    </row>
    <row r="597" spans="4:4">
      <c r="D597" s="85"/>
    </row>
    <row r="598" spans="4:4">
      <c r="D598" s="85"/>
    </row>
    <row r="599" spans="4:4">
      <c r="D599" s="85"/>
    </row>
    <row r="600" spans="4:4">
      <c r="D600" s="85"/>
    </row>
    <row r="601" spans="4:4">
      <c r="D601" s="85"/>
    </row>
    <row r="602" spans="4:4">
      <c r="D602" s="85"/>
    </row>
    <row r="603" spans="4:4">
      <c r="D603" s="85"/>
    </row>
    <row r="604" spans="4:4">
      <c r="D604" s="85"/>
    </row>
    <row r="605" spans="4:4">
      <c r="D605" s="85"/>
    </row>
    <row r="606" spans="4:4">
      <c r="D606" s="85"/>
    </row>
    <row r="607" spans="4:4">
      <c r="D607" s="85"/>
    </row>
    <row r="608" spans="4:4">
      <c r="D608" s="85"/>
    </row>
    <row r="609" spans="4:4">
      <c r="D609" s="85"/>
    </row>
    <row r="610" spans="4:4">
      <c r="D610" s="85"/>
    </row>
    <row r="611" spans="4:4">
      <c r="D611" s="85"/>
    </row>
    <row r="612" spans="4:4">
      <c r="D612" s="85"/>
    </row>
    <row r="613" spans="4:4">
      <c r="D613" s="85"/>
    </row>
    <row r="614" spans="4:4">
      <c r="D614" s="85"/>
    </row>
    <row r="615" spans="4:4">
      <c r="D615" s="85"/>
    </row>
    <row r="616" spans="4:4">
      <c r="D616" s="85"/>
    </row>
    <row r="617" spans="4:4">
      <c r="D617" s="85"/>
    </row>
    <row r="618" spans="4:4">
      <c r="D618" s="85"/>
    </row>
    <row r="619" spans="4:4">
      <c r="D619" s="85"/>
    </row>
    <row r="620" spans="4:4">
      <c r="D620" s="85"/>
    </row>
    <row r="621" spans="4:4">
      <c r="D621" s="85"/>
    </row>
    <row r="622" spans="4:4">
      <c r="D622" s="85"/>
    </row>
    <row r="623" spans="4:4">
      <c r="D623" s="85"/>
    </row>
    <row r="624" spans="4:4">
      <c r="D624" s="85"/>
    </row>
    <row r="625" spans="4:4">
      <c r="D625" s="85"/>
    </row>
    <row r="626" spans="4:4">
      <c r="D626" s="85"/>
    </row>
    <row r="627" spans="4:4">
      <c r="D627" s="85"/>
    </row>
    <row r="628" spans="4:4">
      <c r="D628" s="85"/>
    </row>
    <row r="629" spans="4:4">
      <c r="D629" s="85"/>
    </row>
    <row r="630" spans="4:4">
      <c r="D630" s="85"/>
    </row>
    <row r="631" spans="4:4">
      <c r="D631" s="85"/>
    </row>
    <row r="632" spans="4:4">
      <c r="D632" s="85"/>
    </row>
    <row r="633" spans="4:4">
      <c r="D633" s="85"/>
    </row>
    <row r="634" spans="4:4">
      <c r="D634" s="85"/>
    </row>
    <row r="635" spans="4:4">
      <c r="D635" s="85"/>
    </row>
    <row r="636" spans="4:4">
      <c r="D636" s="85"/>
    </row>
    <row r="637" spans="4:4">
      <c r="D637" s="85"/>
    </row>
    <row r="638" spans="4:4">
      <c r="D638" s="85"/>
    </row>
    <row r="639" spans="4:4">
      <c r="D639" s="85"/>
    </row>
    <row r="640" spans="4:4">
      <c r="D640" s="85"/>
    </row>
    <row r="641" spans="4:4">
      <c r="D641" s="85"/>
    </row>
    <row r="642" spans="4:4">
      <c r="D642" s="85"/>
    </row>
    <row r="643" spans="4:4">
      <c r="D643" s="85"/>
    </row>
    <row r="644" spans="4:4">
      <c r="D644" s="85"/>
    </row>
    <row r="645" spans="4:4">
      <c r="D645" s="85"/>
    </row>
    <row r="646" spans="4:4">
      <c r="D646" s="85"/>
    </row>
    <row r="647" spans="4:4">
      <c r="D647" s="85"/>
    </row>
    <row r="648" spans="4:4">
      <c r="D648" s="85"/>
    </row>
    <row r="649" spans="4:4">
      <c r="D649" s="85"/>
    </row>
    <row r="650" spans="4:4">
      <c r="D650" s="85"/>
    </row>
    <row r="651" spans="4:4">
      <c r="D651" s="85"/>
    </row>
    <row r="652" spans="4:4">
      <c r="D652" s="85"/>
    </row>
    <row r="653" spans="4:4">
      <c r="D653" s="85"/>
    </row>
    <row r="654" spans="4:4">
      <c r="D654" s="85"/>
    </row>
    <row r="655" spans="4:4">
      <c r="D655" s="85"/>
    </row>
    <row r="656" spans="4:4">
      <c r="D656" s="85"/>
    </row>
    <row r="657" spans="4:4">
      <c r="D657" s="85"/>
    </row>
    <row r="658" spans="4:4">
      <c r="D658" s="85"/>
    </row>
    <row r="659" spans="4:4">
      <c r="D659" s="85"/>
    </row>
    <row r="660" spans="4:4">
      <c r="D660" s="85"/>
    </row>
    <row r="661" spans="4:4">
      <c r="D661" s="85"/>
    </row>
    <row r="662" spans="4:4">
      <c r="D662" s="85"/>
    </row>
    <row r="663" spans="4:4">
      <c r="D663" s="85"/>
    </row>
    <row r="664" spans="4:4">
      <c r="D664" s="85"/>
    </row>
    <row r="665" spans="4:4">
      <c r="D665" s="85"/>
    </row>
    <row r="666" spans="4:4">
      <c r="D666" s="85"/>
    </row>
    <row r="667" spans="4:4">
      <c r="D667" s="85"/>
    </row>
    <row r="668" spans="4:4">
      <c r="D668" s="85"/>
    </row>
    <row r="669" spans="4:4">
      <c r="D669" s="85"/>
    </row>
    <row r="670" spans="4:4">
      <c r="D670" s="85"/>
    </row>
    <row r="671" spans="4:4">
      <c r="D671" s="85"/>
    </row>
    <row r="672" spans="4:4">
      <c r="D672" s="85"/>
    </row>
    <row r="673" spans="4:4">
      <c r="D673" s="85"/>
    </row>
    <row r="674" spans="4:4">
      <c r="D674" s="85"/>
    </row>
    <row r="675" spans="4:4">
      <c r="D675" s="85"/>
    </row>
    <row r="676" spans="4:4">
      <c r="D676" s="85"/>
    </row>
    <row r="677" spans="4:4">
      <c r="D677" s="85"/>
    </row>
    <row r="678" spans="4:4">
      <c r="D678" s="85"/>
    </row>
    <row r="679" spans="4:4">
      <c r="D679" s="85"/>
    </row>
    <row r="680" spans="4:4">
      <c r="D680" s="85"/>
    </row>
    <row r="681" spans="4:4">
      <c r="D681" s="85"/>
    </row>
    <row r="682" spans="4:4">
      <c r="D682" s="85"/>
    </row>
    <row r="683" spans="4:4">
      <c r="D683" s="85"/>
    </row>
    <row r="684" spans="4:4">
      <c r="D684" s="85"/>
    </row>
    <row r="685" spans="4:4">
      <c r="D685" s="85"/>
    </row>
    <row r="686" spans="4:4">
      <c r="D686" s="85"/>
    </row>
    <row r="687" spans="4:4">
      <c r="D687" s="85"/>
    </row>
    <row r="688" spans="4:4">
      <c r="D688" s="85"/>
    </row>
    <row r="689" spans="4:4">
      <c r="D689" s="85"/>
    </row>
    <row r="690" spans="4:4">
      <c r="D690" s="85"/>
    </row>
    <row r="691" spans="4:4">
      <c r="D691" s="85"/>
    </row>
    <row r="692" spans="4:4">
      <c r="D692" s="85"/>
    </row>
    <row r="693" spans="4:4">
      <c r="D693" s="85"/>
    </row>
    <row r="694" spans="4:4">
      <c r="D694" s="85"/>
    </row>
    <row r="695" spans="4:4">
      <c r="D695" s="85"/>
    </row>
    <row r="696" spans="4:4">
      <c r="D696" s="85"/>
    </row>
    <row r="697" spans="4:4">
      <c r="D697" s="85"/>
    </row>
    <row r="698" spans="4:4">
      <c r="D698" s="85"/>
    </row>
    <row r="699" spans="4:4">
      <c r="D699" s="85"/>
    </row>
    <row r="700" spans="4:4">
      <c r="D700" s="85"/>
    </row>
    <row r="701" spans="4:4">
      <c r="D701" s="85"/>
    </row>
    <row r="702" spans="4:4">
      <c r="D702" s="85"/>
    </row>
    <row r="703" spans="4:4">
      <c r="D703" s="85"/>
    </row>
    <row r="704" spans="4:4">
      <c r="D704" s="85"/>
    </row>
    <row r="705" spans="4:4">
      <c r="D705" s="85"/>
    </row>
    <row r="706" spans="4:4">
      <c r="D706" s="85"/>
    </row>
    <row r="707" spans="4:4">
      <c r="D707" s="85"/>
    </row>
    <row r="708" spans="4:4">
      <c r="D708" s="85"/>
    </row>
    <row r="709" spans="4:4">
      <c r="D709" s="85"/>
    </row>
    <row r="710" spans="4:4">
      <c r="D710" s="85"/>
    </row>
    <row r="711" spans="4:4">
      <c r="D711" s="85"/>
    </row>
    <row r="712" spans="4:4">
      <c r="D712" s="85"/>
    </row>
    <row r="713" spans="4:4">
      <c r="D713" s="85"/>
    </row>
    <row r="714" spans="4:4">
      <c r="D714" s="85"/>
    </row>
    <row r="715" spans="4:4">
      <c r="D715" s="85"/>
    </row>
    <row r="716" spans="4:4">
      <c r="D716" s="85"/>
    </row>
    <row r="717" spans="4:4">
      <c r="D717" s="85"/>
    </row>
    <row r="718" spans="4:4">
      <c r="D718" s="85"/>
    </row>
    <row r="719" spans="4:4">
      <c r="D719" s="85"/>
    </row>
    <row r="720" spans="4:4">
      <c r="D720" s="85"/>
    </row>
    <row r="721" spans="4:4">
      <c r="D721" s="85"/>
    </row>
    <row r="722" spans="4:4">
      <c r="D722" s="85"/>
    </row>
    <row r="723" spans="4:4">
      <c r="D723" s="85"/>
    </row>
    <row r="724" spans="4:4">
      <c r="D724" s="85"/>
    </row>
    <row r="725" spans="4:4">
      <c r="D725" s="85"/>
    </row>
    <row r="726" spans="4:4">
      <c r="D726" s="85"/>
    </row>
    <row r="727" spans="4:4">
      <c r="D727" s="85"/>
    </row>
    <row r="728" spans="4:4">
      <c r="D728" s="85"/>
    </row>
    <row r="729" spans="4:4">
      <c r="D729" s="85"/>
    </row>
    <row r="730" spans="4:4">
      <c r="D730" s="85"/>
    </row>
    <row r="731" spans="4:4">
      <c r="D731" s="85"/>
    </row>
    <row r="732" spans="4:4">
      <c r="D732" s="85"/>
    </row>
    <row r="733" spans="4:4">
      <c r="D733" s="85"/>
    </row>
    <row r="734" spans="4:4">
      <c r="D734" s="85"/>
    </row>
    <row r="735" spans="4:4">
      <c r="D735" s="85"/>
    </row>
    <row r="736" spans="4:4">
      <c r="D736" s="85"/>
    </row>
    <row r="737" spans="4:4">
      <c r="D737" s="85"/>
    </row>
    <row r="738" spans="4:4">
      <c r="D738" s="85"/>
    </row>
    <row r="739" spans="4:4">
      <c r="D739" s="85"/>
    </row>
    <row r="740" spans="4:4">
      <c r="D740" s="85"/>
    </row>
    <row r="741" spans="4:4">
      <c r="D741" s="85"/>
    </row>
    <row r="742" spans="4:4">
      <c r="D742" s="85"/>
    </row>
    <row r="743" spans="4:4">
      <c r="D743" s="85"/>
    </row>
    <row r="744" spans="4:4">
      <c r="D744" s="85"/>
    </row>
    <row r="745" spans="4:4">
      <c r="D745" s="85"/>
    </row>
    <row r="746" spans="4:4">
      <c r="D746" s="85"/>
    </row>
    <row r="747" spans="4:4">
      <c r="D747" s="85"/>
    </row>
    <row r="748" spans="4:4">
      <c r="D748" s="85"/>
    </row>
    <row r="749" spans="4:4">
      <c r="D749" s="85"/>
    </row>
    <row r="750" spans="4:4">
      <c r="D750" s="85"/>
    </row>
    <row r="751" spans="4:4">
      <c r="D751" s="85"/>
    </row>
    <row r="752" spans="4:4">
      <c r="D752" s="85"/>
    </row>
    <row r="753" spans="4:4">
      <c r="D753" s="85"/>
    </row>
    <row r="754" spans="4:4">
      <c r="D754" s="85"/>
    </row>
    <row r="755" spans="4:4">
      <c r="D755" s="85"/>
    </row>
    <row r="756" spans="4:4">
      <c r="D756" s="85"/>
    </row>
    <row r="757" spans="4:4">
      <c r="D757" s="85"/>
    </row>
    <row r="758" spans="4:4">
      <c r="D758" s="85"/>
    </row>
    <row r="759" spans="4:4">
      <c r="D759" s="85"/>
    </row>
    <row r="760" spans="4:4">
      <c r="D760" s="85"/>
    </row>
    <row r="761" spans="4:4">
      <c r="D761" s="85"/>
    </row>
    <row r="762" spans="4:4">
      <c r="D762" s="85"/>
    </row>
    <row r="763" spans="4:4">
      <c r="D763" s="85"/>
    </row>
    <row r="764" spans="4:4">
      <c r="D764" s="85"/>
    </row>
    <row r="765" spans="4:4">
      <c r="D765" s="85"/>
    </row>
    <row r="766" spans="4:4">
      <c r="D766" s="85"/>
    </row>
    <row r="767" spans="4:4">
      <c r="D767" s="85"/>
    </row>
    <row r="768" spans="4:4">
      <c r="D768" s="85"/>
    </row>
    <row r="769" spans="4:4">
      <c r="D769" s="85"/>
    </row>
    <row r="770" spans="4:4">
      <c r="D770" s="85"/>
    </row>
    <row r="771" spans="4:4">
      <c r="D771" s="85"/>
    </row>
    <row r="772" spans="4:4">
      <c r="D772" s="85"/>
    </row>
    <row r="773" spans="4:4">
      <c r="D773" s="85"/>
    </row>
    <row r="774" spans="4:4">
      <c r="D774" s="85"/>
    </row>
    <row r="775" spans="4:4">
      <c r="D775" s="85"/>
    </row>
    <row r="776" spans="4:4">
      <c r="D776" s="85"/>
    </row>
    <row r="777" spans="4:4">
      <c r="D777" s="85"/>
    </row>
    <row r="778" spans="4:4">
      <c r="D778" s="85"/>
    </row>
    <row r="779" spans="4:4">
      <c r="D779" s="85"/>
    </row>
    <row r="780" spans="4:4">
      <c r="D780" s="85"/>
    </row>
    <row r="781" spans="4:4">
      <c r="D781" s="85"/>
    </row>
    <row r="782" spans="4:4">
      <c r="D782" s="85"/>
    </row>
    <row r="783" spans="4:4">
      <c r="D783" s="85"/>
    </row>
    <row r="784" spans="4:4">
      <c r="D784" s="85"/>
    </row>
    <row r="785" spans="4:4">
      <c r="D785" s="85"/>
    </row>
    <row r="786" spans="4:4">
      <c r="D786" s="85"/>
    </row>
    <row r="787" spans="4:4">
      <c r="D787" s="85"/>
    </row>
    <row r="788" spans="4:4">
      <c r="D788" s="85"/>
    </row>
    <row r="789" spans="4:4">
      <c r="D789" s="85"/>
    </row>
    <row r="790" spans="4:4">
      <c r="D790" s="85"/>
    </row>
    <row r="791" spans="4:4">
      <c r="D791" s="85"/>
    </row>
    <row r="792" spans="4:4">
      <c r="D792" s="85"/>
    </row>
    <row r="793" spans="4:4">
      <c r="D793" s="85"/>
    </row>
    <row r="794" spans="4:4">
      <c r="D794" s="85"/>
    </row>
    <row r="795" spans="4:4">
      <c r="D795" s="85"/>
    </row>
    <row r="796" spans="4:4">
      <c r="D796" s="85"/>
    </row>
    <row r="797" spans="4:4">
      <c r="D797" s="85"/>
    </row>
    <row r="798" spans="4:4">
      <c r="D798" s="85"/>
    </row>
    <row r="799" spans="4:4">
      <c r="D799" s="85"/>
    </row>
    <row r="800" spans="4:4">
      <c r="D800" s="85"/>
    </row>
    <row r="801" spans="4:4">
      <c r="D801" s="85"/>
    </row>
    <row r="802" spans="4:4">
      <c r="D802" s="85"/>
    </row>
    <row r="803" spans="4:4">
      <c r="D803" s="85"/>
    </row>
    <row r="804" spans="4:4">
      <c r="D804" s="85"/>
    </row>
    <row r="805" spans="4:4">
      <c r="D805" s="85"/>
    </row>
    <row r="806" spans="4:4">
      <c r="D806" s="85"/>
    </row>
    <row r="807" spans="4:4">
      <c r="D807" s="85"/>
    </row>
    <row r="808" spans="4:4">
      <c r="D808" s="85"/>
    </row>
    <row r="809" spans="4:4">
      <c r="D809" s="85"/>
    </row>
    <row r="810" spans="4:4">
      <c r="D810" s="85"/>
    </row>
    <row r="811" spans="4:4">
      <c r="D811" s="85"/>
    </row>
    <row r="812" spans="4:4">
      <c r="D812" s="85"/>
    </row>
    <row r="813" spans="4:4">
      <c r="D813" s="85"/>
    </row>
    <row r="814" spans="4:4">
      <c r="D814" s="85"/>
    </row>
    <row r="815" spans="4:4">
      <c r="D815" s="85"/>
    </row>
    <row r="816" spans="4:4">
      <c r="D816" s="85"/>
    </row>
    <row r="817" spans="4:4">
      <c r="D817" s="85"/>
    </row>
    <row r="818" spans="4:4">
      <c r="D818" s="85"/>
    </row>
    <row r="819" spans="4:4">
      <c r="D819" s="85"/>
    </row>
    <row r="820" spans="4:4">
      <c r="D820" s="85"/>
    </row>
    <row r="821" spans="4:4">
      <c r="D821" s="85"/>
    </row>
    <row r="822" spans="4:4">
      <c r="D822" s="85"/>
    </row>
    <row r="823" spans="4:4">
      <c r="D823" s="85"/>
    </row>
    <row r="824" spans="4:4">
      <c r="D824" s="85"/>
    </row>
    <row r="825" spans="4:4">
      <c r="D825" s="85"/>
    </row>
    <row r="826" spans="4:4">
      <c r="D826" s="85"/>
    </row>
    <row r="827" spans="4:4">
      <c r="D827" s="85"/>
    </row>
    <row r="828" spans="4:4">
      <c r="D828" s="85"/>
    </row>
    <row r="829" spans="4:4">
      <c r="D829" s="85"/>
    </row>
    <row r="830" spans="4:4">
      <c r="D830" s="85"/>
    </row>
    <row r="831" spans="4:4">
      <c r="D831" s="85"/>
    </row>
    <row r="832" spans="4:4">
      <c r="D832" s="85"/>
    </row>
    <row r="833" spans="4:4">
      <c r="D833" s="85"/>
    </row>
    <row r="834" spans="4:4">
      <c r="D834" s="85"/>
    </row>
    <row r="835" spans="4:4">
      <c r="D835" s="85"/>
    </row>
    <row r="836" spans="4:4">
      <c r="D836" s="85"/>
    </row>
    <row r="837" spans="4:4">
      <c r="D837" s="85"/>
    </row>
    <row r="838" spans="4:4">
      <c r="D838" s="85"/>
    </row>
    <row r="839" spans="4:4">
      <c r="D839" s="85"/>
    </row>
    <row r="840" spans="4:4">
      <c r="D840" s="85"/>
    </row>
    <row r="841" spans="4:4">
      <c r="D841" s="85"/>
    </row>
    <row r="842" spans="4:4">
      <c r="D842" s="85"/>
    </row>
    <row r="843" spans="4:4">
      <c r="D843" s="85"/>
    </row>
    <row r="844" spans="4:4">
      <c r="D844" s="85"/>
    </row>
    <row r="845" spans="4:4">
      <c r="D845" s="85"/>
    </row>
    <row r="846" spans="4:4">
      <c r="D846" s="85"/>
    </row>
    <row r="847" spans="4:4">
      <c r="D847" s="85"/>
    </row>
    <row r="848" spans="4:4">
      <c r="D848" s="85"/>
    </row>
    <row r="849" spans="4:4">
      <c r="D849" s="85"/>
    </row>
    <row r="850" spans="4:4">
      <c r="D850" s="85"/>
    </row>
    <row r="851" spans="4:4">
      <c r="D851" s="85"/>
    </row>
    <row r="852" spans="4:4">
      <c r="D852" s="85"/>
    </row>
    <row r="853" spans="4:4">
      <c r="D853" s="85"/>
    </row>
    <row r="854" spans="4:4">
      <c r="D854" s="85"/>
    </row>
    <row r="855" spans="4:4">
      <c r="D855" s="85"/>
    </row>
    <row r="856" spans="4:4">
      <c r="D856" s="85"/>
    </row>
    <row r="857" spans="4:4">
      <c r="D857" s="85"/>
    </row>
    <row r="858" spans="4:4">
      <c r="D858" s="85"/>
    </row>
    <row r="859" spans="4:4">
      <c r="D859" s="85"/>
    </row>
    <row r="860" spans="4:4">
      <c r="D860" s="85"/>
    </row>
    <row r="861" spans="4:4">
      <c r="D861" s="85"/>
    </row>
    <row r="862" spans="4:4">
      <c r="D862" s="85"/>
    </row>
    <row r="863" spans="4:4">
      <c r="D863" s="85"/>
    </row>
    <row r="864" spans="4:4">
      <c r="D864" s="85"/>
    </row>
    <row r="865" spans="4:4">
      <c r="D865" s="85"/>
    </row>
    <row r="866" spans="4:4">
      <c r="D866" s="85"/>
    </row>
    <row r="867" spans="4:4">
      <c r="D867" s="85"/>
    </row>
    <row r="868" spans="4:4">
      <c r="D868" s="85"/>
    </row>
    <row r="869" spans="4:4">
      <c r="D869" s="85"/>
    </row>
    <row r="870" spans="4:4">
      <c r="D870" s="85"/>
    </row>
    <row r="871" spans="4:4">
      <c r="D871" s="85"/>
    </row>
    <row r="872" spans="4:4">
      <c r="D872" s="85"/>
    </row>
    <row r="873" spans="4:4">
      <c r="D873" s="85"/>
    </row>
    <row r="874" spans="4:4">
      <c r="D874" s="85"/>
    </row>
    <row r="875" spans="4:4">
      <c r="D875" s="85"/>
    </row>
    <row r="876" spans="4:4">
      <c r="D876" s="85"/>
    </row>
    <row r="877" spans="4:4">
      <c r="D877" s="85"/>
    </row>
    <row r="878" spans="4:4">
      <c r="D878" s="85"/>
    </row>
    <row r="879" spans="4:4">
      <c r="D879" s="85"/>
    </row>
    <row r="880" spans="4:4">
      <c r="D880" s="85"/>
    </row>
    <row r="881" spans="4:4">
      <c r="D881" s="85"/>
    </row>
    <row r="882" spans="4:4">
      <c r="D882" s="85"/>
    </row>
    <row r="883" spans="4:4">
      <c r="D883" s="85"/>
    </row>
    <row r="884" spans="4:4">
      <c r="D884" s="85"/>
    </row>
    <row r="885" spans="4:4">
      <c r="D885" s="85"/>
    </row>
    <row r="886" spans="4:4">
      <c r="D886" s="85"/>
    </row>
    <row r="887" spans="4:4">
      <c r="D887" s="85"/>
    </row>
    <row r="888" spans="4:4">
      <c r="D888" s="85"/>
    </row>
    <row r="889" spans="4:4">
      <c r="D889" s="85"/>
    </row>
    <row r="890" spans="4:4">
      <c r="D890" s="85"/>
    </row>
    <row r="891" spans="4:4">
      <c r="D891" s="85"/>
    </row>
    <row r="892" spans="4:4">
      <c r="D892" s="85"/>
    </row>
    <row r="893" spans="4:4">
      <c r="D893" s="85"/>
    </row>
    <row r="894" spans="4:4">
      <c r="D894" s="85"/>
    </row>
    <row r="895" spans="4:4">
      <c r="D895" s="85"/>
    </row>
    <row r="896" spans="4:4">
      <c r="D896" s="85"/>
    </row>
    <row r="897" spans="4:4">
      <c r="D897" s="85"/>
    </row>
    <row r="898" spans="4:4">
      <c r="D898" s="85"/>
    </row>
    <row r="899" spans="4:4">
      <c r="D899" s="85"/>
    </row>
    <row r="900" spans="4:4">
      <c r="D900" s="85"/>
    </row>
    <row r="901" spans="4:4">
      <c r="D901" s="85"/>
    </row>
    <row r="902" spans="4:4">
      <c r="D902" s="85"/>
    </row>
    <row r="903" spans="4:4">
      <c r="D903" s="85"/>
    </row>
    <row r="904" spans="4:4">
      <c r="D904" s="85"/>
    </row>
    <row r="905" spans="4:4">
      <c r="D905" s="85"/>
    </row>
    <row r="906" spans="4:4">
      <c r="D906" s="85"/>
    </row>
    <row r="907" spans="4:4">
      <c r="D907" s="85"/>
    </row>
    <row r="908" spans="4:4">
      <c r="D908" s="85"/>
    </row>
    <row r="909" spans="4:4">
      <c r="D909" s="85"/>
    </row>
    <row r="910" spans="4:4">
      <c r="D910" s="85"/>
    </row>
    <row r="911" spans="4:4">
      <c r="D911" s="85"/>
    </row>
    <row r="912" spans="4:4">
      <c r="D912" s="85"/>
    </row>
    <row r="913" spans="4:4">
      <c r="D913" s="85"/>
    </row>
    <row r="914" spans="4:4">
      <c r="D914" s="85"/>
    </row>
    <row r="915" spans="4:4">
      <c r="D915" s="85"/>
    </row>
    <row r="916" spans="4:4">
      <c r="D916" s="85"/>
    </row>
    <row r="917" spans="4:4">
      <c r="D917" s="85"/>
    </row>
    <row r="918" spans="4:4">
      <c r="D918" s="85"/>
    </row>
    <row r="919" spans="4:4">
      <c r="D919" s="85"/>
    </row>
    <row r="920" spans="4:4">
      <c r="D920" s="85"/>
    </row>
    <row r="921" spans="4:4">
      <c r="D921" s="85"/>
    </row>
    <row r="922" spans="4:4">
      <c r="D922" s="85"/>
    </row>
    <row r="923" spans="4:4">
      <c r="D923" s="85"/>
    </row>
    <row r="924" spans="4:4">
      <c r="D924" s="85"/>
    </row>
    <row r="925" spans="4:4">
      <c r="D925" s="85"/>
    </row>
    <row r="926" spans="4:4">
      <c r="D926" s="85"/>
    </row>
    <row r="927" spans="4:4">
      <c r="D927" s="85"/>
    </row>
    <row r="928" spans="4:4">
      <c r="D928" s="85"/>
    </row>
    <row r="929" spans="4:4">
      <c r="D929" s="85"/>
    </row>
    <row r="930" spans="4:4">
      <c r="D930" s="85"/>
    </row>
    <row r="931" spans="4:4">
      <c r="D931" s="85"/>
    </row>
    <row r="932" spans="4:4">
      <c r="D932" s="85"/>
    </row>
    <row r="933" spans="4:4">
      <c r="D933" s="85"/>
    </row>
    <row r="934" spans="4:4">
      <c r="D934" s="85"/>
    </row>
    <row r="935" spans="4:4">
      <c r="D935" s="85"/>
    </row>
    <row r="936" spans="4:4">
      <c r="D936" s="85"/>
    </row>
    <row r="937" spans="4:4">
      <c r="D937" s="85"/>
    </row>
    <row r="938" spans="4:4">
      <c r="D938" s="85"/>
    </row>
    <row r="939" spans="4:4">
      <c r="D939" s="85"/>
    </row>
    <row r="940" spans="4:4">
      <c r="D940" s="85"/>
    </row>
    <row r="941" spans="4:4">
      <c r="D941" s="85"/>
    </row>
    <row r="942" spans="4:4">
      <c r="D942" s="85"/>
    </row>
    <row r="943" spans="4:4">
      <c r="D943" s="85"/>
    </row>
    <row r="944" spans="4:4">
      <c r="D944" s="85"/>
    </row>
    <row r="945" spans="4:4">
      <c r="D945" s="85"/>
    </row>
    <row r="946" spans="4:4">
      <c r="D946" s="85"/>
    </row>
    <row r="947" spans="4:4">
      <c r="D947" s="85"/>
    </row>
    <row r="948" spans="4:4">
      <c r="D948" s="85"/>
    </row>
    <row r="949" spans="4:4">
      <c r="D949" s="85"/>
    </row>
    <row r="950" spans="4:4">
      <c r="D950" s="85"/>
    </row>
    <row r="951" spans="4:4">
      <c r="D951" s="85"/>
    </row>
    <row r="952" spans="4:4">
      <c r="D952" s="85"/>
    </row>
    <row r="953" spans="4:4">
      <c r="D953" s="85"/>
    </row>
    <row r="954" spans="4:4">
      <c r="D954" s="85"/>
    </row>
    <row r="955" spans="4:4">
      <c r="D955" s="85"/>
    </row>
    <row r="956" spans="4:4">
      <c r="D956" s="85"/>
    </row>
    <row r="957" spans="4:4">
      <c r="D957" s="85"/>
    </row>
    <row r="958" spans="4:4">
      <c r="D958" s="85"/>
    </row>
    <row r="959" spans="4:4">
      <c r="D959" s="85"/>
    </row>
    <row r="960" spans="4:4">
      <c r="D960" s="85"/>
    </row>
    <row r="961" spans="4:4">
      <c r="D961" s="85"/>
    </row>
    <row r="962" spans="4:4">
      <c r="D962" s="85"/>
    </row>
    <row r="963" spans="4:4">
      <c r="D963" s="85"/>
    </row>
    <row r="964" spans="4:4">
      <c r="D964" s="85"/>
    </row>
    <row r="965" spans="4:4">
      <c r="D965" s="85"/>
    </row>
    <row r="966" spans="4:4">
      <c r="D966" s="85"/>
    </row>
    <row r="967" spans="4:4">
      <c r="D967" s="85"/>
    </row>
    <row r="968" spans="4:4">
      <c r="D968" s="85"/>
    </row>
    <row r="969" spans="4:4">
      <c r="D969" s="85"/>
    </row>
    <row r="970" spans="4:4">
      <c r="D970" s="85"/>
    </row>
    <row r="971" spans="4:4">
      <c r="D971" s="85"/>
    </row>
    <row r="972" spans="4:4">
      <c r="D972" s="85"/>
    </row>
    <row r="973" spans="4:4">
      <c r="D973" s="85"/>
    </row>
    <row r="974" spans="4:4">
      <c r="D974" s="85"/>
    </row>
    <row r="975" spans="4:4">
      <c r="D975" s="85"/>
    </row>
    <row r="976" spans="4:4">
      <c r="D976" s="85"/>
    </row>
    <row r="977" spans="4:4">
      <c r="D977" s="85"/>
    </row>
    <row r="978" spans="4:4">
      <c r="D978" s="85"/>
    </row>
    <row r="979" spans="4:4">
      <c r="D979" s="85"/>
    </row>
    <row r="980" spans="4:4">
      <c r="D980" s="85"/>
    </row>
    <row r="981" spans="4:4">
      <c r="D981" s="85"/>
    </row>
    <row r="982" spans="4:4">
      <c r="D982" s="85"/>
    </row>
    <row r="983" spans="4:4">
      <c r="D983" s="85"/>
    </row>
    <row r="984" spans="4:4">
      <c r="D984" s="85"/>
    </row>
    <row r="985" spans="4:4">
      <c r="D985" s="85"/>
    </row>
    <row r="986" spans="4:4">
      <c r="D986" s="85"/>
    </row>
    <row r="987" spans="4:4">
      <c r="D987" s="85"/>
    </row>
    <row r="988" spans="4:4">
      <c r="D988" s="85"/>
    </row>
    <row r="989" spans="4:4">
      <c r="D989" s="85"/>
    </row>
    <row r="990" spans="4:4">
      <c r="D990" s="85"/>
    </row>
    <row r="991" spans="4:4">
      <c r="D991" s="85"/>
    </row>
    <row r="992" spans="4:4">
      <c r="D992" s="85"/>
    </row>
    <row r="993" spans="4:4">
      <c r="D993" s="85"/>
    </row>
    <row r="994" spans="4:4">
      <c r="D994" s="85"/>
    </row>
    <row r="995" spans="4:4">
      <c r="D995" s="85"/>
    </row>
    <row r="996" spans="4:4">
      <c r="D996" s="85"/>
    </row>
    <row r="997" spans="4:4">
      <c r="D997" s="85"/>
    </row>
    <row r="998" spans="4:4">
      <c r="D998" s="85"/>
    </row>
    <row r="999" spans="4:4">
      <c r="D999" s="85"/>
    </row>
    <row r="1000" spans="4:4">
      <c r="D1000" s="85"/>
    </row>
    <row r="1001" spans="4:4">
      <c r="D1001" s="85"/>
    </row>
    <row r="1002" spans="4:4">
      <c r="D1002" s="85"/>
    </row>
    <row r="1003" spans="4:4">
      <c r="D1003" s="85"/>
    </row>
    <row r="1004" spans="4:4">
      <c r="D1004" s="85"/>
    </row>
    <row r="1005" spans="4:4">
      <c r="D1005" s="85"/>
    </row>
    <row r="1006" spans="4:4">
      <c r="D1006" s="85"/>
    </row>
    <row r="1007" spans="4:4">
      <c r="D1007" s="85"/>
    </row>
    <row r="1008" spans="4:4">
      <c r="D1008" s="85"/>
    </row>
    <row r="1009" spans="4:4">
      <c r="D1009" s="85"/>
    </row>
    <row r="1010" spans="4:4">
      <c r="D1010" s="85"/>
    </row>
    <row r="1011" spans="4:4">
      <c r="D1011" s="85"/>
    </row>
    <row r="1012" spans="4:4">
      <c r="D1012" s="85"/>
    </row>
    <row r="1013" spans="4:4">
      <c r="D1013" s="85"/>
    </row>
    <row r="1014" spans="4:4">
      <c r="D1014" s="85"/>
    </row>
    <row r="1015" spans="4:4">
      <c r="D1015" s="85"/>
    </row>
  </sheetData>
  <sheetProtection password="94F7" sheet="1"/>
  <mergeCells count="5">
    <mergeCell ref="A1:G1"/>
    <mergeCell ref="C2:G2"/>
    <mergeCell ref="C3:G3"/>
    <mergeCell ref="C4:G4"/>
    <mergeCell ref="A12:B12"/>
  </mergeCells>
  <pageMargins left="0.59027777777777801" right="0.196527777777778" top="0.78749999999999998" bottom="0.78749999999999998" header="0.511811023622047" footer="0.3"/>
  <pageSetup paperSize="9" orientation="landscape" horizontalDpi="300" verticalDpi="300" r:id="rId1"/>
  <headerFooter>
    <oddFooter>&amp;LZpracováno programem BUILDpower S,  © RTS, a.s.&amp;RStránka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LibreOffice/25.2.7.2$Windows_X86_64 LibreOffice_project/5cbfd1ab6520636bb5f7b99185aa69bd7456825d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62</vt:i4>
      </vt:variant>
    </vt:vector>
  </HeadingPairs>
  <TitlesOfParts>
    <vt:vector size="72" baseType="lpstr">
      <vt:lpstr>Stavba</vt:lpstr>
      <vt:lpstr>VzorPolozky</vt:lpstr>
      <vt:lpstr>00 0001 Naklady</vt:lpstr>
      <vt:lpstr>01 01 Pol</vt:lpstr>
      <vt:lpstr>01 02 Pol</vt:lpstr>
      <vt:lpstr>01 03 Pol</vt:lpstr>
      <vt:lpstr>01 04 Pol</vt:lpstr>
      <vt:lpstr>01 05 Pol</vt:lpstr>
      <vt:lpstr>01 06 Pol</vt:lpstr>
      <vt:lpstr>01 07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0001 Naklady'!Názvy_tisku</vt:lpstr>
      <vt:lpstr>'01 01 Pol'!Názvy_tisku</vt:lpstr>
      <vt:lpstr>'01 02 Pol'!Názvy_tisku</vt:lpstr>
      <vt:lpstr>'01 03 Pol'!Názvy_tisku</vt:lpstr>
      <vt:lpstr>'01 04 Pol'!Názvy_tisku</vt:lpstr>
      <vt:lpstr>'01 05 Pol'!Názvy_tisku</vt:lpstr>
      <vt:lpstr>'01 06 Pol'!Názvy_tisku</vt:lpstr>
      <vt:lpstr>'01 07 Pol'!Názvy_tisku</vt:lpstr>
      <vt:lpstr>oadresa</vt:lpstr>
      <vt:lpstr>Stavba!Objednatel</vt:lpstr>
      <vt:lpstr>Stavba!Objekt</vt:lpstr>
      <vt:lpstr>'00 0001 Naklady'!Oblast_tisku</vt:lpstr>
      <vt:lpstr>'01 01 Pol'!Oblast_tisku</vt:lpstr>
      <vt:lpstr>'01 02 Pol'!Oblast_tisku</vt:lpstr>
      <vt:lpstr>'01 03 Pol'!Oblast_tisku</vt:lpstr>
      <vt:lpstr>'01 04 Pol'!Oblast_tisku</vt:lpstr>
      <vt:lpstr>'01 05 Pol'!Oblast_tisku</vt:lpstr>
      <vt:lpstr>'01 06 Pol'!Oblast_tisku</vt:lpstr>
      <vt:lpstr>'01 07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</dc:creator>
  <dc:description/>
  <cp:lastModifiedBy>Uzivatel</cp:lastModifiedBy>
  <cp:revision>1</cp:revision>
  <cp:lastPrinted>2019-03-19T12:27:02Z</cp:lastPrinted>
  <dcterms:created xsi:type="dcterms:W3CDTF">2009-04-08T07:15:50Z</dcterms:created>
  <dcterms:modified xsi:type="dcterms:W3CDTF">2026-05-17T16:10:21Z</dcterms:modified>
  <dc:language>cs-CZ</dc:language>
</cp:coreProperties>
</file>