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NBLenovo\OneDrive\WORK\Moje\2024\2024_32 - Sadové úpravy Zábřeh\rozpočet\250916\"/>
    </mc:Choice>
  </mc:AlternateContent>
  <bookViews>
    <workbookView xWindow="0" yWindow="0" windowWidth="0" windowHeight="0"/>
  </bookViews>
  <sheets>
    <sheet name="Rekapitulace stavby" sheetId="1" r:id="rId1"/>
    <sheet name="SO 800.E2 - Etapa II." sheetId="2" r:id="rId2"/>
    <sheet name="VRN - Vedlejší rozpočtové..." sheetId="3" r:id="rId3"/>
    <sheet name="Seznam figur" sheetId="4" r:id="rId4"/>
    <sheet name="Pokyny pro vyplnění" sheetId="5" r:id="rId5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'SO 800.E2 - Etapa II.'!$C$85:$K$411</definedName>
    <definedName name="_xlnm.Print_Area" localSheetId="1">'SO 800.E2 - Etapa II.'!$C$4:$J$39,'SO 800.E2 - Etapa II.'!$C$45:$J$67,'SO 800.E2 - Etapa II.'!$C$73:$K$411</definedName>
    <definedName name="_xlnm.Print_Titles" localSheetId="1">'SO 800.E2 - Etapa II.'!$85:$85</definedName>
    <definedName name="_xlnm._FilterDatabase" localSheetId="2" hidden="1">'VRN - Vedlejší rozpočtové...'!$C$79:$K$121</definedName>
    <definedName name="_xlnm.Print_Area" localSheetId="2">'VRN - Vedlejší rozpočtové...'!$C$4:$J$39,'VRN - Vedlejší rozpočtové...'!$C$45:$J$61,'VRN - Vedlejší rozpočtové...'!$C$67:$K$121</definedName>
    <definedName name="_xlnm.Print_Titles" localSheetId="2">'VRN - Vedlejší rozpočtové...'!$79:$79</definedName>
    <definedName name="_xlnm.Print_Area" localSheetId="3">'Seznam figur'!$C$4:$G$92</definedName>
    <definedName name="_xlnm.Print_Titles" localSheetId="3">'Seznam figur'!$9:$9</definedName>
    <definedName name="_xlnm.Print_Area" localSheetId="4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4" l="1" r="D7"/>
  <c i="3" r="J37"/>
  <c r="J36"/>
  <c i="1" r="AY56"/>
  <c i="3" r="J35"/>
  <c i="1" r="AX56"/>
  <c i="3"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BI86"/>
  <c r="BH86"/>
  <c r="BG86"/>
  <c r="BF86"/>
  <c r="T86"/>
  <c r="R86"/>
  <c r="P86"/>
  <c r="BI84"/>
  <c r="BH84"/>
  <c r="BG84"/>
  <c r="BF84"/>
  <c r="T84"/>
  <c r="R84"/>
  <c r="P84"/>
  <c r="BI82"/>
  <c r="BH82"/>
  <c r="BG82"/>
  <c r="BF82"/>
  <c r="T82"/>
  <c r="R82"/>
  <c r="P82"/>
  <c r="J77"/>
  <c r="J76"/>
  <c r="F76"/>
  <c r="F74"/>
  <c r="E72"/>
  <c r="J55"/>
  <c r="J54"/>
  <c r="F54"/>
  <c r="F52"/>
  <c r="E50"/>
  <c r="J18"/>
  <c r="E18"/>
  <c r="F55"/>
  <c r="J17"/>
  <c r="J12"/>
  <c r="J74"/>
  <c r="E7"/>
  <c r="E70"/>
  <c i="2" r="J37"/>
  <c r="J36"/>
  <c i="1" r="AY55"/>
  <c i="2" r="J35"/>
  <c i="1" r="AX55"/>
  <c i="2" r="BI410"/>
  <c r="BH410"/>
  <c r="BG410"/>
  <c r="BF410"/>
  <c r="T410"/>
  <c r="R410"/>
  <c r="P410"/>
  <c r="BI406"/>
  <c r="BH406"/>
  <c r="BG406"/>
  <c r="BF406"/>
  <c r="T406"/>
  <c r="R406"/>
  <c r="P406"/>
  <c r="BI404"/>
  <c r="BH404"/>
  <c r="BG404"/>
  <c r="BF404"/>
  <c r="T404"/>
  <c r="R404"/>
  <c r="P404"/>
  <c r="BI401"/>
  <c r="BH401"/>
  <c r="BG401"/>
  <c r="BF401"/>
  <c r="T401"/>
  <c r="R401"/>
  <c r="P401"/>
  <c r="BI398"/>
  <c r="BH398"/>
  <c r="BG398"/>
  <c r="BF398"/>
  <c r="T398"/>
  <c r="R398"/>
  <c r="P398"/>
  <c r="BI396"/>
  <c r="BH396"/>
  <c r="BG396"/>
  <c r="BF396"/>
  <c r="T396"/>
  <c r="R396"/>
  <c r="P396"/>
  <c r="BI391"/>
  <c r="BH391"/>
  <c r="BG391"/>
  <c r="BF391"/>
  <c r="T391"/>
  <c r="R391"/>
  <c r="P391"/>
  <c r="BI389"/>
  <c r="BH389"/>
  <c r="BG389"/>
  <c r="BF389"/>
  <c r="T389"/>
  <c r="R389"/>
  <c r="P389"/>
  <c r="BI387"/>
  <c r="BH387"/>
  <c r="BG387"/>
  <c r="BF387"/>
  <c r="T387"/>
  <c r="R387"/>
  <c r="P387"/>
  <c r="BI385"/>
  <c r="BH385"/>
  <c r="BG385"/>
  <c r="BF385"/>
  <c r="T385"/>
  <c r="R385"/>
  <c r="P385"/>
  <c r="BI383"/>
  <c r="BH383"/>
  <c r="BG383"/>
  <c r="BF383"/>
  <c r="T383"/>
  <c r="R383"/>
  <c r="P383"/>
  <c r="BI381"/>
  <c r="BH381"/>
  <c r="BG381"/>
  <c r="BF381"/>
  <c r="T381"/>
  <c r="R381"/>
  <c r="P381"/>
  <c r="BI379"/>
  <c r="BH379"/>
  <c r="BG379"/>
  <c r="BF379"/>
  <c r="T379"/>
  <c r="R379"/>
  <c r="P379"/>
  <c r="BI376"/>
  <c r="BH376"/>
  <c r="BG376"/>
  <c r="BF376"/>
  <c r="T376"/>
  <c r="R376"/>
  <c r="P376"/>
  <c r="BI374"/>
  <c r="BH374"/>
  <c r="BG374"/>
  <c r="BF374"/>
  <c r="T374"/>
  <c r="R374"/>
  <c r="P374"/>
  <c r="BI371"/>
  <c r="BH371"/>
  <c r="BG371"/>
  <c r="BF371"/>
  <c r="T371"/>
  <c r="R371"/>
  <c r="P371"/>
  <c r="BI369"/>
  <c r="BH369"/>
  <c r="BG369"/>
  <c r="BF369"/>
  <c r="T369"/>
  <c r="R369"/>
  <c r="P369"/>
  <c r="BI364"/>
  <c r="BH364"/>
  <c r="BG364"/>
  <c r="BF364"/>
  <c r="T364"/>
  <c r="R364"/>
  <c r="P364"/>
  <c r="BI361"/>
  <c r="BH361"/>
  <c r="BG361"/>
  <c r="BF361"/>
  <c r="T361"/>
  <c r="R361"/>
  <c r="P361"/>
  <c r="BI356"/>
  <c r="BH356"/>
  <c r="BG356"/>
  <c r="BF356"/>
  <c r="T356"/>
  <c r="R356"/>
  <c r="P356"/>
  <c r="BI354"/>
  <c r="BH354"/>
  <c r="BG354"/>
  <c r="BF354"/>
  <c r="T354"/>
  <c r="R354"/>
  <c r="P354"/>
  <c r="BI347"/>
  <c r="BH347"/>
  <c r="BG347"/>
  <c r="BF347"/>
  <c r="T347"/>
  <c r="R347"/>
  <c r="P347"/>
  <c r="BI346"/>
  <c r="BH346"/>
  <c r="BG346"/>
  <c r="BF346"/>
  <c r="T346"/>
  <c r="R346"/>
  <c r="P346"/>
  <c r="BI344"/>
  <c r="BH344"/>
  <c r="BG344"/>
  <c r="BF344"/>
  <c r="T344"/>
  <c r="R344"/>
  <c r="P344"/>
  <c r="BI343"/>
  <c r="BH343"/>
  <c r="BG343"/>
  <c r="BF343"/>
  <c r="T343"/>
  <c r="R343"/>
  <c r="P343"/>
  <c r="BI341"/>
  <c r="BH341"/>
  <c r="BG341"/>
  <c r="BF341"/>
  <c r="T341"/>
  <c r="R341"/>
  <c r="P341"/>
  <c r="BI334"/>
  <c r="BH334"/>
  <c r="BG334"/>
  <c r="BF334"/>
  <c r="T334"/>
  <c r="R334"/>
  <c r="P334"/>
  <c r="BI332"/>
  <c r="BH332"/>
  <c r="BG332"/>
  <c r="BF332"/>
  <c r="T332"/>
  <c r="R332"/>
  <c r="P332"/>
  <c r="BI329"/>
  <c r="BH329"/>
  <c r="BG329"/>
  <c r="BF329"/>
  <c r="T329"/>
  <c r="R329"/>
  <c r="P329"/>
  <c r="BI326"/>
  <c r="BH326"/>
  <c r="BG326"/>
  <c r="BF326"/>
  <c r="T326"/>
  <c r="R326"/>
  <c r="P326"/>
  <c r="BI324"/>
  <c r="BH324"/>
  <c r="BG324"/>
  <c r="BF324"/>
  <c r="T324"/>
  <c r="R324"/>
  <c r="P324"/>
  <c r="BI318"/>
  <c r="BH318"/>
  <c r="BG318"/>
  <c r="BF318"/>
  <c r="T318"/>
  <c r="R318"/>
  <c r="P318"/>
  <c r="BI316"/>
  <c r="BH316"/>
  <c r="BG316"/>
  <c r="BF316"/>
  <c r="T316"/>
  <c r="R316"/>
  <c r="P316"/>
  <c r="BI311"/>
  <c r="BH311"/>
  <c r="BG311"/>
  <c r="BF311"/>
  <c r="T311"/>
  <c r="R311"/>
  <c r="P311"/>
  <c r="BI310"/>
  <c r="BH310"/>
  <c r="BG310"/>
  <c r="BF310"/>
  <c r="T310"/>
  <c r="R310"/>
  <c r="P310"/>
  <c r="BI309"/>
  <c r="BH309"/>
  <c r="BG309"/>
  <c r="BF309"/>
  <c r="T309"/>
  <c r="R309"/>
  <c r="P309"/>
  <c r="BI308"/>
  <c r="BH308"/>
  <c r="BG308"/>
  <c r="BF308"/>
  <c r="T308"/>
  <c r="R308"/>
  <c r="P308"/>
  <c r="BI307"/>
  <c r="BH307"/>
  <c r="BG307"/>
  <c r="BF307"/>
  <c r="T307"/>
  <c r="R307"/>
  <c r="P307"/>
  <c r="BI306"/>
  <c r="BH306"/>
  <c r="BG306"/>
  <c r="BF306"/>
  <c r="T306"/>
  <c r="R306"/>
  <c r="P306"/>
  <c r="BI304"/>
  <c r="BH304"/>
  <c r="BG304"/>
  <c r="BF304"/>
  <c r="T304"/>
  <c r="R304"/>
  <c r="P304"/>
  <c r="BI302"/>
  <c r="BH302"/>
  <c r="BG302"/>
  <c r="BF302"/>
  <c r="T302"/>
  <c r="R302"/>
  <c r="P302"/>
  <c r="BI300"/>
  <c r="BH300"/>
  <c r="BG300"/>
  <c r="BF300"/>
  <c r="T300"/>
  <c r="R300"/>
  <c r="P300"/>
  <c r="BI296"/>
  <c r="BH296"/>
  <c r="BG296"/>
  <c r="BF296"/>
  <c r="T296"/>
  <c r="R296"/>
  <c r="P296"/>
  <c r="BI292"/>
  <c r="BH292"/>
  <c r="BG292"/>
  <c r="BF292"/>
  <c r="T292"/>
  <c r="R292"/>
  <c r="P292"/>
  <c r="BI289"/>
  <c r="BH289"/>
  <c r="BG289"/>
  <c r="BF289"/>
  <c r="T289"/>
  <c r="R289"/>
  <c r="P289"/>
  <c r="BI286"/>
  <c r="BH286"/>
  <c r="BG286"/>
  <c r="BF286"/>
  <c r="T286"/>
  <c r="R286"/>
  <c r="P286"/>
  <c r="BI284"/>
  <c r="BH284"/>
  <c r="BG284"/>
  <c r="BF284"/>
  <c r="T284"/>
  <c r="R284"/>
  <c r="P284"/>
  <c r="BI279"/>
  <c r="BH279"/>
  <c r="BG279"/>
  <c r="BF279"/>
  <c r="T279"/>
  <c r="R279"/>
  <c r="P279"/>
  <c r="BI278"/>
  <c r="BH278"/>
  <c r="BG278"/>
  <c r="BF278"/>
  <c r="T278"/>
  <c r="R278"/>
  <c r="P278"/>
  <c r="BI276"/>
  <c r="BH276"/>
  <c r="BG276"/>
  <c r="BF276"/>
  <c r="T276"/>
  <c r="R276"/>
  <c r="P276"/>
  <c r="BI274"/>
  <c r="BH274"/>
  <c r="BG274"/>
  <c r="BF274"/>
  <c r="T274"/>
  <c r="R274"/>
  <c r="P274"/>
  <c r="BI273"/>
  <c r="BH273"/>
  <c r="BG273"/>
  <c r="BF273"/>
  <c r="T273"/>
  <c r="R273"/>
  <c r="P273"/>
  <c r="BI271"/>
  <c r="BH271"/>
  <c r="BG271"/>
  <c r="BF271"/>
  <c r="T271"/>
  <c r="R271"/>
  <c r="P271"/>
  <c r="BI270"/>
  <c r="BH270"/>
  <c r="BG270"/>
  <c r="BF270"/>
  <c r="T270"/>
  <c r="R270"/>
  <c r="P270"/>
  <c r="BI268"/>
  <c r="BH268"/>
  <c r="BG268"/>
  <c r="BF268"/>
  <c r="T268"/>
  <c r="R268"/>
  <c r="P268"/>
  <c r="BI265"/>
  <c r="BH265"/>
  <c r="BG265"/>
  <c r="BF265"/>
  <c r="T265"/>
  <c r="R265"/>
  <c r="P265"/>
  <c r="BI261"/>
  <c r="BH261"/>
  <c r="BG261"/>
  <c r="BF261"/>
  <c r="T261"/>
  <c r="R261"/>
  <c r="P261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6"/>
  <c r="BH236"/>
  <c r="BG236"/>
  <c r="BF236"/>
  <c r="T236"/>
  <c r="R236"/>
  <c r="P236"/>
  <c r="BI232"/>
  <c r="BH232"/>
  <c r="BG232"/>
  <c r="BF232"/>
  <c r="T232"/>
  <c r="R232"/>
  <c r="P232"/>
  <c r="BI228"/>
  <c r="BH228"/>
  <c r="BG228"/>
  <c r="BF228"/>
  <c r="T228"/>
  <c r="R228"/>
  <c r="P228"/>
  <c r="BI227"/>
  <c r="BH227"/>
  <c r="BG227"/>
  <c r="BF227"/>
  <c r="T227"/>
  <c r="R227"/>
  <c r="P227"/>
  <c r="BI224"/>
  <c r="BH224"/>
  <c r="BG224"/>
  <c r="BF224"/>
  <c r="T224"/>
  <c r="R224"/>
  <c r="P224"/>
  <c r="BI221"/>
  <c r="BH221"/>
  <c r="BG221"/>
  <c r="BF221"/>
  <c r="T221"/>
  <c r="R221"/>
  <c r="P221"/>
  <c r="BI219"/>
  <c r="BH219"/>
  <c r="BG219"/>
  <c r="BF219"/>
  <c r="T219"/>
  <c r="R219"/>
  <c r="P219"/>
  <c r="BI210"/>
  <c r="BH210"/>
  <c r="BG210"/>
  <c r="BF210"/>
  <c r="T210"/>
  <c r="R210"/>
  <c r="P210"/>
  <c r="BI203"/>
  <c r="BH203"/>
  <c r="BG203"/>
  <c r="BF203"/>
  <c r="T203"/>
  <c r="R203"/>
  <c r="P203"/>
  <c r="BI196"/>
  <c r="BH196"/>
  <c r="BG196"/>
  <c r="BF196"/>
  <c r="T196"/>
  <c r="R196"/>
  <c r="P196"/>
  <c r="BI194"/>
  <c r="BH194"/>
  <c r="BG194"/>
  <c r="BF194"/>
  <c r="T194"/>
  <c r="R194"/>
  <c r="P194"/>
  <c r="BI189"/>
  <c r="BH189"/>
  <c r="BG189"/>
  <c r="BF189"/>
  <c r="T189"/>
  <c r="R189"/>
  <c r="P189"/>
  <c r="BI183"/>
  <c r="BH183"/>
  <c r="BG183"/>
  <c r="BF183"/>
  <c r="T183"/>
  <c r="R183"/>
  <c r="P183"/>
  <c r="BI173"/>
  <c r="BH173"/>
  <c r="BG173"/>
  <c r="BF173"/>
  <c r="T173"/>
  <c r="R173"/>
  <c r="P173"/>
  <c r="BI165"/>
  <c r="BH165"/>
  <c r="BG165"/>
  <c r="BF165"/>
  <c r="T165"/>
  <c r="R165"/>
  <c r="P165"/>
  <c r="BI156"/>
  <c r="BH156"/>
  <c r="BG156"/>
  <c r="BF156"/>
  <c r="T156"/>
  <c r="R156"/>
  <c r="P156"/>
  <c r="BI151"/>
  <c r="BH151"/>
  <c r="BG151"/>
  <c r="BF151"/>
  <c r="T151"/>
  <c r="R151"/>
  <c r="P151"/>
  <c r="BI146"/>
  <c r="BH146"/>
  <c r="BG146"/>
  <c r="BF146"/>
  <c r="T146"/>
  <c r="R146"/>
  <c r="P146"/>
  <c r="BI138"/>
  <c r="BH138"/>
  <c r="BG138"/>
  <c r="BF138"/>
  <c r="T138"/>
  <c r="R138"/>
  <c r="P138"/>
  <c r="BI130"/>
  <c r="BH130"/>
  <c r="BG130"/>
  <c r="BF130"/>
  <c r="T130"/>
  <c r="R130"/>
  <c r="P130"/>
  <c r="BI120"/>
  <c r="BH120"/>
  <c r="BG120"/>
  <c r="BF120"/>
  <c r="T120"/>
  <c r="R120"/>
  <c r="P120"/>
  <c r="BI118"/>
  <c r="BH118"/>
  <c r="BG118"/>
  <c r="BF118"/>
  <c r="T118"/>
  <c r="R118"/>
  <c r="P118"/>
  <c r="BI113"/>
  <c r="BH113"/>
  <c r="BG113"/>
  <c r="BF113"/>
  <c r="T113"/>
  <c r="R113"/>
  <c r="P113"/>
  <c r="BI101"/>
  <c r="BH101"/>
  <c r="BG101"/>
  <c r="BF101"/>
  <c r="T101"/>
  <c r="R101"/>
  <c r="P101"/>
  <c r="BI88"/>
  <c r="BH88"/>
  <c r="BG88"/>
  <c r="BF88"/>
  <c r="T88"/>
  <c r="R88"/>
  <c r="P88"/>
  <c r="J83"/>
  <c r="J82"/>
  <c r="F82"/>
  <c r="F80"/>
  <c r="E78"/>
  <c r="J55"/>
  <c r="J54"/>
  <c r="F54"/>
  <c r="F52"/>
  <c r="E50"/>
  <c r="J18"/>
  <c r="E18"/>
  <c r="F83"/>
  <c r="J17"/>
  <c r="J12"/>
  <c r="J80"/>
  <c r="E7"/>
  <c r="E48"/>
  <c i="1" r="L50"/>
  <c r="AM50"/>
  <c r="AM49"/>
  <c r="L49"/>
  <c r="AM47"/>
  <c r="L47"/>
  <c r="L45"/>
  <c r="L44"/>
  <c i="2" r="J120"/>
  <c i="3" r="J120"/>
  <c r="J94"/>
  <c i="2" r="BK236"/>
  <c r="J302"/>
  <c r="BK118"/>
  <c r="J210"/>
  <c r="BK173"/>
  <c r="BK183"/>
  <c i="3" r="J86"/>
  <c i="2" r="J383"/>
  <c r="J385"/>
  <c i="3" r="BK98"/>
  <c i="2" r="J379"/>
  <c r="J165"/>
  <c r="BK334"/>
  <c r="J387"/>
  <c r="J130"/>
  <c r="J249"/>
  <c r="BK265"/>
  <c i="3" r="J92"/>
  <c i="2" r="J203"/>
  <c r="BK221"/>
  <c r="J279"/>
  <c r="J406"/>
  <c r="BK302"/>
  <c r="BK270"/>
  <c r="J194"/>
  <c r="BK385"/>
  <c r="BK194"/>
  <c r="BK309"/>
  <c r="BK156"/>
  <c r="BK224"/>
  <c r="J253"/>
  <c r="BK324"/>
  <c i="3" r="BK100"/>
  <c i="2" r="J257"/>
  <c r="BK196"/>
  <c r="J354"/>
  <c r="J332"/>
  <c r="BK404"/>
  <c r="BK308"/>
  <c r="BK286"/>
  <c i="3" r="J98"/>
  <c i="2" r="J189"/>
  <c i="3" r="BK114"/>
  <c i="2" r="BK381"/>
  <c i="3" r="BK94"/>
  <c i="2" r="J245"/>
  <c r="J196"/>
  <c i="3" r="BK108"/>
  <c r="BK118"/>
  <c i="2" r="BK389"/>
  <c r="J156"/>
  <c r="J308"/>
  <c r="BK343"/>
  <c r="BK130"/>
  <c i="3" r="J100"/>
  <c i="2" r="J256"/>
  <c r="J232"/>
  <c r="J376"/>
  <c i="3" r="J104"/>
  <c i="2" r="J265"/>
  <c r="J361"/>
  <c r="J343"/>
  <c r="J284"/>
  <c r="J276"/>
  <c i="3" r="BK86"/>
  <c i="2" r="BK274"/>
  <c r="BK361"/>
  <c r="J346"/>
  <c r="BK101"/>
  <c r="J118"/>
  <c r="J224"/>
  <c i="3" r="J90"/>
  <c i="2" r="J396"/>
  <c r="BK146"/>
  <c r="BK329"/>
  <c r="J410"/>
  <c r="J404"/>
  <c r="BK251"/>
  <c r="J371"/>
  <c r="BK284"/>
  <c i="3" r="J118"/>
  <c i="2" r="BK371"/>
  <c r="J268"/>
  <c i="3" r="J116"/>
  <c i="2" r="BK120"/>
  <c r="J138"/>
  <c r="BK189"/>
  <c i="3" r="BK90"/>
  <c i="2" r="J334"/>
  <c r="J344"/>
  <c r="BK300"/>
  <c r="BK256"/>
  <c r="J286"/>
  <c i="3" r="BK110"/>
  <c i="2" r="BK356"/>
  <c r="J316"/>
  <c r="BK279"/>
  <c r="BK278"/>
  <c r="BK289"/>
  <c r="J369"/>
  <c i="3" r="BK102"/>
  <c r="BK92"/>
  <c i="2" r="BK203"/>
  <c r="J88"/>
  <c r="J251"/>
  <c r="BK245"/>
  <c r="BK273"/>
  <c r="J173"/>
  <c r="BK310"/>
  <c r="J113"/>
  <c r="J259"/>
  <c r="BK249"/>
  <c r="J311"/>
  <c i="3" r="J106"/>
  <c r="BK88"/>
  <c i="2" r="BK241"/>
  <c r="BK259"/>
  <c r="BK311"/>
  <c r="J398"/>
  <c r="BK138"/>
  <c r="BK151"/>
  <c r="BK210"/>
  <c i="3" r="J108"/>
  <c r="J110"/>
  <c i="2" r="J306"/>
  <c r="BK379"/>
  <c r="J389"/>
  <c r="BK347"/>
  <c r="J146"/>
  <c r="J236"/>
  <c r="J258"/>
  <c r="J278"/>
  <c r="BK243"/>
  <c r="J151"/>
  <c r="BK271"/>
  <c i="3" r="BK82"/>
  <c i="2" r="J255"/>
  <c r="BK307"/>
  <c r="J326"/>
  <c r="J356"/>
  <c r="BK341"/>
  <c r="J296"/>
  <c r="BK387"/>
  <c i="3" r="J82"/>
  <c i="2" r="BK369"/>
  <c r="J324"/>
  <c r="J381"/>
  <c r="BK376"/>
  <c r="BK318"/>
  <c r="J307"/>
  <c r="BK391"/>
  <c r="BK332"/>
  <c r="J304"/>
  <c r="BK410"/>
  <c r="J401"/>
  <c r="J271"/>
  <c i="1" r="AS54"/>
  <c i="2" r="J227"/>
  <c r="J374"/>
  <c r="BK383"/>
  <c r="BK316"/>
  <c i="3" r="BK104"/>
  <c i="2" r="J310"/>
  <c r="BK306"/>
  <c r="J309"/>
  <c i="3" r="J88"/>
  <c r="J96"/>
  <c i="2" r="J241"/>
  <c r="BK255"/>
  <c i="3" r="BK112"/>
  <c i="2" r="J261"/>
  <c r="BK258"/>
  <c r="BK268"/>
  <c r="J300"/>
  <c r="BK219"/>
  <c r="BK227"/>
  <c r="J341"/>
  <c r="BK326"/>
  <c i="3" r="J84"/>
  <c i="2" r="BK396"/>
  <c r="BK398"/>
  <c r="J289"/>
  <c r="BK344"/>
  <c r="BK364"/>
  <c r="J329"/>
  <c r="BK292"/>
  <c i="3" r="BK116"/>
  <c i="2" r="J270"/>
  <c r="BK296"/>
  <c r="J274"/>
  <c i="3" r="J112"/>
  <c i="2" r="BK346"/>
  <c i="3" r="J114"/>
  <c i="2" r="J391"/>
  <c r="BK406"/>
  <c r="BK113"/>
  <c r="BK232"/>
  <c r="J347"/>
  <c r="BK261"/>
  <c r="J243"/>
  <c r="BK276"/>
  <c i="3" r="BK106"/>
  <c i="2" r="J292"/>
  <c r="J364"/>
  <c r="J273"/>
  <c r="J183"/>
  <c r="BK228"/>
  <c i="3" r="BK96"/>
  <c i="2" r="J318"/>
  <c r="J219"/>
  <c r="J221"/>
  <c r="J101"/>
  <c r="BK88"/>
  <c r="BK374"/>
  <c r="BK257"/>
  <c i="3" r="BK84"/>
  <c i="2" r="BK401"/>
  <c r="BK304"/>
  <c r="J228"/>
  <c r="BK165"/>
  <c r="BK354"/>
  <c r="BK253"/>
  <c i="3" r="BK120"/>
  <c r="J102"/>
  <c i="2" l="1" r="BK87"/>
  <c r="J87"/>
  <c r="J60"/>
  <c r="T87"/>
  <c r="T209"/>
  <c r="P291"/>
  <c r="T331"/>
  <c r="T240"/>
  <c r="R299"/>
  <c r="P378"/>
  <c r="BK240"/>
  <c r="J240"/>
  <c r="J62"/>
  <c r="T299"/>
  <c r="T378"/>
  <c r="BK209"/>
  <c r="J209"/>
  <c r="J61"/>
  <c r="BK331"/>
  <c r="J331"/>
  <c r="J65"/>
  <c r="P240"/>
  <c r="P299"/>
  <c r="BK378"/>
  <c r="J378"/>
  <c r="J66"/>
  <c r="R87"/>
  <c r="P209"/>
  <c r="BK291"/>
  <c r="J291"/>
  <c r="J63"/>
  <c r="P331"/>
  <c r="R209"/>
  <c r="T291"/>
  <c r="R378"/>
  <c r="P87"/>
  <c r="BK299"/>
  <c r="J299"/>
  <c r="J64"/>
  <c r="R240"/>
  <c r="R291"/>
  <c r="R331"/>
  <c i="3" r="P81"/>
  <c r="P80"/>
  <c i="1" r="AU56"/>
  <c i="3" r="R81"/>
  <c r="R80"/>
  <c r="BK81"/>
  <c r="J81"/>
  <c r="J60"/>
  <c r="T81"/>
  <c r="T80"/>
  <c i="2" r="BK86"/>
  <c r="J86"/>
  <c r="J59"/>
  <c i="3" r="E48"/>
  <c r="BE84"/>
  <c r="BE86"/>
  <c r="BE92"/>
  <c r="BE96"/>
  <c r="BE114"/>
  <c r="BE118"/>
  <c r="J52"/>
  <c r="F77"/>
  <c r="BE82"/>
  <c r="BE90"/>
  <c r="BE106"/>
  <c r="BE116"/>
  <c r="BE120"/>
  <c r="BE94"/>
  <c r="BE98"/>
  <c r="BE100"/>
  <c r="BE104"/>
  <c r="BE108"/>
  <c r="BE110"/>
  <c r="BE112"/>
  <c r="BE88"/>
  <c r="BE102"/>
  <c i="2" r="BE311"/>
  <c r="BE346"/>
  <c r="BE113"/>
  <c r="BE219"/>
  <c r="BE329"/>
  <c r="BE228"/>
  <c r="F55"/>
  <c r="BE203"/>
  <c r="BE289"/>
  <c r="BE118"/>
  <c r="BE120"/>
  <c r="BE146"/>
  <c r="BE183"/>
  <c r="BE227"/>
  <c r="BE156"/>
  <c r="BE381"/>
  <c r="BE356"/>
  <c r="BE88"/>
  <c r="BE173"/>
  <c r="BE259"/>
  <c r="BE334"/>
  <c r="BE341"/>
  <c r="BE347"/>
  <c r="BE387"/>
  <c r="BE270"/>
  <c r="BE271"/>
  <c r="BE304"/>
  <c r="BE310"/>
  <c r="BE221"/>
  <c r="BE243"/>
  <c r="BE300"/>
  <c r="BE374"/>
  <c r="E76"/>
  <c r="BE224"/>
  <c r="BE236"/>
  <c r="BE241"/>
  <c r="BE249"/>
  <c r="BE361"/>
  <c r="BE101"/>
  <c r="BE138"/>
  <c r="BE376"/>
  <c r="BE389"/>
  <c r="BE273"/>
  <c r="J52"/>
  <c r="BE276"/>
  <c r="BE284"/>
  <c r="BE286"/>
  <c r="BE292"/>
  <c r="BE406"/>
  <c r="BE130"/>
  <c r="BE401"/>
  <c r="BE410"/>
  <c r="BE379"/>
  <c r="BE383"/>
  <c r="BE391"/>
  <c r="BE364"/>
  <c r="BE165"/>
  <c r="BE245"/>
  <c r="BE255"/>
  <c r="BE258"/>
  <c r="BE274"/>
  <c r="BE279"/>
  <c r="BE232"/>
  <c r="BE256"/>
  <c r="BE257"/>
  <c r="BE265"/>
  <c r="BE268"/>
  <c r="BE354"/>
  <c r="BE194"/>
  <c r="BE253"/>
  <c r="BE344"/>
  <c r="BE196"/>
  <c r="BE251"/>
  <c r="BE261"/>
  <c r="BE308"/>
  <c r="BE151"/>
  <c r="BE318"/>
  <c r="BE343"/>
  <c r="BE189"/>
  <c r="BE210"/>
  <c r="BE278"/>
  <c r="BE296"/>
  <c r="BE306"/>
  <c r="BE307"/>
  <c r="BE326"/>
  <c r="BE332"/>
  <c r="BE396"/>
  <c r="BE404"/>
  <c r="BE371"/>
  <c r="BE385"/>
  <c r="BE398"/>
  <c r="BE302"/>
  <c r="BE309"/>
  <c r="BE316"/>
  <c r="BE324"/>
  <c r="BE369"/>
  <c r="F37"/>
  <c i="1" r="BD55"/>
  <c i="2" r="F35"/>
  <c i="1" r="BB55"/>
  <c i="2" r="J34"/>
  <c i="1" r="AW55"/>
  <c i="2" r="F36"/>
  <c i="1" r="BC55"/>
  <c i="3" r="F35"/>
  <c i="1" r="BB56"/>
  <c i="3" r="F34"/>
  <c i="1" r="BA56"/>
  <c i="3" r="F36"/>
  <c i="1" r="BC56"/>
  <c i="3" r="J34"/>
  <c i="1" r="AW56"/>
  <c i="3" r="F37"/>
  <c i="1" r="BD56"/>
  <c i="2" r="F34"/>
  <c i="1" r="BA55"/>
  <c i="2" l="1" r="P86"/>
  <c i="1" r="AU55"/>
  <c i="2" r="R86"/>
  <c r="T86"/>
  <c i="3" r="BK80"/>
  <c r="J80"/>
  <c r="J59"/>
  <c i="1" r="AU54"/>
  <c r="BC54"/>
  <c r="W32"/>
  <c i="3" r="J33"/>
  <c i="1" r="AV56"/>
  <c r="AT56"/>
  <c i="3" r="F33"/>
  <c i="1" r="AZ56"/>
  <c r="BB54"/>
  <c r="AX54"/>
  <c i="2" r="J33"/>
  <c i="1" r="AV55"/>
  <c r="AT55"/>
  <c r="BA54"/>
  <c r="W30"/>
  <c i="2" r="J30"/>
  <c i="1" r="AG55"/>
  <c i="2" r="F33"/>
  <c i="1" r="AZ55"/>
  <c r="BD54"/>
  <c r="W33"/>
  <c l="1" r="AN55"/>
  <c i="2" r="J39"/>
  <c i="3" r="J30"/>
  <c i="1" r="AG56"/>
  <c r="AW54"/>
  <c r="AK30"/>
  <c r="AZ54"/>
  <c r="AV54"/>
  <c r="AK29"/>
  <c r="W31"/>
  <c r="AY54"/>
  <c i="3" l="1" r="J39"/>
  <c i="1" r="AN56"/>
  <c r="AG54"/>
  <c r="AK26"/>
  <c r="AK35"/>
  <c r="W29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<sst xmlns="http://schemas.openxmlformats.org/spreadsheetml/2006/main">
  <si>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</si>
  <si>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</si>
  <si>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</si>
  <si>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</si>
  <si>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</si>
  <si>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{8e446433-1c3e-4b3b-bc79-2a8e9dd78c0f}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</si>
  <si>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</si>
  <si>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</si>
  <si>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</si>
  <si>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</si>
  <si>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</si>
  <si>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</si>
  <si>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</si>
  <si>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</si>
  <si>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2024_32_1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</si>
  <si>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</si>
  <si>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</si>
  <si>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Revitalizace sídliště Severovýchod, Zábřeh - vegetační úpravy</t>
  </si>
  <si>
    <t>KSO:</t>
  </si>
  <si>
    <t/>
  </si>
  <si>
    <t>CC-CZ:</t>
  </si>
  <si>
    <t>Místo:</t>
  </si>
  <si>
    <t>Město Zábřeh, kat. úz. Zábřeh</t>
  </si>
  <si>
    <t>Datum:</t>
  </si>
  <si>
    <t>25. 11. 2024</t>
  </si>
  <si>
    <t>Zadavatel:</t>
  </si>
  <si>
    <t>IČ:</t>
  </si>
  <si>
    <t>00303640</t>
  </si>
  <si>
    <t>Město Zábřeh</t>
  </si>
  <si>
    <t>DIČ:</t>
  </si>
  <si>
    <t>CZ00303640</t>
  </si>
  <si>
    <t>Účastník:</t>
  </si>
  <si>
    <t>Vyplň údaj</t>
  </si>
  <si>
    <t>Projektant:</t>
  </si>
  <si>
    <t>17073456</t>
  </si>
  <si>
    <t>Atelier Gaia – krajinná architektura, s.r.o.</t>
  </si>
  <si>
    <t>CZ17073456</t>
  </si>
  <si>
    <t>True</t>
  </si>
  <si>
    <t>Zpracovatel:</t>
  </si>
  <si>
    <t>05594553</t>
  </si>
  <si>
    <t>Ing. Vojtěch Biolek, Ph.D.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</si>
  <si>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</si>
  <si>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podminky.urs.cz._x000d_
Rozpočet slouží výhradně a pouze pro výběr zhotovitele. Rozpočet je sestaven na základě vyhlášky č. 169/2016 Sb. Zhotovitel je povinen zkontrolovat rozpočet a doplnit chybějící položky. V opačném případě je zhotovitel povinen upozornit zadavatele na případné nedostatky. Ceny v nabídce musí vycházet nejen z předloženého soupisu výkonů, ale i ze znalosti celého projektu. Prostudování kompletní dokumentace je nutnou podmínkou předložení nabídky. Veškeré konstrukce se dodávají jako plně funkční celek. Zhotovitel je povinen zohlednit v nabídce veškeré stavební postupy a technologie, které lze z charaketeru stavebního rozsahu a místa plnění předpokládat.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</si>
  <si>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</si>
  <si>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</si>
  <si>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</si>
  <si>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</si>
  <si>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</si>
  <si>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</si>
  <si>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</si>
  <si>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</si>
  <si>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</si>
  <si>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</si>
  <si>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</si>
  <si>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</si>
  <si>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</si>
  <si>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</si>
  <si>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</si>
  <si>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</si>
  <si>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</si>
  <si>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</si>
  <si>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</si>
  <si>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</si>
  <si>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</si>
  <si>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</si>
  <si>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</si>
  <si>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</si>
  <si>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</si>
  <si>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</si>
  <si>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</si>
  <si>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</si>
  <si>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</si>
  <si>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</si>
  <si>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</si>
  <si>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</si>
  <si>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</si>
  <si>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</si>
  <si>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</si>
  <si>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</si>
  <si>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</si>
  <si>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</si>
  <si>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</si>
  <si>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800.E2</t>
  </si>
  <si>
    <t>Etapa II.</t>
  </si>
  <si>
    <t>STA</t>
  </si>
  <si>
    <t>1</t>
  </si>
  <si>
    <t>{690cf2fa-7a89-44b0-9d77-947b960917db}</t>
  </si>
  <si>
    <t>2</t>
  </si>
  <si>
    <t>VRN</t>
  </si>
  <si>
    <t>Vedlejší rozpočtové náklady</t>
  </si>
  <si>
    <t>{c0338931-7492-4638-a516-a3bb9e257e16}</t>
  </si>
  <si>
    <t>drenáž_obj</t>
  </si>
  <si>
    <t>12,915</t>
  </si>
  <si>
    <t>míchání_obj</t>
  </si>
  <si>
    <t>248,77</t>
  </si>
  <si>
    <t>KRYCÍ LIST SOUPISU PRACÍ</t>
  </si>
  <si>
    <t>odkop_obj</t>
  </si>
  <si>
    <t>175,682</t>
  </si>
  <si>
    <t>ornice_rozp_10_pl</t>
  </si>
  <si>
    <t>88</t>
  </si>
  <si>
    <t>ornice_rozp_20_pl</t>
  </si>
  <si>
    <t>753,6</t>
  </si>
  <si>
    <t>ornice_sejm_pl</t>
  </si>
  <si>
    <t>718,8</t>
  </si>
  <si>
    <t>Objekt:</t>
  </si>
  <si>
    <t>struk_sub_obj</t>
  </si>
  <si>
    <t>55</t>
  </si>
  <si>
    <t>SO 800.E2 - Etapa II.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</si>
  <si>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 Rozpočet slouží výhradně a pouze pro výběr zhotovitele. Rozpočet je sestaven na základě vyhlášky č. 169/2016 Sb. Zhotovitel je povinen zkontrolovat rozpočet a doplnit chybějící položky. V opačném případě je zhotovitel povinen upozornit zadavatele na případné nedostatky. Ceny v nabídce musí vycházet nejen z předloženého soupisu výkonů, ale i ze znalosti celého projektu. Prostudování kompletní dokumentace je nutnou podmínkou předložení nabídky. Veškeré konstrukce se dodávají jako plně funkční celek. Zhotovitel je povinen zohlednit v nabídce veškeré stavební postupy a technologie, které lze z charaketeru stavebního rozsahu a místa plnění předpokládat.</t>
  </si>
  <si>
    <t>REKAPITULACE ČLENĚNÍ SOUPISU PRACÍ</t>
  </si>
  <si>
    <t>Kód dílu - Popis</t>
  </si>
  <si>
    <t>Cena celkem [CZK]</t>
  </si>
  <si>
    <t>-1</t>
  </si>
  <si>
    <t>F.2 - Terénní úpravy, bioretenční plochy</t>
  </si>
  <si>
    <t>F.3 - Příprava stanoviště</t>
  </si>
  <si>
    <t>G.2 - Výsadba stromů</t>
  </si>
  <si>
    <t>H.1 - Ošetření stávajících keřů</t>
  </si>
  <si>
    <t>H.2 - Výsadba keřů</t>
  </si>
  <si>
    <t>I - Trvalky, cibuloviny a okrasné traviny</t>
  </si>
  <si>
    <t>K - Trávník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</si>
  <si>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</si>
  <si>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</si>
  <si>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</si>
  <si>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</si>
  <si>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</si>
  <si>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</si>
  <si>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</si>
  <si>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</si>
  <si>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</si>
  <si>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</si>
  <si>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</si>
  <si>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</si>
  <si>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</si>
  <si>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F.2</t>
  </si>
  <si>
    <t>Terénní úpravy, bioretenční plochy</t>
  </si>
  <si>
    <t>ROZPOCET</t>
  </si>
  <si>
    <t>K</t>
  </si>
  <si>
    <t>121151103</t>
  </si>
  <si>
    <t>Sejmutí ornice strojně při souvislé ploše do 100 m2, tl. vrstvy do 200 mm</t>
  </si>
  <si>
    <t>m2</t>
  </si>
  <si>
    <t>CS ÚRS 2024 02</t>
  </si>
  <si>
    <t>4</t>
  </si>
  <si>
    <t>1607753135</t>
  </si>
  <si>
    <t>Online PSC</t>
  </si>
  <si>
    <t>https://podminky.urs.cz/item/CS_URS_2024_02/121151103</t>
  </si>
  <si>
    <t>VV</t>
  </si>
  <si>
    <t>trávník bylinný</t>
  </si>
  <si>
    <t>oprava ploch stávajících - stržení tr. drnu, doplnění 10 cm travního substrátu/ornice</t>
  </si>
  <si>
    <t>88,0</t>
  </si>
  <si>
    <t>bioretenční záhon s keři</t>
  </si>
  <si>
    <t>odstranění 20 cm stávající zeminy + deponie v místě stavby</t>
  </si>
  <si>
    <t>16,2</t>
  </si>
  <si>
    <t>trvalkové záhony SV 5-8, SZ 1-11, JV 1-6</t>
  </si>
  <si>
    <t>odstranění 27 cm stávající zeminy + deponie v místě stavby</t>
  </si>
  <si>
    <t>614,6</t>
  </si>
  <si>
    <t>Mezisoučet</t>
  </si>
  <si>
    <t>3</t>
  </si>
  <si>
    <t>Součet</t>
  </si>
  <si>
    <t>122251102</t>
  </si>
  <si>
    <t>Odkopávky a prokopávky nezapažené strojně v hornině třídy těžitelnosti I skupiny 3 přes 20 do 50 m3</t>
  </si>
  <si>
    <t>m3</t>
  </si>
  <si>
    <t>-429209392</t>
  </si>
  <si>
    <t>https://podminky.urs.cz/item/CS_URS_2024_02/122251102</t>
  </si>
  <si>
    <t>výkop v místě kácených stromů 237-240</t>
  </si>
  <si>
    <t>55,0*1,0</t>
  </si>
  <si>
    <t>odstranění 70 cm stávající zeminy + deponie v místě stavby</t>
  </si>
  <si>
    <t>614,6*(0,27-0,1)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</si>
  <si>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</si>
  <si>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</si>
  <si>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1630785809</t>
  </si>
  <si>
    <t>https://podminky.urs.cz/item/CS_URS_2024_02/162351103</t>
  </si>
  <si>
    <t>ornice_sejm_pl*0,1</t>
  </si>
  <si>
    <t>171251201</t>
  </si>
  <si>
    <t>Uložení sypaniny na skládky nebo meziskládky bez hutnění s upravením uložené sypaniny do předepsaného tvaru</t>
  </si>
  <si>
    <t>2140419083</t>
  </si>
  <si>
    <t>https://podminky.urs.cz/item/CS_URS_2024_02/171251201</t>
  </si>
  <si>
    <t>5</t>
  </si>
  <si>
    <t>184854113</t>
  </si>
  <si>
    <t>Míchání vegetačních substrátů strojně v homogenizačním zařízení, v množství přes 10 do 100 m3</t>
  </si>
  <si>
    <t>-1813993741</t>
  </si>
  <si>
    <t>https://podminky.urs.cz/item/CS_URS_2024_02/184854113</t>
  </si>
  <si>
    <t>strukturní substrát</t>
  </si>
  <si>
    <t>86,1*0,5</t>
  </si>
  <si>
    <t>753,6*0,2</t>
  </si>
  <si>
    <t>6</t>
  </si>
  <si>
    <t>M</t>
  </si>
  <si>
    <t>103211X2</t>
  </si>
  <si>
    <t>kompost</t>
  </si>
  <si>
    <t>vlastní</t>
  </si>
  <si>
    <t>8</t>
  </si>
  <si>
    <t>-128493674</t>
  </si>
  <si>
    <t>(55,0*1,0)*0,1</t>
  </si>
  <si>
    <t>(86,1*0,5)*0,2</t>
  </si>
  <si>
    <t>(753,6*0,2)*0,3</t>
  </si>
  <si>
    <t>7</t>
  </si>
  <si>
    <t>103211X3</t>
  </si>
  <si>
    <t>biouhel s mykorh. houbami</t>
  </si>
  <si>
    <t>-539179673</t>
  </si>
  <si>
    <t>(753,6*0,2)*0,2</t>
  </si>
  <si>
    <t>58343872</t>
  </si>
  <si>
    <t>kamenivo drcené hrubé frakce 8/16</t>
  </si>
  <si>
    <t>t</t>
  </si>
  <si>
    <t>-216351893</t>
  </si>
  <si>
    <t>(86,1*0,5)*0,3</t>
  </si>
  <si>
    <t>12,915*2 'Přepočtené koeficientem množství</t>
  </si>
  <si>
    <t>9</t>
  </si>
  <si>
    <t>58343930</t>
  </si>
  <si>
    <t>kamenivo drcené hrubé frakce 16/32</t>
  </si>
  <si>
    <t>1381931967</t>
  </si>
  <si>
    <t>(55,0*1,0)*0,7</t>
  </si>
  <si>
    <t>38,5*2 'Přepočtené koeficientem množství</t>
  </si>
  <si>
    <t>10</t>
  </si>
  <si>
    <t>167151101</t>
  </si>
  <si>
    <t>Nakládání, skládání a překládání neulehlého výkopku nebo sypaniny strojně nakládání, množství do 100 m3, z horniny třídy těžitelnosti I, skupiny 1 až 3</t>
  </si>
  <si>
    <t>248968424</t>
  </si>
  <si>
    <t>https://podminky.urs.cz/item/CS_URS_2024_02/167151101</t>
  </si>
  <si>
    <t>ornice_rozp_10_pl*0,1</t>
  </si>
  <si>
    <t>ornice_rozp_20_pl*0,2</t>
  </si>
  <si>
    <t>ornice_rozp_10_pl*0,5</t>
  </si>
  <si>
    <t>11</t>
  </si>
  <si>
    <t>-355093950</t>
  </si>
  <si>
    <t>181351003</t>
  </si>
  <si>
    <t>Rozprostření a urovnání ornice v rovině nebo ve svahu sklonu do 1:5 strojně při souvislé ploše do 100 m2, tl. vrstvy do 200 mm</t>
  </si>
  <si>
    <t>1327387760</t>
  </si>
  <si>
    <t>https://podminky.urs.cz/item/CS_URS_2024_02/181351003</t>
  </si>
  <si>
    <t>13</t>
  </si>
  <si>
    <t>181351007</t>
  </si>
  <si>
    <t>Rozprostření a urovnání ornice v rovině nebo ve svahu sklonu do 1:5 strojně při souvislé ploše do 100 m2, tl. vrstvy přes 400 do 500 mm</t>
  </si>
  <si>
    <t>-545429398</t>
  </si>
  <si>
    <t>https://podminky.urs.cz/item/CS_URS_2024_02/181351007</t>
  </si>
  <si>
    <t>86,1</t>
  </si>
  <si>
    <t>ornice_rozp_50_pl</t>
  </si>
  <si>
    <t>14</t>
  </si>
  <si>
    <t>10371500</t>
  </si>
  <si>
    <t>substrát pro trávníky VL</t>
  </si>
  <si>
    <t>2008815147</t>
  </si>
  <si>
    <t>88,0*0,1</t>
  </si>
  <si>
    <t>15</t>
  </si>
  <si>
    <t>174211101</t>
  </si>
  <si>
    <t>Zásyp sypaninou z jakékoliv horniny ručně s uložením výkopku ve vrstvách bez zhutnění jam, šachet, rýh nebo kolem objektů v těchto vykopávkách</t>
  </si>
  <si>
    <t>1347486471</t>
  </si>
  <si>
    <t>https://podminky.urs.cz/item/CS_URS_2024_02/174211101</t>
  </si>
  <si>
    <t>16</t>
  </si>
  <si>
    <t>-1107587647</t>
  </si>
  <si>
    <t>doplnění dren. Vrstvy 15cm (ŠD 16/32)</t>
  </si>
  <si>
    <t>(86,1*0,15)</t>
  </si>
  <si>
    <t>17</t>
  </si>
  <si>
    <t>-190970433</t>
  </si>
  <si>
    <t>Strukturní substrát</t>
  </si>
  <si>
    <t>F.3</t>
  </si>
  <si>
    <t>Příprava stanoviště</t>
  </si>
  <si>
    <t>18</t>
  </si>
  <si>
    <t>183402121</t>
  </si>
  <si>
    <t>Rozrušení půdy na hloubku přes 50 do 150 mm souvislé plochy do 500 m2 v rovině nebo na svahu do 1:5</t>
  </si>
  <si>
    <t>-876206076</t>
  </si>
  <si>
    <t>https://podminky.urs.cz/item/CS_URS_2024_02/183402121</t>
  </si>
  <si>
    <t>285,0</t>
  </si>
  <si>
    <t>bioret. trávník</t>
  </si>
  <si>
    <t>19</t>
  </si>
  <si>
    <t>183403153</t>
  </si>
  <si>
    <t>Obdělání půdy hrabáním v rovině nebo na svahu do 1:5</t>
  </si>
  <si>
    <t>1939828788</t>
  </si>
  <si>
    <t>https://podminky.urs.cz/item/CS_URS_2024_02/183403153</t>
  </si>
  <si>
    <t>20</t>
  </si>
  <si>
    <t>184853511</t>
  </si>
  <si>
    <t>Chemické odplevelení půdy před založením kultury, trávníku nebo zpevněných ploch strojně o výměře jednotlivě přes 20 m2 postřikem na široko v rovině nebo na svahu do 1:5</t>
  </si>
  <si>
    <t>2061003824</t>
  </si>
  <si>
    <t>https://podminky.urs.cz/item/CS_URS_2024_02/184853511</t>
  </si>
  <si>
    <t>1124,7*2 'Přepočtené koeficientem množství</t>
  </si>
  <si>
    <t>181111121</t>
  </si>
  <si>
    <t>Plošná úprava terénu v zemině skupiny 1 až 4 s urovnáním povrchu bez doplnění ornice souvislé plochy do 500 m2 při nerovnostech terénu přes 100 do 150 mm v rovině nebo na svahu do 1:5</t>
  </si>
  <si>
    <t>2121961695</t>
  </si>
  <si>
    <t>https://podminky.urs.cz/item/CS_URS_2024_02/181111121</t>
  </si>
  <si>
    <t>P</t>
  </si>
  <si>
    <t>Poznámka k položce:_x000d_
modelace finálního povrchu._x000d_
_x000d_
Rovina nemá na měřeném úseku dlouhém 4m vykazovat odchylky větší než 5cm. Napojení na okolní plochy musí být plynulé s nejvyšší přípustnou odchylkou 3 cm směrem dolů.</t>
  </si>
  <si>
    <t>22</t>
  </si>
  <si>
    <t>185000R01</t>
  </si>
  <si>
    <t>Odstranění zbytků po stavební činnosti - cizí příměsi, odpady, větší hroudy, atd. včetně odvozu do 20 km</t>
  </si>
  <si>
    <t>-516021674</t>
  </si>
  <si>
    <t>23</t>
  </si>
  <si>
    <t>997013635</t>
  </si>
  <si>
    <t>Poplatek za uložení stavebního odpadu na skládce (skládkovné) komunálního zatříděného do Katalogu odpadů pod kódem 20 03 01</t>
  </si>
  <si>
    <t>254790142</t>
  </si>
  <si>
    <t>https://podminky.urs.cz/item/CS_URS_2024_02/997013635</t>
  </si>
  <si>
    <t>Poznámka k položce:_x000d_
Předpokládaná hmotnost - bude doložena skutečnost dle vážních lístků.</t>
  </si>
  <si>
    <t>1124,7*0,0001 'Přepočtené koeficientem množství</t>
  </si>
  <si>
    <t>24</t>
  </si>
  <si>
    <t>997221873</t>
  </si>
  <si>
    <t>Poplatek za uložení stavebního odpadu na recyklační skládce (skládkovné) zeminy a kamení zatříděného do Katalogu odpadů pod kódem 17 05 04</t>
  </si>
  <si>
    <t>1184629286</t>
  </si>
  <si>
    <t>https://podminky.urs.cz/item/CS_URS_2024_02/997221873</t>
  </si>
  <si>
    <t>1124,7*0,001 'Přepočtené koeficientem množství</t>
  </si>
  <si>
    <t>25</t>
  </si>
  <si>
    <t>997221858</t>
  </si>
  <si>
    <t>Poplatek za uložení stavebního odpadu na recyklační skládce (skládkovné) z rostlinných pletiv zatříděného do Katalogu odpadů pod kódem 02 01 03</t>
  </si>
  <si>
    <t>-302714229</t>
  </si>
  <si>
    <t>https://podminky.urs.cz/item/CS_URS_2024_02/997221858</t>
  </si>
  <si>
    <t>G.2</t>
  </si>
  <si>
    <t>Výsadba stromů</t>
  </si>
  <si>
    <t>26</t>
  </si>
  <si>
    <t>119005153</t>
  </si>
  <si>
    <t>Vytyčení výsadeb s rozmístěním rostlin dle projektové dokumentace solitérních přes 10 do 50 kusů</t>
  </si>
  <si>
    <t>kus</t>
  </si>
  <si>
    <t>76065176</t>
  </si>
  <si>
    <t>https://podminky.urs.cz/item/CS_URS_2024_02/119005153</t>
  </si>
  <si>
    <t>27</t>
  </si>
  <si>
    <t>183101222</t>
  </si>
  <si>
    <t>Hloubení jamek pro vysazování rostlin v zemině skupiny 1 až 4 s výměnou půdy z 50% v rovině nebo na svahu do 1:5, objemu přes 1,00 do 2,00 m3</t>
  </si>
  <si>
    <t>486897317</t>
  </si>
  <si>
    <t>https://podminky.urs.cz/item/CS_URS_2024_02/183101222</t>
  </si>
  <si>
    <t>28</t>
  </si>
  <si>
    <t>184814211</t>
  </si>
  <si>
    <t>Míchání vegetačních substrátů ručně přehozením přes síto</t>
  </si>
  <si>
    <t>1359375114</t>
  </si>
  <si>
    <t>https://podminky.urs.cz/item/CS_URS_2024_02/184814211</t>
  </si>
  <si>
    <t>2,0*2,0*1,0*12</t>
  </si>
  <si>
    <t>29</t>
  </si>
  <si>
    <t>1688291669</t>
  </si>
  <si>
    <t>48*0,3 'Přepočtené koeficientem množství</t>
  </si>
  <si>
    <t>30</t>
  </si>
  <si>
    <t>1743328425</t>
  </si>
  <si>
    <t>48*0,2 'Přepočtené koeficientem množství</t>
  </si>
  <si>
    <t>31</t>
  </si>
  <si>
    <t>184102115</t>
  </si>
  <si>
    <t>Výsadba dřeviny s balem do předem vyhloubené jamky se zalitím v rovině nebo na svahu do 1:5, při průměru balu přes 500 do 600 mm</t>
  </si>
  <si>
    <t>1755904004</t>
  </si>
  <si>
    <t>https://podminky.urs.cz/item/CS_URS_2024_02/184102115</t>
  </si>
  <si>
    <t>32</t>
  </si>
  <si>
    <t>FO1</t>
  </si>
  <si>
    <t>Fraxinus ornus ; Vk 2,2m, ok 14/16, 3xv, Co/dtbal</t>
  </si>
  <si>
    <t>-422753254</t>
  </si>
  <si>
    <t>33</t>
  </si>
  <si>
    <t>CC1</t>
  </si>
  <si>
    <t>Corylus colurna; Vk 2,2m, ok 14/16, 3xv, Co/dtbal</t>
  </si>
  <si>
    <t>2006078924</t>
  </si>
  <si>
    <t>34</t>
  </si>
  <si>
    <t>PN1</t>
  </si>
  <si>
    <t>Pinus nigra; solitera, v 150-175cm, 4xv, Co/ dtbal</t>
  </si>
  <si>
    <t>2053725803</t>
  </si>
  <si>
    <t>35</t>
  </si>
  <si>
    <t>SJ1</t>
  </si>
  <si>
    <t>Sophora japonica; Vk 2,2m, ok 16/18, 3xv, Co/dtbal</t>
  </si>
  <si>
    <t>915214191</t>
  </si>
  <si>
    <t>36</t>
  </si>
  <si>
    <t>184215412</t>
  </si>
  <si>
    <t>Zhotovení závlahové mísy u solitérních dřevin v rovině nebo na svahu do 1:5, o průměru mísy přes 0,5 do 1 m</t>
  </si>
  <si>
    <t>105092566</t>
  </si>
  <si>
    <t>https://podminky.urs.cz/item/CS_URS_2024_02/184215412</t>
  </si>
  <si>
    <t>37</t>
  </si>
  <si>
    <t>184911421</t>
  </si>
  <si>
    <t>Mulčování vysazených rostlin mulčovací kůrou, tl. do 100 mm v rovině nebo na svahu do 1:5</t>
  </si>
  <si>
    <t>1010108274</t>
  </si>
  <si>
    <t>https://podminky.urs.cz/item/CS_URS_2024_02/184911421</t>
  </si>
  <si>
    <t>(0,5*0,5*PI)*12</t>
  </si>
  <si>
    <t>38</t>
  </si>
  <si>
    <t>103911R1</t>
  </si>
  <si>
    <t>drcená borka</t>
  </si>
  <si>
    <t>-1473590662</t>
  </si>
  <si>
    <t>Poznámka k položce:_x000d_
v rámci realizace bude rozhodnuto zda bude použita nadrcená hmota z kácení dřevin.</t>
  </si>
  <si>
    <t>9,425*0,103 'Přepočtené koeficientem množství</t>
  </si>
  <si>
    <t>39</t>
  </si>
  <si>
    <t>184801121</t>
  </si>
  <si>
    <t>Ošetření vysazených dřevin solitérních v rovině nebo na svahu do 1:5</t>
  </si>
  <si>
    <t>189570041</t>
  </si>
  <si>
    <t>https://podminky.urs.cz/item/CS_URS_2024_02/184801121</t>
  </si>
  <si>
    <t>40</t>
  </si>
  <si>
    <t>1848131X1</t>
  </si>
  <si>
    <t>Ochranný nátěr kmene stromu do výšky min 2m do 180 mm vč. dodávky materiálu</t>
  </si>
  <si>
    <t>-1021312289</t>
  </si>
  <si>
    <t>41</t>
  </si>
  <si>
    <t>184813241</t>
  </si>
  <si>
    <t>Zřízení ochrany paty kmene dřeviny perforovanou flexibilní plastovou chráničkou</t>
  </si>
  <si>
    <t>-2082189001</t>
  </si>
  <si>
    <t>https://podminky.urs.cz/item/CS_URS_2024_02/184813241</t>
  </si>
  <si>
    <t>42</t>
  </si>
  <si>
    <t>28357001</t>
  </si>
  <si>
    <t>chránička perforovaná PE k ochraně paty kmene stromku před poškozením strunovou sekačkou</t>
  </si>
  <si>
    <t>-1864719735</t>
  </si>
  <si>
    <t>43</t>
  </si>
  <si>
    <t>184215133</t>
  </si>
  <si>
    <t>Ukotvení dřeviny kůly v rovině nebo na svahu do 1:5 třemi kůly, délky přes 2 do 3 m</t>
  </si>
  <si>
    <t>-717340192</t>
  </si>
  <si>
    <t>https://podminky.urs.cz/item/CS_URS_2024_02/184215133</t>
  </si>
  <si>
    <t>44</t>
  </si>
  <si>
    <t>60591255</t>
  </si>
  <si>
    <t>kůl vyvazovací dřevěný impregnovaný D 8cm dl 2,5m</t>
  </si>
  <si>
    <t>-2122968504</t>
  </si>
  <si>
    <t>12*3 'Přepočtené koeficientem množství</t>
  </si>
  <si>
    <t>45</t>
  </si>
  <si>
    <t>605912R1</t>
  </si>
  <si>
    <t>kůl vyvazovací dřevěný impregnovaný D 8cm dl 2,5m - půlený</t>
  </si>
  <si>
    <t>107815386</t>
  </si>
  <si>
    <t>46</t>
  </si>
  <si>
    <t>185804311</t>
  </si>
  <si>
    <t>Zalití rostlin vodou plochy záhonů jednotlivě do 20 m2</t>
  </si>
  <si>
    <t>-944649087</t>
  </si>
  <si>
    <t>https://podminky.urs.cz/item/CS_URS_2024_02/185804311</t>
  </si>
  <si>
    <t>Poznámka k položce:_x000d_
zohlednit v ceně, že se jedná o postupnou zálivku</t>
  </si>
  <si>
    <t>(0,1*12)</t>
  </si>
  <si>
    <t>47</t>
  </si>
  <si>
    <t>185851121</t>
  </si>
  <si>
    <t>Dovoz vody pro zálivku rostlin na vzdálenost do 1000 m</t>
  </si>
  <si>
    <t>390809248</t>
  </si>
  <si>
    <t>https://podminky.urs.cz/item/CS_URS_2024_02/185851121</t>
  </si>
  <si>
    <t>48</t>
  </si>
  <si>
    <t>185851129</t>
  </si>
  <si>
    <t>Dovoz vody pro zálivku rostlin Příplatek k ceně za každých dalších i započatých 1000 m</t>
  </si>
  <si>
    <t>1047745570</t>
  </si>
  <si>
    <t>https://podminky.urs.cz/item/CS_URS_2024_02/185851129</t>
  </si>
  <si>
    <t>1,2*9 'Přepočtené koeficientem množství</t>
  </si>
  <si>
    <t>49</t>
  </si>
  <si>
    <t>998231311</t>
  </si>
  <si>
    <t>Přesun hmot pro sadovnické a krajinářské úpravy strojně dopravní vzdálenost do 5000 m</t>
  </si>
  <si>
    <t>-151513605</t>
  </si>
  <si>
    <t>https://podminky.urs.cz/item/CS_URS_2024_02/998231311</t>
  </si>
  <si>
    <t>H.1</t>
  </si>
  <si>
    <t>Ošetření stávajících keřů</t>
  </si>
  <si>
    <t>50</t>
  </si>
  <si>
    <t>1848031R1</t>
  </si>
  <si>
    <t>Zdravotní řez (RZ) keřů výšky do 4 m s odvozem odpadu do 20 km</t>
  </si>
  <si>
    <t>-1448220077</t>
  </si>
  <si>
    <t>SK16</t>
  </si>
  <si>
    <t>18,0</t>
  </si>
  <si>
    <t>51</t>
  </si>
  <si>
    <t>-1510768693</t>
  </si>
  <si>
    <t>H.2</t>
  </si>
  <si>
    <t>Výsadba keřů</t>
  </si>
  <si>
    <t>52</t>
  </si>
  <si>
    <t>1235155066</t>
  </si>
  <si>
    <t>53</t>
  </si>
  <si>
    <t>183111114</t>
  </si>
  <si>
    <t>Hloubení jamek pro vysazování rostlin v zemině skupiny 1 až 4 bez výměny půdy v rovině nebo na svahu do 1:5, objemu přes 0,01 do 0,02 m3</t>
  </si>
  <si>
    <t>1508102607</t>
  </si>
  <si>
    <t>https://podminky.urs.cz/item/CS_URS_2024_02/183111114</t>
  </si>
  <si>
    <t>54</t>
  </si>
  <si>
    <t>184102211</t>
  </si>
  <si>
    <t>Výsadba keře bez balu do předem vyhloubené jamky se zalitím v rovině nebo na svahu do 1:5 výšky do 1 m v terénu</t>
  </si>
  <si>
    <t>451596850</t>
  </si>
  <si>
    <t>https://podminky.urs.cz/item/CS_URS_2024_02/184102211</t>
  </si>
  <si>
    <t>FI</t>
  </si>
  <si>
    <t>Forsythia x intermedia ´Lynwood´ , 40-60 cm</t>
  </si>
  <si>
    <t>464827603</t>
  </si>
  <si>
    <t>56</t>
  </si>
  <si>
    <t>PE</t>
  </si>
  <si>
    <t>Philadelphus hybrida ´Erectus , 40-60 cm</t>
  </si>
  <si>
    <t>-1166547289</t>
  </si>
  <si>
    <t>57</t>
  </si>
  <si>
    <t>PL</t>
  </si>
  <si>
    <t>Prunus laurocerasus 'Etna' , 80-100 cm</t>
  </si>
  <si>
    <t>-201318170</t>
  </si>
  <si>
    <t>58</t>
  </si>
  <si>
    <t>PO</t>
  </si>
  <si>
    <t>Physocarpus opulifolius ´Diabolo´ , 40-60 cm</t>
  </si>
  <si>
    <t>-225192046</t>
  </si>
  <si>
    <t>59</t>
  </si>
  <si>
    <t>RH</t>
  </si>
  <si>
    <t>Rosa hugonis , 40-60 cm</t>
  </si>
  <si>
    <t>1883641318</t>
  </si>
  <si>
    <t>60</t>
  </si>
  <si>
    <t>184911161</t>
  </si>
  <si>
    <t>Mulčování záhonů kačírkem nebo drceným kamenivem tloušťky mulče přes 50 do 100 mm v rovině nebo na svahu do 1:5</t>
  </si>
  <si>
    <t>665191564</t>
  </si>
  <si>
    <t>https://podminky.urs.cz/item/CS_URS_2024_02/184911161</t>
  </si>
  <si>
    <t>61</t>
  </si>
  <si>
    <t>583336R1</t>
  </si>
  <si>
    <t>minerální mulč frakce 8/16</t>
  </si>
  <si>
    <t>125784918</t>
  </si>
  <si>
    <t>86,1*0,07 'Přepočtené koeficientem množství</t>
  </si>
  <si>
    <t>62</t>
  </si>
  <si>
    <t>-361490357</t>
  </si>
  <si>
    <t>39*0,005</t>
  </si>
  <si>
    <t>63</t>
  </si>
  <si>
    <t>-530129633</t>
  </si>
  <si>
    <t>64</t>
  </si>
  <si>
    <t>1876789863</t>
  </si>
  <si>
    <t>0,195*9 'Přepočtené koeficientem množství</t>
  </si>
  <si>
    <t>65</t>
  </si>
  <si>
    <t>109568861</t>
  </si>
  <si>
    <t>I</t>
  </si>
  <si>
    <t>Trvalky, cibuloviny a okrasné traviny</t>
  </si>
  <si>
    <t>66</t>
  </si>
  <si>
    <t>119005122</t>
  </si>
  <si>
    <t>Vytyčení výsadeb s rozmístěním rostlin dle projektové dokumentace zapojených nebo v záhonu, plochy přes 10 do 100 m2 do plochy individuálně</t>
  </si>
  <si>
    <t>-1124054127</t>
  </si>
  <si>
    <t>https://podminky.urs.cz/item/CS_URS_2024_02/119005122</t>
  </si>
  <si>
    <t>67</t>
  </si>
  <si>
    <t>183111111</t>
  </si>
  <si>
    <t>Hloubení jamek pro vysazování rostlin v zemině skupiny 1 až 4 bez výměny půdy v rovině nebo na svahu do 1:5, objemu do 0,002 m3</t>
  </si>
  <si>
    <t>2030867123</t>
  </si>
  <si>
    <t>https://podminky.urs.cz/item/CS_URS_2024_02/183111111</t>
  </si>
  <si>
    <t>trvalky</t>
  </si>
  <si>
    <t>3584</t>
  </si>
  <si>
    <t>cibuloviny</t>
  </si>
  <si>
    <t>588</t>
  </si>
  <si>
    <t>68</t>
  </si>
  <si>
    <t>183211313</t>
  </si>
  <si>
    <t>Výsadba květin do připravené půdy se zalitím do připravené půdy, se zalitím cibulí nebo hlíz</t>
  </si>
  <si>
    <t>-1672706123</t>
  </si>
  <si>
    <t>https://podminky.urs.cz/item/CS_URS_2024_02/183211313</t>
  </si>
  <si>
    <t>69</t>
  </si>
  <si>
    <t>CIB</t>
  </si>
  <si>
    <t>cibuloviny - seznam dle PD</t>
  </si>
  <si>
    <t>-706216885</t>
  </si>
  <si>
    <t>70</t>
  </si>
  <si>
    <t>183211322</t>
  </si>
  <si>
    <t>Výsadba květin do připravené půdy se zalitím do připravené půdy, se zalitím květin krytokořenných o průměru kontejneru přes 80 do 120 mm</t>
  </si>
  <si>
    <t>-1271798205</t>
  </si>
  <si>
    <t>https://podminky.urs.cz/item/CS_URS_2024_02/183211322</t>
  </si>
  <si>
    <t>71</t>
  </si>
  <si>
    <t>TRV</t>
  </si>
  <si>
    <t>trvalky, K9 - seznam dle PD</t>
  </si>
  <si>
    <t>-1944972964</t>
  </si>
  <si>
    <t>72</t>
  </si>
  <si>
    <t>34049717</t>
  </si>
  <si>
    <t>SZ1-SZ11</t>
  </si>
  <si>
    <t>294,9</t>
  </si>
  <si>
    <t>JV1-JV6</t>
  </si>
  <si>
    <t>184,0</t>
  </si>
  <si>
    <t>73</t>
  </si>
  <si>
    <t>13801764</t>
  </si>
  <si>
    <t>478,9*0,07 'Přepočtené koeficientem množství</t>
  </si>
  <si>
    <t>74</t>
  </si>
  <si>
    <t>1338979085</t>
  </si>
  <si>
    <t>SV5-SV8</t>
  </si>
  <si>
    <t>274,7</t>
  </si>
  <si>
    <t>75</t>
  </si>
  <si>
    <t>10391100</t>
  </si>
  <si>
    <t>kůra mulčovací VL</t>
  </si>
  <si>
    <t>885780903</t>
  </si>
  <si>
    <t>Poznámka k položce:_x000d_
v rámci realizace se rozhodne o možnosti mulčování nadrcenou štěpkou z kácení dřevin.</t>
  </si>
  <si>
    <t>274,7*0,07 'Přepočtené koeficientem množství</t>
  </si>
  <si>
    <t>76</t>
  </si>
  <si>
    <t>-1330170141</t>
  </si>
  <si>
    <t>753,6*0,05</t>
  </si>
  <si>
    <t>77</t>
  </si>
  <si>
    <t>1967773063</t>
  </si>
  <si>
    <t>78</t>
  </si>
  <si>
    <t>1798109764</t>
  </si>
  <si>
    <t>37,68*9 'Přepočtené koeficientem množství</t>
  </si>
  <si>
    <t>79</t>
  </si>
  <si>
    <t>185804111</t>
  </si>
  <si>
    <t>Ošetření vysazených květin jednorázové v rovině</t>
  </si>
  <si>
    <t>-1712026946</t>
  </si>
  <si>
    <t>https://podminky.urs.cz/item/CS_URS_2024_02/185804111</t>
  </si>
  <si>
    <t>80</t>
  </si>
  <si>
    <t>570542248</t>
  </si>
  <si>
    <t>Trávník</t>
  </si>
  <si>
    <t>81</t>
  </si>
  <si>
    <t>183451411</t>
  </si>
  <si>
    <t>Prořezání trávníku hloubky do 5 mm, bez přísevu travního osiva, při souvislé ploše do 1000 m2 v rovině nebo na svahu do 1:5</t>
  </si>
  <si>
    <t>-1106059407</t>
  </si>
  <si>
    <t>https://podminky.urs.cz/item/CS_URS_2024_02/183451411</t>
  </si>
  <si>
    <t>82</t>
  </si>
  <si>
    <t>183451311</t>
  </si>
  <si>
    <t>Provzdušnění travnatých ploch hloubky do 100 mm, průměru provzdušňovacích otvorů do 25 mm bez přísevu travního osiva, souvislé plochy do 1000 m2 v rovině nebo na svahu do 1:5</t>
  </si>
  <si>
    <t>-869662492</t>
  </si>
  <si>
    <t>https://podminky.urs.cz/item/CS_URS_2024_02/183451311</t>
  </si>
  <si>
    <t>83</t>
  </si>
  <si>
    <t>-1455359065</t>
  </si>
  <si>
    <t>84</t>
  </si>
  <si>
    <t>181411131</t>
  </si>
  <si>
    <t>Založení trávníku na půdě předem připravené plochy do 1000 m2 výsevem včetně utažení parkového v rovině nebo na svahu do 1:5</t>
  </si>
  <si>
    <t>98084603</t>
  </si>
  <si>
    <t>https://podminky.urs.cz/item/CS_URS_2024_02/181411131</t>
  </si>
  <si>
    <t>85</t>
  </si>
  <si>
    <t>005724R1</t>
  </si>
  <si>
    <t>osivo směs bylinný travník - specifikace dle PD</t>
  </si>
  <si>
    <t>kg</t>
  </si>
  <si>
    <t>-1893036077</t>
  </si>
  <si>
    <t>281*0,015 'Přepočtené koeficientem množství</t>
  </si>
  <si>
    <t>86</t>
  </si>
  <si>
    <t>183403161</t>
  </si>
  <si>
    <t>Obdělání půdy válením v rovině nebo na svahu do 1:5</t>
  </si>
  <si>
    <t>856408020</t>
  </si>
  <si>
    <t>https://podminky.urs.cz/item/CS_URS_2024_02/183403161</t>
  </si>
  <si>
    <t>87</t>
  </si>
  <si>
    <t>185804312</t>
  </si>
  <si>
    <t>Zalití rostlin vodou plochy záhonů jednotlivě přes 20 m2</t>
  </si>
  <si>
    <t>-1027738903</t>
  </si>
  <si>
    <t>https://podminky.urs.cz/item/CS_URS_2024_02/185804312</t>
  </si>
  <si>
    <t>Poznámka k položce:_x000d_
četnost zálivky bude upravena dle aktuálních podmínek</t>
  </si>
  <si>
    <t>(0,015*281,0)*5</t>
  </si>
  <si>
    <t>-1162326338</t>
  </si>
  <si>
    <t>89</t>
  </si>
  <si>
    <t>-1717789806</t>
  </si>
  <si>
    <t>21,075*9 'Přepočtené koeficientem množství</t>
  </si>
  <si>
    <t>90</t>
  </si>
  <si>
    <t>111151121</t>
  </si>
  <si>
    <t>Pokosení trávníku při souvislé ploše do 1000 m2 parkového v rovině nebo svahu do 1:5</t>
  </si>
  <si>
    <t>-1089178436</t>
  </si>
  <si>
    <t>https://podminky.urs.cz/item/CS_URS_2024_02/111151121</t>
  </si>
  <si>
    <t>281*4 'Přepočtené koeficientem množství</t>
  </si>
  <si>
    <t>91</t>
  </si>
  <si>
    <t>185803111</t>
  </si>
  <si>
    <t>Ošetření trávníku jednorázové v rovině nebo na svahu do 1:5</t>
  </si>
  <si>
    <t>888455197</t>
  </si>
  <si>
    <t>https://podminky.urs.cz/item/CS_URS_2024_02/185803111</t>
  </si>
  <si>
    <t>92</t>
  </si>
  <si>
    <t>1272435257</t>
  </si>
  <si>
    <t>281,0*5*(0,5/1000)</t>
  </si>
  <si>
    <t>93</t>
  </si>
  <si>
    <t>-861839433</t>
  </si>
  <si>
    <t>VRN - Vedlejší rozpočtové náklady</t>
  </si>
  <si>
    <t>VRN - Vedejší a ostatní náklady</t>
  </si>
  <si>
    <t>Vedejší a ostatní náklady</t>
  </si>
  <si>
    <t>VRN.01</t>
  </si>
  <si>
    <t>Zřízení a úplné odstranění zařízení staveniště</t>
  </si>
  <si>
    <t>kpl</t>
  </si>
  <si>
    <t>1024</t>
  </si>
  <si>
    <t>-369901038</t>
  </si>
  <si>
    <t>Poznámka k položce:_x000d_
Zřízení a úplné odstranění zařízení staveniště včetně napojení na inženýrské a rozvodné sítě, které jsou nutné pro realizaci Díla: _x000d_
a)	zřízení a odstranění vnitrostaveništních komunikací a zázemí staveniště na pozemcích dle plánu zařízení staveniště včetně demontáže a zpětné montáže oplocení staveniště,_x000d_
b)	zajištění temperovaného prostoru pro vedení stavby, TDS, KOBOZP a AD a pro konání KD stavby, včetně vybavení základním nábytkem (stůl, židle) napojení na elektro a data, _x000d_
c)	zajištění sociálních objektů stavby (WC, umývárny, šatny), skladů, přístřešků,_x000d_
d)	zajištění zdravotních a hygienických podmínek pro pracovníky na stavbě,_x000d_
e)	zajištění vnějšího oplocení staveniště – pro oddělení provozu staveniště a stavby od okolí a zabránění vstupu nepovolaných osob,_x000d_
f)	oplocení staveniště musí být bezpečné, odolné proti povětrnostním vlivům, pronikání prachu ze stavby apod.,_x000d_
g)	Zhotovitel v rámci oplocení zajistí místo pro vyvěšení předepsaných dokumentů: stavební povolení, ohlášení koordinátora stavby v souladu s platnou legislativou,_x000d_
h)	zajištění vybudování zařízení staveniště i pro subdodavatele,_x000d_
i)	zajištění provozu a údržby zařízení staveniště včetně společných sociálních a provozních objektů,_x000d_
j)	zajištění ukládání odpadů, jeho třídění a následnou likvidaci,_x000d_
k)	správné a bezpečné uložení materiálu, zajištění proti působení povětrnostních vlivů, a to zejména lehké materiály,_x000d_
l)	zajištění dočasných ochranných zařízení (plachty, stěny, stany), jestliže jsou vyžadovány technologií montáže a jsou nezbytná k ochránění stavby, a hlavně jejího okolí proti prachu či hluku._x000d_
m)	likvidace a odvoz odpadu vzniklého v průběhu stavby_x000d_
n)	přejezdové desky pro roznesení výhay v kolizních místech (min 430 m2)</t>
  </si>
  <si>
    <t>VRN.02</t>
  </si>
  <si>
    <t>Oprava dotčených okolních ploch v průběhu a po skončení prací</t>
  </si>
  <si>
    <t>475554684</t>
  </si>
  <si>
    <t>Poznámka k položce:_x000d_
V průběhu realizace prací a zejména po jejich skončení provedení oprav příjezdových komunikací, chodníků, travnatých a zpevněných ploch či mobiliáře a uvedení do původního stavu na základě zhotovitelem provedené pasportizace před zahájením prací a předání pasportu majiteli komunikace a zástupci objednatele.</t>
  </si>
  <si>
    <t>VRN.03</t>
  </si>
  <si>
    <t>Informační tabule stavby</t>
  </si>
  <si>
    <t>1229884004</t>
  </si>
  <si>
    <t>Poznámka k položce:_x000d_
Zhotovitel po odsouhlasení zajistí návrh a výrobu informační tabule stavby obsahující základní data (název stavby, developer, projektový manager, projektant, TDS, koordinátor BOZP, generální dodavatel, termín zahájení a dokončení, manažer prodeje) včetně log a případného grafického doplnění dle požadavku investora.</t>
  </si>
  <si>
    <t>VRN.04</t>
  </si>
  <si>
    <t>Ostraha stavby a staveniště, zajištění bezpečnosti práce</t>
  </si>
  <si>
    <t>1304183636</t>
  </si>
  <si>
    <t>Poznámka k položce:_x000d_
Ostraha stavby a staveniště, zajištění bezpečnosti práce (zajištění opatření na dodržování předpisů týkajících se bezpečnosti práce a technických zařízení tzn. zákona č. 309/2006 Sb., nařízení vlády č. 362/2005 Sb., č. 101/2005 Sb., č. 591/2006 Sb. a zákona č. 262/2006 Sb. a dalších souvisejících platných předpisů) a ochrany životního prostředí až do předání objednateli.</t>
  </si>
  <si>
    <t>VRN.05</t>
  </si>
  <si>
    <t>Zabezpečení stávajících objektů/konstrukcí i nově vybudovaných</t>
  </si>
  <si>
    <t>925213563</t>
  </si>
  <si>
    <t>Poznámka k položce:_x000d_
Ochrana konstrukcí, které jsou ponechány či konstrukcí nově budovaných</t>
  </si>
  <si>
    <t>VRN.06</t>
  </si>
  <si>
    <t>Vytýčení veškerých podzemních inženýrských sítí</t>
  </si>
  <si>
    <t>-1052337466</t>
  </si>
  <si>
    <t>Poznámka k položce:_x000d_
Vytýčení veškerých podzemních inženýrských sítí jednotlivých správců sítí a úhrady poplatků za vytýčení v místě dotčeném stavbou, provádění prací v místě křížení a souběhu sítí v souladu s pokyny jednotlivých správců sítí.</t>
  </si>
  <si>
    <t>VRN.07</t>
  </si>
  <si>
    <t>Ochrana vedení na staveništi</t>
  </si>
  <si>
    <t>-1375970331</t>
  </si>
  <si>
    <t>Poznámka k položce:_x000d_
Zajištění ochrany všech podzemních a nadzemních vedení na staveništi a v dotyku se stavbou.</t>
  </si>
  <si>
    <t>VRN.11</t>
  </si>
  <si>
    <t>Eliminace prašnosti</t>
  </si>
  <si>
    <t>-765917924</t>
  </si>
  <si>
    <t>Poznámka k položce:_x000d_
Zajištění opatření na eliminaci prašnosti na staveništi a na komunikacích (údržba komunikace v průběhu výjezdu a vjezdu do staveniště)._x000d_
_x000d_
V případě jakéhokoliv pochybení nebude možné tuto položku čerpat.</t>
  </si>
  <si>
    <t>VRN.12</t>
  </si>
  <si>
    <t>Eliminace hluku</t>
  </si>
  <si>
    <t>-2091925766</t>
  </si>
  <si>
    <t>Poznámka k položce:_x000d_
Zajištění provádění stavebních prací tak, aby nebyly překračovány nejvyšší přípustné ekvivalentní hladiny hluku ve venkovním prostoru, tj. v prostoru ploch staveništi a na příjezdových komunikacích staveniště dle nařízení vlády č. 148/2006 Sb. včetně realizace případných opatření pro dodržení tohoto nařízení vlády._x000d_
_x000d_
V případě jakéhokoliv pochybení nebude možné tuto položku čerpat.</t>
  </si>
  <si>
    <t>VRN.13</t>
  </si>
  <si>
    <t>Očišťování dopravních prostředků před výjezdem ze staveniště</t>
  </si>
  <si>
    <t>-1436697574</t>
  </si>
  <si>
    <t>Poznámka k položce:_x000d_
Zjištění důsledného dočišťování dopravních prostředků před jejich výjezdem na veřejnou komunikaci tak, aby byly splněny podmínky zákona č. 361/2000 Sb., o provozu na pozemních komunikacích v platném znění, včetně zajištění pravidelného úklidu na venkovních plochách staveniště._x000d_
_x000d_
V případě jakéhokoliv pochybení nebude možné tuto položku čerpat.</t>
  </si>
  <si>
    <t>VRN.14</t>
  </si>
  <si>
    <t>Úklidy staveniště</t>
  </si>
  <si>
    <t>1653992030</t>
  </si>
  <si>
    <t>Poznámka k položce:_x000d_
Celkové kompletní úklidy staveniště a stavby v průběhu provádění prací, a hlavně před kontrolními dny a před předáním a převzetím stavby. _x000d_
_x000d_
V případě, že bude zhotovitel opakovaně vyzýván k udržování přiměřeného pořádku na staveništi, tak nebude možné tuto položku čerpat.</t>
  </si>
  <si>
    <t>VRN.15</t>
  </si>
  <si>
    <t>Dopravně inženýrské opatření</t>
  </si>
  <si>
    <t>-1764694069</t>
  </si>
  <si>
    <t xml:space="preserve">Poznámka k položce:_x000d_
Dopravně inženýrské opatření je nákladem zhotovitele, zodpovídá za jeho montáž, provoz a odstranění. </t>
  </si>
  <si>
    <t>VRN.16</t>
  </si>
  <si>
    <t>Pasportizace nemovitostí/stávajících konstrukcí</t>
  </si>
  <si>
    <t>-2001206561</t>
  </si>
  <si>
    <t>Poznámka k položce:_x000d_
Zajištění pasportizace nemovitostí/stávajícíh konstrukcí, tj. zdokumentování technického stavu stavbou dotčených sousedních nemovitostí/stávajícíh konstrukcí před zahájením realizace stavby. Předání písemného potvrzení od vlastníků výše uvedených nemovitostí, že stavbou dotčené nemovitosti/stávajícíh konstrukcí byly uvedeny do původního stavu a že nedošlo k jejich poškození, k Termínu předání a převzetí stavby objednateli.</t>
  </si>
  <si>
    <t>VRN.17</t>
  </si>
  <si>
    <t>Technologický postup prací</t>
  </si>
  <si>
    <t>-1419747224</t>
  </si>
  <si>
    <t>Poznámka k položce:_x000d_
Zpracování podrobného technologického postupu prací v návaznosti na časový harmonogram prací s výčtem všech zkoušek a měření uvedených v kontrolním a zkušebním plánu, které budou v průběhu realizace stavby prováděny, provádění aktualizace těchto dokumentů a předání v tištěné podobě a v digitální podobě (pdf. doc, xls)</t>
  </si>
  <si>
    <t>VRN.18</t>
  </si>
  <si>
    <t>Dokumentace skutečného provedení stavby</t>
  </si>
  <si>
    <t>-193979474</t>
  </si>
  <si>
    <t>Poznámka k položce:_x000d_
Zajištění projektu skutečného provedení stavby.</t>
  </si>
  <si>
    <t>VRN.19</t>
  </si>
  <si>
    <t>Zkoušky, atesty, měření, revize</t>
  </si>
  <si>
    <t>-1878907864</t>
  </si>
  <si>
    <t>Poznámka k položce:_x000d_
Zajištění všech nezbytných zkoušek, atestů, měření a revizí podle ČSN, vyhlášek, zákonů a jiných právních nebo technických předpisů platných v době provádění a předání díla, kterými bude prokázáno dosažení předepsané kvality a předepsaných technických parametrů, a to včetně odstranění závad uvedených v těchto revizích a zkouškách, předání k Termínu předání a převzetí pro kolaudaci stavby, v tištěné podobě a v digitální podobě na CD ve formátu pdf.</t>
  </si>
  <si>
    <t>VRN.21</t>
  </si>
  <si>
    <t>Poplatky za zábor veřejného prostranství</t>
  </si>
  <si>
    <t>958526394</t>
  </si>
  <si>
    <t>Poznámka k položce:_x000d_
Zajištění a uhrazení poplatků ze záborů veřejného prostranství zhotovitelem nebo jeho subdodavateli.</t>
  </si>
  <si>
    <t>VRN.22</t>
  </si>
  <si>
    <t>Dílenská a výrobní dokumentace</t>
  </si>
  <si>
    <t>1502225019</t>
  </si>
  <si>
    <t>Poznámka k položce:_x000d_
Zpracování dílenské a výrobní dokumentace v rozsahu nezbytném pro řádnou realizaci Díla zhotovitelem, součást dokumentace pro provedení stavby v tištěné podobě, v digitální podobě na CD ve zdrojových formátech (dwg, dgn) a ve formátu pdf.</t>
  </si>
  <si>
    <t>VRN.23</t>
  </si>
  <si>
    <t>Fotodokumentace</t>
  </si>
  <si>
    <t>-895750355</t>
  </si>
  <si>
    <t>Poznámka k položce:_x000d_
Průběžné pořizování fotodokumentace realizace stavby, která bude předána k Termínu předání a převzetí stavby 2x na CD (DVD) objednateli a TDS v množství min. 100 ks / měsíc (zakrývané konstrukce, klíčové detaily, charakteristické práce v daném období)</t>
  </si>
  <si>
    <t>VRN.25</t>
  </si>
  <si>
    <t>Geodetické práce</t>
  </si>
  <si>
    <t>-522433481</t>
  </si>
  <si>
    <t>Poznámka k položce:_x000d_
Geodetické práce před započetím prací, během provádění a nakonci stavby. Je nutné ocenit veškeré nutné i dílčí geodetické práce nutné pro kompletní provedení veškerých objektů.</t>
  </si>
  <si>
    <t>SEZNAM FIGUR</t>
  </si>
  <si>
    <t>Výměra</t>
  </si>
  <si>
    <t>Použití figury:</t>
  </si>
  <si>
    <t>Vodorovné přemístění přes 50 do 500 m výkopku/sypaniny z horniny třídy těžitelnosti I skupiny 1 až 3</t>
  </si>
  <si>
    <t>Nakládání výkopku z hornin třídy těžitelnosti I skupiny 1 až 3 do 100 m3</t>
  </si>
  <si>
    <t>Míchání vegetačních substrátů v homogenizačním zařízení v množství přes 10 do 100 m3</t>
  </si>
  <si>
    <t>Odkopávky a prokopávky nezapažené v hornině třídy těžitelnosti I skupiny 3 objem do 50 m3 strojně</t>
  </si>
  <si>
    <t>Rozprostření ornice tl vrstvy do 200 mm pl do 100 m2 v rovině nebo ve svahu do 1:5 strojně</t>
  </si>
  <si>
    <t>Sejmutí ornice plochy do 100 m2 tl vrstvy do 200 mm strojně</t>
  </si>
  <si>
    <t>Zásyp jam, šachet rýh nebo kolem objektů sypaninou bez zhutnění ručně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</si>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</sst>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38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3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4" xfId="0" applyFont="1" applyBorder="1" applyAlignment="1"/>
    <xf numFmtId="0" fontId="7" fillId="0" borderId="15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6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8" fillId="0" borderId="4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0" fontId="8" fillId="0" borderId="0" xfId="0" applyFont="1" applyAlignment="1" applyProtection="1">
      <alignment vertical="center"/>
      <protection locked="0"/>
    </xf>
    <xf numFmtId="0" fontId="8" fillId="0" borderId="4" xfId="0" applyFont="1" applyBorder="1" applyAlignment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6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40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1" fillId="0" borderId="17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/>
    </xf>
    <xf numFmtId="167" fontId="41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4" fillId="0" borderId="29" xfId="0" applyFont="1" applyBorder="1" applyAlignment="1">
      <alignment horizontal="left" wrapText="1"/>
    </xf>
    <xf numFmtId="0" fontId="42" fillId="0" borderId="28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 wrapText="1"/>
    </xf>
    <xf numFmtId="49" fontId="45" fillId="0" borderId="1" xfId="0" applyNumberFormat="1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1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4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2" fillId="0" borderId="2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2" fillId="0" borderId="30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51" fillId="0" borderId="27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vertical="top"/>
    </xf>
    <xf numFmtId="0" fontId="52" fillId="0" borderId="1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horizontal="center" vertical="center"/>
    </xf>
    <xf numFmtId="49" fontId="52" fillId="0" borderId="1" xfId="0" applyNumberFormat="1" applyFont="1" applyBorder="1" applyAlignment="1" applyProtection="1">
      <alignment horizontal="left" vertical="center"/>
    </xf>
    <xf numFmtId="0" fontId="51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 applyAlignment="1"/>
    <xf numFmtId="0" fontId="42" fillId="0" borderId="27" xfId="0" applyFont="1" applyBorder="1" applyAlignment="1">
      <alignment vertical="top"/>
    </xf>
    <xf numFmtId="0" fontId="42" fillId="0" borderId="28" xfId="0" applyFont="1" applyBorder="1" applyAlignment="1">
      <alignment vertical="top"/>
    </xf>
    <xf numFmtId="0" fontId="42" fillId="0" borderId="30" xfId="0" applyFont="1" applyBorder="1" applyAlignment="1">
      <alignment vertical="top"/>
    </xf>
    <xf numFmtId="0" fontId="42" fillId="0" borderId="29" xfId="0" applyFont="1" applyBorder="1" applyAlignment="1">
      <alignment vertical="top"/>
    </xf>
    <xf numFmtId="0" fontId="42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21151103" TargetMode="External" /><Relationship Id="rId2" Type="http://schemas.openxmlformats.org/officeDocument/2006/relationships/hyperlink" Target="https://podminky.urs.cz/item/CS_URS_2024_02/122251102" TargetMode="External" /><Relationship Id="rId3" Type="http://schemas.openxmlformats.org/officeDocument/2006/relationships/hyperlink" Target="https://podminky.urs.cz/item/CS_URS_2024_02/162351103" TargetMode="External" /><Relationship Id="rId4" Type="http://schemas.openxmlformats.org/officeDocument/2006/relationships/hyperlink" Target="https://podminky.urs.cz/item/CS_URS_2024_02/171251201" TargetMode="External" /><Relationship Id="rId5" Type="http://schemas.openxmlformats.org/officeDocument/2006/relationships/hyperlink" Target="https://podminky.urs.cz/item/CS_URS_2024_02/184854113" TargetMode="External" /><Relationship Id="rId6" Type="http://schemas.openxmlformats.org/officeDocument/2006/relationships/hyperlink" Target="https://podminky.urs.cz/item/CS_URS_2024_02/167151101" TargetMode="External" /><Relationship Id="rId7" Type="http://schemas.openxmlformats.org/officeDocument/2006/relationships/hyperlink" Target="https://podminky.urs.cz/item/CS_URS_2024_02/162351103" TargetMode="External" /><Relationship Id="rId8" Type="http://schemas.openxmlformats.org/officeDocument/2006/relationships/hyperlink" Target="https://podminky.urs.cz/item/CS_URS_2024_02/181351003" TargetMode="External" /><Relationship Id="rId9" Type="http://schemas.openxmlformats.org/officeDocument/2006/relationships/hyperlink" Target="https://podminky.urs.cz/item/CS_URS_2024_02/181351007" TargetMode="External" /><Relationship Id="rId10" Type="http://schemas.openxmlformats.org/officeDocument/2006/relationships/hyperlink" Target="https://podminky.urs.cz/item/CS_URS_2024_02/174211101" TargetMode="External" /><Relationship Id="rId11" Type="http://schemas.openxmlformats.org/officeDocument/2006/relationships/hyperlink" Target="https://podminky.urs.cz/item/CS_URS_2024_02/174211101" TargetMode="External" /><Relationship Id="rId12" Type="http://schemas.openxmlformats.org/officeDocument/2006/relationships/hyperlink" Target="https://podminky.urs.cz/item/CS_URS_2024_02/183402121" TargetMode="External" /><Relationship Id="rId13" Type="http://schemas.openxmlformats.org/officeDocument/2006/relationships/hyperlink" Target="https://podminky.urs.cz/item/CS_URS_2024_02/183403153" TargetMode="External" /><Relationship Id="rId14" Type="http://schemas.openxmlformats.org/officeDocument/2006/relationships/hyperlink" Target="https://podminky.urs.cz/item/CS_URS_2024_02/184853511" TargetMode="External" /><Relationship Id="rId15" Type="http://schemas.openxmlformats.org/officeDocument/2006/relationships/hyperlink" Target="https://podminky.urs.cz/item/CS_URS_2024_02/181111121" TargetMode="External" /><Relationship Id="rId16" Type="http://schemas.openxmlformats.org/officeDocument/2006/relationships/hyperlink" Target="https://podminky.urs.cz/item/CS_URS_2024_02/997013635" TargetMode="External" /><Relationship Id="rId17" Type="http://schemas.openxmlformats.org/officeDocument/2006/relationships/hyperlink" Target="https://podminky.urs.cz/item/CS_URS_2024_02/997221873" TargetMode="External" /><Relationship Id="rId18" Type="http://schemas.openxmlformats.org/officeDocument/2006/relationships/hyperlink" Target="https://podminky.urs.cz/item/CS_URS_2024_02/997221858" TargetMode="External" /><Relationship Id="rId19" Type="http://schemas.openxmlformats.org/officeDocument/2006/relationships/hyperlink" Target="https://podminky.urs.cz/item/CS_URS_2024_02/119005153" TargetMode="External" /><Relationship Id="rId20" Type="http://schemas.openxmlformats.org/officeDocument/2006/relationships/hyperlink" Target="https://podminky.urs.cz/item/CS_URS_2024_02/183101222" TargetMode="External" /><Relationship Id="rId21" Type="http://schemas.openxmlformats.org/officeDocument/2006/relationships/hyperlink" Target="https://podminky.urs.cz/item/CS_URS_2024_02/184814211" TargetMode="External" /><Relationship Id="rId22" Type="http://schemas.openxmlformats.org/officeDocument/2006/relationships/hyperlink" Target="https://podminky.urs.cz/item/CS_URS_2024_02/184102115" TargetMode="External" /><Relationship Id="rId23" Type="http://schemas.openxmlformats.org/officeDocument/2006/relationships/hyperlink" Target="https://podminky.urs.cz/item/CS_URS_2024_02/184215412" TargetMode="External" /><Relationship Id="rId24" Type="http://schemas.openxmlformats.org/officeDocument/2006/relationships/hyperlink" Target="https://podminky.urs.cz/item/CS_URS_2024_02/184911421" TargetMode="External" /><Relationship Id="rId25" Type="http://schemas.openxmlformats.org/officeDocument/2006/relationships/hyperlink" Target="https://podminky.urs.cz/item/CS_URS_2024_02/184801121" TargetMode="External" /><Relationship Id="rId26" Type="http://schemas.openxmlformats.org/officeDocument/2006/relationships/hyperlink" Target="https://podminky.urs.cz/item/CS_URS_2024_02/184813241" TargetMode="External" /><Relationship Id="rId27" Type="http://schemas.openxmlformats.org/officeDocument/2006/relationships/hyperlink" Target="https://podminky.urs.cz/item/CS_URS_2024_02/184215133" TargetMode="External" /><Relationship Id="rId28" Type="http://schemas.openxmlformats.org/officeDocument/2006/relationships/hyperlink" Target="https://podminky.urs.cz/item/CS_URS_2024_02/185804311" TargetMode="External" /><Relationship Id="rId29" Type="http://schemas.openxmlformats.org/officeDocument/2006/relationships/hyperlink" Target="https://podminky.urs.cz/item/CS_URS_2024_02/185851121" TargetMode="External" /><Relationship Id="rId30" Type="http://schemas.openxmlformats.org/officeDocument/2006/relationships/hyperlink" Target="https://podminky.urs.cz/item/CS_URS_2024_02/185851129" TargetMode="External" /><Relationship Id="rId31" Type="http://schemas.openxmlformats.org/officeDocument/2006/relationships/hyperlink" Target="https://podminky.urs.cz/item/CS_URS_2024_02/998231311" TargetMode="External" /><Relationship Id="rId32" Type="http://schemas.openxmlformats.org/officeDocument/2006/relationships/hyperlink" Target="https://podminky.urs.cz/item/CS_URS_2024_02/997221858" TargetMode="External" /><Relationship Id="rId33" Type="http://schemas.openxmlformats.org/officeDocument/2006/relationships/hyperlink" Target="https://podminky.urs.cz/item/CS_URS_2024_02/119005153" TargetMode="External" /><Relationship Id="rId34" Type="http://schemas.openxmlformats.org/officeDocument/2006/relationships/hyperlink" Target="https://podminky.urs.cz/item/CS_URS_2024_02/183111114" TargetMode="External" /><Relationship Id="rId35" Type="http://schemas.openxmlformats.org/officeDocument/2006/relationships/hyperlink" Target="https://podminky.urs.cz/item/CS_URS_2024_02/184102211" TargetMode="External" /><Relationship Id="rId36" Type="http://schemas.openxmlformats.org/officeDocument/2006/relationships/hyperlink" Target="https://podminky.urs.cz/item/CS_URS_2024_02/184911161" TargetMode="External" /><Relationship Id="rId37" Type="http://schemas.openxmlformats.org/officeDocument/2006/relationships/hyperlink" Target="https://podminky.urs.cz/item/CS_URS_2024_02/185804311" TargetMode="External" /><Relationship Id="rId38" Type="http://schemas.openxmlformats.org/officeDocument/2006/relationships/hyperlink" Target="https://podminky.urs.cz/item/CS_URS_2024_02/185851121" TargetMode="External" /><Relationship Id="rId39" Type="http://schemas.openxmlformats.org/officeDocument/2006/relationships/hyperlink" Target="https://podminky.urs.cz/item/CS_URS_2024_02/185851129" TargetMode="External" /><Relationship Id="rId40" Type="http://schemas.openxmlformats.org/officeDocument/2006/relationships/hyperlink" Target="https://podminky.urs.cz/item/CS_URS_2024_02/998231311" TargetMode="External" /><Relationship Id="rId41" Type="http://schemas.openxmlformats.org/officeDocument/2006/relationships/hyperlink" Target="https://podminky.urs.cz/item/CS_URS_2024_02/119005122" TargetMode="External" /><Relationship Id="rId42" Type="http://schemas.openxmlformats.org/officeDocument/2006/relationships/hyperlink" Target="https://podminky.urs.cz/item/CS_URS_2024_02/183111111" TargetMode="External" /><Relationship Id="rId43" Type="http://schemas.openxmlformats.org/officeDocument/2006/relationships/hyperlink" Target="https://podminky.urs.cz/item/CS_URS_2024_02/183211313" TargetMode="External" /><Relationship Id="rId44" Type="http://schemas.openxmlformats.org/officeDocument/2006/relationships/hyperlink" Target="https://podminky.urs.cz/item/CS_URS_2024_02/183211322" TargetMode="External" /><Relationship Id="rId45" Type="http://schemas.openxmlformats.org/officeDocument/2006/relationships/hyperlink" Target="https://podminky.urs.cz/item/CS_URS_2024_02/184911161" TargetMode="External" /><Relationship Id="rId46" Type="http://schemas.openxmlformats.org/officeDocument/2006/relationships/hyperlink" Target="https://podminky.urs.cz/item/CS_URS_2024_02/184911421" TargetMode="External" /><Relationship Id="rId47" Type="http://schemas.openxmlformats.org/officeDocument/2006/relationships/hyperlink" Target="https://podminky.urs.cz/item/CS_URS_2024_02/185804311" TargetMode="External" /><Relationship Id="rId48" Type="http://schemas.openxmlformats.org/officeDocument/2006/relationships/hyperlink" Target="https://podminky.urs.cz/item/CS_URS_2024_02/185851121" TargetMode="External" /><Relationship Id="rId49" Type="http://schemas.openxmlformats.org/officeDocument/2006/relationships/hyperlink" Target="https://podminky.urs.cz/item/CS_URS_2024_02/185851129" TargetMode="External" /><Relationship Id="rId50" Type="http://schemas.openxmlformats.org/officeDocument/2006/relationships/hyperlink" Target="https://podminky.urs.cz/item/CS_URS_2024_02/185804111" TargetMode="External" /><Relationship Id="rId51" Type="http://schemas.openxmlformats.org/officeDocument/2006/relationships/hyperlink" Target="https://podminky.urs.cz/item/CS_URS_2024_02/998231311" TargetMode="External" /><Relationship Id="rId52" Type="http://schemas.openxmlformats.org/officeDocument/2006/relationships/hyperlink" Target="https://podminky.urs.cz/item/CS_URS_2024_02/183451411" TargetMode="External" /><Relationship Id="rId53" Type="http://schemas.openxmlformats.org/officeDocument/2006/relationships/hyperlink" Target="https://podminky.urs.cz/item/CS_URS_2024_02/183451311" TargetMode="External" /><Relationship Id="rId54" Type="http://schemas.openxmlformats.org/officeDocument/2006/relationships/hyperlink" Target="https://podminky.urs.cz/item/CS_URS_2024_02/183403153" TargetMode="External" /><Relationship Id="rId55" Type="http://schemas.openxmlformats.org/officeDocument/2006/relationships/hyperlink" Target="https://podminky.urs.cz/item/CS_URS_2024_02/181411131" TargetMode="External" /><Relationship Id="rId56" Type="http://schemas.openxmlformats.org/officeDocument/2006/relationships/hyperlink" Target="https://podminky.urs.cz/item/CS_URS_2024_02/183403161" TargetMode="External" /><Relationship Id="rId57" Type="http://schemas.openxmlformats.org/officeDocument/2006/relationships/hyperlink" Target="https://podminky.urs.cz/item/CS_URS_2024_02/185804312" TargetMode="External" /><Relationship Id="rId58" Type="http://schemas.openxmlformats.org/officeDocument/2006/relationships/hyperlink" Target="https://podminky.urs.cz/item/CS_URS_2024_02/185851121" TargetMode="External" /><Relationship Id="rId59" Type="http://schemas.openxmlformats.org/officeDocument/2006/relationships/hyperlink" Target="https://podminky.urs.cz/item/CS_URS_2024_02/185851129" TargetMode="External" /><Relationship Id="rId60" Type="http://schemas.openxmlformats.org/officeDocument/2006/relationships/hyperlink" Target="https://podminky.urs.cz/item/CS_URS_2024_02/111151121" TargetMode="External" /><Relationship Id="rId61" Type="http://schemas.openxmlformats.org/officeDocument/2006/relationships/hyperlink" Target="https://podminky.urs.cz/item/CS_URS_2024_02/185803111" TargetMode="External" /><Relationship Id="rId62" Type="http://schemas.openxmlformats.org/officeDocument/2006/relationships/hyperlink" Target="https://podminky.urs.cz/item/CS_URS_2024_02/997221858" TargetMode="External" /><Relationship Id="rId63" Type="http://schemas.openxmlformats.org/officeDocument/2006/relationships/hyperlink" Target="https://podminky.urs.cz/item/CS_URS_2024_02/998231311" TargetMode="External" /><Relationship Id="rId64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27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29</v>
      </c>
      <c r="AL11" s="24"/>
      <c r="AM11" s="24"/>
      <c r="AN11" s="29" t="s">
        <v>30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31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32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32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29</v>
      </c>
      <c r="AL14" s="24"/>
      <c r="AM14" s="24"/>
      <c r="AN14" s="36" t="s">
        <v>32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33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34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35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29</v>
      </c>
      <c r="AL17" s="24"/>
      <c r="AM17" s="24"/>
      <c r="AN17" s="29" t="s">
        <v>36</v>
      </c>
      <c r="AO17" s="24"/>
      <c r="AP17" s="24"/>
      <c r="AQ17" s="24"/>
      <c r="AR17" s="22"/>
      <c r="BE17" s="33"/>
      <c r="BS17" s="19" t="s">
        <v>37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38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39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40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29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41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119.25" customHeight="1">
      <c r="B23" s="23"/>
      <c r="C23" s="24"/>
      <c r="D23" s="24"/>
      <c r="E23" s="38" t="s">
        <v>42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43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44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45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46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47</v>
      </c>
      <c r="E29" s="49"/>
      <c r="F29" s="34" t="s">
        <v>48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49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50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51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52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53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54</v>
      </c>
      <c r="U35" s="56"/>
      <c r="V35" s="56"/>
      <c r="W35" s="56"/>
      <c r="X35" s="58" t="s">
        <v>55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56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2024_32_1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Revitalizace sídliště Severovýchod, Zábřeh - vegetační úpravy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Město Zábřeh, kat. úz. Zábřeh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25. 11. 2024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25.6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Město Zábřeh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33</v>
      </c>
      <c r="AJ49" s="42"/>
      <c r="AK49" s="42"/>
      <c r="AL49" s="42"/>
      <c r="AM49" s="75" t="str">
        <f>IF(E17="","",E17)</f>
        <v>Atelier Gaia – krajinná architektura, s.r.o.</v>
      </c>
      <c r="AN49" s="66"/>
      <c r="AO49" s="66"/>
      <c r="AP49" s="66"/>
      <c r="AQ49" s="42"/>
      <c r="AR49" s="46"/>
      <c r="AS49" s="76" t="s">
        <v>57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31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38</v>
      </c>
      <c r="AJ50" s="42"/>
      <c r="AK50" s="42"/>
      <c r="AL50" s="42"/>
      <c r="AM50" s="75" t="str">
        <f>IF(E20="","",E20)</f>
        <v>Ing. Vojtěch Biolek, Ph.D.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58</v>
      </c>
      <c r="D52" s="89"/>
      <c r="E52" s="89"/>
      <c r="F52" s="89"/>
      <c r="G52" s="89"/>
      <c r="H52" s="90"/>
      <c r="I52" s="91" t="s">
        <v>59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60</v>
      </c>
      <c r="AH52" s="89"/>
      <c r="AI52" s="89"/>
      <c r="AJ52" s="89"/>
      <c r="AK52" s="89"/>
      <c r="AL52" s="89"/>
      <c r="AM52" s="89"/>
      <c r="AN52" s="91" t="s">
        <v>61</v>
      </c>
      <c r="AO52" s="89"/>
      <c r="AP52" s="89"/>
      <c r="AQ52" s="93" t="s">
        <v>62</v>
      </c>
      <c r="AR52" s="46"/>
      <c r="AS52" s="94" t="s">
        <v>63</v>
      </c>
      <c r="AT52" s="95" t="s">
        <v>64</v>
      </c>
      <c r="AU52" s="95" t="s">
        <v>65</v>
      </c>
      <c r="AV52" s="95" t="s">
        <v>66</v>
      </c>
      <c r="AW52" s="95" t="s">
        <v>67</v>
      </c>
      <c r="AX52" s="95" t="s">
        <v>68</v>
      </c>
      <c r="AY52" s="95" t="s">
        <v>69</v>
      </c>
      <c r="AZ52" s="95" t="s">
        <v>70</v>
      </c>
      <c r="BA52" s="95" t="s">
        <v>71</v>
      </c>
      <c r="BB52" s="95" t="s">
        <v>72</v>
      </c>
      <c r="BC52" s="95" t="s">
        <v>73</v>
      </c>
      <c r="BD52" s="96" t="s">
        <v>74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75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ROUND(SUM(AG55:AG56),2)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ROUND(SUM(AS55:AS56),2)</f>
        <v>0</v>
      </c>
      <c r="AT54" s="108">
        <f>ROUND(SUM(AV54:AW54),2)</f>
        <v>0</v>
      </c>
      <c r="AU54" s="109">
        <f>ROUND(SUM(AU55:AU56),5)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ROUND(SUM(AZ55:AZ56),2)</f>
        <v>0</v>
      </c>
      <c r="BA54" s="108">
        <f>ROUND(SUM(BA55:BA56),2)</f>
        <v>0</v>
      </c>
      <c r="BB54" s="108">
        <f>ROUND(SUM(BB55:BB56),2)</f>
        <v>0</v>
      </c>
      <c r="BC54" s="108">
        <f>ROUND(SUM(BC55:BC56),2)</f>
        <v>0</v>
      </c>
      <c r="BD54" s="110">
        <f>ROUND(SUM(BD55:BD56),2)</f>
        <v>0</v>
      </c>
      <c r="BE54" s="6"/>
      <c r="BS54" s="111" t="s">
        <v>76</v>
      </c>
      <c r="BT54" s="111" t="s">
        <v>77</v>
      </c>
      <c r="BU54" s="112" t="s">
        <v>78</v>
      </c>
      <c r="BV54" s="111" t="s">
        <v>79</v>
      </c>
      <c r="BW54" s="111" t="s">
        <v>5</v>
      </c>
      <c r="BX54" s="111" t="s">
        <v>80</v>
      </c>
      <c r="CL54" s="111" t="s">
        <v>19</v>
      </c>
    </row>
    <row r="55" s="7" customFormat="1" ht="24.75" customHeight="1">
      <c r="A55" s="113" t="s">
        <v>81</v>
      </c>
      <c r="B55" s="114"/>
      <c r="C55" s="115"/>
      <c r="D55" s="116" t="s">
        <v>82</v>
      </c>
      <c r="E55" s="116"/>
      <c r="F55" s="116"/>
      <c r="G55" s="116"/>
      <c r="H55" s="116"/>
      <c r="I55" s="117"/>
      <c r="J55" s="116" t="s">
        <v>83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'SO 800.E2 - Etapa II.'!J30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84</v>
      </c>
      <c r="AR55" s="120"/>
      <c r="AS55" s="121">
        <v>0</v>
      </c>
      <c r="AT55" s="122">
        <f>ROUND(SUM(AV55:AW55),2)</f>
        <v>0</v>
      </c>
      <c r="AU55" s="123">
        <f>'SO 800.E2 - Etapa II.'!P86</f>
        <v>0</v>
      </c>
      <c r="AV55" s="122">
        <f>'SO 800.E2 - Etapa II.'!J33</f>
        <v>0</v>
      </c>
      <c r="AW55" s="122">
        <f>'SO 800.E2 - Etapa II.'!J34</f>
        <v>0</v>
      </c>
      <c r="AX55" s="122">
        <f>'SO 800.E2 - Etapa II.'!J35</f>
        <v>0</v>
      </c>
      <c r="AY55" s="122">
        <f>'SO 800.E2 - Etapa II.'!J36</f>
        <v>0</v>
      </c>
      <c r="AZ55" s="122">
        <f>'SO 800.E2 - Etapa II.'!F33</f>
        <v>0</v>
      </c>
      <c r="BA55" s="122">
        <f>'SO 800.E2 - Etapa II.'!F34</f>
        <v>0</v>
      </c>
      <c r="BB55" s="122">
        <f>'SO 800.E2 - Etapa II.'!F35</f>
        <v>0</v>
      </c>
      <c r="BC55" s="122">
        <f>'SO 800.E2 - Etapa II.'!F36</f>
        <v>0</v>
      </c>
      <c r="BD55" s="124">
        <f>'SO 800.E2 - Etapa II.'!F37</f>
        <v>0</v>
      </c>
      <c r="BE55" s="7"/>
      <c r="BT55" s="125" t="s">
        <v>85</v>
      </c>
      <c r="BV55" s="125" t="s">
        <v>79</v>
      </c>
      <c r="BW55" s="125" t="s">
        <v>86</v>
      </c>
      <c r="BX55" s="125" t="s">
        <v>5</v>
      </c>
      <c r="CL55" s="125" t="s">
        <v>19</v>
      </c>
      <c r="CM55" s="125" t="s">
        <v>87</v>
      </c>
    </row>
    <row r="56" s="7" customFormat="1" ht="16.5" customHeight="1">
      <c r="A56" s="113" t="s">
        <v>81</v>
      </c>
      <c r="B56" s="114"/>
      <c r="C56" s="115"/>
      <c r="D56" s="116" t="s">
        <v>88</v>
      </c>
      <c r="E56" s="116"/>
      <c r="F56" s="116"/>
      <c r="G56" s="116"/>
      <c r="H56" s="116"/>
      <c r="I56" s="117"/>
      <c r="J56" s="116" t="s">
        <v>89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'VRN - Vedlejší rozpočtové...'!J30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84</v>
      </c>
      <c r="AR56" s="120"/>
      <c r="AS56" s="126">
        <v>0</v>
      </c>
      <c r="AT56" s="127">
        <f>ROUND(SUM(AV56:AW56),2)</f>
        <v>0</v>
      </c>
      <c r="AU56" s="128">
        <f>'VRN - Vedlejší rozpočtové...'!P80</f>
        <v>0</v>
      </c>
      <c r="AV56" s="127">
        <f>'VRN - Vedlejší rozpočtové...'!J33</f>
        <v>0</v>
      </c>
      <c r="AW56" s="127">
        <f>'VRN - Vedlejší rozpočtové...'!J34</f>
        <v>0</v>
      </c>
      <c r="AX56" s="127">
        <f>'VRN - Vedlejší rozpočtové...'!J35</f>
        <v>0</v>
      </c>
      <c r="AY56" s="127">
        <f>'VRN - Vedlejší rozpočtové...'!J36</f>
        <v>0</v>
      </c>
      <c r="AZ56" s="127">
        <f>'VRN - Vedlejší rozpočtové...'!F33</f>
        <v>0</v>
      </c>
      <c r="BA56" s="127">
        <f>'VRN - Vedlejší rozpočtové...'!F34</f>
        <v>0</v>
      </c>
      <c r="BB56" s="127">
        <f>'VRN - Vedlejší rozpočtové...'!F35</f>
        <v>0</v>
      </c>
      <c r="BC56" s="127">
        <f>'VRN - Vedlejší rozpočtové...'!F36</f>
        <v>0</v>
      </c>
      <c r="BD56" s="129">
        <f>'VRN - Vedlejší rozpočtové...'!F37</f>
        <v>0</v>
      </c>
      <c r="BE56" s="7"/>
      <c r="BT56" s="125" t="s">
        <v>85</v>
      </c>
      <c r="BV56" s="125" t="s">
        <v>79</v>
      </c>
      <c r="BW56" s="125" t="s">
        <v>90</v>
      </c>
      <c r="BX56" s="125" t="s">
        <v>5</v>
      </c>
      <c r="CL56" s="125" t="s">
        <v>19</v>
      </c>
      <c r="CM56" s="125" t="s">
        <v>87</v>
      </c>
    </row>
    <row r="57" s="2" customFormat="1" ht="30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6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="2" customFormat="1" ht="6.96" customHeight="1">
      <c r="A58" s="40"/>
      <c r="B58" s="61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46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</sheetData>
  <sheetProtection sheet="1" formatColumns="0" formatRows="0" objects="1" scenarios="1" spinCount="100000" saltValue="Nki6TEatuDp0MYLNdtiylbEcWq8hXgp1eIPlgB0TCjqPG7A6LJ/OLaSiTCtfoPYr4w0XglZM21OVXiKPAfWymw==" hashValue="44vY+TLEuOwgq/9S8/J1yXDUzKR9JnTZYUT8dyVihriAaZsmzpN2DgPE6ueSMCi0TcY6qwKXxsuDdJCqFdp3hw==" algorithmName="SHA-512" password="CC35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SO 800.E2 - Etapa II.'!C2" display="/"/>
    <hyperlink ref="A56" location="'VRN - Vedlejší rozpočtové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86</v>
      </c>
      <c r="AZ2" s="130" t="s">
        <v>91</v>
      </c>
      <c r="BA2" s="130" t="s">
        <v>19</v>
      </c>
      <c r="BB2" s="130" t="s">
        <v>19</v>
      </c>
      <c r="BC2" s="130" t="s">
        <v>92</v>
      </c>
      <c r="BD2" s="130" t="s">
        <v>87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87</v>
      </c>
      <c r="AZ3" s="130" t="s">
        <v>93</v>
      </c>
      <c r="BA3" s="130" t="s">
        <v>19</v>
      </c>
      <c r="BB3" s="130" t="s">
        <v>19</v>
      </c>
      <c r="BC3" s="130" t="s">
        <v>94</v>
      </c>
      <c r="BD3" s="130" t="s">
        <v>87</v>
      </c>
    </row>
    <row r="4" s="1" customFormat="1" ht="24.96" customHeight="1">
      <c r="B4" s="22"/>
      <c r="D4" s="133" t="s">
        <v>95</v>
      </c>
      <c r="L4" s="22"/>
      <c r="M4" s="134" t="s">
        <v>10</v>
      </c>
      <c r="AT4" s="19" t="s">
        <v>4</v>
      </c>
      <c r="AZ4" s="130" t="s">
        <v>96</v>
      </c>
      <c r="BA4" s="130" t="s">
        <v>19</v>
      </c>
      <c r="BB4" s="130" t="s">
        <v>19</v>
      </c>
      <c r="BC4" s="130" t="s">
        <v>97</v>
      </c>
      <c r="BD4" s="130" t="s">
        <v>87</v>
      </c>
    </row>
    <row r="5" s="1" customFormat="1" ht="6.96" customHeight="1">
      <c r="B5" s="22"/>
      <c r="L5" s="22"/>
      <c r="AZ5" s="130" t="s">
        <v>98</v>
      </c>
      <c r="BA5" s="130" t="s">
        <v>19</v>
      </c>
      <c r="BB5" s="130" t="s">
        <v>19</v>
      </c>
      <c r="BC5" s="130" t="s">
        <v>99</v>
      </c>
      <c r="BD5" s="130" t="s">
        <v>87</v>
      </c>
    </row>
    <row r="6" s="1" customFormat="1" ht="12" customHeight="1">
      <c r="B6" s="22"/>
      <c r="D6" s="135" t="s">
        <v>16</v>
      </c>
      <c r="L6" s="22"/>
      <c r="AZ6" s="130" t="s">
        <v>100</v>
      </c>
      <c r="BA6" s="130" t="s">
        <v>19</v>
      </c>
      <c r="BB6" s="130" t="s">
        <v>19</v>
      </c>
      <c r="BC6" s="130" t="s">
        <v>101</v>
      </c>
      <c r="BD6" s="130" t="s">
        <v>87</v>
      </c>
    </row>
    <row r="7" s="1" customFormat="1" ht="16.5" customHeight="1">
      <c r="B7" s="22"/>
      <c r="E7" s="136" t="str">
        <f>'Rekapitulace stavby'!K6</f>
        <v>Revitalizace sídliště Severovýchod, Zábřeh - vegetační úpravy</v>
      </c>
      <c r="F7" s="135"/>
      <c r="G7" s="135"/>
      <c r="H7" s="135"/>
      <c r="L7" s="22"/>
      <c r="AZ7" s="130" t="s">
        <v>102</v>
      </c>
      <c r="BA7" s="130" t="s">
        <v>19</v>
      </c>
      <c r="BB7" s="130" t="s">
        <v>19</v>
      </c>
      <c r="BC7" s="130" t="s">
        <v>103</v>
      </c>
      <c r="BD7" s="130" t="s">
        <v>87</v>
      </c>
    </row>
    <row r="8" s="2" customFormat="1" ht="12" customHeight="1">
      <c r="A8" s="40"/>
      <c r="B8" s="46"/>
      <c r="C8" s="40"/>
      <c r="D8" s="135" t="s">
        <v>104</v>
      </c>
      <c r="E8" s="40"/>
      <c r="F8" s="40"/>
      <c r="G8" s="40"/>
      <c r="H8" s="40"/>
      <c r="I8" s="40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Z8" s="130" t="s">
        <v>105</v>
      </c>
      <c r="BA8" s="130" t="s">
        <v>19</v>
      </c>
      <c r="BB8" s="130" t="s">
        <v>19</v>
      </c>
      <c r="BC8" s="130" t="s">
        <v>106</v>
      </c>
      <c r="BD8" s="130" t="s">
        <v>87</v>
      </c>
    </row>
    <row r="9" s="2" customFormat="1" ht="16.5" customHeight="1">
      <c r="A9" s="40"/>
      <c r="B9" s="46"/>
      <c r="C9" s="40"/>
      <c r="D9" s="40"/>
      <c r="E9" s="138" t="s">
        <v>107</v>
      </c>
      <c r="F9" s="40"/>
      <c r="G9" s="40"/>
      <c r="H9" s="40"/>
      <c r="I9" s="40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35" t="s">
        <v>20</v>
      </c>
      <c r="J11" s="139" t="s">
        <v>19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21</v>
      </c>
      <c r="E12" s="40"/>
      <c r="F12" s="139" t="s">
        <v>22</v>
      </c>
      <c r="G12" s="40"/>
      <c r="H12" s="40"/>
      <c r="I12" s="135" t="s">
        <v>23</v>
      </c>
      <c r="J12" s="140" t="str">
        <f>'Rekapitulace stavby'!AN8</f>
        <v>25. 11. 2024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25</v>
      </c>
      <c r="E14" s="40"/>
      <c r="F14" s="40"/>
      <c r="G14" s="40"/>
      <c r="H14" s="40"/>
      <c r="I14" s="135" t="s">
        <v>26</v>
      </c>
      <c r="J14" s="139" t="s">
        <v>27</v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">
        <v>28</v>
      </c>
      <c r="F15" s="40"/>
      <c r="G15" s="40"/>
      <c r="H15" s="40"/>
      <c r="I15" s="135" t="s">
        <v>29</v>
      </c>
      <c r="J15" s="139" t="s">
        <v>30</v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31</v>
      </c>
      <c r="E17" s="40"/>
      <c r="F17" s="40"/>
      <c r="G17" s="40"/>
      <c r="H17" s="40"/>
      <c r="I17" s="135" t="s">
        <v>26</v>
      </c>
      <c r="J17" s="35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9"/>
      <c r="G18" s="139"/>
      <c r="H18" s="139"/>
      <c r="I18" s="135" t="s">
        <v>29</v>
      </c>
      <c r="J18" s="35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33</v>
      </c>
      <c r="E20" s="40"/>
      <c r="F20" s="40"/>
      <c r="G20" s="40"/>
      <c r="H20" s="40"/>
      <c r="I20" s="135" t="s">
        <v>26</v>
      </c>
      <c r="J20" s="139" t="s">
        <v>34</v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">
        <v>35</v>
      </c>
      <c r="F21" s="40"/>
      <c r="G21" s="40"/>
      <c r="H21" s="40"/>
      <c r="I21" s="135" t="s">
        <v>29</v>
      </c>
      <c r="J21" s="139" t="s">
        <v>36</v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38</v>
      </c>
      <c r="E23" s="40"/>
      <c r="F23" s="40"/>
      <c r="G23" s="40"/>
      <c r="H23" s="40"/>
      <c r="I23" s="135" t="s">
        <v>26</v>
      </c>
      <c r="J23" s="139" t="s">
        <v>39</v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">
        <v>40</v>
      </c>
      <c r="F24" s="40"/>
      <c r="G24" s="40"/>
      <c r="H24" s="40"/>
      <c r="I24" s="135" t="s">
        <v>29</v>
      </c>
      <c r="J24" s="139" t="s">
        <v>19</v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41</v>
      </c>
      <c r="E26" s="40"/>
      <c r="F26" s="40"/>
      <c r="G26" s="40"/>
      <c r="H26" s="40"/>
      <c r="I26" s="40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19.25" customHeight="1">
      <c r="A27" s="141"/>
      <c r="B27" s="142"/>
      <c r="C27" s="141"/>
      <c r="D27" s="141"/>
      <c r="E27" s="143" t="s">
        <v>108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5"/>
      <c r="E29" s="145"/>
      <c r="F29" s="145"/>
      <c r="G29" s="145"/>
      <c r="H29" s="145"/>
      <c r="I29" s="145"/>
      <c r="J29" s="145"/>
      <c r="K29" s="145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6" t="s">
        <v>43</v>
      </c>
      <c r="E30" s="40"/>
      <c r="F30" s="40"/>
      <c r="G30" s="40"/>
      <c r="H30" s="40"/>
      <c r="I30" s="40"/>
      <c r="J30" s="147">
        <f>ROUND(J86,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5"/>
      <c r="E31" s="145"/>
      <c r="F31" s="145"/>
      <c r="G31" s="145"/>
      <c r="H31" s="145"/>
      <c r="I31" s="145"/>
      <c r="J31" s="145"/>
      <c r="K31" s="145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8" t="s">
        <v>45</v>
      </c>
      <c r="G32" s="40"/>
      <c r="H32" s="40"/>
      <c r="I32" s="148" t="s">
        <v>44</v>
      </c>
      <c r="J32" s="148" t="s">
        <v>46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9" t="s">
        <v>47</v>
      </c>
      <c r="E33" s="135" t="s">
        <v>48</v>
      </c>
      <c r="F33" s="150">
        <f>ROUND((SUM(BE86:BE411)),  2)</f>
        <v>0</v>
      </c>
      <c r="G33" s="40"/>
      <c r="H33" s="40"/>
      <c r="I33" s="151">
        <v>0.20999999999999999</v>
      </c>
      <c r="J33" s="150">
        <f>ROUND(((SUM(BE86:BE411))*I33),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49</v>
      </c>
      <c r="F34" s="150">
        <f>ROUND((SUM(BF86:BF411)),  2)</f>
        <v>0</v>
      </c>
      <c r="G34" s="40"/>
      <c r="H34" s="40"/>
      <c r="I34" s="151">
        <v>0.12</v>
      </c>
      <c r="J34" s="150">
        <f>ROUND(((SUM(BF86:BF411))*I34),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50</v>
      </c>
      <c r="F35" s="150">
        <f>ROUND((SUM(BG86:BG411)),  2)</f>
        <v>0</v>
      </c>
      <c r="G35" s="40"/>
      <c r="H35" s="40"/>
      <c r="I35" s="151">
        <v>0.20999999999999999</v>
      </c>
      <c r="J35" s="150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51</v>
      </c>
      <c r="F36" s="150">
        <f>ROUND((SUM(BH86:BH411)),  2)</f>
        <v>0</v>
      </c>
      <c r="G36" s="40"/>
      <c r="H36" s="40"/>
      <c r="I36" s="151">
        <v>0.12</v>
      </c>
      <c r="J36" s="150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52</v>
      </c>
      <c r="F37" s="150">
        <f>ROUND((SUM(BI86:BI411)),  2)</f>
        <v>0</v>
      </c>
      <c r="G37" s="40"/>
      <c r="H37" s="40"/>
      <c r="I37" s="151">
        <v>0</v>
      </c>
      <c r="J37" s="150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2"/>
      <c r="D39" s="153" t="s">
        <v>53</v>
      </c>
      <c r="E39" s="154"/>
      <c r="F39" s="154"/>
      <c r="G39" s="155" t="s">
        <v>54</v>
      </c>
      <c r="H39" s="156" t="s">
        <v>55</v>
      </c>
      <c r="I39" s="154"/>
      <c r="J39" s="157">
        <f>SUM(J30:J37)</f>
        <v>0</v>
      </c>
      <c r="K39" s="158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109</v>
      </c>
      <c r="D45" s="42"/>
      <c r="E45" s="42"/>
      <c r="F45" s="42"/>
      <c r="G45" s="42"/>
      <c r="H45" s="42"/>
      <c r="I45" s="42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3" t="str">
        <f>E7</f>
        <v>Revitalizace sídliště Severovýchod, Zábřeh - vegetační úpravy</v>
      </c>
      <c r="F48" s="34"/>
      <c r="G48" s="34"/>
      <c r="H48" s="34"/>
      <c r="I48" s="42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104</v>
      </c>
      <c r="D49" s="42"/>
      <c r="E49" s="42"/>
      <c r="F49" s="42"/>
      <c r="G49" s="42"/>
      <c r="H49" s="42"/>
      <c r="I49" s="42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800.E2 - Etapa II.</v>
      </c>
      <c r="F50" s="42"/>
      <c r="G50" s="42"/>
      <c r="H50" s="42"/>
      <c r="I50" s="42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Město Zábřeh, kat. úz. Zábřeh</v>
      </c>
      <c r="G52" s="42"/>
      <c r="H52" s="42"/>
      <c r="I52" s="34" t="s">
        <v>23</v>
      </c>
      <c r="J52" s="74" t="str">
        <f>IF(J12="","",J12)</f>
        <v>25. 11. 2024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25</v>
      </c>
      <c r="D54" s="42"/>
      <c r="E54" s="42"/>
      <c r="F54" s="29" t="str">
        <f>E15</f>
        <v>Město Zábřeh</v>
      </c>
      <c r="G54" s="42"/>
      <c r="H54" s="42"/>
      <c r="I54" s="34" t="s">
        <v>33</v>
      </c>
      <c r="J54" s="38" t="str">
        <f>E21</f>
        <v>Atelier Gaia – krajinná architektura, s.r.o.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5.6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38</v>
      </c>
      <c r="J55" s="38" t="str">
        <f>E24</f>
        <v>Ing. Vojtěch Biolek, Ph.D.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4" t="s">
        <v>110</v>
      </c>
      <c r="D57" s="165"/>
      <c r="E57" s="165"/>
      <c r="F57" s="165"/>
      <c r="G57" s="165"/>
      <c r="H57" s="165"/>
      <c r="I57" s="165"/>
      <c r="J57" s="166" t="s">
        <v>111</v>
      </c>
      <c r="K57" s="165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7" t="s">
        <v>75</v>
      </c>
      <c r="D59" s="42"/>
      <c r="E59" s="42"/>
      <c r="F59" s="42"/>
      <c r="G59" s="42"/>
      <c r="H59" s="42"/>
      <c r="I59" s="42"/>
      <c r="J59" s="104">
        <f>J86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112</v>
      </c>
    </row>
    <row r="60" s="9" customFormat="1" ht="24.96" customHeight="1">
      <c r="A60" s="9"/>
      <c r="B60" s="168"/>
      <c r="C60" s="169"/>
      <c r="D60" s="170" t="s">
        <v>113</v>
      </c>
      <c r="E60" s="171"/>
      <c r="F60" s="171"/>
      <c r="G60" s="171"/>
      <c r="H60" s="171"/>
      <c r="I60" s="171"/>
      <c r="J60" s="172">
        <f>J87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8"/>
      <c r="C61" s="169"/>
      <c r="D61" s="170" t="s">
        <v>114</v>
      </c>
      <c r="E61" s="171"/>
      <c r="F61" s="171"/>
      <c r="G61" s="171"/>
      <c r="H61" s="171"/>
      <c r="I61" s="171"/>
      <c r="J61" s="172">
        <f>J209</f>
        <v>0</v>
      </c>
      <c r="K61" s="169"/>
      <c r="L61" s="173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8"/>
      <c r="C62" s="169"/>
      <c r="D62" s="170" t="s">
        <v>115</v>
      </c>
      <c r="E62" s="171"/>
      <c r="F62" s="171"/>
      <c r="G62" s="171"/>
      <c r="H62" s="171"/>
      <c r="I62" s="171"/>
      <c r="J62" s="172">
        <f>J240</f>
        <v>0</v>
      </c>
      <c r="K62" s="169"/>
      <c r="L62" s="173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8"/>
      <c r="C63" s="169"/>
      <c r="D63" s="170" t="s">
        <v>116</v>
      </c>
      <c r="E63" s="171"/>
      <c r="F63" s="171"/>
      <c r="G63" s="171"/>
      <c r="H63" s="171"/>
      <c r="I63" s="171"/>
      <c r="J63" s="172">
        <f>J291</f>
        <v>0</v>
      </c>
      <c r="K63" s="169"/>
      <c r="L63" s="173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8"/>
      <c r="C64" s="169"/>
      <c r="D64" s="170" t="s">
        <v>117</v>
      </c>
      <c r="E64" s="171"/>
      <c r="F64" s="171"/>
      <c r="G64" s="171"/>
      <c r="H64" s="171"/>
      <c r="I64" s="171"/>
      <c r="J64" s="172">
        <f>J299</f>
        <v>0</v>
      </c>
      <c r="K64" s="169"/>
      <c r="L64" s="17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8"/>
      <c r="C65" s="169"/>
      <c r="D65" s="170" t="s">
        <v>118</v>
      </c>
      <c r="E65" s="171"/>
      <c r="F65" s="171"/>
      <c r="G65" s="171"/>
      <c r="H65" s="171"/>
      <c r="I65" s="171"/>
      <c r="J65" s="172">
        <f>J331</f>
        <v>0</v>
      </c>
      <c r="K65" s="169"/>
      <c r="L65" s="173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68"/>
      <c r="C66" s="169"/>
      <c r="D66" s="170" t="s">
        <v>119</v>
      </c>
      <c r="E66" s="171"/>
      <c r="F66" s="171"/>
      <c r="G66" s="171"/>
      <c r="H66" s="171"/>
      <c r="I66" s="171"/>
      <c r="J66" s="172">
        <f>J378</f>
        <v>0</v>
      </c>
      <c r="K66" s="169"/>
      <c r="L66" s="173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137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37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13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120</v>
      </c>
      <c r="D73" s="42"/>
      <c r="E73" s="42"/>
      <c r="F73" s="42"/>
      <c r="G73" s="42"/>
      <c r="H73" s="42"/>
      <c r="I73" s="42"/>
      <c r="J73" s="42"/>
      <c r="K73" s="42"/>
      <c r="L73" s="13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16</v>
      </c>
      <c r="D75" s="42"/>
      <c r="E75" s="42"/>
      <c r="F75" s="42"/>
      <c r="G75" s="42"/>
      <c r="H75" s="42"/>
      <c r="I75" s="42"/>
      <c r="J75" s="42"/>
      <c r="K75" s="42"/>
      <c r="L75" s="13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163" t="str">
        <f>E7</f>
        <v>Revitalizace sídliště Severovýchod, Zábřeh - vegetační úpravy</v>
      </c>
      <c r="F76" s="34"/>
      <c r="G76" s="34"/>
      <c r="H76" s="34"/>
      <c r="I76" s="42"/>
      <c r="J76" s="42"/>
      <c r="K76" s="42"/>
      <c r="L76" s="13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104</v>
      </c>
      <c r="D77" s="42"/>
      <c r="E77" s="42"/>
      <c r="F77" s="42"/>
      <c r="G77" s="42"/>
      <c r="H77" s="42"/>
      <c r="I77" s="42"/>
      <c r="J77" s="42"/>
      <c r="K77" s="42"/>
      <c r="L77" s="13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E9</f>
        <v>SO 800.E2 - Etapa II.</v>
      </c>
      <c r="F78" s="42"/>
      <c r="G78" s="42"/>
      <c r="H78" s="42"/>
      <c r="I78" s="42"/>
      <c r="J78" s="42"/>
      <c r="K78" s="42"/>
      <c r="L78" s="13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21</v>
      </c>
      <c r="D80" s="42"/>
      <c r="E80" s="42"/>
      <c r="F80" s="29" t="str">
        <f>F12</f>
        <v>Město Zábřeh, kat. úz. Zábřeh</v>
      </c>
      <c r="G80" s="42"/>
      <c r="H80" s="42"/>
      <c r="I80" s="34" t="s">
        <v>23</v>
      </c>
      <c r="J80" s="74" t="str">
        <f>IF(J12="","",J12)</f>
        <v>25. 11. 2024</v>
      </c>
      <c r="K80" s="42"/>
      <c r="L80" s="13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5.65" customHeight="1">
      <c r="A82" s="40"/>
      <c r="B82" s="41"/>
      <c r="C82" s="34" t="s">
        <v>25</v>
      </c>
      <c r="D82" s="42"/>
      <c r="E82" s="42"/>
      <c r="F82" s="29" t="str">
        <f>E15</f>
        <v>Město Zábřeh</v>
      </c>
      <c r="G82" s="42"/>
      <c r="H82" s="42"/>
      <c r="I82" s="34" t="s">
        <v>33</v>
      </c>
      <c r="J82" s="38" t="str">
        <f>E21</f>
        <v>Atelier Gaia – krajinná architektura, s.r.o.</v>
      </c>
      <c r="K82" s="42"/>
      <c r="L82" s="13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25.65" customHeight="1">
      <c r="A83" s="40"/>
      <c r="B83" s="41"/>
      <c r="C83" s="34" t="s">
        <v>31</v>
      </c>
      <c r="D83" s="42"/>
      <c r="E83" s="42"/>
      <c r="F83" s="29" t="str">
        <f>IF(E18="","",E18)</f>
        <v>Vyplň údaj</v>
      </c>
      <c r="G83" s="42"/>
      <c r="H83" s="42"/>
      <c r="I83" s="34" t="s">
        <v>38</v>
      </c>
      <c r="J83" s="38" t="str">
        <f>E24</f>
        <v>Ing. Vojtěch Biolek, Ph.D.</v>
      </c>
      <c r="K83" s="42"/>
      <c r="L83" s="13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0" customFormat="1" ht="29.28" customHeight="1">
      <c r="A85" s="174"/>
      <c r="B85" s="175"/>
      <c r="C85" s="176" t="s">
        <v>121</v>
      </c>
      <c r="D85" s="177" t="s">
        <v>62</v>
      </c>
      <c r="E85" s="177" t="s">
        <v>58</v>
      </c>
      <c r="F85" s="177" t="s">
        <v>59</v>
      </c>
      <c r="G85" s="177" t="s">
        <v>122</v>
      </c>
      <c r="H85" s="177" t="s">
        <v>123</v>
      </c>
      <c r="I85" s="177" t="s">
        <v>124</v>
      </c>
      <c r="J85" s="177" t="s">
        <v>111</v>
      </c>
      <c r="K85" s="178" t="s">
        <v>125</v>
      </c>
      <c r="L85" s="179"/>
      <c r="M85" s="94" t="s">
        <v>19</v>
      </c>
      <c r="N85" s="95" t="s">
        <v>47</v>
      </c>
      <c r="O85" s="95" t="s">
        <v>126</v>
      </c>
      <c r="P85" s="95" t="s">
        <v>127</v>
      </c>
      <c r="Q85" s="95" t="s">
        <v>128</v>
      </c>
      <c r="R85" s="95" t="s">
        <v>129</v>
      </c>
      <c r="S85" s="95" t="s">
        <v>130</v>
      </c>
      <c r="T85" s="96" t="s">
        <v>131</v>
      </c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</row>
    <row r="86" s="2" customFormat="1" ht="22.8" customHeight="1">
      <c r="A86" s="40"/>
      <c r="B86" s="41"/>
      <c r="C86" s="101" t="s">
        <v>132</v>
      </c>
      <c r="D86" s="42"/>
      <c r="E86" s="42"/>
      <c r="F86" s="42"/>
      <c r="G86" s="42"/>
      <c r="H86" s="42"/>
      <c r="I86" s="42"/>
      <c r="J86" s="180">
        <f>BK86</f>
        <v>0</v>
      </c>
      <c r="K86" s="42"/>
      <c r="L86" s="46"/>
      <c r="M86" s="97"/>
      <c r="N86" s="181"/>
      <c r="O86" s="98"/>
      <c r="P86" s="182">
        <f>P87+P209+P240+P291+P299+P331+P378</f>
        <v>0</v>
      </c>
      <c r="Q86" s="98"/>
      <c r="R86" s="182">
        <f>R87+R209+R240+R291+R299+R331+R378</f>
        <v>84.424095000000008</v>
      </c>
      <c r="S86" s="98"/>
      <c r="T86" s="183">
        <f>T87+T209+T240+T291+T299+T331+T378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76</v>
      </c>
      <c r="AU86" s="19" t="s">
        <v>112</v>
      </c>
      <c r="BK86" s="184">
        <f>BK87+BK209+BK240+BK291+BK299+BK331+BK378</f>
        <v>0</v>
      </c>
    </row>
    <row r="87" s="11" customFormat="1" ht="25.92" customHeight="1">
      <c r="A87" s="11"/>
      <c r="B87" s="185"/>
      <c r="C87" s="186"/>
      <c r="D87" s="187" t="s">
        <v>76</v>
      </c>
      <c r="E87" s="188" t="s">
        <v>133</v>
      </c>
      <c r="F87" s="188" t="s">
        <v>134</v>
      </c>
      <c r="G87" s="186"/>
      <c r="H87" s="186"/>
      <c r="I87" s="189"/>
      <c r="J87" s="190">
        <f>BK87</f>
        <v>0</v>
      </c>
      <c r="K87" s="186"/>
      <c r="L87" s="191"/>
      <c r="M87" s="192"/>
      <c r="N87" s="193"/>
      <c r="O87" s="193"/>
      <c r="P87" s="194">
        <f>SUM(P88:P208)</f>
        <v>0</v>
      </c>
      <c r="Q87" s="193"/>
      <c r="R87" s="194">
        <f>SUM(R88:R208)</f>
        <v>0</v>
      </c>
      <c r="S87" s="193"/>
      <c r="T87" s="195">
        <f>SUM(T88:T208)</f>
        <v>0</v>
      </c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R87" s="196" t="s">
        <v>85</v>
      </c>
      <c r="AT87" s="197" t="s">
        <v>76</v>
      </c>
      <c r="AU87" s="197" t="s">
        <v>77</v>
      </c>
      <c r="AY87" s="196" t="s">
        <v>135</v>
      </c>
      <c r="BK87" s="198">
        <f>SUM(BK88:BK208)</f>
        <v>0</v>
      </c>
    </row>
    <row r="88" s="2" customFormat="1" ht="16.5" customHeight="1">
      <c r="A88" s="40"/>
      <c r="B88" s="41"/>
      <c r="C88" s="199" t="s">
        <v>85</v>
      </c>
      <c r="D88" s="199" t="s">
        <v>136</v>
      </c>
      <c r="E88" s="200" t="s">
        <v>137</v>
      </c>
      <c r="F88" s="201" t="s">
        <v>138</v>
      </c>
      <c r="G88" s="202" t="s">
        <v>139</v>
      </c>
      <c r="H88" s="203">
        <v>718.79999999999995</v>
      </c>
      <c r="I88" s="204"/>
      <c r="J88" s="205">
        <f>ROUND(I88*H88,2)</f>
        <v>0</v>
      </c>
      <c r="K88" s="201" t="s">
        <v>140</v>
      </c>
      <c r="L88" s="46"/>
      <c r="M88" s="206" t="s">
        <v>19</v>
      </c>
      <c r="N88" s="207" t="s">
        <v>48</v>
      </c>
      <c r="O88" s="86"/>
      <c r="P88" s="208">
        <f>O88*H88</f>
        <v>0</v>
      </c>
      <c r="Q88" s="208">
        <v>0</v>
      </c>
      <c r="R88" s="208">
        <f>Q88*H88</f>
        <v>0</v>
      </c>
      <c r="S88" s="208">
        <v>0</v>
      </c>
      <c r="T88" s="209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0" t="s">
        <v>141</v>
      </c>
      <c r="AT88" s="210" t="s">
        <v>136</v>
      </c>
      <c r="AU88" s="210" t="s">
        <v>85</v>
      </c>
      <c r="AY88" s="19" t="s">
        <v>135</v>
      </c>
      <c r="BE88" s="211">
        <f>IF(N88="základní",J88,0)</f>
        <v>0</v>
      </c>
      <c r="BF88" s="211">
        <f>IF(N88="snížená",J88,0)</f>
        <v>0</v>
      </c>
      <c r="BG88" s="211">
        <f>IF(N88="zákl. přenesená",J88,0)</f>
        <v>0</v>
      </c>
      <c r="BH88" s="211">
        <f>IF(N88="sníž. přenesená",J88,0)</f>
        <v>0</v>
      </c>
      <c r="BI88" s="211">
        <f>IF(N88="nulová",J88,0)</f>
        <v>0</v>
      </c>
      <c r="BJ88" s="19" t="s">
        <v>85</v>
      </c>
      <c r="BK88" s="211">
        <f>ROUND(I88*H88,2)</f>
        <v>0</v>
      </c>
      <c r="BL88" s="19" t="s">
        <v>141</v>
      </c>
      <c r="BM88" s="210" t="s">
        <v>142</v>
      </c>
    </row>
    <row r="89" s="2" customFormat="1">
      <c r="A89" s="40"/>
      <c r="B89" s="41"/>
      <c r="C89" s="42"/>
      <c r="D89" s="212" t="s">
        <v>143</v>
      </c>
      <c r="E89" s="42"/>
      <c r="F89" s="213" t="s">
        <v>144</v>
      </c>
      <c r="G89" s="42"/>
      <c r="H89" s="42"/>
      <c r="I89" s="214"/>
      <c r="J89" s="42"/>
      <c r="K89" s="42"/>
      <c r="L89" s="46"/>
      <c r="M89" s="215"/>
      <c r="N89" s="216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143</v>
      </c>
      <c r="AU89" s="19" t="s">
        <v>85</v>
      </c>
    </row>
    <row r="90" s="12" customFormat="1">
      <c r="A90" s="12"/>
      <c r="B90" s="217"/>
      <c r="C90" s="218"/>
      <c r="D90" s="219" t="s">
        <v>145</v>
      </c>
      <c r="E90" s="220" t="s">
        <v>19</v>
      </c>
      <c r="F90" s="221" t="s">
        <v>146</v>
      </c>
      <c r="G90" s="218"/>
      <c r="H90" s="220" t="s">
        <v>19</v>
      </c>
      <c r="I90" s="222"/>
      <c r="J90" s="218"/>
      <c r="K90" s="218"/>
      <c r="L90" s="223"/>
      <c r="M90" s="224"/>
      <c r="N90" s="225"/>
      <c r="O90" s="225"/>
      <c r="P90" s="225"/>
      <c r="Q90" s="225"/>
      <c r="R90" s="225"/>
      <c r="S90" s="225"/>
      <c r="T90" s="226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T90" s="227" t="s">
        <v>145</v>
      </c>
      <c r="AU90" s="227" t="s">
        <v>85</v>
      </c>
      <c r="AV90" s="12" t="s">
        <v>85</v>
      </c>
      <c r="AW90" s="12" t="s">
        <v>37</v>
      </c>
      <c r="AX90" s="12" t="s">
        <v>77</v>
      </c>
      <c r="AY90" s="227" t="s">
        <v>135</v>
      </c>
    </row>
    <row r="91" s="12" customFormat="1">
      <c r="A91" s="12"/>
      <c r="B91" s="217"/>
      <c r="C91" s="218"/>
      <c r="D91" s="219" t="s">
        <v>145</v>
      </c>
      <c r="E91" s="220" t="s">
        <v>19</v>
      </c>
      <c r="F91" s="221" t="s">
        <v>147</v>
      </c>
      <c r="G91" s="218"/>
      <c r="H91" s="220" t="s">
        <v>19</v>
      </c>
      <c r="I91" s="222"/>
      <c r="J91" s="218"/>
      <c r="K91" s="218"/>
      <c r="L91" s="223"/>
      <c r="M91" s="224"/>
      <c r="N91" s="225"/>
      <c r="O91" s="225"/>
      <c r="P91" s="225"/>
      <c r="Q91" s="225"/>
      <c r="R91" s="225"/>
      <c r="S91" s="225"/>
      <c r="T91" s="226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T91" s="227" t="s">
        <v>145</v>
      </c>
      <c r="AU91" s="227" t="s">
        <v>85</v>
      </c>
      <c r="AV91" s="12" t="s">
        <v>85</v>
      </c>
      <c r="AW91" s="12" t="s">
        <v>37</v>
      </c>
      <c r="AX91" s="12" t="s">
        <v>77</v>
      </c>
      <c r="AY91" s="227" t="s">
        <v>135</v>
      </c>
    </row>
    <row r="92" s="13" customFormat="1">
      <c r="A92" s="13"/>
      <c r="B92" s="228"/>
      <c r="C92" s="229"/>
      <c r="D92" s="219" t="s">
        <v>145</v>
      </c>
      <c r="E92" s="230" t="s">
        <v>19</v>
      </c>
      <c r="F92" s="231" t="s">
        <v>148</v>
      </c>
      <c r="G92" s="229"/>
      <c r="H92" s="232">
        <v>88</v>
      </c>
      <c r="I92" s="233"/>
      <c r="J92" s="229"/>
      <c r="K92" s="229"/>
      <c r="L92" s="234"/>
      <c r="M92" s="235"/>
      <c r="N92" s="236"/>
      <c r="O92" s="236"/>
      <c r="P92" s="236"/>
      <c r="Q92" s="236"/>
      <c r="R92" s="236"/>
      <c r="S92" s="236"/>
      <c r="T92" s="237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8" t="s">
        <v>145</v>
      </c>
      <c r="AU92" s="238" t="s">
        <v>85</v>
      </c>
      <c r="AV92" s="13" t="s">
        <v>87</v>
      </c>
      <c r="AW92" s="13" t="s">
        <v>37</v>
      </c>
      <c r="AX92" s="13" t="s">
        <v>77</v>
      </c>
      <c r="AY92" s="238" t="s">
        <v>135</v>
      </c>
    </row>
    <row r="93" s="12" customFormat="1">
      <c r="A93" s="12"/>
      <c r="B93" s="217"/>
      <c r="C93" s="218"/>
      <c r="D93" s="219" t="s">
        <v>145</v>
      </c>
      <c r="E93" s="220" t="s">
        <v>19</v>
      </c>
      <c r="F93" s="221" t="s">
        <v>149</v>
      </c>
      <c r="G93" s="218"/>
      <c r="H93" s="220" t="s">
        <v>19</v>
      </c>
      <c r="I93" s="222"/>
      <c r="J93" s="218"/>
      <c r="K93" s="218"/>
      <c r="L93" s="223"/>
      <c r="M93" s="224"/>
      <c r="N93" s="225"/>
      <c r="O93" s="225"/>
      <c r="P93" s="225"/>
      <c r="Q93" s="225"/>
      <c r="R93" s="225"/>
      <c r="S93" s="225"/>
      <c r="T93" s="226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T93" s="227" t="s">
        <v>145</v>
      </c>
      <c r="AU93" s="227" t="s">
        <v>85</v>
      </c>
      <c r="AV93" s="12" t="s">
        <v>85</v>
      </c>
      <c r="AW93" s="12" t="s">
        <v>37</v>
      </c>
      <c r="AX93" s="12" t="s">
        <v>77</v>
      </c>
      <c r="AY93" s="227" t="s">
        <v>135</v>
      </c>
    </row>
    <row r="94" s="12" customFormat="1">
      <c r="A94" s="12"/>
      <c r="B94" s="217"/>
      <c r="C94" s="218"/>
      <c r="D94" s="219" t="s">
        <v>145</v>
      </c>
      <c r="E94" s="220" t="s">
        <v>19</v>
      </c>
      <c r="F94" s="221" t="s">
        <v>150</v>
      </c>
      <c r="G94" s="218"/>
      <c r="H94" s="220" t="s">
        <v>19</v>
      </c>
      <c r="I94" s="222"/>
      <c r="J94" s="218"/>
      <c r="K94" s="218"/>
      <c r="L94" s="223"/>
      <c r="M94" s="224"/>
      <c r="N94" s="225"/>
      <c r="O94" s="225"/>
      <c r="P94" s="225"/>
      <c r="Q94" s="225"/>
      <c r="R94" s="225"/>
      <c r="S94" s="225"/>
      <c r="T94" s="226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T94" s="227" t="s">
        <v>145</v>
      </c>
      <c r="AU94" s="227" t="s">
        <v>85</v>
      </c>
      <c r="AV94" s="12" t="s">
        <v>85</v>
      </c>
      <c r="AW94" s="12" t="s">
        <v>37</v>
      </c>
      <c r="AX94" s="12" t="s">
        <v>77</v>
      </c>
      <c r="AY94" s="227" t="s">
        <v>135</v>
      </c>
    </row>
    <row r="95" s="13" customFormat="1">
      <c r="A95" s="13"/>
      <c r="B95" s="228"/>
      <c r="C95" s="229"/>
      <c r="D95" s="219" t="s">
        <v>145</v>
      </c>
      <c r="E95" s="230" t="s">
        <v>19</v>
      </c>
      <c r="F95" s="231" t="s">
        <v>151</v>
      </c>
      <c r="G95" s="229"/>
      <c r="H95" s="232">
        <v>16.199999999999999</v>
      </c>
      <c r="I95" s="233"/>
      <c r="J95" s="229"/>
      <c r="K95" s="229"/>
      <c r="L95" s="234"/>
      <c r="M95" s="235"/>
      <c r="N95" s="236"/>
      <c r="O95" s="236"/>
      <c r="P95" s="236"/>
      <c r="Q95" s="236"/>
      <c r="R95" s="236"/>
      <c r="S95" s="236"/>
      <c r="T95" s="237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8" t="s">
        <v>145</v>
      </c>
      <c r="AU95" s="238" t="s">
        <v>85</v>
      </c>
      <c r="AV95" s="13" t="s">
        <v>87</v>
      </c>
      <c r="AW95" s="13" t="s">
        <v>37</v>
      </c>
      <c r="AX95" s="13" t="s">
        <v>77</v>
      </c>
      <c r="AY95" s="238" t="s">
        <v>135</v>
      </c>
    </row>
    <row r="96" s="12" customFormat="1">
      <c r="A96" s="12"/>
      <c r="B96" s="217"/>
      <c r="C96" s="218"/>
      <c r="D96" s="219" t="s">
        <v>145</v>
      </c>
      <c r="E96" s="220" t="s">
        <v>19</v>
      </c>
      <c r="F96" s="221" t="s">
        <v>152</v>
      </c>
      <c r="G96" s="218"/>
      <c r="H96" s="220" t="s">
        <v>19</v>
      </c>
      <c r="I96" s="222"/>
      <c r="J96" s="218"/>
      <c r="K96" s="218"/>
      <c r="L96" s="223"/>
      <c r="M96" s="224"/>
      <c r="N96" s="225"/>
      <c r="O96" s="225"/>
      <c r="P96" s="225"/>
      <c r="Q96" s="225"/>
      <c r="R96" s="225"/>
      <c r="S96" s="225"/>
      <c r="T96" s="226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T96" s="227" t="s">
        <v>145</v>
      </c>
      <c r="AU96" s="227" t="s">
        <v>85</v>
      </c>
      <c r="AV96" s="12" t="s">
        <v>85</v>
      </c>
      <c r="AW96" s="12" t="s">
        <v>37</v>
      </c>
      <c r="AX96" s="12" t="s">
        <v>77</v>
      </c>
      <c r="AY96" s="227" t="s">
        <v>135</v>
      </c>
    </row>
    <row r="97" s="12" customFormat="1">
      <c r="A97" s="12"/>
      <c r="B97" s="217"/>
      <c r="C97" s="218"/>
      <c r="D97" s="219" t="s">
        <v>145</v>
      </c>
      <c r="E97" s="220" t="s">
        <v>19</v>
      </c>
      <c r="F97" s="221" t="s">
        <v>153</v>
      </c>
      <c r="G97" s="218"/>
      <c r="H97" s="220" t="s">
        <v>19</v>
      </c>
      <c r="I97" s="222"/>
      <c r="J97" s="218"/>
      <c r="K97" s="218"/>
      <c r="L97" s="223"/>
      <c r="M97" s="224"/>
      <c r="N97" s="225"/>
      <c r="O97" s="225"/>
      <c r="P97" s="225"/>
      <c r="Q97" s="225"/>
      <c r="R97" s="225"/>
      <c r="S97" s="225"/>
      <c r="T97" s="226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T97" s="227" t="s">
        <v>145</v>
      </c>
      <c r="AU97" s="227" t="s">
        <v>85</v>
      </c>
      <c r="AV97" s="12" t="s">
        <v>85</v>
      </c>
      <c r="AW97" s="12" t="s">
        <v>37</v>
      </c>
      <c r="AX97" s="12" t="s">
        <v>77</v>
      </c>
      <c r="AY97" s="227" t="s">
        <v>135</v>
      </c>
    </row>
    <row r="98" s="13" customFormat="1">
      <c r="A98" s="13"/>
      <c r="B98" s="228"/>
      <c r="C98" s="229"/>
      <c r="D98" s="219" t="s">
        <v>145</v>
      </c>
      <c r="E98" s="230" t="s">
        <v>19</v>
      </c>
      <c r="F98" s="231" t="s">
        <v>154</v>
      </c>
      <c r="G98" s="229"/>
      <c r="H98" s="232">
        <v>614.60000000000002</v>
      </c>
      <c r="I98" s="233"/>
      <c r="J98" s="229"/>
      <c r="K98" s="229"/>
      <c r="L98" s="234"/>
      <c r="M98" s="235"/>
      <c r="N98" s="236"/>
      <c r="O98" s="236"/>
      <c r="P98" s="236"/>
      <c r="Q98" s="236"/>
      <c r="R98" s="236"/>
      <c r="S98" s="236"/>
      <c r="T98" s="237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8" t="s">
        <v>145</v>
      </c>
      <c r="AU98" s="238" t="s">
        <v>85</v>
      </c>
      <c r="AV98" s="13" t="s">
        <v>87</v>
      </c>
      <c r="AW98" s="13" t="s">
        <v>37</v>
      </c>
      <c r="AX98" s="13" t="s">
        <v>77</v>
      </c>
      <c r="AY98" s="238" t="s">
        <v>135</v>
      </c>
    </row>
    <row r="99" s="14" customFormat="1">
      <c r="A99" s="14"/>
      <c r="B99" s="239"/>
      <c r="C99" s="240"/>
      <c r="D99" s="219" t="s">
        <v>145</v>
      </c>
      <c r="E99" s="241" t="s">
        <v>102</v>
      </c>
      <c r="F99" s="242" t="s">
        <v>155</v>
      </c>
      <c r="G99" s="240"/>
      <c r="H99" s="243">
        <v>718.79999999999995</v>
      </c>
      <c r="I99" s="244"/>
      <c r="J99" s="240"/>
      <c r="K99" s="240"/>
      <c r="L99" s="245"/>
      <c r="M99" s="246"/>
      <c r="N99" s="247"/>
      <c r="O99" s="247"/>
      <c r="P99" s="247"/>
      <c r="Q99" s="247"/>
      <c r="R99" s="247"/>
      <c r="S99" s="247"/>
      <c r="T99" s="248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9" t="s">
        <v>145</v>
      </c>
      <c r="AU99" s="249" t="s">
        <v>85</v>
      </c>
      <c r="AV99" s="14" t="s">
        <v>156</v>
      </c>
      <c r="AW99" s="14" t="s">
        <v>37</v>
      </c>
      <c r="AX99" s="14" t="s">
        <v>77</v>
      </c>
      <c r="AY99" s="249" t="s">
        <v>135</v>
      </c>
    </row>
    <row r="100" s="15" customFormat="1">
      <c r="A100" s="15"/>
      <c r="B100" s="250"/>
      <c r="C100" s="251"/>
      <c r="D100" s="219" t="s">
        <v>145</v>
      </c>
      <c r="E100" s="252" t="s">
        <v>19</v>
      </c>
      <c r="F100" s="253" t="s">
        <v>157</v>
      </c>
      <c r="G100" s="251"/>
      <c r="H100" s="254">
        <v>718.79999999999995</v>
      </c>
      <c r="I100" s="255"/>
      <c r="J100" s="251"/>
      <c r="K100" s="251"/>
      <c r="L100" s="256"/>
      <c r="M100" s="257"/>
      <c r="N100" s="258"/>
      <c r="O100" s="258"/>
      <c r="P100" s="258"/>
      <c r="Q100" s="258"/>
      <c r="R100" s="258"/>
      <c r="S100" s="258"/>
      <c r="T100" s="259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T100" s="260" t="s">
        <v>145</v>
      </c>
      <c r="AU100" s="260" t="s">
        <v>85</v>
      </c>
      <c r="AV100" s="15" t="s">
        <v>141</v>
      </c>
      <c r="AW100" s="15" t="s">
        <v>37</v>
      </c>
      <c r="AX100" s="15" t="s">
        <v>85</v>
      </c>
      <c r="AY100" s="260" t="s">
        <v>135</v>
      </c>
    </row>
    <row r="101" s="2" customFormat="1" ht="21.75" customHeight="1">
      <c r="A101" s="40"/>
      <c r="B101" s="41"/>
      <c r="C101" s="199" t="s">
        <v>87</v>
      </c>
      <c r="D101" s="199" t="s">
        <v>136</v>
      </c>
      <c r="E101" s="200" t="s">
        <v>158</v>
      </c>
      <c r="F101" s="201" t="s">
        <v>159</v>
      </c>
      <c r="G101" s="202" t="s">
        <v>160</v>
      </c>
      <c r="H101" s="203">
        <v>175.68199999999999</v>
      </c>
      <c r="I101" s="204"/>
      <c r="J101" s="205">
        <f>ROUND(I101*H101,2)</f>
        <v>0</v>
      </c>
      <c r="K101" s="201" t="s">
        <v>140</v>
      </c>
      <c r="L101" s="46"/>
      <c r="M101" s="206" t="s">
        <v>19</v>
      </c>
      <c r="N101" s="207" t="s">
        <v>48</v>
      </c>
      <c r="O101" s="86"/>
      <c r="P101" s="208">
        <f>O101*H101</f>
        <v>0</v>
      </c>
      <c r="Q101" s="208">
        <v>0</v>
      </c>
      <c r="R101" s="208">
        <f>Q101*H101</f>
        <v>0</v>
      </c>
      <c r="S101" s="208">
        <v>0</v>
      </c>
      <c r="T101" s="209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0" t="s">
        <v>141</v>
      </c>
      <c r="AT101" s="210" t="s">
        <v>136</v>
      </c>
      <c r="AU101" s="210" t="s">
        <v>85</v>
      </c>
      <c r="AY101" s="19" t="s">
        <v>135</v>
      </c>
      <c r="BE101" s="211">
        <f>IF(N101="základní",J101,0)</f>
        <v>0</v>
      </c>
      <c r="BF101" s="211">
        <f>IF(N101="snížená",J101,0)</f>
        <v>0</v>
      </c>
      <c r="BG101" s="211">
        <f>IF(N101="zákl. přenesená",J101,0)</f>
        <v>0</v>
      </c>
      <c r="BH101" s="211">
        <f>IF(N101="sníž. přenesená",J101,0)</f>
        <v>0</v>
      </c>
      <c r="BI101" s="211">
        <f>IF(N101="nulová",J101,0)</f>
        <v>0</v>
      </c>
      <c r="BJ101" s="19" t="s">
        <v>85</v>
      </c>
      <c r="BK101" s="211">
        <f>ROUND(I101*H101,2)</f>
        <v>0</v>
      </c>
      <c r="BL101" s="19" t="s">
        <v>141</v>
      </c>
      <c r="BM101" s="210" t="s">
        <v>161</v>
      </c>
    </row>
    <row r="102" s="2" customFormat="1">
      <c r="A102" s="40"/>
      <c r="B102" s="41"/>
      <c r="C102" s="42"/>
      <c r="D102" s="212" t="s">
        <v>143</v>
      </c>
      <c r="E102" s="42"/>
      <c r="F102" s="213" t="s">
        <v>162</v>
      </c>
      <c r="G102" s="42"/>
      <c r="H102" s="42"/>
      <c r="I102" s="214"/>
      <c r="J102" s="42"/>
      <c r="K102" s="42"/>
      <c r="L102" s="46"/>
      <c r="M102" s="215"/>
      <c r="N102" s="216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143</v>
      </c>
      <c r="AU102" s="19" t="s">
        <v>85</v>
      </c>
    </row>
    <row r="103" s="12" customFormat="1">
      <c r="A103" s="12"/>
      <c r="B103" s="217"/>
      <c r="C103" s="218"/>
      <c r="D103" s="219" t="s">
        <v>145</v>
      </c>
      <c r="E103" s="220" t="s">
        <v>19</v>
      </c>
      <c r="F103" s="221" t="s">
        <v>163</v>
      </c>
      <c r="G103" s="218"/>
      <c r="H103" s="220" t="s">
        <v>19</v>
      </c>
      <c r="I103" s="222"/>
      <c r="J103" s="218"/>
      <c r="K103" s="218"/>
      <c r="L103" s="223"/>
      <c r="M103" s="224"/>
      <c r="N103" s="225"/>
      <c r="O103" s="225"/>
      <c r="P103" s="225"/>
      <c r="Q103" s="225"/>
      <c r="R103" s="225"/>
      <c r="S103" s="225"/>
      <c r="T103" s="226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T103" s="227" t="s">
        <v>145</v>
      </c>
      <c r="AU103" s="227" t="s">
        <v>85</v>
      </c>
      <c r="AV103" s="12" t="s">
        <v>85</v>
      </c>
      <c r="AW103" s="12" t="s">
        <v>37</v>
      </c>
      <c r="AX103" s="12" t="s">
        <v>77</v>
      </c>
      <c r="AY103" s="227" t="s">
        <v>135</v>
      </c>
    </row>
    <row r="104" s="13" customFormat="1">
      <c r="A104" s="13"/>
      <c r="B104" s="228"/>
      <c r="C104" s="229"/>
      <c r="D104" s="219" t="s">
        <v>145</v>
      </c>
      <c r="E104" s="230" t="s">
        <v>19</v>
      </c>
      <c r="F104" s="231" t="s">
        <v>164</v>
      </c>
      <c r="G104" s="229"/>
      <c r="H104" s="232">
        <v>55</v>
      </c>
      <c r="I104" s="233"/>
      <c r="J104" s="229"/>
      <c r="K104" s="229"/>
      <c r="L104" s="234"/>
      <c r="M104" s="235"/>
      <c r="N104" s="236"/>
      <c r="O104" s="236"/>
      <c r="P104" s="236"/>
      <c r="Q104" s="236"/>
      <c r="R104" s="236"/>
      <c r="S104" s="236"/>
      <c r="T104" s="237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8" t="s">
        <v>145</v>
      </c>
      <c r="AU104" s="238" t="s">
        <v>85</v>
      </c>
      <c r="AV104" s="13" t="s">
        <v>87</v>
      </c>
      <c r="AW104" s="13" t="s">
        <v>37</v>
      </c>
      <c r="AX104" s="13" t="s">
        <v>77</v>
      </c>
      <c r="AY104" s="238" t="s">
        <v>135</v>
      </c>
    </row>
    <row r="105" s="12" customFormat="1">
      <c r="A105" s="12"/>
      <c r="B105" s="217"/>
      <c r="C105" s="218"/>
      <c r="D105" s="219" t="s">
        <v>145</v>
      </c>
      <c r="E105" s="220" t="s">
        <v>19</v>
      </c>
      <c r="F105" s="221" t="s">
        <v>149</v>
      </c>
      <c r="G105" s="218"/>
      <c r="H105" s="220" t="s">
        <v>19</v>
      </c>
      <c r="I105" s="222"/>
      <c r="J105" s="218"/>
      <c r="K105" s="218"/>
      <c r="L105" s="223"/>
      <c r="M105" s="224"/>
      <c r="N105" s="225"/>
      <c r="O105" s="225"/>
      <c r="P105" s="225"/>
      <c r="Q105" s="225"/>
      <c r="R105" s="225"/>
      <c r="S105" s="225"/>
      <c r="T105" s="226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T105" s="227" t="s">
        <v>145</v>
      </c>
      <c r="AU105" s="227" t="s">
        <v>85</v>
      </c>
      <c r="AV105" s="12" t="s">
        <v>85</v>
      </c>
      <c r="AW105" s="12" t="s">
        <v>37</v>
      </c>
      <c r="AX105" s="12" t="s">
        <v>77</v>
      </c>
      <c r="AY105" s="227" t="s">
        <v>135</v>
      </c>
    </row>
    <row r="106" s="12" customFormat="1">
      <c r="A106" s="12"/>
      <c r="B106" s="217"/>
      <c r="C106" s="218"/>
      <c r="D106" s="219" t="s">
        <v>145</v>
      </c>
      <c r="E106" s="220" t="s">
        <v>19</v>
      </c>
      <c r="F106" s="221" t="s">
        <v>165</v>
      </c>
      <c r="G106" s="218"/>
      <c r="H106" s="220" t="s">
        <v>19</v>
      </c>
      <c r="I106" s="222"/>
      <c r="J106" s="218"/>
      <c r="K106" s="218"/>
      <c r="L106" s="223"/>
      <c r="M106" s="224"/>
      <c r="N106" s="225"/>
      <c r="O106" s="225"/>
      <c r="P106" s="225"/>
      <c r="Q106" s="225"/>
      <c r="R106" s="225"/>
      <c r="S106" s="225"/>
      <c r="T106" s="226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T106" s="227" t="s">
        <v>145</v>
      </c>
      <c r="AU106" s="227" t="s">
        <v>85</v>
      </c>
      <c r="AV106" s="12" t="s">
        <v>85</v>
      </c>
      <c r="AW106" s="12" t="s">
        <v>37</v>
      </c>
      <c r="AX106" s="12" t="s">
        <v>77</v>
      </c>
      <c r="AY106" s="227" t="s">
        <v>135</v>
      </c>
    </row>
    <row r="107" s="13" customFormat="1">
      <c r="A107" s="13"/>
      <c r="B107" s="228"/>
      <c r="C107" s="229"/>
      <c r="D107" s="219" t="s">
        <v>145</v>
      </c>
      <c r="E107" s="230" t="s">
        <v>19</v>
      </c>
      <c r="F107" s="231" t="s">
        <v>151</v>
      </c>
      <c r="G107" s="229"/>
      <c r="H107" s="232">
        <v>16.199999999999999</v>
      </c>
      <c r="I107" s="233"/>
      <c r="J107" s="229"/>
      <c r="K107" s="229"/>
      <c r="L107" s="234"/>
      <c r="M107" s="235"/>
      <c r="N107" s="236"/>
      <c r="O107" s="236"/>
      <c r="P107" s="236"/>
      <c r="Q107" s="236"/>
      <c r="R107" s="236"/>
      <c r="S107" s="236"/>
      <c r="T107" s="237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8" t="s">
        <v>145</v>
      </c>
      <c r="AU107" s="238" t="s">
        <v>85</v>
      </c>
      <c r="AV107" s="13" t="s">
        <v>87</v>
      </c>
      <c r="AW107" s="13" t="s">
        <v>37</v>
      </c>
      <c r="AX107" s="13" t="s">
        <v>77</v>
      </c>
      <c r="AY107" s="238" t="s">
        <v>135</v>
      </c>
    </row>
    <row r="108" s="12" customFormat="1">
      <c r="A108" s="12"/>
      <c r="B108" s="217"/>
      <c r="C108" s="218"/>
      <c r="D108" s="219" t="s">
        <v>145</v>
      </c>
      <c r="E108" s="220" t="s">
        <v>19</v>
      </c>
      <c r="F108" s="221" t="s">
        <v>152</v>
      </c>
      <c r="G108" s="218"/>
      <c r="H108" s="220" t="s">
        <v>19</v>
      </c>
      <c r="I108" s="222"/>
      <c r="J108" s="218"/>
      <c r="K108" s="218"/>
      <c r="L108" s="223"/>
      <c r="M108" s="224"/>
      <c r="N108" s="225"/>
      <c r="O108" s="225"/>
      <c r="P108" s="225"/>
      <c r="Q108" s="225"/>
      <c r="R108" s="225"/>
      <c r="S108" s="225"/>
      <c r="T108" s="226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T108" s="227" t="s">
        <v>145</v>
      </c>
      <c r="AU108" s="227" t="s">
        <v>85</v>
      </c>
      <c r="AV108" s="12" t="s">
        <v>85</v>
      </c>
      <c r="AW108" s="12" t="s">
        <v>37</v>
      </c>
      <c r="AX108" s="12" t="s">
        <v>77</v>
      </c>
      <c r="AY108" s="227" t="s">
        <v>135</v>
      </c>
    </row>
    <row r="109" s="12" customFormat="1">
      <c r="A109" s="12"/>
      <c r="B109" s="217"/>
      <c r="C109" s="218"/>
      <c r="D109" s="219" t="s">
        <v>145</v>
      </c>
      <c r="E109" s="220" t="s">
        <v>19</v>
      </c>
      <c r="F109" s="221" t="s">
        <v>153</v>
      </c>
      <c r="G109" s="218"/>
      <c r="H109" s="220" t="s">
        <v>19</v>
      </c>
      <c r="I109" s="222"/>
      <c r="J109" s="218"/>
      <c r="K109" s="218"/>
      <c r="L109" s="223"/>
      <c r="M109" s="224"/>
      <c r="N109" s="225"/>
      <c r="O109" s="225"/>
      <c r="P109" s="225"/>
      <c r="Q109" s="225"/>
      <c r="R109" s="225"/>
      <c r="S109" s="225"/>
      <c r="T109" s="226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T109" s="227" t="s">
        <v>145</v>
      </c>
      <c r="AU109" s="227" t="s">
        <v>85</v>
      </c>
      <c r="AV109" s="12" t="s">
        <v>85</v>
      </c>
      <c r="AW109" s="12" t="s">
        <v>37</v>
      </c>
      <c r="AX109" s="12" t="s">
        <v>77</v>
      </c>
      <c r="AY109" s="227" t="s">
        <v>135</v>
      </c>
    </row>
    <row r="110" s="13" customFormat="1">
      <c r="A110" s="13"/>
      <c r="B110" s="228"/>
      <c r="C110" s="229"/>
      <c r="D110" s="219" t="s">
        <v>145</v>
      </c>
      <c r="E110" s="230" t="s">
        <v>19</v>
      </c>
      <c r="F110" s="231" t="s">
        <v>166</v>
      </c>
      <c r="G110" s="229"/>
      <c r="H110" s="232">
        <v>104.482</v>
      </c>
      <c r="I110" s="233"/>
      <c r="J110" s="229"/>
      <c r="K110" s="229"/>
      <c r="L110" s="234"/>
      <c r="M110" s="235"/>
      <c r="N110" s="236"/>
      <c r="O110" s="236"/>
      <c r="P110" s="236"/>
      <c r="Q110" s="236"/>
      <c r="R110" s="236"/>
      <c r="S110" s="236"/>
      <c r="T110" s="237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8" t="s">
        <v>145</v>
      </c>
      <c r="AU110" s="238" t="s">
        <v>85</v>
      </c>
      <c r="AV110" s="13" t="s">
        <v>87</v>
      </c>
      <c r="AW110" s="13" t="s">
        <v>37</v>
      </c>
      <c r="AX110" s="13" t="s">
        <v>77</v>
      </c>
      <c r="AY110" s="238" t="s">
        <v>135</v>
      </c>
    </row>
    <row r="111" s="14" customFormat="1">
      <c r="A111" s="14"/>
      <c r="B111" s="239"/>
      <c r="C111" s="240"/>
      <c r="D111" s="219" t="s">
        <v>145</v>
      </c>
      <c r="E111" s="241" t="s">
        <v>96</v>
      </c>
      <c r="F111" s="242" t="s">
        <v>155</v>
      </c>
      <c r="G111" s="240"/>
      <c r="H111" s="243">
        <v>175.68199999999999</v>
      </c>
      <c r="I111" s="244"/>
      <c r="J111" s="240"/>
      <c r="K111" s="240"/>
      <c r="L111" s="245"/>
      <c r="M111" s="246"/>
      <c r="N111" s="247"/>
      <c r="O111" s="247"/>
      <c r="P111" s="247"/>
      <c r="Q111" s="247"/>
      <c r="R111" s="247"/>
      <c r="S111" s="247"/>
      <c r="T111" s="248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9" t="s">
        <v>145</v>
      </c>
      <c r="AU111" s="249" t="s">
        <v>85</v>
      </c>
      <c r="AV111" s="14" t="s">
        <v>156</v>
      </c>
      <c r="AW111" s="14" t="s">
        <v>37</v>
      </c>
      <c r="AX111" s="14" t="s">
        <v>77</v>
      </c>
      <c r="AY111" s="249" t="s">
        <v>135</v>
      </c>
    </row>
    <row r="112" s="15" customFormat="1">
      <c r="A112" s="15"/>
      <c r="B112" s="250"/>
      <c r="C112" s="251"/>
      <c r="D112" s="219" t="s">
        <v>145</v>
      </c>
      <c r="E112" s="252" t="s">
        <v>19</v>
      </c>
      <c r="F112" s="253" t="s">
        <v>157</v>
      </c>
      <c r="G112" s="251"/>
      <c r="H112" s="254">
        <v>175.68199999999999</v>
      </c>
      <c r="I112" s="255"/>
      <c r="J112" s="251"/>
      <c r="K112" s="251"/>
      <c r="L112" s="256"/>
      <c r="M112" s="257"/>
      <c r="N112" s="258"/>
      <c r="O112" s="258"/>
      <c r="P112" s="258"/>
      <c r="Q112" s="258"/>
      <c r="R112" s="258"/>
      <c r="S112" s="258"/>
      <c r="T112" s="259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T112" s="260" t="s">
        <v>145</v>
      </c>
      <c r="AU112" s="260" t="s">
        <v>85</v>
      </c>
      <c r="AV112" s="15" t="s">
        <v>141</v>
      </c>
      <c r="AW112" s="15" t="s">
        <v>37</v>
      </c>
      <c r="AX112" s="15" t="s">
        <v>85</v>
      </c>
      <c r="AY112" s="260" t="s">
        <v>135</v>
      </c>
    </row>
    <row r="113" s="2" customFormat="1" ht="37.8" customHeight="1">
      <c r="A113" s="40"/>
      <c r="B113" s="41"/>
      <c r="C113" s="199" t="s">
        <v>156</v>
      </c>
      <c r="D113" s="199" t="s">
        <v>136</v>
      </c>
      <c r="E113" s="200" t="s">
        <v>167</v>
      </c>
      <c r="F113" s="201" t="s">
        <v>168</v>
      </c>
      <c r="G113" s="202" t="s">
        <v>160</v>
      </c>
      <c r="H113" s="203">
        <v>247.56200000000001</v>
      </c>
      <c r="I113" s="204"/>
      <c r="J113" s="205">
        <f>ROUND(I113*H113,2)</f>
        <v>0</v>
      </c>
      <c r="K113" s="201" t="s">
        <v>140</v>
      </c>
      <c r="L113" s="46"/>
      <c r="M113" s="206" t="s">
        <v>19</v>
      </c>
      <c r="N113" s="207" t="s">
        <v>48</v>
      </c>
      <c r="O113" s="86"/>
      <c r="P113" s="208">
        <f>O113*H113</f>
        <v>0</v>
      </c>
      <c r="Q113" s="208">
        <v>0</v>
      </c>
      <c r="R113" s="208">
        <f>Q113*H113</f>
        <v>0</v>
      </c>
      <c r="S113" s="208">
        <v>0</v>
      </c>
      <c r="T113" s="209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0" t="s">
        <v>141</v>
      </c>
      <c r="AT113" s="210" t="s">
        <v>136</v>
      </c>
      <c r="AU113" s="210" t="s">
        <v>85</v>
      </c>
      <c r="AY113" s="19" t="s">
        <v>135</v>
      </c>
      <c r="BE113" s="211">
        <f>IF(N113="základní",J113,0)</f>
        <v>0</v>
      </c>
      <c r="BF113" s="211">
        <f>IF(N113="snížená",J113,0)</f>
        <v>0</v>
      </c>
      <c r="BG113" s="211">
        <f>IF(N113="zákl. přenesená",J113,0)</f>
        <v>0</v>
      </c>
      <c r="BH113" s="211">
        <f>IF(N113="sníž. přenesená",J113,0)</f>
        <v>0</v>
      </c>
      <c r="BI113" s="211">
        <f>IF(N113="nulová",J113,0)</f>
        <v>0</v>
      </c>
      <c r="BJ113" s="19" t="s">
        <v>85</v>
      </c>
      <c r="BK113" s="211">
        <f>ROUND(I113*H113,2)</f>
        <v>0</v>
      </c>
      <c r="BL113" s="19" t="s">
        <v>141</v>
      </c>
      <c r="BM113" s="210" t="s">
        <v>169</v>
      </c>
    </row>
    <row r="114" s="2" customFormat="1">
      <c r="A114" s="40"/>
      <c r="B114" s="41"/>
      <c r="C114" s="42"/>
      <c r="D114" s="212" t="s">
        <v>143</v>
      </c>
      <c r="E114" s="42"/>
      <c r="F114" s="213" t="s">
        <v>170</v>
      </c>
      <c r="G114" s="42"/>
      <c r="H114" s="42"/>
      <c r="I114" s="214"/>
      <c r="J114" s="42"/>
      <c r="K114" s="42"/>
      <c r="L114" s="46"/>
      <c r="M114" s="215"/>
      <c r="N114" s="216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143</v>
      </c>
      <c r="AU114" s="19" t="s">
        <v>85</v>
      </c>
    </row>
    <row r="115" s="13" customFormat="1">
      <c r="A115" s="13"/>
      <c r="B115" s="228"/>
      <c r="C115" s="229"/>
      <c r="D115" s="219" t="s">
        <v>145</v>
      </c>
      <c r="E115" s="230" t="s">
        <v>19</v>
      </c>
      <c r="F115" s="231" t="s">
        <v>171</v>
      </c>
      <c r="G115" s="229"/>
      <c r="H115" s="232">
        <v>71.879999999999995</v>
      </c>
      <c r="I115" s="233"/>
      <c r="J115" s="229"/>
      <c r="K115" s="229"/>
      <c r="L115" s="234"/>
      <c r="M115" s="235"/>
      <c r="N115" s="236"/>
      <c r="O115" s="236"/>
      <c r="P115" s="236"/>
      <c r="Q115" s="236"/>
      <c r="R115" s="236"/>
      <c r="S115" s="236"/>
      <c r="T115" s="237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8" t="s">
        <v>145</v>
      </c>
      <c r="AU115" s="238" t="s">
        <v>85</v>
      </c>
      <c r="AV115" s="13" t="s">
        <v>87</v>
      </c>
      <c r="AW115" s="13" t="s">
        <v>37</v>
      </c>
      <c r="AX115" s="13" t="s">
        <v>77</v>
      </c>
      <c r="AY115" s="238" t="s">
        <v>135</v>
      </c>
    </row>
    <row r="116" s="13" customFormat="1">
      <c r="A116" s="13"/>
      <c r="B116" s="228"/>
      <c r="C116" s="229"/>
      <c r="D116" s="219" t="s">
        <v>145</v>
      </c>
      <c r="E116" s="230" t="s">
        <v>19</v>
      </c>
      <c r="F116" s="231" t="s">
        <v>96</v>
      </c>
      <c r="G116" s="229"/>
      <c r="H116" s="232">
        <v>175.68199999999999</v>
      </c>
      <c r="I116" s="233"/>
      <c r="J116" s="229"/>
      <c r="K116" s="229"/>
      <c r="L116" s="234"/>
      <c r="M116" s="235"/>
      <c r="N116" s="236"/>
      <c r="O116" s="236"/>
      <c r="P116" s="236"/>
      <c r="Q116" s="236"/>
      <c r="R116" s="236"/>
      <c r="S116" s="236"/>
      <c r="T116" s="237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8" t="s">
        <v>145</v>
      </c>
      <c r="AU116" s="238" t="s">
        <v>85</v>
      </c>
      <c r="AV116" s="13" t="s">
        <v>87</v>
      </c>
      <c r="AW116" s="13" t="s">
        <v>37</v>
      </c>
      <c r="AX116" s="13" t="s">
        <v>77</v>
      </c>
      <c r="AY116" s="238" t="s">
        <v>135</v>
      </c>
    </row>
    <row r="117" s="15" customFormat="1">
      <c r="A117" s="15"/>
      <c r="B117" s="250"/>
      <c r="C117" s="251"/>
      <c r="D117" s="219" t="s">
        <v>145</v>
      </c>
      <c r="E117" s="252" t="s">
        <v>19</v>
      </c>
      <c r="F117" s="253" t="s">
        <v>157</v>
      </c>
      <c r="G117" s="251"/>
      <c r="H117" s="254">
        <v>247.56200000000001</v>
      </c>
      <c r="I117" s="255"/>
      <c r="J117" s="251"/>
      <c r="K117" s="251"/>
      <c r="L117" s="256"/>
      <c r="M117" s="257"/>
      <c r="N117" s="258"/>
      <c r="O117" s="258"/>
      <c r="P117" s="258"/>
      <c r="Q117" s="258"/>
      <c r="R117" s="258"/>
      <c r="S117" s="258"/>
      <c r="T117" s="259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T117" s="260" t="s">
        <v>145</v>
      </c>
      <c r="AU117" s="260" t="s">
        <v>85</v>
      </c>
      <c r="AV117" s="15" t="s">
        <v>141</v>
      </c>
      <c r="AW117" s="15" t="s">
        <v>37</v>
      </c>
      <c r="AX117" s="15" t="s">
        <v>85</v>
      </c>
      <c r="AY117" s="260" t="s">
        <v>135</v>
      </c>
    </row>
    <row r="118" s="2" customFormat="1" ht="24.15" customHeight="1">
      <c r="A118" s="40"/>
      <c r="B118" s="41"/>
      <c r="C118" s="199" t="s">
        <v>141</v>
      </c>
      <c r="D118" s="199" t="s">
        <v>136</v>
      </c>
      <c r="E118" s="200" t="s">
        <v>172</v>
      </c>
      <c r="F118" s="201" t="s">
        <v>173</v>
      </c>
      <c r="G118" s="202" t="s">
        <v>160</v>
      </c>
      <c r="H118" s="203">
        <v>247.56200000000001</v>
      </c>
      <c r="I118" s="204"/>
      <c r="J118" s="205">
        <f>ROUND(I118*H118,2)</f>
        <v>0</v>
      </c>
      <c r="K118" s="201" t="s">
        <v>140</v>
      </c>
      <c r="L118" s="46"/>
      <c r="M118" s="206" t="s">
        <v>19</v>
      </c>
      <c r="N118" s="207" t="s">
        <v>48</v>
      </c>
      <c r="O118" s="86"/>
      <c r="P118" s="208">
        <f>O118*H118</f>
        <v>0</v>
      </c>
      <c r="Q118" s="208">
        <v>0</v>
      </c>
      <c r="R118" s="208">
        <f>Q118*H118</f>
        <v>0</v>
      </c>
      <c r="S118" s="208">
        <v>0</v>
      </c>
      <c r="T118" s="209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0" t="s">
        <v>141</v>
      </c>
      <c r="AT118" s="210" t="s">
        <v>136</v>
      </c>
      <c r="AU118" s="210" t="s">
        <v>85</v>
      </c>
      <c r="AY118" s="19" t="s">
        <v>135</v>
      </c>
      <c r="BE118" s="211">
        <f>IF(N118="základní",J118,0)</f>
        <v>0</v>
      </c>
      <c r="BF118" s="211">
        <f>IF(N118="snížená",J118,0)</f>
        <v>0</v>
      </c>
      <c r="BG118" s="211">
        <f>IF(N118="zákl. přenesená",J118,0)</f>
        <v>0</v>
      </c>
      <c r="BH118" s="211">
        <f>IF(N118="sníž. přenesená",J118,0)</f>
        <v>0</v>
      </c>
      <c r="BI118" s="211">
        <f>IF(N118="nulová",J118,0)</f>
        <v>0</v>
      </c>
      <c r="BJ118" s="19" t="s">
        <v>85</v>
      </c>
      <c r="BK118" s="211">
        <f>ROUND(I118*H118,2)</f>
        <v>0</v>
      </c>
      <c r="BL118" s="19" t="s">
        <v>141</v>
      </c>
      <c r="BM118" s="210" t="s">
        <v>174</v>
      </c>
    </row>
    <row r="119" s="2" customFormat="1">
      <c r="A119" s="40"/>
      <c r="B119" s="41"/>
      <c r="C119" s="42"/>
      <c r="D119" s="212" t="s">
        <v>143</v>
      </c>
      <c r="E119" s="42"/>
      <c r="F119" s="213" t="s">
        <v>175</v>
      </c>
      <c r="G119" s="42"/>
      <c r="H119" s="42"/>
      <c r="I119" s="214"/>
      <c r="J119" s="42"/>
      <c r="K119" s="42"/>
      <c r="L119" s="46"/>
      <c r="M119" s="215"/>
      <c r="N119" s="216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143</v>
      </c>
      <c r="AU119" s="19" t="s">
        <v>85</v>
      </c>
    </row>
    <row r="120" s="2" customFormat="1" ht="16.5" customHeight="1">
      <c r="A120" s="40"/>
      <c r="B120" s="41"/>
      <c r="C120" s="199" t="s">
        <v>176</v>
      </c>
      <c r="D120" s="199" t="s">
        <v>136</v>
      </c>
      <c r="E120" s="200" t="s">
        <v>177</v>
      </c>
      <c r="F120" s="201" t="s">
        <v>178</v>
      </c>
      <c r="G120" s="202" t="s">
        <v>160</v>
      </c>
      <c r="H120" s="203">
        <v>248.77000000000001</v>
      </c>
      <c r="I120" s="204"/>
      <c r="J120" s="205">
        <f>ROUND(I120*H120,2)</f>
        <v>0</v>
      </c>
      <c r="K120" s="201" t="s">
        <v>140</v>
      </c>
      <c r="L120" s="46"/>
      <c r="M120" s="206" t="s">
        <v>19</v>
      </c>
      <c r="N120" s="207" t="s">
        <v>48</v>
      </c>
      <c r="O120" s="86"/>
      <c r="P120" s="208">
        <f>O120*H120</f>
        <v>0</v>
      </c>
      <c r="Q120" s="208">
        <v>0</v>
      </c>
      <c r="R120" s="208">
        <f>Q120*H120</f>
        <v>0</v>
      </c>
      <c r="S120" s="208">
        <v>0</v>
      </c>
      <c r="T120" s="209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0" t="s">
        <v>141</v>
      </c>
      <c r="AT120" s="210" t="s">
        <v>136</v>
      </c>
      <c r="AU120" s="210" t="s">
        <v>85</v>
      </c>
      <c r="AY120" s="19" t="s">
        <v>135</v>
      </c>
      <c r="BE120" s="211">
        <f>IF(N120="základní",J120,0)</f>
        <v>0</v>
      </c>
      <c r="BF120" s="211">
        <f>IF(N120="snížená",J120,0)</f>
        <v>0</v>
      </c>
      <c r="BG120" s="211">
        <f>IF(N120="zákl. přenesená",J120,0)</f>
        <v>0</v>
      </c>
      <c r="BH120" s="211">
        <f>IF(N120="sníž. přenesená",J120,0)</f>
        <v>0</v>
      </c>
      <c r="BI120" s="211">
        <f>IF(N120="nulová",J120,0)</f>
        <v>0</v>
      </c>
      <c r="BJ120" s="19" t="s">
        <v>85</v>
      </c>
      <c r="BK120" s="211">
        <f>ROUND(I120*H120,2)</f>
        <v>0</v>
      </c>
      <c r="BL120" s="19" t="s">
        <v>141</v>
      </c>
      <c r="BM120" s="210" t="s">
        <v>179</v>
      </c>
    </row>
    <row r="121" s="2" customFormat="1">
      <c r="A121" s="40"/>
      <c r="B121" s="41"/>
      <c r="C121" s="42"/>
      <c r="D121" s="212" t="s">
        <v>143</v>
      </c>
      <c r="E121" s="42"/>
      <c r="F121" s="213" t="s">
        <v>180</v>
      </c>
      <c r="G121" s="42"/>
      <c r="H121" s="42"/>
      <c r="I121" s="214"/>
      <c r="J121" s="42"/>
      <c r="K121" s="42"/>
      <c r="L121" s="46"/>
      <c r="M121" s="215"/>
      <c r="N121" s="216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143</v>
      </c>
      <c r="AU121" s="19" t="s">
        <v>85</v>
      </c>
    </row>
    <row r="122" s="12" customFormat="1">
      <c r="A122" s="12"/>
      <c r="B122" s="217"/>
      <c r="C122" s="218"/>
      <c r="D122" s="219" t="s">
        <v>145</v>
      </c>
      <c r="E122" s="220" t="s">
        <v>19</v>
      </c>
      <c r="F122" s="221" t="s">
        <v>181</v>
      </c>
      <c r="G122" s="218"/>
      <c r="H122" s="220" t="s">
        <v>19</v>
      </c>
      <c r="I122" s="222"/>
      <c r="J122" s="218"/>
      <c r="K122" s="218"/>
      <c r="L122" s="223"/>
      <c r="M122" s="224"/>
      <c r="N122" s="225"/>
      <c r="O122" s="225"/>
      <c r="P122" s="225"/>
      <c r="Q122" s="225"/>
      <c r="R122" s="225"/>
      <c r="S122" s="225"/>
      <c r="T122" s="226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T122" s="227" t="s">
        <v>145</v>
      </c>
      <c r="AU122" s="227" t="s">
        <v>85</v>
      </c>
      <c r="AV122" s="12" t="s">
        <v>85</v>
      </c>
      <c r="AW122" s="12" t="s">
        <v>37</v>
      </c>
      <c r="AX122" s="12" t="s">
        <v>77</v>
      </c>
      <c r="AY122" s="227" t="s">
        <v>135</v>
      </c>
    </row>
    <row r="123" s="13" customFormat="1">
      <c r="A123" s="13"/>
      <c r="B123" s="228"/>
      <c r="C123" s="229"/>
      <c r="D123" s="219" t="s">
        <v>145</v>
      </c>
      <c r="E123" s="230" t="s">
        <v>19</v>
      </c>
      <c r="F123" s="231" t="s">
        <v>164</v>
      </c>
      <c r="G123" s="229"/>
      <c r="H123" s="232">
        <v>55</v>
      </c>
      <c r="I123" s="233"/>
      <c r="J123" s="229"/>
      <c r="K123" s="229"/>
      <c r="L123" s="234"/>
      <c r="M123" s="235"/>
      <c r="N123" s="236"/>
      <c r="O123" s="236"/>
      <c r="P123" s="236"/>
      <c r="Q123" s="236"/>
      <c r="R123" s="236"/>
      <c r="S123" s="236"/>
      <c r="T123" s="237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8" t="s">
        <v>145</v>
      </c>
      <c r="AU123" s="238" t="s">
        <v>85</v>
      </c>
      <c r="AV123" s="13" t="s">
        <v>87</v>
      </c>
      <c r="AW123" s="13" t="s">
        <v>37</v>
      </c>
      <c r="AX123" s="13" t="s">
        <v>77</v>
      </c>
      <c r="AY123" s="238" t="s">
        <v>135</v>
      </c>
    </row>
    <row r="124" s="12" customFormat="1">
      <c r="A124" s="12"/>
      <c r="B124" s="217"/>
      <c r="C124" s="218"/>
      <c r="D124" s="219" t="s">
        <v>145</v>
      </c>
      <c r="E124" s="220" t="s">
        <v>19</v>
      </c>
      <c r="F124" s="221" t="s">
        <v>149</v>
      </c>
      <c r="G124" s="218"/>
      <c r="H124" s="220" t="s">
        <v>19</v>
      </c>
      <c r="I124" s="222"/>
      <c r="J124" s="218"/>
      <c r="K124" s="218"/>
      <c r="L124" s="223"/>
      <c r="M124" s="224"/>
      <c r="N124" s="225"/>
      <c r="O124" s="225"/>
      <c r="P124" s="225"/>
      <c r="Q124" s="225"/>
      <c r="R124" s="225"/>
      <c r="S124" s="225"/>
      <c r="T124" s="226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T124" s="227" t="s">
        <v>145</v>
      </c>
      <c r="AU124" s="227" t="s">
        <v>85</v>
      </c>
      <c r="AV124" s="12" t="s">
        <v>85</v>
      </c>
      <c r="AW124" s="12" t="s">
        <v>37</v>
      </c>
      <c r="AX124" s="12" t="s">
        <v>77</v>
      </c>
      <c r="AY124" s="227" t="s">
        <v>135</v>
      </c>
    </row>
    <row r="125" s="13" customFormat="1">
      <c r="A125" s="13"/>
      <c r="B125" s="228"/>
      <c r="C125" s="229"/>
      <c r="D125" s="219" t="s">
        <v>145</v>
      </c>
      <c r="E125" s="230" t="s">
        <v>19</v>
      </c>
      <c r="F125" s="231" t="s">
        <v>182</v>
      </c>
      <c r="G125" s="229"/>
      <c r="H125" s="232">
        <v>43.049999999999997</v>
      </c>
      <c r="I125" s="233"/>
      <c r="J125" s="229"/>
      <c r="K125" s="229"/>
      <c r="L125" s="234"/>
      <c r="M125" s="235"/>
      <c r="N125" s="236"/>
      <c r="O125" s="236"/>
      <c r="P125" s="236"/>
      <c r="Q125" s="236"/>
      <c r="R125" s="236"/>
      <c r="S125" s="236"/>
      <c r="T125" s="237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8" t="s">
        <v>145</v>
      </c>
      <c r="AU125" s="238" t="s">
        <v>85</v>
      </c>
      <c r="AV125" s="13" t="s">
        <v>87</v>
      </c>
      <c r="AW125" s="13" t="s">
        <v>37</v>
      </c>
      <c r="AX125" s="13" t="s">
        <v>77</v>
      </c>
      <c r="AY125" s="238" t="s">
        <v>135</v>
      </c>
    </row>
    <row r="126" s="12" customFormat="1">
      <c r="A126" s="12"/>
      <c r="B126" s="217"/>
      <c r="C126" s="218"/>
      <c r="D126" s="219" t="s">
        <v>145</v>
      </c>
      <c r="E126" s="220" t="s">
        <v>19</v>
      </c>
      <c r="F126" s="221" t="s">
        <v>152</v>
      </c>
      <c r="G126" s="218"/>
      <c r="H126" s="220" t="s">
        <v>19</v>
      </c>
      <c r="I126" s="222"/>
      <c r="J126" s="218"/>
      <c r="K126" s="218"/>
      <c r="L126" s="223"/>
      <c r="M126" s="224"/>
      <c r="N126" s="225"/>
      <c r="O126" s="225"/>
      <c r="P126" s="225"/>
      <c r="Q126" s="225"/>
      <c r="R126" s="225"/>
      <c r="S126" s="225"/>
      <c r="T126" s="226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T126" s="227" t="s">
        <v>145</v>
      </c>
      <c r="AU126" s="227" t="s">
        <v>85</v>
      </c>
      <c r="AV126" s="12" t="s">
        <v>85</v>
      </c>
      <c r="AW126" s="12" t="s">
        <v>37</v>
      </c>
      <c r="AX126" s="12" t="s">
        <v>77</v>
      </c>
      <c r="AY126" s="227" t="s">
        <v>135</v>
      </c>
    </row>
    <row r="127" s="13" customFormat="1">
      <c r="A127" s="13"/>
      <c r="B127" s="228"/>
      <c r="C127" s="229"/>
      <c r="D127" s="219" t="s">
        <v>145</v>
      </c>
      <c r="E127" s="230" t="s">
        <v>19</v>
      </c>
      <c r="F127" s="231" t="s">
        <v>183</v>
      </c>
      <c r="G127" s="229"/>
      <c r="H127" s="232">
        <v>150.72</v>
      </c>
      <c r="I127" s="233"/>
      <c r="J127" s="229"/>
      <c r="K127" s="229"/>
      <c r="L127" s="234"/>
      <c r="M127" s="235"/>
      <c r="N127" s="236"/>
      <c r="O127" s="236"/>
      <c r="P127" s="236"/>
      <c r="Q127" s="236"/>
      <c r="R127" s="236"/>
      <c r="S127" s="236"/>
      <c r="T127" s="237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8" t="s">
        <v>145</v>
      </c>
      <c r="AU127" s="238" t="s">
        <v>85</v>
      </c>
      <c r="AV127" s="13" t="s">
        <v>87</v>
      </c>
      <c r="AW127" s="13" t="s">
        <v>37</v>
      </c>
      <c r="AX127" s="13" t="s">
        <v>77</v>
      </c>
      <c r="AY127" s="238" t="s">
        <v>135</v>
      </c>
    </row>
    <row r="128" s="14" customFormat="1">
      <c r="A128" s="14"/>
      <c r="B128" s="239"/>
      <c r="C128" s="240"/>
      <c r="D128" s="219" t="s">
        <v>145</v>
      </c>
      <c r="E128" s="241" t="s">
        <v>93</v>
      </c>
      <c r="F128" s="242" t="s">
        <v>155</v>
      </c>
      <c r="G128" s="240"/>
      <c r="H128" s="243">
        <v>248.77000000000001</v>
      </c>
      <c r="I128" s="244"/>
      <c r="J128" s="240"/>
      <c r="K128" s="240"/>
      <c r="L128" s="245"/>
      <c r="M128" s="246"/>
      <c r="N128" s="247"/>
      <c r="O128" s="247"/>
      <c r="P128" s="247"/>
      <c r="Q128" s="247"/>
      <c r="R128" s="247"/>
      <c r="S128" s="247"/>
      <c r="T128" s="248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9" t="s">
        <v>145</v>
      </c>
      <c r="AU128" s="249" t="s">
        <v>85</v>
      </c>
      <c r="AV128" s="14" t="s">
        <v>156</v>
      </c>
      <c r="AW128" s="14" t="s">
        <v>37</v>
      </c>
      <c r="AX128" s="14" t="s">
        <v>77</v>
      </c>
      <c r="AY128" s="249" t="s">
        <v>135</v>
      </c>
    </row>
    <row r="129" s="15" customFormat="1">
      <c r="A129" s="15"/>
      <c r="B129" s="250"/>
      <c r="C129" s="251"/>
      <c r="D129" s="219" t="s">
        <v>145</v>
      </c>
      <c r="E129" s="252" t="s">
        <v>19</v>
      </c>
      <c r="F129" s="253" t="s">
        <v>157</v>
      </c>
      <c r="G129" s="251"/>
      <c r="H129" s="254">
        <v>248.77000000000001</v>
      </c>
      <c r="I129" s="255"/>
      <c r="J129" s="251"/>
      <c r="K129" s="251"/>
      <c r="L129" s="256"/>
      <c r="M129" s="257"/>
      <c r="N129" s="258"/>
      <c r="O129" s="258"/>
      <c r="P129" s="258"/>
      <c r="Q129" s="258"/>
      <c r="R129" s="258"/>
      <c r="S129" s="258"/>
      <c r="T129" s="259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60" t="s">
        <v>145</v>
      </c>
      <c r="AU129" s="260" t="s">
        <v>85</v>
      </c>
      <c r="AV129" s="15" t="s">
        <v>141</v>
      </c>
      <c r="AW129" s="15" t="s">
        <v>37</v>
      </c>
      <c r="AX129" s="15" t="s">
        <v>85</v>
      </c>
      <c r="AY129" s="260" t="s">
        <v>135</v>
      </c>
    </row>
    <row r="130" s="2" customFormat="1" ht="16.5" customHeight="1">
      <c r="A130" s="40"/>
      <c r="B130" s="41"/>
      <c r="C130" s="261" t="s">
        <v>184</v>
      </c>
      <c r="D130" s="261" t="s">
        <v>185</v>
      </c>
      <c r="E130" s="262" t="s">
        <v>186</v>
      </c>
      <c r="F130" s="263" t="s">
        <v>187</v>
      </c>
      <c r="G130" s="264" t="s">
        <v>160</v>
      </c>
      <c r="H130" s="265">
        <v>59.326000000000001</v>
      </c>
      <c r="I130" s="266"/>
      <c r="J130" s="267">
        <f>ROUND(I130*H130,2)</f>
        <v>0</v>
      </c>
      <c r="K130" s="263" t="s">
        <v>188</v>
      </c>
      <c r="L130" s="268"/>
      <c r="M130" s="269" t="s">
        <v>19</v>
      </c>
      <c r="N130" s="270" t="s">
        <v>48</v>
      </c>
      <c r="O130" s="86"/>
      <c r="P130" s="208">
        <f>O130*H130</f>
        <v>0</v>
      </c>
      <c r="Q130" s="208">
        <v>0</v>
      </c>
      <c r="R130" s="208">
        <f>Q130*H130</f>
        <v>0</v>
      </c>
      <c r="S130" s="208">
        <v>0</v>
      </c>
      <c r="T130" s="209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0" t="s">
        <v>189</v>
      </c>
      <c r="AT130" s="210" t="s">
        <v>185</v>
      </c>
      <c r="AU130" s="210" t="s">
        <v>85</v>
      </c>
      <c r="AY130" s="19" t="s">
        <v>135</v>
      </c>
      <c r="BE130" s="211">
        <f>IF(N130="základní",J130,0)</f>
        <v>0</v>
      </c>
      <c r="BF130" s="211">
        <f>IF(N130="snížená",J130,0)</f>
        <v>0</v>
      </c>
      <c r="BG130" s="211">
        <f>IF(N130="zákl. přenesená",J130,0)</f>
        <v>0</v>
      </c>
      <c r="BH130" s="211">
        <f>IF(N130="sníž. přenesená",J130,0)</f>
        <v>0</v>
      </c>
      <c r="BI130" s="211">
        <f>IF(N130="nulová",J130,0)</f>
        <v>0</v>
      </c>
      <c r="BJ130" s="19" t="s">
        <v>85</v>
      </c>
      <c r="BK130" s="211">
        <f>ROUND(I130*H130,2)</f>
        <v>0</v>
      </c>
      <c r="BL130" s="19" t="s">
        <v>141</v>
      </c>
      <c r="BM130" s="210" t="s">
        <v>190</v>
      </c>
    </row>
    <row r="131" s="12" customFormat="1">
      <c r="A131" s="12"/>
      <c r="B131" s="217"/>
      <c r="C131" s="218"/>
      <c r="D131" s="219" t="s">
        <v>145</v>
      </c>
      <c r="E131" s="220" t="s">
        <v>19</v>
      </c>
      <c r="F131" s="221" t="s">
        <v>181</v>
      </c>
      <c r="G131" s="218"/>
      <c r="H131" s="220" t="s">
        <v>19</v>
      </c>
      <c r="I131" s="222"/>
      <c r="J131" s="218"/>
      <c r="K131" s="218"/>
      <c r="L131" s="223"/>
      <c r="M131" s="224"/>
      <c r="N131" s="225"/>
      <c r="O131" s="225"/>
      <c r="P131" s="225"/>
      <c r="Q131" s="225"/>
      <c r="R131" s="225"/>
      <c r="S131" s="225"/>
      <c r="T131" s="226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T131" s="227" t="s">
        <v>145</v>
      </c>
      <c r="AU131" s="227" t="s">
        <v>85</v>
      </c>
      <c r="AV131" s="12" t="s">
        <v>85</v>
      </c>
      <c r="AW131" s="12" t="s">
        <v>37</v>
      </c>
      <c r="AX131" s="12" t="s">
        <v>77</v>
      </c>
      <c r="AY131" s="227" t="s">
        <v>135</v>
      </c>
    </row>
    <row r="132" s="13" customFormat="1">
      <c r="A132" s="13"/>
      <c r="B132" s="228"/>
      <c r="C132" s="229"/>
      <c r="D132" s="219" t="s">
        <v>145</v>
      </c>
      <c r="E132" s="230" t="s">
        <v>19</v>
      </c>
      <c r="F132" s="231" t="s">
        <v>191</v>
      </c>
      <c r="G132" s="229"/>
      <c r="H132" s="232">
        <v>5.5</v>
      </c>
      <c r="I132" s="233"/>
      <c r="J132" s="229"/>
      <c r="K132" s="229"/>
      <c r="L132" s="234"/>
      <c r="M132" s="235"/>
      <c r="N132" s="236"/>
      <c r="O132" s="236"/>
      <c r="P132" s="236"/>
      <c r="Q132" s="236"/>
      <c r="R132" s="236"/>
      <c r="S132" s="236"/>
      <c r="T132" s="237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8" t="s">
        <v>145</v>
      </c>
      <c r="AU132" s="238" t="s">
        <v>85</v>
      </c>
      <c r="AV132" s="13" t="s">
        <v>87</v>
      </c>
      <c r="AW132" s="13" t="s">
        <v>37</v>
      </c>
      <c r="AX132" s="13" t="s">
        <v>77</v>
      </c>
      <c r="AY132" s="238" t="s">
        <v>135</v>
      </c>
    </row>
    <row r="133" s="12" customFormat="1">
      <c r="A133" s="12"/>
      <c r="B133" s="217"/>
      <c r="C133" s="218"/>
      <c r="D133" s="219" t="s">
        <v>145</v>
      </c>
      <c r="E133" s="220" t="s">
        <v>19</v>
      </c>
      <c r="F133" s="221" t="s">
        <v>149</v>
      </c>
      <c r="G133" s="218"/>
      <c r="H133" s="220" t="s">
        <v>19</v>
      </c>
      <c r="I133" s="222"/>
      <c r="J133" s="218"/>
      <c r="K133" s="218"/>
      <c r="L133" s="223"/>
      <c r="M133" s="224"/>
      <c r="N133" s="225"/>
      <c r="O133" s="225"/>
      <c r="P133" s="225"/>
      <c r="Q133" s="225"/>
      <c r="R133" s="225"/>
      <c r="S133" s="225"/>
      <c r="T133" s="226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T133" s="227" t="s">
        <v>145</v>
      </c>
      <c r="AU133" s="227" t="s">
        <v>85</v>
      </c>
      <c r="AV133" s="12" t="s">
        <v>85</v>
      </c>
      <c r="AW133" s="12" t="s">
        <v>37</v>
      </c>
      <c r="AX133" s="12" t="s">
        <v>77</v>
      </c>
      <c r="AY133" s="227" t="s">
        <v>135</v>
      </c>
    </row>
    <row r="134" s="13" customFormat="1">
      <c r="A134" s="13"/>
      <c r="B134" s="228"/>
      <c r="C134" s="229"/>
      <c r="D134" s="219" t="s">
        <v>145</v>
      </c>
      <c r="E134" s="230" t="s">
        <v>19</v>
      </c>
      <c r="F134" s="231" t="s">
        <v>192</v>
      </c>
      <c r="G134" s="229"/>
      <c r="H134" s="232">
        <v>8.6099999999999994</v>
      </c>
      <c r="I134" s="233"/>
      <c r="J134" s="229"/>
      <c r="K134" s="229"/>
      <c r="L134" s="234"/>
      <c r="M134" s="235"/>
      <c r="N134" s="236"/>
      <c r="O134" s="236"/>
      <c r="P134" s="236"/>
      <c r="Q134" s="236"/>
      <c r="R134" s="236"/>
      <c r="S134" s="236"/>
      <c r="T134" s="237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8" t="s">
        <v>145</v>
      </c>
      <c r="AU134" s="238" t="s">
        <v>85</v>
      </c>
      <c r="AV134" s="13" t="s">
        <v>87</v>
      </c>
      <c r="AW134" s="13" t="s">
        <v>37</v>
      </c>
      <c r="AX134" s="13" t="s">
        <v>77</v>
      </c>
      <c r="AY134" s="238" t="s">
        <v>135</v>
      </c>
    </row>
    <row r="135" s="12" customFormat="1">
      <c r="A135" s="12"/>
      <c r="B135" s="217"/>
      <c r="C135" s="218"/>
      <c r="D135" s="219" t="s">
        <v>145</v>
      </c>
      <c r="E135" s="220" t="s">
        <v>19</v>
      </c>
      <c r="F135" s="221" t="s">
        <v>152</v>
      </c>
      <c r="G135" s="218"/>
      <c r="H135" s="220" t="s">
        <v>19</v>
      </c>
      <c r="I135" s="222"/>
      <c r="J135" s="218"/>
      <c r="K135" s="218"/>
      <c r="L135" s="223"/>
      <c r="M135" s="224"/>
      <c r="N135" s="225"/>
      <c r="O135" s="225"/>
      <c r="P135" s="225"/>
      <c r="Q135" s="225"/>
      <c r="R135" s="225"/>
      <c r="S135" s="225"/>
      <c r="T135" s="226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T135" s="227" t="s">
        <v>145</v>
      </c>
      <c r="AU135" s="227" t="s">
        <v>85</v>
      </c>
      <c r="AV135" s="12" t="s">
        <v>85</v>
      </c>
      <c r="AW135" s="12" t="s">
        <v>37</v>
      </c>
      <c r="AX135" s="12" t="s">
        <v>77</v>
      </c>
      <c r="AY135" s="227" t="s">
        <v>135</v>
      </c>
    </row>
    <row r="136" s="13" customFormat="1">
      <c r="A136" s="13"/>
      <c r="B136" s="228"/>
      <c r="C136" s="229"/>
      <c r="D136" s="219" t="s">
        <v>145</v>
      </c>
      <c r="E136" s="230" t="s">
        <v>19</v>
      </c>
      <c r="F136" s="231" t="s">
        <v>193</v>
      </c>
      <c r="G136" s="229"/>
      <c r="H136" s="232">
        <v>45.216000000000001</v>
      </c>
      <c r="I136" s="233"/>
      <c r="J136" s="229"/>
      <c r="K136" s="229"/>
      <c r="L136" s="234"/>
      <c r="M136" s="235"/>
      <c r="N136" s="236"/>
      <c r="O136" s="236"/>
      <c r="P136" s="236"/>
      <c r="Q136" s="236"/>
      <c r="R136" s="236"/>
      <c r="S136" s="236"/>
      <c r="T136" s="237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8" t="s">
        <v>145</v>
      </c>
      <c r="AU136" s="238" t="s">
        <v>85</v>
      </c>
      <c r="AV136" s="13" t="s">
        <v>87</v>
      </c>
      <c r="AW136" s="13" t="s">
        <v>37</v>
      </c>
      <c r="AX136" s="13" t="s">
        <v>77</v>
      </c>
      <c r="AY136" s="238" t="s">
        <v>135</v>
      </c>
    </row>
    <row r="137" s="15" customFormat="1">
      <c r="A137" s="15"/>
      <c r="B137" s="250"/>
      <c r="C137" s="251"/>
      <c r="D137" s="219" t="s">
        <v>145</v>
      </c>
      <c r="E137" s="252" t="s">
        <v>19</v>
      </c>
      <c r="F137" s="253" t="s">
        <v>157</v>
      </c>
      <c r="G137" s="251"/>
      <c r="H137" s="254">
        <v>59.326000000000001</v>
      </c>
      <c r="I137" s="255"/>
      <c r="J137" s="251"/>
      <c r="K137" s="251"/>
      <c r="L137" s="256"/>
      <c r="M137" s="257"/>
      <c r="N137" s="258"/>
      <c r="O137" s="258"/>
      <c r="P137" s="258"/>
      <c r="Q137" s="258"/>
      <c r="R137" s="258"/>
      <c r="S137" s="258"/>
      <c r="T137" s="259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60" t="s">
        <v>145</v>
      </c>
      <c r="AU137" s="260" t="s">
        <v>85</v>
      </c>
      <c r="AV137" s="15" t="s">
        <v>141</v>
      </c>
      <c r="AW137" s="15" t="s">
        <v>37</v>
      </c>
      <c r="AX137" s="15" t="s">
        <v>85</v>
      </c>
      <c r="AY137" s="260" t="s">
        <v>135</v>
      </c>
    </row>
    <row r="138" s="2" customFormat="1" ht="16.5" customHeight="1">
      <c r="A138" s="40"/>
      <c r="B138" s="41"/>
      <c r="C138" s="261" t="s">
        <v>194</v>
      </c>
      <c r="D138" s="261" t="s">
        <v>185</v>
      </c>
      <c r="E138" s="262" t="s">
        <v>195</v>
      </c>
      <c r="F138" s="263" t="s">
        <v>196</v>
      </c>
      <c r="G138" s="264" t="s">
        <v>160</v>
      </c>
      <c r="H138" s="265">
        <v>44.253999999999998</v>
      </c>
      <c r="I138" s="266"/>
      <c r="J138" s="267">
        <f>ROUND(I138*H138,2)</f>
        <v>0</v>
      </c>
      <c r="K138" s="263" t="s">
        <v>19</v>
      </c>
      <c r="L138" s="268"/>
      <c r="M138" s="269" t="s">
        <v>19</v>
      </c>
      <c r="N138" s="270" t="s">
        <v>48</v>
      </c>
      <c r="O138" s="86"/>
      <c r="P138" s="208">
        <f>O138*H138</f>
        <v>0</v>
      </c>
      <c r="Q138" s="208">
        <v>0</v>
      </c>
      <c r="R138" s="208">
        <f>Q138*H138</f>
        <v>0</v>
      </c>
      <c r="S138" s="208">
        <v>0</v>
      </c>
      <c r="T138" s="209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0" t="s">
        <v>189</v>
      </c>
      <c r="AT138" s="210" t="s">
        <v>185</v>
      </c>
      <c r="AU138" s="210" t="s">
        <v>85</v>
      </c>
      <c r="AY138" s="19" t="s">
        <v>135</v>
      </c>
      <c r="BE138" s="211">
        <f>IF(N138="základní",J138,0)</f>
        <v>0</v>
      </c>
      <c r="BF138" s="211">
        <f>IF(N138="snížená",J138,0)</f>
        <v>0</v>
      </c>
      <c r="BG138" s="211">
        <f>IF(N138="zákl. přenesená",J138,0)</f>
        <v>0</v>
      </c>
      <c r="BH138" s="211">
        <f>IF(N138="sníž. přenesená",J138,0)</f>
        <v>0</v>
      </c>
      <c r="BI138" s="211">
        <f>IF(N138="nulová",J138,0)</f>
        <v>0</v>
      </c>
      <c r="BJ138" s="19" t="s">
        <v>85</v>
      </c>
      <c r="BK138" s="211">
        <f>ROUND(I138*H138,2)</f>
        <v>0</v>
      </c>
      <c r="BL138" s="19" t="s">
        <v>141</v>
      </c>
      <c r="BM138" s="210" t="s">
        <v>197</v>
      </c>
    </row>
    <row r="139" s="12" customFormat="1">
      <c r="A139" s="12"/>
      <c r="B139" s="217"/>
      <c r="C139" s="218"/>
      <c r="D139" s="219" t="s">
        <v>145</v>
      </c>
      <c r="E139" s="220" t="s">
        <v>19</v>
      </c>
      <c r="F139" s="221" t="s">
        <v>181</v>
      </c>
      <c r="G139" s="218"/>
      <c r="H139" s="220" t="s">
        <v>19</v>
      </c>
      <c r="I139" s="222"/>
      <c r="J139" s="218"/>
      <c r="K139" s="218"/>
      <c r="L139" s="223"/>
      <c r="M139" s="224"/>
      <c r="N139" s="225"/>
      <c r="O139" s="225"/>
      <c r="P139" s="225"/>
      <c r="Q139" s="225"/>
      <c r="R139" s="225"/>
      <c r="S139" s="225"/>
      <c r="T139" s="226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T139" s="227" t="s">
        <v>145</v>
      </c>
      <c r="AU139" s="227" t="s">
        <v>85</v>
      </c>
      <c r="AV139" s="12" t="s">
        <v>85</v>
      </c>
      <c r="AW139" s="12" t="s">
        <v>37</v>
      </c>
      <c r="AX139" s="12" t="s">
        <v>77</v>
      </c>
      <c r="AY139" s="227" t="s">
        <v>135</v>
      </c>
    </row>
    <row r="140" s="13" customFormat="1">
      <c r="A140" s="13"/>
      <c r="B140" s="228"/>
      <c r="C140" s="229"/>
      <c r="D140" s="219" t="s">
        <v>145</v>
      </c>
      <c r="E140" s="230" t="s">
        <v>19</v>
      </c>
      <c r="F140" s="231" t="s">
        <v>191</v>
      </c>
      <c r="G140" s="229"/>
      <c r="H140" s="232">
        <v>5.5</v>
      </c>
      <c r="I140" s="233"/>
      <c r="J140" s="229"/>
      <c r="K140" s="229"/>
      <c r="L140" s="234"/>
      <c r="M140" s="235"/>
      <c r="N140" s="236"/>
      <c r="O140" s="236"/>
      <c r="P140" s="236"/>
      <c r="Q140" s="236"/>
      <c r="R140" s="236"/>
      <c r="S140" s="236"/>
      <c r="T140" s="237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8" t="s">
        <v>145</v>
      </c>
      <c r="AU140" s="238" t="s">
        <v>85</v>
      </c>
      <c r="AV140" s="13" t="s">
        <v>87</v>
      </c>
      <c r="AW140" s="13" t="s">
        <v>37</v>
      </c>
      <c r="AX140" s="13" t="s">
        <v>77</v>
      </c>
      <c r="AY140" s="238" t="s">
        <v>135</v>
      </c>
    </row>
    <row r="141" s="12" customFormat="1">
      <c r="A141" s="12"/>
      <c r="B141" s="217"/>
      <c r="C141" s="218"/>
      <c r="D141" s="219" t="s">
        <v>145</v>
      </c>
      <c r="E141" s="220" t="s">
        <v>19</v>
      </c>
      <c r="F141" s="221" t="s">
        <v>149</v>
      </c>
      <c r="G141" s="218"/>
      <c r="H141" s="220" t="s">
        <v>19</v>
      </c>
      <c r="I141" s="222"/>
      <c r="J141" s="218"/>
      <c r="K141" s="218"/>
      <c r="L141" s="223"/>
      <c r="M141" s="224"/>
      <c r="N141" s="225"/>
      <c r="O141" s="225"/>
      <c r="P141" s="225"/>
      <c r="Q141" s="225"/>
      <c r="R141" s="225"/>
      <c r="S141" s="225"/>
      <c r="T141" s="226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T141" s="227" t="s">
        <v>145</v>
      </c>
      <c r="AU141" s="227" t="s">
        <v>85</v>
      </c>
      <c r="AV141" s="12" t="s">
        <v>85</v>
      </c>
      <c r="AW141" s="12" t="s">
        <v>37</v>
      </c>
      <c r="AX141" s="12" t="s">
        <v>77</v>
      </c>
      <c r="AY141" s="227" t="s">
        <v>135</v>
      </c>
    </row>
    <row r="142" s="13" customFormat="1">
      <c r="A142" s="13"/>
      <c r="B142" s="228"/>
      <c r="C142" s="229"/>
      <c r="D142" s="219" t="s">
        <v>145</v>
      </c>
      <c r="E142" s="230" t="s">
        <v>19</v>
      </c>
      <c r="F142" s="231" t="s">
        <v>192</v>
      </c>
      <c r="G142" s="229"/>
      <c r="H142" s="232">
        <v>8.6099999999999994</v>
      </c>
      <c r="I142" s="233"/>
      <c r="J142" s="229"/>
      <c r="K142" s="229"/>
      <c r="L142" s="234"/>
      <c r="M142" s="235"/>
      <c r="N142" s="236"/>
      <c r="O142" s="236"/>
      <c r="P142" s="236"/>
      <c r="Q142" s="236"/>
      <c r="R142" s="236"/>
      <c r="S142" s="236"/>
      <c r="T142" s="237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8" t="s">
        <v>145</v>
      </c>
      <c r="AU142" s="238" t="s">
        <v>85</v>
      </c>
      <c r="AV142" s="13" t="s">
        <v>87</v>
      </c>
      <c r="AW142" s="13" t="s">
        <v>37</v>
      </c>
      <c r="AX142" s="13" t="s">
        <v>77</v>
      </c>
      <c r="AY142" s="238" t="s">
        <v>135</v>
      </c>
    </row>
    <row r="143" s="12" customFormat="1">
      <c r="A143" s="12"/>
      <c r="B143" s="217"/>
      <c r="C143" s="218"/>
      <c r="D143" s="219" t="s">
        <v>145</v>
      </c>
      <c r="E143" s="220" t="s">
        <v>19</v>
      </c>
      <c r="F143" s="221" t="s">
        <v>152</v>
      </c>
      <c r="G143" s="218"/>
      <c r="H143" s="220" t="s">
        <v>19</v>
      </c>
      <c r="I143" s="222"/>
      <c r="J143" s="218"/>
      <c r="K143" s="218"/>
      <c r="L143" s="223"/>
      <c r="M143" s="224"/>
      <c r="N143" s="225"/>
      <c r="O143" s="225"/>
      <c r="P143" s="225"/>
      <c r="Q143" s="225"/>
      <c r="R143" s="225"/>
      <c r="S143" s="225"/>
      <c r="T143" s="226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T143" s="227" t="s">
        <v>145</v>
      </c>
      <c r="AU143" s="227" t="s">
        <v>85</v>
      </c>
      <c r="AV143" s="12" t="s">
        <v>85</v>
      </c>
      <c r="AW143" s="12" t="s">
        <v>37</v>
      </c>
      <c r="AX143" s="12" t="s">
        <v>77</v>
      </c>
      <c r="AY143" s="227" t="s">
        <v>135</v>
      </c>
    </row>
    <row r="144" s="13" customFormat="1">
      <c r="A144" s="13"/>
      <c r="B144" s="228"/>
      <c r="C144" s="229"/>
      <c r="D144" s="219" t="s">
        <v>145</v>
      </c>
      <c r="E144" s="230" t="s">
        <v>19</v>
      </c>
      <c r="F144" s="231" t="s">
        <v>198</v>
      </c>
      <c r="G144" s="229"/>
      <c r="H144" s="232">
        <v>30.143999999999998</v>
      </c>
      <c r="I144" s="233"/>
      <c r="J144" s="229"/>
      <c r="K144" s="229"/>
      <c r="L144" s="234"/>
      <c r="M144" s="235"/>
      <c r="N144" s="236"/>
      <c r="O144" s="236"/>
      <c r="P144" s="236"/>
      <c r="Q144" s="236"/>
      <c r="R144" s="236"/>
      <c r="S144" s="236"/>
      <c r="T144" s="237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8" t="s">
        <v>145</v>
      </c>
      <c r="AU144" s="238" t="s">
        <v>85</v>
      </c>
      <c r="AV144" s="13" t="s">
        <v>87</v>
      </c>
      <c r="AW144" s="13" t="s">
        <v>37</v>
      </c>
      <c r="AX144" s="13" t="s">
        <v>77</v>
      </c>
      <c r="AY144" s="238" t="s">
        <v>135</v>
      </c>
    </row>
    <row r="145" s="15" customFormat="1">
      <c r="A145" s="15"/>
      <c r="B145" s="250"/>
      <c r="C145" s="251"/>
      <c r="D145" s="219" t="s">
        <v>145</v>
      </c>
      <c r="E145" s="252" t="s">
        <v>19</v>
      </c>
      <c r="F145" s="253" t="s">
        <v>157</v>
      </c>
      <c r="G145" s="251"/>
      <c r="H145" s="254">
        <v>44.253999999999998</v>
      </c>
      <c r="I145" s="255"/>
      <c r="J145" s="251"/>
      <c r="K145" s="251"/>
      <c r="L145" s="256"/>
      <c r="M145" s="257"/>
      <c r="N145" s="258"/>
      <c r="O145" s="258"/>
      <c r="P145" s="258"/>
      <c r="Q145" s="258"/>
      <c r="R145" s="258"/>
      <c r="S145" s="258"/>
      <c r="T145" s="259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60" t="s">
        <v>145</v>
      </c>
      <c r="AU145" s="260" t="s">
        <v>85</v>
      </c>
      <c r="AV145" s="15" t="s">
        <v>141</v>
      </c>
      <c r="AW145" s="15" t="s">
        <v>37</v>
      </c>
      <c r="AX145" s="15" t="s">
        <v>85</v>
      </c>
      <c r="AY145" s="260" t="s">
        <v>135</v>
      </c>
    </row>
    <row r="146" s="2" customFormat="1" ht="16.5" customHeight="1">
      <c r="A146" s="40"/>
      <c r="B146" s="41"/>
      <c r="C146" s="261" t="s">
        <v>189</v>
      </c>
      <c r="D146" s="261" t="s">
        <v>185</v>
      </c>
      <c r="E146" s="262" t="s">
        <v>199</v>
      </c>
      <c r="F146" s="263" t="s">
        <v>200</v>
      </c>
      <c r="G146" s="264" t="s">
        <v>201</v>
      </c>
      <c r="H146" s="265">
        <v>25.829999999999998</v>
      </c>
      <c r="I146" s="266"/>
      <c r="J146" s="267">
        <f>ROUND(I146*H146,2)</f>
        <v>0</v>
      </c>
      <c r="K146" s="263" t="s">
        <v>140</v>
      </c>
      <c r="L146" s="268"/>
      <c r="M146" s="269" t="s">
        <v>19</v>
      </c>
      <c r="N146" s="270" t="s">
        <v>48</v>
      </c>
      <c r="O146" s="86"/>
      <c r="P146" s="208">
        <f>O146*H146</f>
        <v>0</v>
      </c>
      <c r="Q146" s="208">
        <v>0</v>
      </c>
      <c r="R146" s="208">
        <f>Q146*H146</f>
        <v>0</v>
      </c>
      <c r="S146" s="208">
        <v>0</v>
      </c>
      <c r="T146" s="209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0" t="s">
        <v>189</v>
      </c>
      <c r="AT146" s="210" t="s">
        <v>185</v>
      </c>
      <c r="AU146" s="210" t="s">
        <v>85</v>
      </c>
      <c r="AY146" s="19" t="s">
        <v>135</v>
      </c>
      <c r="BE146" s="211">
        <f>IF(N146="základní",J146,0)</f>
        <v>0</v>
      </c>
      <c r="BF146" s="211">
        <f>IF(N146="snížená",J146,0)</f>
        <v>0</v>
      </c>
      <c r="BG146" s="211">
        <f>IF(N146="zákl. přenesená",J146,0)</f>
        <v>0</v>
      </c>
      <c r="BH146" s="211">
        <f>IF(N146="sníž. přenesená",J146,0)</f>
        <v>0</v>
      </c>
      <c r="BI146" s="211">
        <f>IF(N146="nulová",J146,0)</f>
        <v>0</v>
      </c>
      <c r="BJ146" s="19" t="s">
        <v>85</v>
      </c>
      <c r="BK146" s="211">
        <f>ROUND(I146*H146,2)</f>
        <v>0</v>
      </c>
      <c r="BL146" s="19" t="s">
        <v>141</v>
      </c>
      <c r="BM146" s="210" t="s">
        <v>202</v>
      </c>
    </row>
    <row r="147" s="12" customFormat="1">
      <c r="A147" s="12"/>
      <c r="B147" s="217"/>
      <c r="C147" s="218"/>
      <c r="D147" s="219" t="s">
        <v>145</v>
      </c>
      <c r="E147" s="220" t="s">
        <v>19</v>
      </c>
      <c r="F147" s="221" t="s">
        <v>149</v>
      </c>
      <c r="G147" s="218"/>
      <c r="H147" s="220" t="s">
        <v>19</v>
      </c>
      <c r="I147" s="222"/>
      <c r="J147" s="218"/>
      <c r="K147" s="218"/>
      <c r="L147" s="223"/>
      <c r="M147" s="224"/>
      <c r="N147" s="225"/>
      <c r="O147" s="225"/>
      <c r="P147" s="225"/>
      <c r="Q147" s="225"/>
      <c r="R147" s="225"/>
      <c r="S147" s="225"/>
      <c r="T147" s="226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T147" s="227" t="s">
        <v>145</v>
      </c>
      <c r="AU147" s="227" t="s">
        <v>85</v>
      </c>
      <c r="AV147" s="12" t="s">
        <v>85</v>
      </c>
      <c r="AW147" s="12" t="s">
        <v>37</v>
      </c>
      <c r="AX147" s="12" t="s">
        <v>77</v>
      </c>
      <c r="AY147" s="227" t="s">
        <v>135</v>
      </c>
    </row>
    <row r="148" s="13" customFormat="1">
      <c r="A148" s="13"/>
      <c r="B148" s="228"/>
      <c r="C148" s="229"/>
      <c r="D148" s="219" t="s">
        <v>145</v>
      </c>
      <c r="E148" s="230" t="s">
        <v>19</v>
      </c>
      <c r="F148" s="231" t="s">
        <v>203</v>
      </c>
      <c r="G148" s="229"/>
      <c r="H148" s="232">
        <v>12.914999999999999</v>
      </c>
      <c r="I148" s="233"/>
      <c r="J148" s="229"/>
      <c r="K148" s="229"/>
      <c r="L148" s="234"/>
      <c r="M148" s="235"/>
      <c r="N148" s="236"/>
      <c r="O148" s="236"/>
      <c r="P148" s="236"/>
      <c r="Q148" s="236"/>
      <c r="R148" s="236"/>
      <c r="S148" s="236"/>
      <c r="T148" s="237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8" t="s">
        <v>145</v>
      </c>
      <c r="AU148" s="238" t="s">
        <v>85</v>
      </c>
      <c r="AV148" s="13" t="s">
        <v>87</v>
      </c>
      <c r="AW148" s="13" t="s">
        <v>37</v>
      </c>
      <c r="AX148" s="13" t="s">
        <v>77</v>
      </c>
      <c r="AY148" s="238" t="s">
        <v>135</v>
      </c>
    </row>
    <row r="149" s="15" customFormat="1">
      <c r="A149" s="15"/>
      <c r="B149" s="250"/>
      <c r="C149" s="251"/>
      <c r="D149" s="219" t="s">
        <v>145</v>
      </c>
      <c r="E149" s="252" t="s">
        <v>19</v>
      </c>
      <c r="F149" s="253" t="s">
        <v>157</v>
      </c>
      <c r="G149" s="251"/>
      <c r="H149" s="254">
        <v>12.914999999999999</v>
      </c>
      <c r="I149" s="255"/>
      <c r="J149" s="251"/>
      <c r="K149" s="251"/>
      <c r="L149" s="256"/>
      <c r="M149" s="257"/>
      <c r="N149" s="258"/>
      <c r="O149" s="258"/>
      <c r="P149" s="258"/>
      <c r="Q149" s="258"/>
      <c r="R149" s="258"/>
      <c r="S149" s="258"/>
      <c r="T149" s="259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60" t="s">
        <v>145</v>
      </c>
      <c r="AU149" s="260" t="s">
        <v>85</v>
      </c>
      <c r="AV149" s="15" t="s">
        <v>141</v>
      </c>
      <c r="AW149" s="15" t="s">
        <v>37</v>
      </c>
      <c r="AX149" s="15" t="s">
        <v>85</v>
      </c>
      <c r="AY149" s="260" t="s">
        <v>135</v>
      </c>
    </row>
    <row r="150" s="13" customFormat="1">
      <c r="A150" s="13"/>
      <c r="B150" s="228"/>
      <c r="C150" s="229"/>
      <c r="D150" s="219" t="s">
        <v>145</v>
      </c>
      <c r="E150" s="229"/>
      <c r="F150" s="231" t="s">
        <v>204</v>
      </c>
      <c r="G150" s="229"/>
      <c r="H150" s="232">
        <v>25.829999999999998</v>
      </c>
      <c r="I150" s="233"/>
      <c r="J150" s="229"/>
      <c r="K150" s="229"/>
      <c r="L150" s="234"/>
      <c r="M150" s="235"/>
      <c r="N150" s="236"/>
      <c r="O150" s="236"/>
      <c r="P150" s="236"/>
      <c r="Q150" s="236"/>
      <c r="R150" s="236"/>
      <c r="S150" s="236"/>
      <c r="T150" s="237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8" t="s">
        <v>145</v>
      </c>
      <c r="AU150" s="238" t="s">
        <v>85</v>
      </c>
      <c r="AV150" s="13" t="s">
        <v>87</v>
      </c>
      <c r="AW150" s="13" t="s">
        <v>4</v>
      </c>
      <c r="AX150" s="13" t="s">
        <v>85</v>
      </c>
      <c r="AY150" s="238" t="s">
        <v>135</v>
      </c>
    </row>
    <row r="151" s="2" customFormat="1" ht="16.5" customHeight="1">
      <c r="A151" s="40"/>
      <c r="B151" s="41"/>
      <c r="C151" s="261" t="s">
        <v>205</v>
      </c>
      <c r="D151" s="261" t="s">
        <v>185</v>
      </c>
      <c r="E151" s="262" t="s">
        <v>206</v>
      </c>
      <c r="F151" s="263" t="s">
        <v>207</v>
      </c>
      <c r="G151" s="264" t="s">
        <v>201</v>
      </c>
      <c r="H151" s="265">
        <v>77</v>
      </c>
      <c r="I151" s="266"/>
      <c r="J151" s="267">
        <f>ROUND(I151*H151,2)</f>
        <v>0</v>
      </c>
      <c r="K151" s="263" t="s">
        <v>140</v>
      </c>
      <c r="L151" s="268"/>
      <c r="M151" s="269" t="s">
        <v>19</v>
      </c>
      <c r="N151" s="270" t="s">
        <v>48</v>
      </c>
      <c r="O151" s="86"/>
      <c r="P151" s="208">
        <f>O151*H151</f>
        <v>0</v>
      </c>
      <c r="Q151" s="208">
        <v>0</v>
      </c>
      <c r="R151" s="208">
        <f>Q151*H151</f>
        <v>0</v>
      </c>
      <c r="S151" s="208">
        <v>0</v>
      </c>
      <c r="T151" s="209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0" t="s">
        <v>189</v>
      </c>
      <c r="AT151" s="210" t="s">
        <v>185</v>
      </c>
      <c r="AU151" s="210" t="s">
        <v>85</v>
      </c>
      <c r="AY151" s="19" t="s">
        <v>135</v>
      </c>
      <c r="BE151" s="211">
        <f>IF(N151="základní",J151,0)</f>
        <v>0</v>
      </c>
      <c r="BF151" s="211">
        <f>IF(N151="snížená",J151,0)</f>
        <v>0</v>
      </c>
      <c r="BG151" s="211">
        <f>IF(N151="zákl. přenesená",J151,0)</f>
        <v>0</v>
      </c>
      <c r="BH151" s="211">
        <f>IF(N151="sníž. přenesená",J151,0)</f>
        <v>0</v>
      </c>
      <c r="BI151" s="211">
        <f>IF(N151="nulová",J151,0)</f>
        <v>0</v>
      </c>
      <c r="BJ151" s="19" t="s">
        <v>85</v>
      </c>
      <c r="BK151" s="211">
        <f>ROUND(I151*H151,2)</f>
        <v>0</v>
      </c>
      <c r="BL151" s="19" t="s">
        <v>141</v>
      </c>
      <c r="BM151" s="210" t="s">
        <v>208</v>
      </c>
    </row>
    <row r="152" s="12" customFormat="1">
      <c r="A152" s="12"/>
      <c r="B152" s="217"/>
      <c r="C152" s="218"/>
      <c r="D152" s="219" t="s">
        <v>145</v>
      </c>
      <c r="E152" s="220" t="s">
        <v>19</v>
      </c>
      <c r="F152" s="221" t="s">
        <v>181</v>
      </c>
      <c r="G152" s="218"/>
      <c r="H152" s="220" t="s">
        <v>19</v>
      </c>
      <c r="I152" s="222"/>
      <c r="J152" s="218"/>
      <c r="K152" s="218"/>
      <c r="L152" s="223"/>
      <c r="M152" s="224"/>
      <c r="N152" s="225"/>
      <c r="O152" s="225"/>
      <c r="P152" s="225"/>
      <c r="Q152" s="225"/>
      <c r="R152" s="225"/>
      <c r="S152" s="225"/>
      <c r="T152" s="226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T152" s="227" t="s">
        <v>145</v>
      </c>
      <c r="AU152" s="227" t="s">
        <v>85</v>
      </c>
      <c r="AV152" s="12" t="s">
        <v>85</v>
      </c>
      <c r="AW152" s="12" t="s">
        <v>37</v>
      </c>
      <c r="AX152" s="12" t="s">
        <v>77</v>
      </c>
      <c r="AY152" s="227" t="s">
        <v>135</v>
      </c>
    </row>
    <row r="153" s="13" customFormat="1">
      <c r="A153" s="13"/>
      <c r="B153" s="228"/>
      <c r="C153" s="229"/>
      <c r="D153" s="219" t="s">
        <v>145</v>
      </c>
      <c r="E153" s="230" t="s">
        <v>19</v>
      </c>
      <c r="F153" s="231" t="s">
        <v>209</v>
      </c>
      <c r="G153" s="229"/>
      <c r="H153" s="232">
        <v>38.5</v>
      </c>
      <c r="I153" s="233"/>
      <c r="J153" s="229"/>
      <c r="K153" s="229"/>
      <c r="L153" s="234"/>
      <c r="M153" s="235"/>
      <c r="N153" s="236"/>
      <c r="O153" s="236"/>
      <c r="P153" s="236"/>
      <c r="Q153" s="236"/>
      <c r="R153" s="236"/>
      <c r="S153" s="236"/>
      <c r="T153" s="237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8" t="s">
        <v>145</v>
      </c>
      <c r="AU153" s="238" t="s">
        <v>85</v>
      </c>
      <c r="AV153" s="13" t="s">
        <v>87</v>
      </c>
      <c r="AW153" s="13" t="s">
        <v>37</v>
      </c>
      <c r="AX153" s="13" t="s">
        <v>77</v>
      </c>
      <c r="AY153" s="238" t="s">
        <v>135</v>
      </c>
    </row>
    <row r="154" s="15" customFormat="1">
      <c r="A154" s="15"/>
      <c r="B154" s="250"/>
      <c r="C154" s="251"/>
      <c r="D154" s="219" t="s">
        <v>145</v>
      </c>
      <c r="E154" s="252" t="s">
        <v>19</v>
      </c>
      <c r="F154" s="253" t="s">
        <v>157</v>
      </c>
      <c r="G154" s="251"/>
      <c r="H154" s="254">
        <v>38.5</v>
      </c>
      <c r="I154" s="255"/>
      <c r="J154" s="251"/>
      <c r="K154" s="251"/>
      <c r="L154" s="256"/>
      <c r="M154" s="257"/>
      <c r="N154" s="258"/>
      <c r="O154" s="258"/>
      <c r="P154" s="258"/>
      <c r="Q154" s="258"/>
      <c r="R154" s="258"/>
      <c r="S154" s="258"/>
      <c r="T154" s="259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60" t="s">
        <v>145</v>
      </c>
      <c r="AU154" s="260" t="s">
        <v>85</v>
      </c>
      <c r="AV154" s="15" t="s">
        <v>141</v>
      </c>
      <c r="AW154" s="15" t="s">
        <v>37</v>
      </c>
      <c r="AX154" s="15" t="s">
        <v>85</v>
      </c>
      <c r="AY154" s="260" t="s">
        <v>135</v>
      </c>
    </row>
    <row r="155" s="13" customFormat="1">
      <c r="A155" s="13"/>
      <c r="B155" s="228"/>
      <c r="C155" s="229"/>
      <c r="D155" s="219" t="s">
        <v>145</v>
      </c>
      <c r="E155" s="229"/>
      <c r="F155" s="231" t="s">
        <v>210</v>
      </c>
      <c r="G155" s="229"/>
      <c r="H155" s="232">
        <v>77</v>
      </c>
      <c r="I155" s="233"/>
      <c r="J155" s="229"/>
      <c r="K155" s="229"/>
      <c r="L155" s="234"/>
      <c r="M155" s="235"/>
      <c r="N155" s="236"/>
      <c r="O155" s="236"/>
      <c r="P155" s="236"/>
      <c r="Q155" s="236"/>
      <c r="R155" s="236"/>
      <c r="S155" s="236"/>
      <c r="T155" s="237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8" t="s">
        <v>145</v>
      </c>
      <c r="AU155" s="238" t="s">
        <v>85</v>
      </c>
      <c r="AV155" s="13" t="s">
        <v>87</v>
      </c>
      <c r="AW155" s="13" t="s">
        <v>4</v>
      </c>
      <c r="AX155" s="13" t="s">
        <v>85</v>
      </c>
      <c r="AY155" s="238" t="s">
        <v>135</v>
      </c>
    </row>
    <row r="156" s="2" customFormat="1" ht="24.15" customHeight="1">
      <c r="A156" s="40"/>
      <c r="B156" s="41"/>
      <c r="C156" s="199" t="s">
        <v>211</v>
      </c>
      <c r="D156" s="199" t="s">
        <v>136</v>
      </c>
      <c r="E156" s="200" t="s">
        <v>212</v>
      </c>
      <c r="F156" s="201" t="s">
        <v>213</v>
      </c>
      <c r="G156" s="202" t="s">
        <v>160</v>
      </c>
      <c r="H156" s="203">
        <v>520.20500000000004</v>
      </c>
      <c r="I156" s="204"/>
      <c r="J156" s="205">
        <f>ROUND(I156*H156,2)</f>
        <v>0</v>
      </c>
      <c r="K156" s="201" t="s">
        <v>140</v>
      </c>
      <c r="L156" s="46"/>
      <c r="M156" s="206" t="s">
        <v>19</v>
      </c>
      <c r="N156" s="207" t="s">
        <v>48</v>
      </c>
      <c r="O156" s="86"/>
      <c r="P156" s="208">
        <f>O156*H156</f>
        <v>0</v>
      </c>
      <c r="Q156" s="208">
        <v>0</v>
      </c>
      <c r="R156" s="208">
        <f>Q156*H156</f>
        <v>0</v>
      </c>
      <c r="S156" s="208">
        <v>0</v>
      </c>
      <c r="T156" s="209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0" t="s">
        <v>141</v>
      </c>
      <c r="AT156" s="210" t="s">
        <v>136</v>
      </c>
      <c r="AU156" s="210" t="s">
        <v>85</v>
      </c>
      <c r="AY156" s="19" t="s">
        <v>135</v>
      </c>
      <c r="BE156" s="211">
        <f>IF(N156="základní",J156,0)</f>
        <v>0</v>
      </c>
      <c r="BF156" s="211">
        <f>IF(N156="snížená",J156,0)</f>
        <v>0</v>
      </c>
      <c r="BG156" s="211">
        <f>IF(N156="zákl. přenesená",J156,0)</f>
        <v>0</v>
      </c>
      <c r="BH156" s="211">
        <f>IF(N156="sníž. přenesená",J156,0)</f>
        <v>0</v>
      </c>
      <c r="BI156" s="211">
        <f>IF(N156="nulová",J156,0)</f>
        <v>0</v>
      </c>
      <c r="BJ156" s="19" t="s">
        <v>85</v>
      </c>
      <c r="BK156" s="211">
        <f>ROUND(I156*H156,2)</f>
        <v>0</v>
      </c>
      <c r="BL156" s="19" t="s">
        <v>141</v>
      </c>
      <c r="BM156" s="210" t="s">
        <v>214</v>
      </c>
    </row>
    <row r="157" s="2" customFormat="1">
      <c r="A157" s="40"/>
      <c r="B157" s="41"/>
      <c r="C157" s="42"/>
      <c r="D157" s="212" t="s">
        <v>143</v>
      </c>
      <c r="E157" s="42"/>
      <c r="F157" s="213" t="s">
        <v>215</v>
      </c>
      <c r="G157" s="42"/>
      <c r="H157" s="42"/>
      <c r="I157" s="214"/>
      <c r="J157" s="42"/>
      <c r="K157" s="42"/>
      <c r="L157" s="46"/>
      <c r="M157" s="215"/>
      <c r="N157" s="216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143</v>
      </c>
      <c r="AU157" s="19" t="s">
        <v>85</v>
      </c>
    </row>
    <row r="158" s="13" customFormat="1">
      <c r="A158" s="13"/>
      <c r="B158" s="228"/>
      <c r="C158" s="229"/>
      <c r="D158" s="219" t="s">
        <v>145</v>
      </c>
      <c r="E158" s="230" t="s">
        <v>19</v>
      </c>
      <c r="F158" s="231" t="s">
        <v>93</v>
      </c>
      <c r="G158" s="229"/>
      <c r="H158" s="232">
        <v>248.77000000000001</v>
      </c>
      <c r="I158" s="233"/>
      <c r="J158" s="229"/>
      <c r="K158" s="229"/>
      <c r="L158" s="234"/>
      <c r="M158" s="235"/>
      <c r="N158" s="236"/>
      <c r="O158" s="236"/>
      <c r="P158" s="236"/>
      <c r="Q158" s="236"/>
      <c r="R158" s="236"/>
      <c r="S158" s="236"/>
      <c r="T158" s="237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8" t="s">
        <v>145</v>
      </c>
      <c r="AU158" s="238" t="s">
        <v>85</v>
      </c>
      <c r="AV158" s="13" t="s">
        <v>87</v>
      </c>
      <c r="AW158" s="13" t="s">
        <v>37</v>
      </c>
      <c r="AX158" s="13" t="s">
        <v>77</v>
      </c>
      <c r="AY158" s="238" t="s">
        <v>135</v>
      </c>
    </row>
    <row r="159" s="13" customFormat="1">
      <c r="A159" s="13"/>
      <c r="B159" s="228"/>
      <c r="C159" s="229"/>
      <c r="D159" s="219" t="s">
        <v>145</v>
      </c>
      <c r="E159" s="230" t="s">
        <v>19</v>
      </c>
      <c r="F159" s="231" t="s">
        <v>216</v>
      </c>
      <c r="G159" s="229"/>
      <c r="H159" s="232">
        <v>8.8000000000000007</v>
      </c>
      <c r="I159" s="233"/>
      <c r="J159" s="229"/>
      <c r="K159" s="229"/>
      <c r="L159" s="234"/>
      <c r="M159" s="235"/>
      <c r="N159" s="236"/>
      <c r="O159" s="236"/>
      <c r="P159" s="236"/>
      <c r="Q159" s="236"/>
      <c r="R159" s="236"/>
      <c r="S159" s="236"/>
      <c r="T159" s="237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8" t="s">
        <v>145</v>
      </c>
      <c r="AU159" s="238" t="s">
        <v>85</v>
      </c>
      <c r="AV159" s="13" t="s">
        <v>87</v>
      </c>
      <c r="AW159" s="13" t="s">
        <v>37</v>
      </c>
      <c r="AX159" s="13" t="s">
        <v>77</v>
      </c>
      <c r="AY159" s="238" t="s">
        <v>135</v>
      </c>
    </row>
    <row r="160" s="13" customFormat="1">
      <c r="A160" s="13"/>
      <c r="B160" s="228"/>
      <c r="C160" s="229"/>
      <c r="D160" s="219" t="s">
        <v>145</v>
      </c>
      <c r="E160" s="230" t="s">
        <v>19</v>
      </c>
      <c r="F160" s="231" t="s">
        <v>217</v>
      </c>
      <c r="G160" s="229"/>
      <c r="H160" s="232">
        <v>150.72</v>
      </c>
      <c r="I160" s="233"/>
      <c r="J160" s="229"/>
      <c r="K160" s="229"/>
      <c r="L160" s="234"/>
      <c r="M160" s="235"/>
      <c r="N160" s="236"/>
      <c r="O160" s="236"/>
      <c r="P160" s="236"/>
      <c r="Q160" s="236"/>
      <c r="R160" s="236"/>
      <c r="S160" s="236"/>
      <c r="T160" s="237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8" t="s">
        <v>145</v>
      </c>
      <c r="AU160" s="238" t="s">
        <v>85</v>
      </c>
      <c r="AV160" s="13" t="s">
        <v>87</v>
      </c>
      <c r="AW160" s="13" t="s">
        <v>37</v>
      </c>
      <c r="AX160" s="13" t="s">
        <v>77</v>
      </c>
      <c r="AY160" s="238" t="s">
        <v>135</v>
      </c>
    </row>
    <row r="161" s="13" customFormat="1">
      <c r="A161" s="13"/>
      <c r="B161" s="228"/>
      <c r="C161" s="229"/>
      <c r="D161" s="219" t="s">
        <v>145</v>
      </c>
      <c r="E161" s="230" t="s">
        <v>19</v>
      </c>
      <c r="F161" s="231" t="s">
        <v>218</v>
      </c>
      <c r="G161" s="229"/>
      <c r="H161" s="232">
        <v>44</v>
      </c>
      <c r="I161" s="233"/>
      <c r="J161" s="229"/>
      <c r="K161" s="229"/>
      <c r="L161" s="234"/>
      <c r="M161" s="235"/>
      <c r="N161" s="236"/>
      <c r="O161" s="236"/>
      <c r="P161" s="236"/>
      <c r="Q161" s="236"/>
      <c r="R161" s="236"/>
      <c r="S161" s="236"/>
      <c r="T161" s="237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8" t="s">
        <v>145</v>
      </c>
      <c r="AU161" s="238" t="s">
        <v>85</v>
      </c>
      <c r="AV161" s="13" t="s">
        <v>87</v>
      </c>
      <c r="AW161" s="13" t="s">
        <v>37</v>
      </c>
      <c r="AX161" s="13" t="s">
        <v>77</v>
      </c>
      <c r="AY161" s="238" t="s">
        <v>135</v>
      </c>
    </row>
    <row r="162" s="13" customFormat="1">
      <c r="A162" s="13"/>
      <c r="B162" s="228"/>
      <c r="C162" s="229"/>
      <c r="D162" s="219" t="s">
        <v>145</v>
      </c>
      <c r="E162" s="230" t="s">
        <v>19</v>
      </c>
      <c r="F162" s="231" t="s">
        <v>91</v>
      </c>
      <c r="G162" s="229"/>
      <c r="H162" s="232">
        <v>12.914999999999999</v>
      </c>
      <c r="I162" s="233"/>
      <c r="J162" s="229"/>
      <c r="K162" s="229"/>
      <c r="L162" s="234"/>
      <c r="M162" s="235"/>
      <c r="N162" s="236"/>
      <c r="O162" s="236"/>
      <c r="P162" s="236"/>
      <c r="Q162" s="236"/>
      <c r="R162" s="236"/>
      <c r="S162" s="236"/>
      <c r="T162" s="237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8" t="s">
        <v>145</v>
      </c>
      <c r="AU162" s="238" t="s">
        <v>85</v>
      </c>
      <c r="AV162" s="13" t="s">
        <v>87</v>
      </c>
      <c r="AW162" s="13" t="s">
        <v>37</v>
      </c>
      <c r="AX162" s="13" t="s">
        <v>77</v>
      </c>
      <c r="AY162" s="238" t="s">
        <v>135</v>
      </c>
    </row>
    <row r="163" s="13" customFormat="1">
      <c r="A163" s="13"/>
      <c r="B163" s="228"/>
      <c r="C163" s="229"/>
      <c r="D163" s="219" t="s">
        <v>145</v>
      </c>
      <c r="E163" s="230" t="s">
        <v>19</v>
      </c>
      <c r="F163" s="231" t="s">
        <v>105</v>
      </c>
      <c r="G163" s="229"/>
      <c r="H163" s="232">
        <v>55</v>
      </c>
      <c r="I163" s="233"/>
      <c r="J163" s="229"/>
      <c r="K163" s="229"/>
      <c r="L163" s="234"/>
      <c r="M163" s="235"/>
      <c r="N163" s="236"/>
      <c r="O163" s="236"/>
      <c r="P163" s="236"/>
      <c r="Q163" s="236"/>
      <c r="R163" s="236"/>
      <c r="S163" s="236"/>
      <c r="T163" s="237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8" t="s">
        <v>145</v>
      </c>
      <c r="AU163" s="238" t="s">
        <v>85</v>
      </c>
      <c r="AV163" s="13" t="s">
        <v>87</v>
      </c>
      <c r="AW163" s="13" t="s">
        <v>37</v>
      </c>
      <c r="AX163" s="13" t="s">
        <v>77</v>
      </c>
      <c r="AY163" s="238" t="s">
        <v>135</v>
      </c>
    </row>
    <row r="164" s="15" customFormat="1">
      <c r="A164" s="15"/>
      <c r="B164" s="250"/>
      <c r="C164" s="251"/>
      <c r="D164" s="219" t="s">
        <v>145</v>
      </c>
      <c r="E164" s="252" t="s">
        <v>19</v>
      </c>
      <c r="F164" s="253" t="s">
        <v>157</v>
      </c>
      <c r="G164" s="251"/>
      <c r="H164" s="254">
        <v>520.20500000000004</v>
      </c>
      <c r="I164" s="255"/>
      <c r="J164" s="251"/>
      <c r="K164" s="251"/>
      <c r="L164" s="256"/>
      <c r="M164" s="257"/>
      <c r="N164" s="258"/>
      <c r="O164" s="258"/>
      <c r="P164" s="258"/>
      <c r="Q164" s="258"/>
      <c r="R164" s="258"/>
      <c r="S164" s="258"/>
      <c r="T164" s="259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60" t="s">
        <v>145</v>
      </c>
      <c r="AU164" s="260" t="s">
        <v>85</v>
      </c>
      <c r="AV164" s="15" t="s">
        <v>141</v>
      </c>
      <c r="AW164" s="15" t="s">
        <v>37</v>
      </c>
      <c r="AX164" s="15" t="s">
        <v>85</v>
      </c>
      <c r="AY164" s="260" t="s">
        <v>135</v>
      </c>
    </row>
    <row r="165" s="2" customFormat="1" ht="37.8" customHeight="1">
      <c r="A165" s="40"/>
      <c r="B165" s="41"/>
      <c r="C165" s="199" t="s">
        <v>219</v>
      </c>
      <c r="D165" s="199" t="s">
        <v>136</v>
      </c>
      <c r="E165" s="200" t="s">
        <v>167</v>
      </c>
      <c r="F165" s="201" t="s">
        <v>168</v>
      </c>
      <c r="G165" s="202" t="s">
        <v>160</v>
      </c>
      <c r="H165" s="203">
        <v>271.435</v>
      </c>
      <c r="I165" s="204"/>
      <c r="J165" s="205">
        <f>ROUND(I165*H165,2)</f>
        <v>0</v>
      </c>
      <c r="K165" s="201" t="s">
        <v>140</v>
      </c>
      <c r="L165" s="46"/>
      <c r="M165" s="206" t="s">
        <v>19</v>
      </c>
      <c r="N165" s="207" t="s">
        <v>48</v>
      </c>
      <c r="O165" s="86"/>
      <c r="P165" s="208">
        <f>O165*H165</f>
        <v>0</v>
      </c>
      <c r="Q165" s="208">
        <v>0</v>
      </c>
      <c r="R165" s="208">
        <f>Q165*H165</f>
        <v>0</v>
      </c>
      <c r="S165" s="208">
        <v>0</v>
      </c>
      <c r="T165" s="209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0" t="s">
        <v>141</v>
      </c>
      <c r="AT165" s="210" t="s">
        <v>136</v>
      </c>
      <c r="AU165" s="210" t="s">
        <v>85</v>
      </c>
      <c r="AY165" s="19" t="s">
        <v>135</v>
      </c>
      <c r="BE165" s="211">
        <f>IF(N165="základní",J165,0)</f>
        <v>0</v>
      </c>
      <c r="BF165" s="211">
        <f>IF(N165="snížená",J165,0)</f>
        <v>0</v>
      </c>
      <c r="BG165" s="211">
        <f>IF(N165="zákl. přenesená",J165,0)</f>
        <v>0</v>
      </c>
      <c r="BH165" s="211">
        <f>IF(N165="sníž. přenesená",J165,0)</f>
        <v>0</v>
      </c>
      <c r="BI165" s="211">
        <f>IF(N165="nulová",J165,0)</f>
        <v>0</v>
      </c>
      <c r="BJ165" s="19" t="s">
        <v>85</v>
      </c>
      <c r="BK165" s="211">
        <f>ROUND(I165*H165,2)</f>
        <v>0</v>
      </c>
      <c r="BL165" s="19" t="s">
        <v>141</v>
      </c>
      <c r="BM165" s="210" t="s">
        <v>220</v>
      </c>
    </row>
    <row r="166" s="2" customFormat="1">
      <c r="A166" s="40"/>
      <c r="B166" s="41"/>
      <c r="C166" s="42"/>
      <c r="D166" s="212" t="s">
        <v>143</v>
      </c>
      <c r="E166" s="42"/>
      <c r="F166" s="213" t="s">
        <v>170</v>
      </c>
      <c r="G166" s="42"/>
      <c r="H166" s="42"/>
      <c r="I166" s="214"/>
      <c r="J166" s="42"/>
      <c r="K166" s="42"/>
      <c r="L166" s="46"/>
      <c r="M166" s="215"/>
      <c r="N166" s="216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143</v>
      </c>
      <c r="AU166" s="19" t="s">
        <v>85</v>
      </c>
    </row>
    <row r="167" s="13" customFormat="1">
      <c r="A167" s="13"/>
      <c r="B167" s="228"/>
      <c r="C167" s="229"/>
      <c r="D167" s="219" t="s">
        <v>145</v>
      </c>
      <c r="E167" s="230" t="s">
        <v>19</v>
      </c>
      <c r="F167" s="231" t="s">
        <v>216</v>
      </c>
      <c r="G167" s="229"/>
      <c r="H167" s="232">
        <v>8.8000000000000007</v>
      </c>
      <c r="I167" s="233"/>
      <c r="J167" s="229"/>
      <c r="K167" s="229"/>
      <c r="L167" s="234"/>
      <c r="M167" s="235"/>
      <c r="N167" s="236"/>
      <c r="O167" s="236"/>
      <c r="P167" s="236"/>
      <c r="Q167" s="236"/>
      <c r="R167" s="236"/>
      <c r="S167" s="236"/>
      <c r="T167" s="237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8" t="s">
        <v>145</v>
      </c>
      <c r="AU167" s="238" t="s">
        <v>85</v>
      </c>
      <c r="AV167" s="13" t="s">
        <v>87</v>
      </c>
      <c r="AW167" s="13" t="s">
        <v>37</v>
      </c>
      <c r="AX167" s="13" t="s">
        <v>77</v>
      </c>
      <c r="AY167" s="238" t="s">
        <v>135</v>
      </c>
    </row>
    <row r="168" s="13" customFormat="1">
      <c r="A168" s="13"/>
      <c r="B168" s="228"/>
      <c r="C168" s="229"/>
      <c r="D168" s="219" t="s">
        <v>145</v>
      </c>
      <c r="E168" s="230" t="s">
        <v>19</v>
      </c>
      <c r="F168" s="231" t="s">
        <v>217</v>
      </c>
      <c r="G168" s="229"/>
      <c r="H168" s="232">
        <v>150.72</v>
      </c>
      <c r="I168" s="233"/>
      <c r="J168" s="229"/>
      <c r="K168" s="229"/>
      <c r="L168" s="234"/>
      <c r="M168" s="235"/>
      <c r="N168" s="236"/>
      <c r="O168" s="236"/>
      <c r="P168" s="236"/>
      <c r="Q168" s="236"/>
      <c r="R168" s="236"/>
      <c r="S168" s="236"/>
      <c r="T168" s="237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8" t="s">
        <v>145</v>
      </c>
      <c r="AU168" s="238" t="s">
        <v>85</v>
      </c>
      <c r="AV168" s="13" t="s">
        <v>87</v>
      </c>
      <c r="AW168" s="13" t="s">
        <v>37</v>
      </c>
      <c r="AX168" s="13" t="s">
        <v>77</v>
      </c>
      <c r="AY168" s="238" t="s">
        <v>135</v>
      </c>
    </row>
    <row r="169" s="13" customFormat="1">
      <c r="A169" s="13"/>
      <c r="B169" s="228"/>
      <c r="C169" s="229"/>
      <c r="D169" s="219" t="s">
        <v>145</v>
      </c>
      <c r="E169" s="230" t="s">
        <v>19</v>
      </c>
      <c r="F169" s="231" t="s">
        <v>218</v>
      </c>
      <c r="G169" s="229"/>
      <c r="H169" s="232">
        <v>44</v>
      </c>
      <c r="I169" s="233"/>
      <c r="J169" s="229"/>
      <c r="K169" s="229"/>
      <c r="L169" s="234"/>
      <c r="M169" s="235"/>
      <c r="N169" s="236"/>
      <c r="O169" s="236"/>
      <c r="P169" s="236"/>
      <c r="Q169" s="236"/>
      <c r="R169" s="236"/>
      <c r="S169" s="236"/>
      <c r="T169" s="237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8" t="s">
        <v>145</v>
      </c>
      <c r="AU169" s="238" t="s">
        <v>85</v>
      </c>
      <c r="AV169" s="13" t="s">
        <v>87</v>
      </c>
      <c r="AW169" s="13" t="s">
        <v>37</v>
      </c>
      <c r="AX169" s="13" t="s">
        <v>77</v>
      </c>
      <c r="AY169" s="238" t="s">
        <v>135</v>
      </c>
    </row>
    <row r="170" s="13" customFormat="1">
      <c r="A170" s="13"/>
      <c r="B170" s="228"/>
      <c r="C170" s="229"/>
      <c r="D170" s="219" t="s">
        <v>145</v>
      </c>
      <c r="E170" s="230" t="s">
        <v>19</v>
      </c>
      <c r="F170" s="231" t="s">
        <v>91</v>
      </c>
      <c r="G170" s="229"/>
      <c r="H170" s="232">
        <v>12.914999999999999</v>
      </c>
      <c r="I170" s="233"/>
      <c r="J170" s="229"/>
      <c r="K170" s="229"/>
      <c r="L170" s="234"/>
      <c r="M170" s="235"/>
      <c r="N170" s="236"/>
      <c r="O170" s="236"/>
      <c r="P170" s="236"/>
      <c r="Q170" s="236"/>
      <c r="R170" s="236"/>
      <c r="S170" s="236"/>
      <c r="T170" s="237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8" t="s">
        <v>145</v>
      </c>
      <c r="AU170" s="238" t="s">
        <v>85</v>
      </c>
      <c r="AV170" s="13" t="s">
        <v>87</v>
      </c>
      <c r="AW170" s="13" t="s">
        <v>37</v>
      </c>
      <c r="AX170" s="13" t="s">
        <v>77</v>
      </c>
      <c r="AY170" s="238" t="s">
        <v>135</v>
      </c>
    </row>
    <row r="171" s="13" customFormat="1">
      <c r="A171" s="13"/>
      <c r="B171" s="228"/>
      <c r="C171" s="229"/>
      <c r="D171" s="219" t="s">
        <v>145</v>
      </c>
      <c r="E171" s="230" t="s">
        <v>19</v>
      </c>
      <c r="F171" s="231" t="s">
        <v>105</v>
      </c>
      <c r="G171" s="229"/>
      <c r="H171" s="232">
        <v>55</v>
      </c>
      <c r="I171" s="233"/>
      <c r="J171" s="229"/>
      <c r="K171" s="229"/>
      <c r="L171" s="234"/>
      <c r="M171" s="235"/>
      <c r="N171" s="236"/>
      <c r="O171" s="236"/>
      <c r="P171" s="236"/>
      <c r="Q171" s="236"/>
      <c r="R171" s="236"/>
      <c r="S171" s="236"/>
      <c r="T171" s="237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8" t="s">
        <v>145</v>
      </c>
      <c r="AU171" s="238" t="s">
        <v>85</v>
      </c>
      <c r="AV171" s="13" t="s">
        <v>87</v>
      </c>
      <c r="AW171" s="13" t="s">
        <v>37</v>
      </c>
      <c r="AX171" s="13" t="s">
        <v>77</v>
      </c>
      <c r="AY171" s="238" t="s">
        <v>135</v>
      </c>
    </row>
    <row r="172" s="15" customFormat="1">
      <c r="A172" s="15"/>
      <c r="B172" s="250"/>
      <c r="C172" s="251"/>
      <c r="D172" s="219" t="s">
        <v>145</v>
      </c>
      <c r="E172" s="252" t="s">
        <v>19</v>
      </c>
      <c r="F172" s="253" t="s">
        <v>157</v>
      </c>
      <c r="G172" s="251"/>
      <c r="H172" s="254">
        <v>271.435</v>
      </c>
      <c r="I172" s="255"/>
      <c r="J172" s="251"/>
      <c r="K172" s="251"/>
      <c r="L172" s="256"/>
      <c r="M172" s="257"/>
      <c r="N172" s="258"/>
      <c r="O172" s="258"/>
      <c r="P172" s="258"/>
      <c r="Q172" s="258"/>
      <c r="R172" s="258"/>
      <c r="S172" s="258"/>
      <c r="T172" s="259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60" t="s">
        <v>145</v>
      </c>
      <c r="AU172" s="260" t="s">
        <v>85</v>
      </c>
      <c r="AV172" s="15" t="s">
        <v>141</v>
      </c>
      <c r="AW172" s="15" t="s">
        <v>37</v>
      </c>
      <c r="AX172" s="15" t="s">
        <v>85</v>
      </c>
      <c r="AY172" s="260" t="s">
        <v>135</v>
      </c>
    </row>
    <row r="173" s="2" customFormat="1" ht="24.15" customHeight="1">
      <c r="A173" s="40"/>
      <c r="B173" s="41"/>
      <c r="C173" s="199" t="s">
        <v>8</v>
      </c>
      <c r="D173" s="199" t="s">
        <v>136</v>
      </c>
      <c r="E173" s="200" t="s">
        <v>221</v>
      </c>
      <c r="F173" s="201" t="s">
        <v>222</v>
      </c>
      <c r="G173" s="202" t="s">
        <v>139</v>
      </c>
      <c r="H173" s="203">
        <v>841.60000000000002</v>
      </c>
      <c r="I173" s="204"/>
      <c r="J173" s="205">
        <f>ROUND(I173*H173,2)</f>
        <v>0</v>
      </c>
      <c r="K173" s="201" t="s">
        <v>140</v>
      </c>
      <c r="L173" s="46"/>
      <c r="M173" s="206" t="s">
        <v>19</v>
      </c>
      <c r="N173" s="207" t="s">
        <v>48</v>
      </c>
      <c r="O173" s="86"/>
      <c r="P173" s="208">
        <f>O173*H173</f>
        <v>0</v>
      </c>
      <c r="Q173" s="208">
        <v>0</v>
      </c>
      <c r="R173" s="208">
        <f>Q173*H173</f>
        <v>0</v>
      </c>
      <c r="S173" s="208">
        <v>0</v>
      </c>
      <c r="T173" s="209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0" t="s">
        <v>141</v>
      </c>
      <c r="AT173" s="210" t="s">
        <v>136</v>
      </c>
      <c r="AU173" s="210" t="s">
        <v>85</v>
      </c>
      <c r="AY173" s="19" t="s">
        <v>135</v>
      </c>
      <c r="BE173" s="211">
        <f>IF(N173="základní",J173,0)</f>
        <v>0</v>
      </c>
      <c r="BF173" s="211">
        <f>IF(N173="snížená",J173,0)</f>
        <v>0</v>
      </c>
      <c r="BG173" s="211">
        <f>IF(N173="zákl. přenesená",J173,0)</f>
        <v>0</v>
      </c>
      <c r="BH173" s="211">
        <f>IF(N173="sníž. přenesená",J173,0)</f>
        <v>0</v>
      </c>
      <c r="BI173" s="211">
        <f>IF(N173="nulová",J173,0)</f>
        <v>0</v>
      </c>
      <c r="BJ173" s="19" t="s">
        <v>85</v>
      </c>
      <c r="BK173" s="211">
        <f>ROUND(I173*H173,2)</f>
        <v>0</v>
      </c>
      <c r="BL173" s="19" t="s">
        <v>141</v>
      </c>
      <c r="BM173" s="210" t="s">
        <v>223</v>
      </c>
    </row>
    <row r="174" s="2" customFormat="1">
      <c r="A174" s="40"/>
      <c r="B174" s="41"/>
      <c r="C174" s="42"/>
      <c r="D174" s="212" t="s">
        <v>143</v>
      </c>
      <c r="E174" s="42"/>
      <c r="F174" s="213" t="s">
        <v>224</v>
      </c>
      <c r="G174" s="42"/>
      <c r="H174" s="42"/>
      <c r="I174" s="214"/>
      <c r="J174" s="42"/>
      <c r="K174" s="42"/>
      <c r="L174" s="46"/>
      <c r="M174" s="215"/>
      <c r="N174" s="216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143</v>
      </c>
      <c r="AU174" s="19" t="s">
        <v>85</v>
      </c>
    </row>
    <row r="175" s="12" customFormat="1">
      <c r="A175" s="12"/>
      <c r="B175" s="217"/>
      <c r="C175" s="218"/>
      <c r="D175" s="219" t="s">
        <v>145</v>
      </c>
      <c r="E175" s="220" t="s">
        <v>19</v>
      </c>
      <c r="F175" s="221" t="s">
        <v>146</v>
      </c>
      <c r="G175" s="218"/>
      <c r="H175" s="220" t="s">
        <v>19</v>
      </c>
      <c r="I175" s="222"/>
      <c r="J175" s="218"/>
      <c r="K175" s="218"/>
      <c r="L175" s="223"/>
      <c r="M175" s="224"/>
      <c r="N175" s="225"/>
      <c r="O175" s="225"/>
      <c r="P175" s="225"/>
      <c r="Q175" s="225"/>
      <c r="R175" s="225"/>
      <c r="S175" s="225"/>
      <c r="T175" s="226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T175" s="227" t="s">
        <v>145</v>
      </c>
      <c r="AU175" s="227" t="s">
        <v>85</v>
      </c>
      <c r="AV175" s="12" t="s">
        <v>85</v>
      </c>
      <c r="AW175" s="12" t="s">
        <v>37</v>
      </c>
      <c r="AX175" s="12" t="s">
        <v>77</v>
      </c>
      <c r="AY175" s="227" t="s">
        <v>135</v>
      </c>
    </row>
    <row r="176" s="12" customFormat="1">
      <c r="A176" s="12"/>
      <c r="B176" s="217"/>
      <c r="C176" s="218"/>
      <c r="D176" s="219" t="s">
        <v>145</v>
      </c>
      <c r="E176" s="220" t="s">
        <v>19</v>
      </c>
      <c r="F176" s="221" t="s">
        <v>147</v>
      </c>
      <c r="G176" s="218"/>
      <c r="H176" s="220" t="s">
        <v>19</v>
      </c>
      <c r="I176" s="222"/>
      <c r="J176" s="218"/>
      <c r="K176" s="218"/>
      <c r="L176" s="223"/>
      <c r="M176" s="224"/>
      <c r="N176" s="225"/>
      <c r="O176" s="225"/>
      <c r="P176" s="225"/>
      <c r="Q176" s="225"/>
      <c r="R176" s="225"/>
      <c r="S176" s="225"/>
      <c r="T176" s="226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T176" s="227" t="s">
        <v>145</v>
      </c>
      <c r="AU176" s="227" t="s">
        <v>85</v>
      </c>
      <c r="AV176" s="12" t="s">
        <v>85</v>
      </c>
      <c r="AW176" s="12" t="s">
        <v>37</v>
      </c>
      <c r="AX176" s="12" t="s">
        <v>77</v>
      </c>
      <c r="AY176" s="227" t="s">
        <v>135</v>
      </c>
    </row>
    <row r="177" s="13" customFormat="1">
      <c r="A177" s="13"/>
      <c r="B177" s="228"/>
      <c r="C177" s="229"/>
      <c r="D177" s="219" t="s">
        <v>145</v>
      </c>
      <c r="E177" s="230" t="s">
        <v>19</v>
      </c>
      <c r="F177" s="231" t="s">
        <v>148</v>
      </c>
      <c r="G177" s="229"/>
      <c r="H177" s="232">
        <v>88</v>
      </c>
      <c r="I177" s="233"/>
      <c r="J177" s="229"/>
      <c r="K177" s="229"/>
      <c r="L177" s="234"/>
      <c r="M177" s="235"/>
      <c r="N177" s="236"/>
      <c r="O177" s="236"/>
      <c r="P177" s="236"/>
      <c r="Q177" s="236"/>
      <c r="R177" s="236"/>
      <c r="S177" s="236"/>
      <c r="T177" s="237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8" t="s">
        <v>145</v>
      </c>
      <c r="AU177" s="238" t="s">
        <v>85</v>
      </c>
      <c r="AV177" s="13" t="s">
        <v>87</v>
      </c>
      <c r="AW177" s="13" t="s">
        <v>37</v>
      </c>
      <c r="AX177" s="13" t="s">
        <v>77</v>
      </c>
      <c r="AY177" s="238" t="s">
        <v>135</v>
      </c>
    </row>
    <row r="178" s="14" customFormat="1">
      <c r="A178" s="14"/>
      <c r="B178" s="239"/>
      <c r="C178" s="240"/>
      <c r="D178" s="219" t="s">
        <v>145</v>
      </c>
      <c r="E178" s="241" t="s">
        <v>98</v>
      </c>
      <c r="F178" s="242" t="s">
        <v>155</v>
      </c>
      <c r="G178" s="240"/>
      <c r="H178" s="243">
        <v>88</v>
      </c>
      <c r="I178" s="244"/>
      <c r="J178" s="240"/>
      <c r="K178" s="240"/>
      <c r="L178" s="245"/>
      <c r="M178" s="246"/>
      <c r="N178" s="247"/>
      <c r="O178" s="247"/>
      <c r="P178" s="247"/>
      <c r="Q178" s="247"/>
      <c r="R178" s="247"/>
      <c r="S178" s="247"/>
      <c r="T178" s="248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9" t="s">
        <v>145</v>
      </c>
      <c r="AU178" s="249" t="s">
        <v>85</v>
      </c>
      <c r="AV178" s="14" t="s">
        <v>156</v>
      </c>
      <c r="AW178" s="14" t="s">
        <v>37</v>
      </c>
      <c r="AX178" s="14" t="s">
        <v>77</v>
      </c>
      <c r="AY178" s="249" t="s">
        <v>135</v>
      </c>
    </row>
    <row r="179" s="12" customFormat="1">
      <c r="A179" s="12"/>
      <c r="B179" s="217"/>
      <c r="C179" s="218"/>
      <c r="D179" s="219" t="s">
        <v>145</v>
      </c>
      <c r="E179" s="220" t="s">
        <v>19</v>
      </c>
      <c r="F179" s="221" t="s">
        <v>152</v>
      </c>
      <c r="G179" s="218"/>
      <c r="H179" s="220" t="s">
        <v>19</v>
      </c>
      <c r="I179" s="222"/>
      <c r="J179" s="218"/>
      <c r="K179" s="218"/>
      <c r="L179" s="223"/>
      <c r="M179" s="224"/>
      <c r="N179" s="225"/>
      <c r="O179" s="225"/>
      <c r="P179" s="225"/>
      <c r="Q179" s="225"/>
      <c r="R179" s="225"/>
      <c r="S179" s="225"/>
      <c r="T179" s="226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T179" s="227" t="s">
        <v>145</v>
      </c>
      <c r="AU179" s="227" t="s">
        <v>85</v>
      </c>
      <c r="AV179" s="12" t="s">
        <v>85</v>
      </c>
      <c r="AW179" s="12" t="s">
        <v>37</v>
      </c>
      <c r="AX179" s="12" t="s">
        <v>77</v>
      </c>
      <c r="AY179" s="227" t="s">
        <v>135</v>
      </c>
    </row>
    <row r="180" s="13" customFormat="1">
      <c r="A180" s="13"/>
      <c r="B180" s="228"/>
      <c r="C180" s="229"/>
      <c r="D180" s="219" t="s">
        <v>145</v>
      </c>
      <c r="E180" s="230" t="s">
        <v>19</v>
      </c>
      <c r="F180" s="231" t="s">
        <v>101</v>
      </c>
      <c r="G180" s="229"/>
      <c r="H180" s="232">
        <v>753.60000000000002</v>
      </c>
      <c r="I180" s="233"/>
      <c r="J180" s="229"/>
      <c r="K180" s="229"/>
      <c r="L180" s="234"/>
      <c r="M180" s="235"/>
      <c r="N180" s="236"/>
      <c r="O180" s="236"/>
      <c r="P180" s="236"/>
      <c r="Q180" s="236"/>
      <c r="R180" s="236"/>
      <c r="S180" s="236"/>
      <c r="T180" s="237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8" t="s">
        <v>145</v>
      </c>
      <c r="AU180" s="238" t="s">
        <v>85</v>
      </c>
      <c r="AV180" s="13" t="s">
        <v>87</v>
      </c>
      <c r="AW180" s="13" t="s">
        <v>37</v>
      </c>
      <c r="AX180" s="13" t="s">
        <v>77</v>
      </c>
      <c r="AY180" s="238" t="s">
        <v>135</v>
      </c>
    </row>
    <row r="181" s="14" customFormat="1">
      <c r="A181" s="14"/>
      <c r="B181" s="239"/>
      <c r="C181" s="240"/>
      <c r="D181" s="219" t="s">
        <v>145</v>
      </c>
      <c r="E181" s="241" t="s">
        <v>100</v>
      </c>
      <c r="F181" s="242" t="s">
        <v>155</v>
      </c>
      <c r="G181" s="240"/>
      <c r="H181" s="243">
        <v>753.60000000000002</v>
      </c>
      <c r="I181" s="244"/>
      <c r="J181" s="240"/>
      <c r="K181" s="240"/>
      <c r="L181" s="245"/>
      <c r="M181" s="246"/>
      <c r="N181" s="247"/>
      <c r="O181" s="247"/>
      <c r="P181" s="247"/>
      <c r="Q181" s="247"/>
      <c r="R181" s="247"/>
      <c r="S181" s="247"/>
      <c r="T181" s="248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9" t="s">
        <v>145</v>
      </c>
      <c r="AU181" s="249" t="s">
        <v>85</v>
      </c>
      <c r="AV181" s="14" t="s">
        <v>156</v>
      </c>
      <c r="AW181" s="14" t="s">
        <v>37</v>
      </c>
      <c r="AX181" s="14" t="s">
        <v>77</v>
      </c>
      <c r="AY181" s="249" t="s">
        <v>135</v>
      </c>
    </row>
    <row r="182" s="15" customFormat="1">
      <c r="A182" s="15"/>
      <c r="B182" s="250"/>
      <c r="C182" s="251"/>
      <c r="D182" s="219" t="s">
        <v>145</v>
      </c>
      <c r="E182" s="252" t="s">
        <v>19</v>
      </c>
      <c r="F182" s="253" t="s">
        <v>157</v>
      </c>
      <c r="G182" s="251"/>
      <c r="H182" s="254">
        <v>841.60000000000002</v>
      </c>
      <c r="I182" s="255"/>
      <c r="J182" s="251"/>
      <c r="K182" s="251"/>
      <c r="L182" s="256"/>
      <c r="M182" s="257"/>
      <c r="N182" s="258"/>
      <c r="O182" s="258"/>
      <c r="P182" s="258"/>
      <c r="Q182" s="258"/>
      <c r="R182" s="258"/>
      <c r="S182" s="258"/>
      <c r="T182" s="259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60" t="s">
        <v>145</v>
      </c>
      <c r="AU182" s="260" t="s">
        <v>85</v>
      </c>
      <c r="AV182" s="15" t="s">
        <v>141</v>
      </c>
      <c r="AW182" s="15" t="s">
        <v>37</v>
      </c>
      <c r="AX182" s="15" t="s">
        <v>85</v>
      </c>
      <c r="AY182" s="260" t="s">
        <v>135</v>
      </c>
    </row>
    <row r="183" s="2" customFormat="1" ht="24.15" customHeight="1">
      <c r="A183" s="40"/>
      <c r="B183" s="41"/>
      <c r="C183" s="199" t="s">
        <v>225</v>
      </c>
      <c r="D183" s="199" t="s">
        <v>136</v>
      </c>
      <c r="E183" s="200" t="s">
        <v>226</v>
      </c>
      <c r="F183" s="201" t="s">
        <v>227</v>
      </c>
      <c r="G183" s="202" t="s">
        <v>139</v>
      </c>
      <c r="H183" s="203">
        <v>86.099999999999994</v>
      </c>
      <c r="I183" s="204"/>
      <c r="J183" s="205">
        <f>ROUND(I183*H183,2)</f>
        <v>0</v>
      </c>
      <c r="K183" s="201" t="s">
        <v>140</v>
      </c>
      <c r="L183" s="46"/>
      <c r="M183" s="206" t="s">
        <v>19</v>
      </c>
      <c r="N183" s="207" t="s">
        <v>48</v>
      </c>
      <c r="O183" s="86"/>
      <c r="P183" s="208">
        <f>O183*H183</f>
        <v>0</v>
      </c>
      <c r="Q183" s="208">
        <v>0</v>
      </c>
      <c r="R183" s="208">
        <f>Q183*H183</f>
        <v>0</v>
      </c>
      <c r="S183" s="208">
        <v>0</v>
      </c>
      <c r="T183" s="209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0" t="s">
        <v>141</v>
      </c>
      <c r="AT183" s="210" t="s">
        <v>136</v>
      </c>
      <c r="AU183" s="210" t="s">
        <v>85</v>
      </c>
      <c r="AY183" s="19" t="s">
        <v>135</v>
      </c>
      <c r="BE183" s="211">
        <f>IF(N183="základní",J183,0)</f>
        <v>0</v>
      </c>
      <c r="BF183" s="211">
        <f>IF(N183="snížená",J183,0)</f>
        <v>0</v>
      </c>
      <c r="BG183" s="211">
        <f>IF(N183="zákl. přenesená",J183,0)</f>
        <v>0</v>
      </c>
      <c r="BH183" s="211">
        <f>IF(N183="sníž. přenesená",J183,0)</f>
        <v>0</v>
      </c>
      <c r="BI183" s="211">
        <f>IF(N183="nulová",J183,0)</f>
        <v>0</v>
      </c>
      <c r="BJ183" s="19" t="s">
        <v>85</v>
      </c>
      <c r="BK183" s="211">
        <f>ROUND(I183*H183,2)</f>
        <v>0</v>
      </c>
      <c r="BL183" s="19" t="s">
        <v>141</v>
      </c>
      <c r="BM183" s="210" t="s">
        <v>228</v>
      </c>
    </row>
    <row r="184" s="2" customFormat="1">
      <c r="A184" s="40"/>
      <c r="B184" s="41"/>
      <c r="C184" s="42"/>
      <c r="D184" s="212" t="s">
        <v>143</v>
      </c>
      <c r="E184" s="42"/>
      <c r="F184" s="213" t="s">
        <v>229</v>
      </c>
      <c r="G184" s="42"/>
      <c r="H184" s="42"/>
      <c r="I184" s="214"/>
      <c r="J184" s="42"/>
      <c r="K184" s="42"/>
      <c r="L184" s="46"/>
      <c r="M184" s="215"/>
      <c r="N184" s="216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143</v>
      </c>
      <c r="AU184" s="19" t="s">
        <v>85</v>
      </c>
    </row>
    <row r="185" s="12" customFormat="1">
      <c r="A185" s="12"/>
      <c r="B185" s="217"/>
      <c r="C185" s="218"/>
      <c r="D185" s="219" t="s">
        <v>145</v>
      </c>
      <c r="E185" s="220" t="s">
        <v>19</v>
      </c>
      <c r="F185" s="221" t="s">
        <v>149</v>
      </c>
      <c r="G185" s="218"/>
      <c r="H185" s="220" t="s">
        <v>19</v>
      </c>
      <c r="I185" s="222"/>
      <c r="J185" s="218"/>
      <c r="K185" s="218"/>
      <c r="L185" s="223"/>
      <c r="M185" s="224"/>
      <c r="N185" s="225"/>
      <c r="O185" s="225"/>
      <c r="P185" s="225"/>
      <c r="Q185" s="225"/>
      <c r="R185" s="225"/>
      <c r="S185" s="225"/>
      <c r="T185" s="226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T185" s="227" t="s">
        <v>145</v>
      </c>
      <c r="AU185" s="227" t="s">
        <v>85</v>
      </c>
      <c r="AV185" s="12" t="s">
        <v>85</v>
      </c>
      <c r="AW185" s="12" t="s">
        <v>37</v>
      </c>
      <c r="AX185" s="12" t="s">
        <v>77</v>
      </c>
      <c r="AY185" s="227" t="s">
        <v>135</v>
      </c>
    </row>
    <row r="186" s="13" customFormat="1">
      <c r="A186" s="13"/>
      <c r="B186" s="228"/>
      <c r="C186" s="229"/>
      <c r="D186" s="219" t="s">
        <v>145</v>
      </c>
      <c r="E186" s="230" t="s">
        <v>19</v>
      </c>
      <c r="F186" s="231" t="s">
        <v>230</v>
      </c>
      <c r="G186" s="229"/>
      <c r="H186" s="232">
        <v>86.099999999999994</v>
      </c>
      <c r="I186" s="233"/>
      <c r="J186" s="229"/>
      <c r="K186" s="229"/>
      <c r="L186" s="234"/>
      <c r="M186" s="235"/>
      <c r="N186" s="236"/>
      <c r="O186" s="236"/>
      <c r="P186" s="236"/>
      <c r="Q186" s="236"/>
      <c r="R186" s="236"/>
      <c r="S186" s="236"/>
      <c r="T186" s="237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8" t="s">
        <v>145</v>
      </c>
      <c r="AU186" s="238" t="s">
        <v>85</v>
      </c>
      <c r="AV186" s="13" t="s">
        <v>87</v>
      </c>
      <c r="AW186" s="13" t="s">
        <v>37</v>
      </c>
      <c r="AX186" s="13" t="s">
        <v>77</v>
      </c>
      <c r="AY186" s="238" t="s">
        <v>135</v>
      </c>
    </row>
    <row r="187" s="14" customFormat="1">
      <c r="A187" s="14"/>
      <c r="B187" s="239"/>
      <c r="C187" s="240"/>
      <c r="D187" s="219" t="s">
        <v>145</v>
      </c>
      <c r="E187" s="241" t="s">
        <v>231</v>
      </c>
      <c r="F187" s="242" t="s">
        <v>155</v>
      </c>
      <c r="G187" s="240"/>
      <c r="H187" s="243">
        <v>86.099999999999994</v>
      </c>
      <c r="I187" s="244"/>
      <c r="J187" s="240"/>
      <c r="K187" s="240"/>
      <c r="L187" s="245"/>
      <c r="M187" s="246"/>
      <c r="N187" s="247"/>
      <c r="O187" s="247"/>
      <c r="P187" s="247"/>
      <c r="Q187" s="247"/>
      <c r="R187" s="247"/>
      <c r="S187" s="247"/>
      <c r="T187" s="248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9" t="s">
        <v>145</v>
      </c>
      <c r="AU187" s="249" t="s">
        <v>85</v>
      </c>
      <c r="AV187" s="14" t="s">
        <v>156</v>
      </c>
      <c r="AW187" s="14" t="s">
        <v>37</v>
      </c>
      <c r="AX187" s="14" t="s">
        <v>77</v>
      </c>
      <c r="AY187" s="249" t="s">
        <v>135</v>
      </c>
    </row>
    <row r="188" s="15" customFormat="1">
      <c r="A188" s="15"/>
      <c r="B188" s="250"/>
      <c r="C188" s="251"/>
      <c r="D188" s="219" t="s">
        <v>145</v>
      </c>
      <c r="E188" s="252" t="s">
        <v>19</v>
      </c>
      <c r="F188" s="253" t="s">
        <v>157</v>
      </c>
      <c r="G188" s="251"/>
      <c r="H188" s="254">
        <v>86.099999999999994</v>
      </c>
      <c r="I188" s="255"/>
      <c r="J188" s="251"/>
      <c r="K188" s="251"/>
      <c r="L188" s="256"/>
      <c r="M188" s="257"/>
      <c r="N188" s="258"/>
      <c r="O188" s="258"/>
      <c r="P188" s="258"/>
      <c r="Q188" s="258"/>
      <c r="R188" s="258"/>
      <c r="S188" s="258"/>
      <c r="T188" s="259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60" t="s">
        <v>145</v>
      </c>
      <c r="AU188" s="260" t="s">
        <v>85</v>
      </c>
      <c r="AV188" s="15" t="s">
        <v>141</v>
      </c>
      <c r="AW188" s="15" t="s">
        <v>37</v>
      </c>
      <c r="AX188" s="15" t="s">
        <v>85</v>
      </c>
      <c r="AY188" s="260" t="s">
        <v>135</v>
      </c>
    </row>
    <row r="189" s="2" customFormat="1" ht="16.5" customHeight="1">
      <c r="A189" s="40"/>
      <c r="B189" s="41"/>
      <c r="C189" s="261" t="s">
        <v>232</v>
      </c>
      <c r="D189" s="261" t="s">
        <v>185</v>
      </c>
      <c r="E189" s="262" t="s">
        <v>233</v>
      </c>
      <c r="F189" s="263" t="s">
        <v>234</v>
      </c>
      <c r="G189" s="264" t="s">
        <v>160</v>
      </c>
      <c r="H189" s="265">
        <v>8.8000000000000007</v>
      </c>
      <c r="I189" s="266"/>
      <c r="J189" s="267">
        <f>ROUND(I189*H189,2)</f>
        <v>0</v>
      </c>
      <c r="K189" s="263" t="s">
        <v>140</v>
      </c>
      <c r="L189" s="268"/>
      <c r="M189" s="269" t="s">
        <v>19</v>
      </c>
      <c r="N189" s="270" t="s">
        <v>48</v>
      </c>
      <c r="O189" s="86"/>
      <c r="P189" s="208">
        <f>O189*H189</f>
        <v>0</v>
      </c>
      <c r="Q189" s="208">
        <v>0</v>
      </c>
      <c r="R189" s="208">
        <f>Q189*H189</f>
        <v>0</v>
      </c>
      <c r="S189" s="208">
        <v>0</v>
      </c>
      <c r="T189" s="209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10" t="s">
        <v>189</v>
      </c>
      <c r="AT189" s="210" t="s">
        <v>185</v>
      </c>
      <c r="AU189" s="210" t="s">
        <v>85</v>
      </c>
      <c r="AY189" s="19" t="s">
        <v>135</v>
      </c>
      <c r="BE189" s="211">
        <f>IF(N189="základní",J189,0)</f>
        <v>0</v>
      </c>
      <c r="BF189" s="211">
        <f>IF(N189="snížená",J189,0)</f>
        <v>0</v>
      </c>
      <c r="BG189" s="211">
        <f>IF(N189="zákl. přenesená",J189,0)</f>
        <v>0</v>
      </c>
      <c r="BH189" s="211">
        <f>IF(N189="sníž. přenesená",J189,0)</f>
        <v>0</v>
      </c>
      <c r="BI189" s="211">
        <f>IF(N189="nulová",J189,0)</f>
        <v>0</v>
      </c>
      <c r="BJ189" s="19" t="s">
        <v>85</v>
      </c>
      <c r="BK189" s="211">
        <f>ROUND(I189*H189,2)</f>
        <v>0</v>
      </c>
      <c r="BL189" s="19" t="s">
        <v>141</v>
      </c>
      <c r="BM189" s="210" t="s">
        <v>235</v>
      </c>
    </row>
    <row r="190" s="12" customFormat="1">
      <c r="A190" s="12"/>
      <c r="B190" s="217"/>
      <c r="C190" s="218"/>
      <c r="D190" s="219" t="s">
        <v>145</v>
      </c>
      <c r="E190" s="220" t="s">
        <v>19</v>
      </c>
      <c r="F190" s="221" t="s">
        <v>146</v>
      </c>
      <c r="G190" s="218"/>
      <c r="H190" s="220" t="s">
        <v>19</v>
      </c>
      <c r="I190" s="222"/>
      <c r="J190" s="218"/>
      <c r="K190" s="218"/>
      <c r="L190" s="223"/>
      <c r="M190" s="224"/>
      <c r="N190" s="225"/>
      <c r="O190" s="225"/>
      <c r="P190" s="225"/>
      <c r="Q190" s="225"/>
      <c r="R190" s="225"/>
      <c r="S190" s="225"/>
      <c r="T190" s="226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T190" s="227" t="s">
        <v>145</v>
      </c>
      <c r="AU190" s="227" t="s">
        <v>85</v>
      </c>
      <c r="AV190" s="12" t="s">
        <v>85</v>
      </c>
      <c r="AW190" s="12" t="s">
        <v>37</v>
      </c>
      <c r="AX190" s="12" t="s">
        <v>77</v>
      </c>
      <c r="AY190" s="227" t="s">
        <v>135</v>
      </c>
    </row>
    <row r="191" s="12" customFormat="1">
      <c r="A191" s="12"/>
      <c r="B191" s="217"/>
      <c r="C191" s="218"/>
      <c r="D191" s="219" t="s">
        <v>145</v>
      </c>
      <c r="E191" s="220" t="s">
        <v>19</v>
      </c>
      <c r="F191" s="221" t="s">
        <v>147</v>
      </c>
      <c r="G191" s="218"/>
      <c r="H191" s="220" t="s">
        <v>19</v>
      </c>
      <c r="I191" s="222"/>
      <c r="J191" s="218"/>
      <c r="K191" s="218"/>
      <c r="L191" s="223"/>
      <c r="M191" s="224"/>
      <c r="N191" s="225"/>
      <c r="O191" s="225"/>
      <c r="P191" s="225"/>
      <c r="Q191" s="225"/>
      <c r="R191" s="225"/>
      <c r="S191" s="225"/>
      <c r="T191" s="226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T191" s="227" t="s">
        <v>145</v>
      </c>
      <c r="AU191" s="227" t="s">
        <v>85</v>
      </c>
      <c r="AV191" s="12" t="s">
        <v>85</v>
      </c>
      <c r="AW191" s="12" t="s">
        <v>37</v>
      </c>
      <c r="AX191" s="12" t="s">
        <v>77</v>
      </c>
      <c r="AY191" s="227" t="s">
        <v>135</v>
      </c>
    </row>
    <row r="192" s="13" customFormat="1">
      <c r="A192" s="13"/>
      <c r="B192" s="228"/>
      <c r="C192" s="229"/>
      <c r="D192" s="219" t="s">
        <v>145</v>
      </c>
      <c r="E192" s="230" t="s">
        <v>19</v>
      </c>
      <c r="F192" s="231" t="s">
        <v>236</v>
      </c>
      <c r="G192" s="229"/>
      <c r="H192" s="232">
        <v>8.8000000000000007</v>
      </c>
      <c r="I192" s="233"/>
      <c r="J192" s="229"/>
      <c r="K192" s="229"/>
      <c r="L192" s="234"/>
      <c r="M192" s="235"/>
      <c r="N192" s="236"/>
      <c r="O192" s="236"/>
      <c r="P192" s="236"/>
      <c r="Q192" s="236"/>
      <c r="R192" s="236"/>
      <c r="S192" s="236"/>
      <c r="T192" s="237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8" t="s">
        <v>145</v>
      </c>
      <c r="AU192" s="238" t="s">
        <v>85</v>
      </c>
      <c r="AV192" s="13" t="s">
        <v>87</v>
      </c>
      <c r="AW192" s="13" t="s">
        <v>37</v>
      </c>
      <c r="AX192" s="13" t="s">
        <v>77</v>
      </c>
      <c r="AY192" s="238" t="s">
        <v>135</v>
      </c>
    </row>
    <row r="193" s="15" customFormat="1">
      <c r="A193" s="15"/>
      <c r="B193" s="250"/>
      <c r="C193" s="251"/>
      <c r="D193" s="219" t="s">
        <v>145</v>
      </c>
      <c r="E193" s="252" t="s">
        <v>19</v>
      </c>
      <c r="F193" s="253" t="s">
        <v>157</v>
      </c>
      <c r="G193" s="251"/>
      <c r="H193" s="254">
        <v>8.8000000000000007</v>
      </c>
      <c r="I193" s="255"/>
      <c r="J193" s="251"/>
      <c r="K193" s="251"/>
      <c r="L193" s="256"/>
      <c r="M193" s="257"/>
      <c r="N193" s="258"/>
      <c r="O193" s="258"/>
      <c r="P193" s="258"/>
      <c r="Q193" s="258"/>
      <c r="R193" s="258"/>
      <c r="S193" s="258"/>
      <c r="T193" s="259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60" t="s">
        <v>145</v>
      </c>
      <c r="AU193" s="260" t="s">
        <v>85</v>
      </c>
      <c r="AV193" s="15" t="s">
        <v>141</v>
      </c>
      <c r="AW193" s="15" t="s">
        <v>37</v>
      </c>
      <c r="AX193" s="15" t="s">
        <v>85</v>
      </c>
      <c r="AY193" s="260" t="s">
        <v>135</v>
      </c>
    </row>
    <row r="194" s="2" customFormat="1" ht="24.15" customHeight="1">
      <c r="A194" s="40"/>
      <c r="B194" s="41"/>
      <c r="C194" s="199" t="s">
        <v>237</v>
      </c>
      <c r="D194" s="199" t="s">
        <v>136</v>
      </c>
      <c r="E194" s="200" t="s">
        <v>238</v>
      </c>
      <c r="F194" s="201" t="s">
        <v>239</v>
      </c>
      <c r="G194" s="202" t="s">
        <v>160</v>
      </c>
      <c r="H194" s="203">
        <v>12.914999999999999</v>
      </c>
      <c r="I194" s="204"/>
      <c r="J194" s="205">
        <f>ROUND(I194*H194,2)</f>
        <v>0</v>
      </c>
      <c r="K194" s="201" t="s">
        <v>140</v>
      </c>
      <c r="L194" s="46"/>
      <c r="M194" s="206" t="s">
        <v>19</v>
      </c>
      <c r="N194" s="207" t="s">
        <v>48</v>
      </c>
      <c r="O194" s="86"/>
      <c r="P194" s="208">
        <f>O194*H194</f>
        <v>0</v>
      </c>
      <c r="Q194" s="208">
        <v>0</v>
      </c>
      <c r="R194" s="208">
        <f>Q194*H194</f>
        <v>0</v>
      </c>
      <c r="S194" s="208">
        <v>0</v>
      </c>
      <c r="T194" s="209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0" t="s">
        <v>141</v>
      </c>
      <c r="AT194" s="210" t="s">
        <v>136</v>
      </c>
      <c r="AU194" s="210" t="s">
        <v>85</v>
      </c>
      <c r="AY194" s="19" t="s">
        <v>135</v>
      </c>
      <c r="BE194" s="211">
        <f>IF(N194="základní",J194,0)</f>
        <v>0</v>
      </c>
      <c r="BF194" s="211">
        <f>IF(N194="snížená",J194,0)</f>
        <v>0</v>
      </c>
      <c r="BG194" s="211">
        <f>IF(N194="zákl. přenesená",J194,0)</f>
        <v>0</v>
      </c>
      <c r="BH194" s="211">
        <f>IF(N194="sníž. přenesená",J194,0)</f>
        <v>0</v>
      </c>
      <c r="BI194" s="211">
        <f>IF(N194="nulová",J194,0)</f>
        <v>0</v>
      </c>
      <c r="BJ194" s="19" t="s">
        <v>85</v>
      </c>
      <c r="BK194" s="211">
        <f>ROUND(I194*H194,2)</f>
        <v>0</v>
      </c>
      <c r="BL194" s="19" t="s">
        <v>141</v>
      </c>
      <c r="BM194" s="210" t="s">
        <v>240</v>
      </c>
    </row>
    <row r="195" s="2" customFormat="1">
      <c r="A195" s="40"/>
      <c r="B195" s="41"/>
      <c r="C195" s="42"/>
      <c r="D195" s="212" t="s">
        <v>143</v>
      </c>
      <c r="E195" s="42"/>
      <c r="F195" s="213" t="s">
        <v>241</v>
      </c>
      <c r="G195" s="42"/>
      <c r="H195" s="42"/>
      <c r="I195" s="214"/>
      <c r="J195" s="42"/>
      <c r="K195" s="42"/>
      <c r="L195" s="46"/>
      <c r="M195" s="215"/>
      <c r="N195" s="216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143</v>
      </c>
      <c r="AU195" s="19" t="s">
        <v>85</v>
      </c>
    </row>
    <row r="196" s="2" customFormat="1" ht="16.5" customHeight="1">
      <c r="A196" s="40"/>
      <c r="B196" s="41"/>
      <c r="C196" s="261" t="s">
        <v>242</v>
      </c>
      <c r="D196" s="261" t="s">
        <v>185</v>
      </c>
      <c r="E196" s="262" t="s">
        <v>206</v>
      </c>
      <c r="F196" s="263" t="s">
        <v>207</v>
      </c>
      <c r="G196" s="264" t="s">
        <v>201</v>
      </c>
      <c r="H196" s="265">
        <v>25.829999999999998</v>
      </c>
      <c r="I196" s="266"/>
      <c r="J196" s="267">
        <f>ROUND(I196*H196,2)</f>
        <v>0</v>
      </c>
      <c r="K196" s="263" t="s">
        <v>140</v>
      </c>
      <c r="L196" s="268"/>
      <c r="M196" s="269" t="s">
        <v>19</v>
      </c>
      <c r="N196" s="270" t="s">
        <v>48</v>
      </c>
      <c r="O196" s="86"/>
      <c r="P196" s="208">
        <f>O196*H196</f>
        <v>0</v>
      </c>
      <c r="Q196" s="208">
        <v>0</v>
      </c>
      <c r="R196" s="208">
        <f>Q196*H196</f>
        <v>0</v>
      </c>
      <c r="S196" s="208">
        <v>0</v>
      </c>
      <c r="T196" s="209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0" t="s">
        <v>189</v>
      </c>
      <c r="AT196" s="210" t="s">
        <v>185</v>
      </c>
      <c r="AU196" s="210" t="s">
        <v>85</v>
      </c>
      <c r="AY196" s="19" t="s">
        <v>135</v>
      </c>
      <c r="BE196" s="211">
        <f>IF(N196="základní",J196,0)</f>
        <v>0</v>
      </c>
      <c r="BF196" s="211">
        <f>IF(N196="snížená",J196,0)</f>
        <v>0</v>
      </c>
      <c r="BG196" s="211">
        <f>IF(N196="zákl. přenesená",J196,0)</f>
        <v>0</v>
      </c>
      <c r="BH196" s="211">
        <f>IF(N196="sníž. přenesená",J196,0)</f>
        <v>0</v>
      </c>
      <c r="BI196" s="211">
        <f>IF(N196="nulová",J196,0)</f>
        <v>0</v>
      </c>
      <c r="BJ196" s="19" t="s">
        <v>85</v>
      </c>
      <c r="BK196" s="211">
        <f>ROUND(I196*H196,2)</f>
        <v>0</v>
      </c>
      <c r="BL196" s="19" t="s">
        <v>141</v>
      </c>
      <c r="BM196" s="210" t="s">
        <v>243</v>
      </c>
    </row>
    <row r="197" s="12" customFormat="1">
      <c r="A197" s="12"/>
      <c r="B197" s="217"/>
      <c r="C197" s="218"/>
      <c r="D197" s="219" t="s">
        <v>145</v>
      </c>
      <c r="E197" s="220" t="s">
        <v>19</v>
      </c>
      <c r="F197" s="221" t="s">
        <v>149</v>
      </c>
      <c r="G197" s="218"/>
      <c r="H197" s="220" t="s">
        <v>19</v>
      </c>
      <c r="I197" s="222"/>
      <c r="J197" s="218"/>
      <c r="K197" s="218"/>
      <c r="L197" s="223"/>
      <c r="M197" s="224"/>
      <c r="N197" s="225"/>
      <c r="O197" s="225"/>
      <c r="P197" s="225"/>
      <c r="Q197" s="225"/>
      <c r="R197" s="225"/>
      <c r="S197" s="225"/>
      <c r="T197" s="226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T197" s="227" t="s">
        <v>145</v>
      </c>
      <c r="AU197" s="227" t="s">
        <v>85</v>
      </c>
      <c r="AV197" s="12" t="s">
        <v>85</v>
      </c>
      <c r="AW197" s="12" t="s">
        <v>37</v>
      </c>
      <c r="AX197" s="12" t="s">
        <v>77</v>
      </c>
      <c r="AY197" s="227" t="s">
        <v>135</v>
      </c>
    </row>
    <row r="198" s="12" customFormat="1">
      <c r="A198" s="12"/>
      <c r="B198" s="217"/>
      <c r="C198" s="218"/>
      <c r="D198" s="219" t="s">
        <v>145</v>
      </c>
      <c r="E198" s="220" t="s">
        <v>19</v>
      </c>
      <c r="F198" s="221" t="s">
        <v>244</v>
      </c>
      <c r="G198" s="218"/>
      <c r="H198" s="220" t="s">
        <v>19</v>
      </c>
      <c r="I198" s="222"/>
      <c r="J198" s="218"/>
      <c r="K198" s="218"/>
      <c r="L198" s="223"/>
      <c r="M198" s="224"/>
      <c r="N198" s="225"/>
      <c r="O198" s="225"/>
      <c r="P198" s="225"/>
      <c r="Q198" s="225"/>
      <c r="R198" s="225"/>
      <c r="S198" s="225"/>
      <c r="T198" s="226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T198" s="227" t="s">
        <v>145</v>
      </c>
      <c r="AU198" s="227" t="s">
        <v>85</v>
      </c>
      <c r="AV198" s="12" t="s">
        <v>85</v>
      </c>
      <c r="AW198" s="12" t="s">
        <v>37</v>
      </c>
      <c r="AX198" s="12" t="s">
        <v>77</v>
      </c>
      <c r="AY198" s="227" t="s">
        <v>135</v>
      </c>
    </row>
    <row r="199" s="13" customFormat="1">
      <c r="A199" s="13"/>
      <c r="B199" s="228"/>
      <c r="C199" s="229"/>
      <c r="D199" s="219" t="s">
        <v>145</v>
      </c>
      <c r="E199" s="230" t="s">
        <v>19</v>
      </c>
      <c r="F199" s="231" t="s">
        <v>245</v>
      </c>
      <c r="G199" s="229"/>
      <c r="H199" s="232">
        <v>12.914999999999999</v>
      </c>
      <c r="I199" s="233"/>
      <c r="J199" s="229"/>
      <c r="K199" s="229"/>
      <c r="L199" s="234"/>
      <c r="M199" s="235"/>
      <c r="N199" s="236"/>
      <c r="O199" s="236"/>
      <c r="P199" s="236"/>
      <c r="Q199" s="236"/>
      <c r="R199" s="236"/>
      <c r="S199" s="236"/>
      <c r="T199" s="237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8" t="s">
        <v>145</v>
      </c>
      <c r="AU199" s="238" t="s">
        <v>85</v>
      </c>
      <c r="AV199" s="13" t="s">
        <v>87</v>
      </c>
      <c r="AW199" s="13" t="s">
        <v>37</v>
      </c>
      <c r="AX199" s="13" t="s">
        <v>77</v>
      </c>
      <c r="AY199" s="238" t="s">
        <v>135</v>
      </c>
    </row>
    <row r="200" s="14" customFormat="1">
      <c r="A200" s="14"/>
      <c r="B200" s="239"/>
      <c r="C200" s="240"/>
      <c r="D200" s="219" t="s">
        <v>145</v>
      </c>
      <c r="E200" s="241" t="s">
        <v>91</v>
      </c>
      <c r="F200" s="242" t="s">
        <v>155</v>
      </c>
      <c r="G200" s="240"/>
      <c r="H200" s="243">
        <v>12.914999999999999</v>
      </c>
      <c r="I200" s="244"/>
      <c r="J200" s="240"/>
      <c r="K200" s="240"/>
      <c r="L200" s="245"/>
      <c r="M200" s="246"/>
      <c r="N200" s="247"/>
      <c r="O200" s="247"/>
      <c r="P200" s="247"/>
      <c r="Q200" s="247"/>
      <c r="R200" s="247"/>
      <c r="S200" s="247"/>
      <c r="T200" s="248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49" t="s">
        <v>145</v>
      </c>
      <c r="AU200" s="249" t="s">
        <v>85</v>
      </c>
      <c r="AV200" s="14" t="s">
        <v>156</v>
      </c>
      <c r="AW200" s="14" t="s">
        <v>37</v>
      </c>
      <c r="AX200" s="14" t="s">
        <v>77</v>
      </c>
      <c r="AY200" s="249" t="s">
        <v>135</v>
      </c>
    </row>
    <row r="201" s="15" customFormat="1">
      <c r="A201" s="15"/>
      <c r="B201" s="250"/>
      <c r="C201" s="251"/>
      <c r="D201" s="219" t="s">
        <v>145</v>
      </c>
      <c r="E201" s="252" t="s">
        <v>19</v>
      </c>
      <c r="F201" s="253" t="s">
        <v>157</v>
      </c>
      <c r="G201" s="251"/>
      <c r="H201" s="254">
        <v>12.914999999999999</v>
      </c>
      <c r="I201" s="255"/>
      <c r="J201" s="251"/>
      <c r="K201" s="251"/>
      <c r="L201" s="256"/>
      <c r="M201" s="257"/>
      <c r="N201" s="258"/>
      <c r="O201" s="258"/>
      <c r="P201" s="258"/>
      <c r="Q201" s="258"/>
      <c r="R201" s="258"/>
      <c r="S201" s="258"/>
      <c r="T201" s="259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60" t="s">
        <v>145</v>
      </c>
      <c r="AU201" s="260" t="s">
        <v>85</v>
      </c>
      <c r="AV201" s="15" t="s">
        <v>141</v>
      </c>
      <c r="AW201" s="15" t="s">
        <v>37</v>
      </c>
      <c r="AX201" s="15" t="s">
        <v>85</v>
      </c>
      <c r="AY201" s="260" t="s">
        <v>135</v>
      </c>
    </row>
    <row r="202" s="13" customFormat="1">
      <c r="A202" s="13"/>
      <c r="B202" s="228"/>
      <c r="C202" s="229"/>
      <c r="D202" s="219" t="s">
        <v>145</v>
      </c>
      <c r="E202" s="229"/>
      <c r="F202" s="231" t="s">
        <v>204</v>
      </c>
      <c r="G202" s="229"/>
      <c r="H202" s="232">
        <v>25.829999999999998</v>
      </c>
      <c r="I202" s="233"/>
      <c r="J202" s="229"/>
      <c r="K202" s="229"/>
      <c r="L202" s="234"/>
      <c r="M202" s="235"/>
      <c r="N202" s="236"/>
      <c r="O202" s="236"/>
      <c r="P202" s="236"/>
      <c r="Q202" s="236"/>
      <c r="R202" s="236"/>
      <c r="S202" s="236"/>
      <c r="T202" s="237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8" t="s">
        <v>145</v>
      </c>
      <c r="AU202" s="238" t="s">
        <v>85</v>
      </c>
      <c r="AV202" s="13" t="s">
        <v>87</v>
      </c>
      <c r="AW202" s="13" t="s">
        <v>4</v>
      </c>
      <c r="AX202" s="13" t="s">
        <v>85</v>
      </c>
      <c r="AY202" s="238" t="s">
        <v>135</v>
      </c>
    </row>
    <row r="203" s="2" customFormat="1" ht="24.15" customHeight="1">
      <c r="A203" s="40"/>
      <c r="B203" s="41"/>
      <c r="C203" s="199" t="s">
        <v>246</v>
      </c>
      <c r="D203" s="199" t="s">
        <v>136</v>
      </c>
      <c r="E203" s="200" t="s">
        <v>238</v>
      </c>
      <c r="F203" s="201" t="s">
        <v>239</v>
      </c>
      <c r="G203" s="202" t="s">
        <v>160</v>
      </c>
      <c r="H203" s="203">
        <v>55</v>
      </c>
      <c r="I203" s="204"/>
      <c r="J203" s="205">
        <f>ROUND(I203*H203,2)</f>
        <v>0</v>
      </c>
      <c r="K203" s="201" t="s">
        <v>140</v>
      </c>
      <c r="L203" s="46"/>
      <c r="M203" s="206" t="s">
        <v>19</v>
      </c>
      <c r="N203" s="207" t="s">
        <v>48</v>
      </c>
      <c r="O203" s="86"/>
      <c r="P203" s="208">
        <f>O203*H203</f>
        <v>0</v>
      </c>
      <c r="Q203" s="208">
        <v>0</v>
      </c>
      <c r="R203" s="208">
        <f>Q203*H203</f>
        <v>0</v>
      </c>
      <c r="S203" s="208">
        <v>0</v>
      </c>
      <c r="T203" s="209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10" t="s">
        <v>141</v>
      </c>
      <c r="AT203" s="210" t="s">
        <v>136</v>
      </c>
      <c r="AU203" s="210" t="s">
        <v>85</v>
      </c>
      <c r="AY203" s="19" t="s">
        <v>135</v>
      </c>
      <c r="BE203" s="211">
        <f>IF(N203="základní",J203,0)</f>
        <v>0</v>
      </c>
      <c r="BF203" s="211">
        <f>IF(N203="snížená",J203,0)</f>
        <v>0</v>
      </c>
      <c r="BG203" s="211">
        <f>IF(N203="zákl. přenesená",J203,0)</f>
        <v>0</v>
      </c>
      <c r="BH203" s="211">
        <f>IF(N203="sníž. přenesená",J203,0)</f>
        <v>0</v>
      </c>
      <c r="BI203" s="211">
        <f>IF(N203="nulová",J203,0)</f>
        <v>0</v>
      </c>
      <c r="BJ203" s="19" t="s">
        <v>85</v>
      </c>
      <c r="BK203" s="211">
        <f>ROUND(I203*H203,2)</f>
        <v>0</v>
      </c>
      <c r="BL203" s="19" t="s">
        <v>141</v>
      </c>
      <c r="BM203" s="210" t="s">
        <v>247</v>
      </c>
    </row>
    <row r="204" s="2" customFormat="1">
      <c r="A204" s="40"/>
      <c r="B204" s="41"/>
      <c r="C204" s="42"/>
      <c r="D204" s="212" t="s">
        <v>143</v>
      </c>
      <c r="E204" s="42"/>
      <c r="F204" s="213" t="s">
        <v>241</v>
      </c>
      <c r="G204" s="42"/>
      <c r="H204" s="42"/>
      <c r="I204" s="214"/>
      <c r="J204" s="42"/>
      <c r="K204" s="42"/>
      <c r="L204" s="46"/>
      <c r="M204" s="215"/>
      <c r="N204" s="216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143</v>
      </c>
      <c r="AU204" s="19" t="s">
        <v>85</v>
      </c>
    </row>
    <row r="205" s="12" customFormat="1">
      <c r="A205" s="12"/>
      <c r="B205" s="217"/>
      <c r="C205" s="218"/>
      <c r="D205" s="219" t="s">
        <v>145</v>
      </c>
      <c r="E205" s="220" t="s">
        <v>19</v>
      </c>
      <c r="F205" s="221" t="s">
        <v>248</v>
      </c>
      <c r="G205" s="218"/>
      <c r="H205" s="220" t="s">
        <v>19</v>
      </c>
      <c r="I205" s="222"/>
      <c r="J205" s="218"/>
      <c r="K205" s="218"/>
      <c r="L205" s="223"/>
      <c r="M205" s="224"/>
      <c r="N205" s="225"/>
      <c r="O205" s="225"/>
      <c r="P205" s="225"/>
      <c r="Q205" s="225"/>
      <c r="R205" s="225"/>
      <c r="S205" s="225"/>
      <c r="T205" s="226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T205" s="227" t="s">
        <v>145</v>
      </c>
      <c r="AU205" s="227" t="s">
        <v>85</v>
      </c>
      <c r="AV205" s="12" t="s">
        <v>85</v>
      </c>
      <c r="AW205" s="12" t="s">
        <v>37</v>
      </c>
      <c r="AX205" s="12" t="s">
        <v>77</v>
      </c>
      <c r="AY205" s="227" t="s">
        <v>135</v>
      </c>
    </row>
    <row r="206" s="13" customFormat="1">
      <c r="A206" s="13"/>
      <c r="B206" s="228"/>
      <c r="C206" s="229"/>
      <c r="D206" s="219" t="s">
        <v>145</v>
      </c>
      <c r="E206" s="230" t="s">
        <v>19</v>
      </c>
      <c r="F206" s="231" t="s">
        <v>164</v>
      </c>
      <c r="G206" s="229"/>
      <c r="H206" s="232">
        <v>55</v>
      </c>
      <c r="I206" s="233"/>
      <c r="J206" s="229"/>
      <c r="K206" s="229"/>
      <c r="L206" s="234"/>
      <c r="M206" s="235"/>
      <c r="N206" s="236"/>
      <c r="O206" s="236"/>
      <c r="P206" s="236"/>
      <c r="Q206" s="236"/>
      <c r="R206" s="236"/>
      <c r="S206" s="236"/>
      <c r="T206" s="237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8" t="s">
        <v>145</v>
      </c>
      <c r="AU206" s="238" t="s">
        <v>85</v>
      </c>
      <c r="AV206" s="13" t="s">
        <v>87</v>
      </c>
      <c r="AW206" s="13" t="s">
        <v>37</v>
      </c>
      <c r="AX206" s="13" t="s">
        <v>77</v>
      </c>
      <c r="AY206" s="238" t="s">
        <v>135</v>
      </c>
    </row>
    <row r="207" s="14" customFormat="1">
      <c r="A207" s="14"/>
      <c r="B207" s="239"/>
      <c r="C207" s="240"/>
      <c r="D207" s="219" t="s">
        <v>145</v>
      </c>
      <c r="E207" s="241" t="s">
        <v>105</v>
      </c>
      <c r="F207" s="242" t="s">
        <v>155</v>
      </c>
      <c r="G207" s="240"/>
      <c r="H207" s="243">
        <v>55</v>
      </c>
      <c r="I207" s="244"/>
      <c r="J207" s="240"/>
      <c r="K207" s="240"/>
      <c r="L207" s="245"/>
      <c r="M207" s="246"/>
      <c r="N207" s="247"/>
      <c r="O207" s="247"/>
      <c r="P207" s="247"/>
      <c r="Q207" s="247"/>
      <c r="R207" s="247"/>
      <c r="S207" s="247"/>
      <c r="T207" s="248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9" t="s">
        <v>145</v>
      </c>
      <c r="AU207" s="249" t="s">
        <v>85</v>
      </c>
      <c r="AV207" s="14" t="s">
        <v>156</v>
      </c>
      <c r="AW207" s="14" t="s">
        <v>37</v>
      </c>
      <c r="AX207" s="14" t="s">
        <v>77</v>
      </c>
      <c r="AY207" s="249" t="s">
        <v>135</v>
      </c>
    </row>
    <row r="208" s="15" customFormat="1">
      <c r="A208" s="15"/>
      <c r="B208" s="250"/>
      <c r="C208" s="251"/>
      <c r="D208" s="219" t="s">
        <v>145</v>
      </c>
      <c r="E208" s="252" t="s">
        <v>19</v>
      </c>
      <c r="F208" s="253" t="s">
        <v>157</v>
      </c>
      <c r="G208" s="251"/>
      <c r="H208" s="254">
        <v>55</v>
      </c>
      <c r="I208" s="255"/>
      <c r="J208" s="251"/>
      <c r="K208" s="251"/>
      <c r="L208" s="256"/>
      <c r="M208" s="257"/>
      <c r="N208" s="258"/>
      <c r="O208" s="258"/>
      <c r="P208" s="258"/>
      <c r="Q208" s="258"/>
      <c r="R208" s="258"/>
      <c r="S208" s="258"/>
      <c r="T208" s="259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60" t="s">
        <v>145</v>
      </c>
      <c r="AU208" s="260" t="s">
        <v>85</v>
      </c>
      <c r="AV208" s="15" t="s">
        <v>141</v>
      </c>
      <c r="AW208" s="15" t="s">
        <v>37</v>
      </c>
      <c r="AX208" s="15" t="s">
        <v>85</v>
      </c>
      <c r="AY208" s="260" t="s">
        <v>135</v>
      </c>
    </row>
    <row r="209" s="11" customFormat="1" ht="25.92" customHeight="1">
      <c r="A209" s="11"/>
      <c r="B209" s="185"/>
      <c r="C209" s="186"/>
      <c r="D209" s="187" t="s">
        <v>76</v>
      </c>
      <c r="E209" s="188" t="s">
        <v>249</v>
      </c>
      <c r="F209" s="188" t="s">
        <v>250</v>
      </c>
      <c r="G209" s="186"/>
      <c r="H209" s="186"/>
      <c r="I209" s="189"/>
      <c r="J209" s="190">
        <f>BK209</f>
        <v>0</v>
      </c>
      <c r="K209" s="186"/>
      <c r="L209" s="191"/>
      <c r="M209" s="192"/>
      <c r="N209" s="193"/>
      <c r="O209" s="193"/>
      <c r="P209" s="194">
        <f>SUM(P210:P239)</f>
        <v>0</v>
      </c>
      <c r="Q209" s="193"/>
      <c r="R209" s="194">
        <f>SUM(R210:R239)</f>
        <v>0</v>
      </c>
      <c r="S209" s="193"/>
      <c r="T209" s="195">
        <f>SUM(T210:T239)</f>
        <v>0</v>
      </c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R209" s="196" t="s">
        <v>85</v>
      </c>
      <c r="AT209" s="197" t="s">
        <v>76</v>
      </c>
      <c r="AU209" s="197" t="s">
        <v>77</v>
      </c>
      <c r="AY209" s="196" t="s">
        <v>135</v>
      </c>
      <c r="BK209" s="198">
        <f>SUM(BK210:BK239)</f>
        <v>0</v>
      </c>
    </row>
    <row r="210" s="2" customFormat="1" ht="21.75" customHeight="1">
      <c r="A210" s="40"/>
      <c r="B210" s="41"/>
      <c r="C210" s="199" t="s">
        <v>251</v>
      </c>
      <c r="D210" s="199" t="s">
        <v>136</v>
      </c>
      <c r="E210" s="200" t="s">
        <v>252</v>
      </c>
      <c r="F210" s="201" t="s">
        <v>253</v>
      </c>
      <c r="G210" s="202" t="s">
        <v>139</v>
      </c>
      <c r="H210" s="203">
        <v>1124.7000000000001</v>
      </c>
      <c r="I210" s="204"/>
      <c r="J210" s="205">
        <f>ROUND(I210*H210,2)</f>
        <v>0</v>
      </c>
      <c r="K210" s="201" t="s">
        <v>140</v>
      </c>
      <c r="L210" s="46"/>
      <c r="M210" s="206" t="s">
        <v>19</v>
      </c>
      <c r="N210" s="207" t="s">
        <v>48</v>
      </c>
      <c r="O210" s="86"/>
      <c r="P210" s="208">
        <f>O210*H210</f>
        <v>0</v>
      </c>
      <c r="Q210" s="208">
        <v>0</v>
      </c>
      <c r="R210" s="208">
        <f>Q210*H210</f>
        <v>0</v>
      </c>
      <c r="S210" s="208">
        <v>0</v>
      </c>
      <c r="T210" s="209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0" t="s">
        <v>141</v>
      </c>
      <c r="AT210" s="210" t="s">
        <v>136</v>
      </c>
      <c r="AU210" s="210" t="s">
        <v>85</v>
      </c>
      <c r="AY210" s="19" t="s">
        <v>135</v>
      </c>
      <c r="BE210" s="211">
        <f>IF(N210="základní",J210,0)</f>
        <v>0</v>
      </c>
      <c r="BF210" s="211">
        <f>IF(N210="snížená",J210,0)</f>
        <v>0</v>
      </c>
      <c r="BG210" s="211">
        <f>IF(N210="zákl. přenesená",J210,0)</f>
        <v>0</v>
      </c>
      <c r="BH210" s="211">
        <f>IF(N210="sníž. přenesená",J210,0)</f>
        <v>0</v>
      </c>
      <c r="BI210" s="211">
        <f>IF(N210="nulová",J210,0)</f>
        <v>0</v>
      </c>
      <c r="BJ210" s="19" t="s">
        <v>85</v>
      </c>
      <c r="BK210" s="211">
        <f>ROUND(I210*H210,2)</f>
        <v>0</v>
      </c>
      <c r="BL210" s="19" t="s">
        <v>141</v>
      </c>
      <c r="BM210" s="210" t="s">
        <v>254</v>
      </c>
    </row>
    <row r="211" s="2" customFormat="1">
      <c r="A211" s="40"/>
      <c r="B211" s="41"/>
      <c r="C211" s="42"/>
      <c r="D211" s="212" t="s">
        <v>143</v>
      </c>
      <c r="E211" s="42"/>
      <c r="F211" s="213" t="s">
        <v>255</v>
      </c>
      <c r="G211" s="42"/>
      <c r="H211" s="42"/>
      <c r="I211" s="214"/>
      <c r="J211" s="42"/>
      <c r="K211" s="42"/>
      <c r="L211" s="46"/>
      <c r="M211" s="215"/>
      <c r="N211" s="216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143</v>
      </c>
      <c r="AU211" s="19" t="s">
        <v>85</v>
      </c>
    </row>
    <row r="212" s="12" customFormat="1">
      <c r="A212" s="12"/>
      <c r="B212" s="217"/>
      <c r="C212" s="218"/>
      <c r="D212" s="219" t="s">
        <v>145</v>
      </c>
      <c r="E212" s="220" t="s">
        <v>19</v>
      </c>
      <c r="F212" s="221" t="s">
        <v>146</v>
      </c>
      <c r="G212" s="218"/>
      <c r="H212" s="220" t="s">
        <v>19</v>
      </c>
      <c r="I212" s="222"/>
      <c r="J212" s="218"/>
      <c r="K212" s="218"/>
      <c r="L212" s="223"/>
      <c r="M212" s="224"/>
      <c r="N212" s="225"/>
      <c r="O212" s="225"/>
      <c r="P212" s="225"/>
      <c r="Q212" s="225"/>
      <c r="R212" s="225"/>
      <c r="S212" s="225"/>
      <c r="T212" s="226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T212" s="227" t="s">
        <v>145</v>
      </c>
      <c r="AU212" s="227" t="s">
        <v>85</v>
      </c>
      <c r="AV212" s="12" t="s">
        <v>85</v>
      </c>
      <c r="AW212" s="12" t="s">
        <v>37</v>
      </c>
      <c r="AX212" s="12" t="s">
        <v>77</v>
      </c>
      <c r="AY212" s="227" t="s">
        <v>135</v>
      </c>
    </row>
    <row r="213" s="13" customFormat="1">
      <c r="A213" s="13"/>
      <c r="B213" s="228"/>
      <c r="C213" s="229"/>
      <c r="D213" s="219" t="s">
        <v>145</v>
      </c>
      <c r="E213" s="230" t="s">
        <v>19</v>
      </c>
      <c r="F213" s="231" t="s">
        <v>256</v>
      </c>
      <c r="G213" s="229"/>
      <c r="H213" s="232">
        <v>285</v>
      </c>
      <c r="I213" s="233"/>
      <c r="J213" s="229"/>
      <c r="K213" s="229"/>
      <c r="L213" s="234"/>
      <c r="M213" s="235"/>
      <c r="N213" s="236"/>
      <c r="O213" s="236"/>
      <c r="P213" s="236"/>
      <c r="Q213" s="236"/>
      <c r="R213" s="236"/>
      <c r="S213" s="236"/>
      <c r="T213" s="237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8" t="s">
        <v>145</v>
      </c>
      <c r="AU213" s="238" t="s">
        <v>85</v>
      </c>
      <c r="AV213" s="13" t="s">
        <v>87</v>
      </c>
      <c r="AW213" s="13" t="s">
        <v>37</v>
      </c>
      <c r="AX213" s="13" t="s">
        <v>77</v>
      </c>
      <c r="AY213" s="238" t="s">
        <v>135</v>
      </c>
    </row>
    <row r="214" s="12" customFormat="1">
      <c r="A214" s="12"/>
      <c r="B214" s="217"/>
      <c r="C214" s="218"/>
      <c r="D214" s="219" t="s">
        <v>145</v>
      </c>
      <c r="E214" s="220" t="s">
        <v>19</v>
      </c>
      <c r="F214" s="221" t="s">
        <v>257</v>
      </c>
      <c r="G214" s="218"/>
      <c r="H214" s="220" t="s">
        <v>19</v>
      </c>
      <c r="I214" s="222"/>
      <c r="J214" s="218"/>
      <c r="K214" s="218"/>
      <c r="L214" s="223"/>
      <c r="M214" s="224"/>
      <c r="N214" s="225"/>
      <c r="O214" s="225"/>
      <c r="P214" s="225"/>
      <c r="Q214" s="225"/>
      <c r="R214" s="225"/>
      <c r="S214" s="225"/>
      <c r="T214" s="226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T214" s="227" t="s">
        <v>145</v>
      </c>
      <c r="AU214" s="227" t="s">
        <v>85</v>
      </c>
      <c r="AV214" s="12" t="s">
        <v>85</v>
      </c>
      <c r="AW214" s="12" t="s">
        <v>37</v>
      </c>
      <c r="AX214" s="12" t="s">
        <v>77</v>
      </c>
      <c r="AY214" s="227" t="s">
        <v>135</v>
      </c>
    </row>
    <row r="215" s="13" customFormat="1">
      <c r="A215" s="13"/>
      <c r="B215" s="228"/>
      <c r="C215" s="229"/>
      <c r="D215" s="219" t="s">
        <v>145</v>
      </c>
      <c r="E215" s="230" t="s">
        <v>19</v>
      </c>
      <c r="F215" s="231" t="s">
        <v>230</v>
      </c>
      <c r="G215" s="229"/>
      <c r="H215" s="232">
        <v>86.099999999999994</v>
      </c>
      <c r="I215" s="233"/>
      <c r="J215" s="229"/>
      <c r="K215" s="229"/>
      <c r="L215" s="234"/>
      <c r="M215" s="235"/>
      <c r="N215" s="236"/>
      <c r="O215" s="236"/>
      <c r="P215" s="236"/>
      <c r="Q215" s="236"/>
      <c r="R215" s="236"/>
      <c r="S215" s="236"/>
      <c r="T215" s="237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8" t="s">
        <v>145</v>
      </c>
      <c r="AU215" s="238" t="s">
        <v>85</v>
      </c>
      <c r="AV215" s="13" t="s">
        <v>87</v>
      </c>
      <c r="AW215" s="13" t="s">
        <v>37</v>
      </c>
      <c r="AX215" s="13" t="s">
        <v>77</v>
      </c>
      <c r="AY215" s="238" t="s">
        <v>135</v>
      </c>
    </row>
    <row r="216" s="12" customFormat="1">
      <c r="A216" s="12"/>
      <c r="B216" s="217"/>
      <c r="C216" s="218"/>
      <c r="D216" s="219" t="s">
        <v>145</v>
      </c>
      <c r="E216" s="220" t="s">
        <v>19</v>
      </c>
      <c r="F216" s="221" t="s">
        <v>152</v>
      </c>
      <c r="G216" s="218"/>
      <c r="H216" s="220" t="s">
        <v>19</v>
      </c>
      <c r="I216" s="222"/>
      <c r="J216" s="218"/>
      <c r="K216" s="218"/>
      <c r="L216" s="223"/>
      <c r="M216" s="224"/>
      <c r="N216" s="225"/>
      <c r="O216" s="225"/>
      <c r="P216" s="225"/>
      <c r="Q216" s="225"/>
      <c r="R216" s="225"/>
      <c r="S216" s="225"/>
      <c r="T216" s="226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T216" s="227" t="s">
        <v>145</v>
      </c>
      <c r="AU216" s="227" t="s">
        <v>85</v>
      </c>
      <c r="AV216" s="12" t="s">
        <v>85</v>
      </c>
      <c r="AW216" s="12" t="s">
        <v>37</v>
      </c>
      <c r="AX216" s="12" t="s">
        <v>77</v>
      </c>
      <c r="AY216" s="227" t="s">
        <v>135</v>
      </c>
    </row>
    <row r="217" s="13" customFormat="1">
      <c r="A217" s="13"/>
      <c r="B217" s="228"/>
      <c r="C217" s="229"/>
      <c r="D217" s="219" t="s">
        <v>145</v>
      </c>
      <c r="E217" s="230" t="s">
        <v>19</v>
      </c>
      <c r="F217" s="231" t="s">
        <v>101</v>
      </c>
      <c r="G217" s="229"/>
      <c r="H217" s="232">
        <v>753.60000000000002</v>
      </c>
      <c r="I217" s="233"/>
      <c r="J217" s="229"/>
      <c r="K217" s="229"/>
      <c r="L217" s="234"/>
      <c r="M217" s="235"/>
      <c r="N217" s="236"/>
      <c r="O217" s="236"/>
      <c r="P217" s="236"/>
      <c r="Q217" s="236"/>
      <c r="R217" s="236"/>
      <c r="S217" s="236"/>
      <c r="T217" s="237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8" t="s">
        <v>145</v>
      </c>
      <c r="AU217" s="238" t="s">
        <v>85</v>
      </c>
      <c r="AV217" s="13" t="s">
        <v>87</v>
      </c>
      <c r="AW217" s="13" t="s">
        <v>37</v>
      </c>
      <c r="AX217" s="13" t="s">
        <v>77</v>
      </c>
      <c r="AY217" s="238" t="s">
        <v>135</v>
      </c>
    </row>
    <row r="218" s="15" customFormat="1">
      <c r="A218" s="15"/>
      <c r="B218" s="250"/>
      <c r="C218" s="251"/>
      <c r="D218" s="219" t="s">
        <v>145</v>
      </c>
      <c r="E218" s="252" t="s">
        <v>19</v>
      </c>
      <c r="F218" s="253" t="s">
        <v>157</v>
      </c>
      <c r="G218" s="251"/>
      <c r="H218" s="254">
        <v>1124.7000000000001</v>
      </c>
      <c r="I218" s="255"/>
      <c r="J218" s="251"/>
      <c r="K218" s="251"/>
      <c r="L218" s="256"/>
      <c r="M218" s="257"/>
      <c r="N218" s="258"/>
      <c r="O218" s="258"/>
      <c r="P218" s="258"/>
      <c r="Q218" s="258"/>
      <c r="R218" s="258"/>
      <c r="S218" s="258"/>
      <c r="T218" s="259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60" t="s">
        <v>145</v>
      </c>
      <c r="AU218" s="260" t="s">
        <v>85</v>
      </c>
      <c r="AV218" s="15" t="s">
        <v>141</v>
      </c>
      <c r="AW218" s="15" t="s">
        <v>37</v>
      </c>
      <c r="AX218" s="15" t="s">
        <v>85</v>
      </c>
      <c r="AY218" s="260" t="s">
        <v>135</v>
      </c>
    </row>
    <row r="219" s="2" customFormat="1" ht="16.5" customHeight="1">
      <c r="A219" s="40"/>
      <c r="B219" s="41"/>
      <c r="C219" s="199" t="s">
        <v>258</v>
      </c>
      <c r="D219" s="199" t="s">
        <v>136</v>
      </c>
      <c r="E219" s="200" t="s">
        <v>259</v>
      </c>
      <c r="F219" s="201" t="s">
        <v>260</v>
      </c>
      <c r="G219" s="202" t="s">
        <v>139</v>
      </c>
      <c r="H219" s="203">
        <v>1124.7000000000001</v>
      </c>
      <c r="I219" s="204"/>
      <c r="J219" s="205">
        <f>ROUND(I219*H219,2)</f>
        <v>0</v>
      </c>
      <c r="K219" s="201" t="s">
        <v>140</v>
      </c>
      <c r="L219" s="46"/>
      <c r="M219" s="206" t="s">
        <v>19</v>
      </c>
      <c r="N219" s="207" t="s">
        <v>48</v>
      </c>
      <c r="O219" s="86"/>
      <c r="P219" s="208">
        <f>O219*H219</f>
        <v>0</v>
      </c>
      <c r="Q219" s="208">
        <v>0</v>
      </c>
      <c r="R219" s="208">
        <f>Q219*H219</f>
        <v>0</v>
      </c>
      <c r="S219" s="208">
        <v>0</v>
      </c>
      <c r="T219" s="209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10" t="s">
        <v>141</v>
      </c>
      <c r="AT219" s="210" t="s">
        <v>136</v>
      </c>
      <c r="AU219" s="210" t="s">
        <v>85</v>
      </c>
      <c r="AY219" s="19" t="s">
        <v>135</v>
      </c>
      <c r="BE219" s="211">
        <f>IF(N219="základní",J219,0)</f>
        <v>0</v>
      </c>
      <c r="BF219" s="211">
        <f>IF(N219="snížená",J219,0)</f>
        <v>0</v>
      </c>
      <c r="BG219" s="211">
        <f>IF(N219="zákl. přenesená",J219,0)</f>
        <v>0</v>
      </c>
      <c r="BH219" s="211">
        <f>IF(N219="sníž. přenesená",J219,0)</f>
        <v>0</v>
      </c>
      <c r="BI219" s="211">
        <f>IF(N219="nulová",J219,0)</f>
        <v>0</v>
      </c>
      <c r="BJ219" s="19" t="s">
        <v>85</v>
      </c>
      <c r="BK219" s="211">
        <f>ROUND(I219*H219,2)</f>
        <v>0</v>
      </c>
      <c r="BL219" s="19" t="s">
        <v>141</v>
      </c>
      <c r="BM219" s="210" t="s">
        <v>261</v>
      </c>
    </row>
    <row r="220" s="2" customFormat="1">
      <c r="A220" s="40"/>
      <c r="B220" s="41"/>
      <c r="C220" s="42"/>
      <c r="D220" s="212" t="s">
        <v>143</v>
      </c>
      <c r="E220" s="42"/>
      <c r="F220" s="213" t="s">
        <v>262</v>
      </c>
      <c r="G220" s="42"/>
      <c r="H220" s="42"/>
      <c r="I220" s="214"/>
      <c r="J220" s="42"/>
      <c r="K220" s="42"/>
      <c r="L220" s="46"/>
      <c r="M220" s="215"/>
      <c r="N220" s="216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143</v>
      </c>
      <c r="AU220" s="19" t="s">
        <v>85</v>
      </c>
    </row>
    <row r="221" s="2" customFormat="1" ht="24.15" customHeight="1">
      <c r="A221" s="40"/>
      <c r="B221" s="41"/>
      <c r="C221" s="199" t="s">
        <v>263</v>
      </c>
      <c r="D221" s="199" t="s">
        <v>136</v>
      </c>
      <c r="E221" s="200" t="s">
        <v>264</v>
      </c>
      <c r="F221" s="201" t="s">
        <v>265</v>
      </c>
      <c r="G221" s="202" t="s">
        <v>139</v>
      </c>
      <c r="H221" s="203">
        <v>2249.4000000000001</v>
      </c>
      <c r="I221" s="204"/>
      <c r="J221" s="205">
        <f>ROUND(I221*H221,2)</f>
        <v>0</v>
      </c>
      <c r="K221" s="201" t="s">
        <v>140</v>
      </c>
      <c r="L221" s="46"/>
      <c r="M221" s="206" t="s">
        <v>19</v>
      </c>
      <c r="N221" s="207" t="s">
        <v>48</v>
      </c>
      <c r="O221" s="86"/>
      <c r="P221" s="208">
        <f>O221*H221</f>
        <v>0</v>
      </c>
      <c r="Q221" s="208">
        <v>0</v>
      </c>
      <c r="R221" s="208">
        <f>Q221*H221</f>
        <v>0</v>
      </c>
      <c r="S221" s="208">
        <v>0</v>
      </c>
      <c r="T221" s="209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10" t="s">
        <v>141</v>
      </c>
      <c r="AT221" s="210" t="s">
        <v>136</v>
      </c>
      <c r="AU221" s="210" t="s">
        <v>85</v>
      </c>
      <c r="AY221" s="19" t="s">
        <v>135</v>
      </c>
      <c r="BE221" s="211">
        <f>IF(N221="základní",J221,0)</f>
        <v>0</v>
      </c>
      <c r="BF221" s="211">
        <f>IF(N221="snížená",J221,0)</f>
        <v>0</v>
      </c>
      <c r="BG221" s="211">
        <f>IF(N221="zákl. přenesená",J221,0)</f>
        <v>0</v>
      </c>
      <c r="BH221" s="211">
        <f>IF(N221="sníž. přenesená",J221,0)</f>
        <v>0</v>
      </c>
      <c r="BI221" s="211">
        <f>IF(N221="nulová",J221,0)</f>
        <v>0</v>
      </c>
      <c r="BJ221" s="19" t="s">
        <v>85</v>
      </c>
      <c r="BK221" s="211">
        <f>ROUND(I221*H221,2)</f>
        <v>0</v>
      </c>
      <c r="BL221" s="19" t="s">
        <v>141</v>
      </c>
      <c r="BM221" s="210" t="s">
        <v>266</v>
      </c>
    </row>
    <row r="222" s="2" customFormat="1">
      <c r="A222" s="40"/>
      <c r="B222" s="41"/>
      <c r="C222" s="42"/>
      <c r="D222" s="212" t="s">
        <v>143</v>
      </c>
      <c r="E222" s="42"/>
      <c r="F222" s="213" t="s">
        <v>267</v>
      </c>
      <c r="G222" s="42"/>
      <c r="H222" s="42"/>
      <c r="I222" s="214"/>
      <c r="J222" s="42"/>
      <c r="K222" s="42"/>
      <c r="L222" s="46"/>
      <c r="M222" s="215"/>
      <c r="N222" s="216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143</v>
      </c>
      <c r="AU222" s="19" t="s">
        <v>85</v>
      </c>
    </row>
    <row r="223" s="13" customFormat="1">
      <c r="A223" s="13"/>
      <c r="B223" s="228"/>
      <c r="C223" s="229"/>
      <c r="D223" s="219" t="s">
        <v>145</v>
      </c>
      <c r="E223" s="229"/>
      <c r="F223" s="231" t="s">
        <v>268</v>
      </c>
      <c r="G223" s="229"/>
      <c r="H223" s="232">
        <v>2249.4000000000001</v>
      </c>
      <c r="I223" s="233"/>
      <c r="J223" s="229"/>
      <c r="K223" s="229"/>
      <c r="L223" s="234"/>
      <c r="M223" s="235"/>
      <c r="N223" s="236"/>
      <c r="O223" s="236"/>
      <c r="P223" s="236"/>
      <c r="Q223" s="236"/>
      <c r="R223" s="236"/>
      <c r="S223" s="236"/>
      <c r="T223" s="237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8" t="s">
        <v>145</v>
      </c>
      <c r="AU223" s="238" t="s">
        <v>85</v>
      </c>
      <c r="AV223" s="13" t="s">
        <v>87</v>
      </c>
      <c r="AW223" s="13" t="s">
        <v>4</v>
      </c>
      <c r="AX223" s="13" t="s">
        <v>85</v>
      </c>
      <c r="AY223" s="238" t="s">
        <v>135</v>
      </c>
    </row>
    <row r="224" s="2" customFormat="1" ht="33" customHeight="1">
      <c r="A224" s="40"/>
      <c r="B224" s="41"/>
      <c r="C224" s="199" t="s">
        <v>7</v>
      </c>
      <c r="D224" s="199" t="s">
        <v>136</v>
      </c>
      <c r="E224" s="200" t="s">
        <v>269</v>
      </c>
      <c r="F224" s="201" t="s">
        <v>270</v>
      </c>
      <c r="G224" s="202" t="s">
        <v>139</v>
      </c>
      <c r="H224" s="203">
        <v>1124.7000000000001</v>
      </c>
      <c r="I224" s="204"/>
      <c r="J224" s="205">
        <f>ROUND(I224*H224,2)</f>
        <v>0</v>
      </c>
      <c r="K224" s="201" t="s">
        <v>140</v>
      </c>
      <c r="L224" s="46"/>
      <c r="M224" s="206" t="s">
        <v>19</v>
      </c>
      <c r="N224" s="207" t="s">
        <v>48</v>
      </c>
      <c r="O224" s="86"/>
      <c r="P224" s="208">
        <f>O224*H224</f>
        <v>0</v>
      </c>
      <c r="Q224" s="208">
        <v>0</v>
      </c>
      <c r="R224" s="208">
        <f>Q224*H224</f>
        <v>0</v>
      </c>
      <c r="S224" s="208">
        <v>0</v>
      </c>
      <c r="T224" s="209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10" t="s">
        <v>141</v>
      </c>
      <c r="AT224" s="210" t="s">
        <v>136</v>
      </c>
      <c r="AU224" s="210" t="s">
        <v>85</v>
      </c>
      <c r="AY224" s="19" t="s">
        <v>135</v>
      </c>
      <c r="BE224" s="211">
        <f>IF(N224="základní",J224,0)</f>
        <v>0</v>
      </c>
      <c r="BF224" s="211">
        <f>IF(N224="snížená",J224,0)</f>
        <v>0</v>
      </c>
      <c r="BG224" s="211">
        <f>IF(N224="zákl. přenesená",J224,0)</f>
        <v>0</v>
      </c>
      <c r="BH224" s="211">
        <f>IF(N224="sníž. přenesená",J224,0)</f>
        <v>0</v>
      </c>
      <c r="BI224" s="211">
        <f>IF(N224="nulová",J224,0)</f>
        <v>0</v>
      </c>
      <c r="BJ224" s="19" t="s">
        <v>85</v>
      </c>
      <c r="BK224" s="211">
        <f>ROUND(I224*H224,2)</f>
        <v>0</v>
      </c>
      <c r="BL224" s="19" t="s">
        <v>141</v>
      </c>
      <c r="BM224" s="210" t="s">
        <v>271</v>
      </c>
    </row>
    <row r="225" s="2" customFormat="1">
      <c r="A225" s="40"/>
      <c r="B225" s="41"/>
      <c r="C225" s="42"/>
      <c r="D225" s="212" t="s">
        <v>143</v>
      </c>
      <c r="E225" s="42"/>
      <c r="F225" s="213" t="s">
        <v>272</v>
      </c>
      <c r="G225" s="42"/>
      <c r="H225" s="42"/>
      <c r="I225" s="214"/>
      <c r="J225" s="42"/>
      <c r="K225" s="42"/>
      <c r="L225" s="46"/>
      <c r="M225" s="215"/>
      <c r="N225" s="216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143</v>
      </c>
      <c r="AU225" s="19" t="s">
        <v>85</v>
      </c>
    </row>
    <row r="226" s="2" customFormat="1">
      <c r="A226" s="40"/>
      <c r="B226" s="41"/>
      <c r="C226" s="42"/>
      <c r="D226" s="219" t="s">
        <v>273</v>
      </c>
      <c r="E226" s="42"/>
      <c r="F226" s="271" t="s">
        <v>274</v>
      </c>
      <c r="G226" s="42"/>
      <c r="H226" s="42"/>
      <c r="I226" s="214"/>
      <c r="J226" s="42"/>
      <c r="K226" s="42"/>
      <c r="L226" s="46"/>
      <c r="M226" s="215"/>
      <c r="N226" s="216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273</v>
      </c>
      <c r="AU226" s="19" t="s">
        <v>85</v>
      </c>
    </row>
    <row r="227" s="2" customFormat="1" ht="21.75" customHeight="1">
      <c r="A227" s="40"/>
      <c r="B227" s="41"/>
      <c r="C227" s="199" t="s">
        <v>275</v>
      </c>
      <c r="D227" s="199" t="s">
        <v>136</v>
      </c>
      <c r="E227" s="200" t="s">
        <v>276</v>
      </c>
      <c r="F227" s="201" t="s">
        <v>277</v>
      </c>
      <c r="G227" s="202" t="s">
        <v>139</v>
      </c>
      <c r="H227" s="203">
        <v>1124.7000000000001</v>
      </c>
      <c r="I227" s="204"/>
      <c r="J227" s="205">
        <f>ROUND(I227*H227,2)</f>
        <v>0</v>
      </c>
      <c r="K227" s="201" t="s">
        <v>19</v>
      </c>
      <c r="L227" s="46"/>
      <c r="M227" s="206" t="s">
        <v>19</v>
      </c>
      <c r="N227" s="207" t="s">
        <v>48</v>
      </c>
      <c r="O227" s="86"/>
      <c r="P227" s="208">
        <f>O227*H227</f>
        <v>0</v>
      </c>
      <c r="Q227" s="208">
        <v>0</v>
      </c>
      <c r="R227" s="208">
        <f>Q227*H227</f>
        <v>0</v>
      </c>
      <c r="S227" s="208">
        <v>0</v>
      </c>
      <c r="T227" s="209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10" t="s">
        <v>141</v>
      </c>
      <c r="AT227" s="210" t="s">
        <v>136</v>
      </c>
      <c r="AU227" s="210" t="s">
        <v>85</v>
      </c>
      <c r="AY227" s="19" t="s">
        <v>135</v>
      </c>
      <c r="BE227" s="211">
        <f>IF(N227="základní",J227,0)</f>
        <v>0</v>
      </c>
      <c r="BF227" s="211">
        <f>IF(N227="snížená",J227,0)</f>
        <v>0</v>
      </c>
      <c r="BG227" s="211">
        <f>IF(N227="zákl. přenesená",J227,0)</f>
        <v>0</v>
      </c>
      <c r="BH227" s="211">
        <f>IF(N227="sníž. přenesená",J227,0)</f>
        <v>0</v>
      </c>
      <c r="BI227" s="211">
        <f>IF(N227="nulová",J227,0)</f>
        <v>0</v>
      </c>
      <c r="BJ227" s="19" t="s">
        <v>85</v>
      </c>
      <c r="BK227" s="211">
        <f>ROUND(I227*H227,2)</f>
        <v>0</v>
      </c>
      <c r="BL227" s="19" t="s">
        <v>141</v>
      </c>
      <c r="BM227" s="210" t="s">
        <v>278</v>
      </c>
    </row>
    <row r="228" s="2" customFormat="1" ht="24.15" customHeight="1">
      <c r="A228" s="40"/>
      <c r="B228" s="41"/>
      <c r="C228" s="199" t="s">
        <v>279</v>
      </c>
      <c r="D228" s="199" t="s">
        <v>136</v>
      </c>
      <c r="E228" s="200" t="s">
        <v>280</v>
      </c>
      <c r="F228" s="201" t="s">
        <v>281</v>
      </c>
      <c r="G228" s="202" t="s">
        <v>201</v>
      </c>
      <c r="H228" s="203">
        <v>0.112</v>
      </c>
      <c r="I228" s="204"/>
      <c r="J228" s="205">
        <f>ROUND(I228*H228,2)</f>
        <v>0</v>
      </c>
      <c r="K228" s="201" t="s">
        <v>140</v>
      </c>
      <c r="L228" s="46"/>
      <c r="M228" s="206" t="s">
        <v>19</v>
      </c>
      <c r="N228" s="207" t="s">
        <v>48</v>
      </c>
      <c r="O228" s="86"/>
      <c r="P228" s="208">
        <f>O228*H228</f>
        <v>0</v>
      </c>
      <c r="Q228" s="208">
        <v>0</v>
      </c>
      <c r="R228" s="208">
        <f>Q228*H228</f>
        <v>0</v>
      </c>
      <c r="S228" s="208">
        <v>0</v>
      </c>
      <c r="T228" s="209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10" t="s">
        <v>141</v>
      </c>
      <c r="AT228" s="210" t="s">
        <v>136</v>
      </c>
      <c r="AU228" s="210" t="s">
        <v>85</v>
      </c>
      <c r="AY228" s="19" t="s">
        <v>135</v>
      </c>
      <c r="BE228" s="211">
        <f>IF(N228="základní",J228,0)</f>
        <v>0</v>
      </c>
      <c r="BF228" s="211">
        <f>IF(N228="snížená",J228,0)</f>
        <v>0</v>
      </c>
      <c r="BG228" s="211">
        <f>IF(N228="zákl. přenesená",J228,0)</f>
        <v>0</v>
      </c>
      <c r="BH228" s="211">
        <f>IF(N228="sníž. přenesená",J228,0)</f>
        <v>0</v>
      </c>
      <c r="BI228" s="211">
        <f>IF(N228="nulová",J228,0)</f>
        <v>0</v>
      </c>
      <c r="BJ228" s="19" t="s">
        <v>85</v>
      </c>
      <c r="BK228" s="211">
        <f>ROUND(I228*H228,2)</f>
        <v>0</v>
      </c>
      <c r="BL228" s="19" t="s">
        <v>141</v>
      </c>
      <c r="BM228" s="210" t="s">
        <v>282</v>
      </c>
    </row>
    <row r="229" s="2" customFormat="1">
      <c r="A229" s="40"/>
      <c r="B229" s="41"/>
      <c r="C229" s="42"/>
      <c r="D229" s="212" t="s">
        <v>143</v>
      </c>
      <c r="E229" s="42"/>
      <c r="F229" s="213" t="s">
        <v>283</v>
      </c>
      <c r="G229" s="42"/>
      <c r="H229" s="42"/>
      <c r="I229" s="214"/>
      <c r="J229" s="42"/>
      <c r="K229" s="42"/>
      <c r="L229" s="46"/>
      <c r="M229" s="215"/>
      <c r="N229" s="216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143</v>
      </c>
      <c r="AU229" s="19" t="s">
        <v>85</v>
      </c>
    </row>
    <row r="230" s="2" customFormat="1">
      <c r="A230" s="40"/>
      <c r="B230" s="41"/>
      <c r="C230" s="42"/>
      <c r="D230" s="219" t="s">
        <v>273</v>
      </c>
      <c r="E230" s="42"/>
      <c r="F230" s="271" t="s">
        <v>284</v>
      </c>
      <c r="G230" s="42"/>
      <c r="H230" s="42"/>
      <c r="I230" s="214"/>
      <c r="J230" s="42"/>
      <c r="K230" s="42"/>
      <c r="L230" s="46"/>
      <c r="M230" s="215"/>
      <c r="N230" s="216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273</v>
      </c>
      <c r="AU230" s="19" t="s">
        <v>85</v>
      </c>
    </row>
    <row r="231" s="13" customFormat="1">
      <c r="A231" s="13"/>
      <c r="B231" s="228"/>
      <c r="C231" s="229"/>
      <c r="D231" s="219" t="s">
        <v>145</v>
      </c>
      <c r="E231" s="229"/>
      <c r="F231" s="231" t="s">
        <v>285</v>
      </c>
      <c r="G231" s="229"/>
      <c r="H231" s="232">
        <v>0.112</v>
      </c>
      <c r="I231" s="233"/>
      <c r="J231" s="229"/>
      <c r="K231" s="229"/>
      <c r="L231" s="234"/>
      <c r="M231" s="235"/>
      <c r="N231" s="236"/>
      <c r="O231" s="236"/>
      <c r="P231" s="236"/>
      <c r="Q231" s="236"/>
      <c r="R231" s="236"/>
      <c r="S231" s="236"/>
      <c r="T231" s="237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8" t="s">
        <v>145</v>
      </c>
      <c r="AU231" s="238" t="s">
        <v>85</v>
      </c>
      <c r="AV231" s="13" t="s">
        <v>87</v>
      </c>
      <c r="AW231" s="13" t="s">
        <v>4</v>
      </c>
      <c r="AX231" s="13" t="s">
        <v>85</v>
      </c>
      <c r="AY231" s="238" t="s">
        <v>135</v>
      </c>
    </row>
    <row r="232" s="2" customFormat="1" ht="24.15" customHeight="1">
      <c r="A232" s="40"/>
      <c r="B232" s="41"/>
      <c r="C232" s="199" t="s">
        <v>286</v>
      </c>
      <c r="D232" s="199" t="s">
        <v>136</v>
      </c>
      <c r="E232" s="200" t="s">
        <v>287</v>
      </c>
      <c r="F232" s="201" t="s">
        <v>288</v>
      </c>
      <c r="G232" s="202" t="s">
        <v>201</v>
      </c>
      <c r="H232" s="203">
        <v>1.125</v>
      </c>
      <c r="I232" s="204"/>
      <c r="J232" s="205">
        <f>ROUND(I232*H232,2)</f>
        <v>0</v>
      </c>
      <c r="K232" s="201" t="s">
        <v>140</v>
      </c>
      <c r="L232" s="46"/>
      <c r="M232" s="206" t="s">
        <v>19</v>
      </c>
      <c r="N232" s="207" t="s">
        <v>48</v>
      </c>
      <c r="O232" s="86"/>
      <c r="P232" s="208">
        <f>O232*H232</f>
        <v>0</v>
      </c>
      <c r="Q232" s="208">
        <v>0</v>
      </c>
      <c r="R232" s="208">
        <f>Q232*H232</f>
        <v>0</v>
      </c>
      <c r="S232" s="208">
        <v>0</v>
      </c>
      <c r="T232" s="209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10" t="s">
        <v>141</v>
      </c>
      <c r="AT232" s="210" t="s">
        <v>136</v>
      </c>
      <c r="AU232" s="210" t="s">
        <v>85</v>
      </c>
      <c r="AY232" s="19" t="s">
        <v>135</v>
      </c>
      <c r="BE232" s="211">
        <f>IF(N232="základní",J232,0)</f>
        <v>0</v>
      </c>
      <c r="BF232" s="211">
        <f>IF(N232="snížená",J232,0)</f>
        <v>0</v>
      </c>
      <c r="BG232" s="211">
        <f>IF(N232="zákl. přenesená",J232,0)</f>
        <v>0</v>
      </c>
      <c r="BH232" s="211">
        <f>IF(N232="sníž. přenesená",J232,0)</f>
        <v>0</v>
      </c>
      <c r="BI232" s="211">
        <f>IF(N232="nulová",J232,0)</f>
        <v>0</v>
      </c>
      <c r="BJ232" s="19" t="s">
        <v>85</v>
      </c>
      <c r="BK232" s="211">
        <f>ROUND(I232*H232,2)</f>
        <v>0</v>
      </c>
      <c r="BL232" s="19" t="s">
        <v>141</v>
      </c>
      <c r="BM232" s="210" t="s">
        <v>289</v>
      </c>
    </row>
    <row r="233" s="2" customFormat="1">
      <c r="A233" s="40"/>
      <c r="B233" s="41"/>
      <c r="C233" s="42"/>
      <c r="D233" s="212" t="s">
        <v>143</v>
      </c>
      <c r="E233" s="42"/>
      <c r="F233" s="213" t="s">
        <v>290</v>
      </c>
      <c r="G233" s="42"/>
      <c r="H233" s="42"/>
      <c r="I233" s="214"/>
      <c r="J233" s="42"/>
      <c r="K233" s="42"/>
      <c r="L233" s="46"/>
      <c r="M233" s="215"/>
      <c r="N233" s="216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143</v>
      </c>
      <c r="AU233" s="19" t="s">
        <v>85</v>
      </c>
    </row>
    <row r="234" s="2" customFormat="1">
      <c r="A234" s="40"/>
      <c r="B234" s="41"/>
      <c r="C234" s="42"/>
      <c r="D234" s="219" t="s">
        <v>273</v>
      </c>
      <c r="E234" s="42"/>
      <c r="F234" s="271" t="s">
        <v>284</v>
      </c>
      <c r="G234" s="42"/>
      <c r="H234" s="42"/>
      <c r="I234" s="214"/>
      <c r="J234" s="42"/>
      <c r="K234" s="42"/>
      <c r="L234" s="46"/>
      <c r="M234" s="215"/>
      <c r="N234" s="216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273</v>
      </c>
      <c r="AU234" s="19" t="s">
        <v>85</v>
      </c>
    </row>
    <row r="235" s="13" customFormat="1">
      <c r="A235" s="13"/>
      <c r="B235" s="228"/>
      <c r="C235" s="229"/>
      <c r="D235" s="219" t="s">
        <v>145</v>
      </c>
      <c r="E235" s="229"/>
      <c r="F235" s="231" t="s">
        <v>291</v>
      </c>
      <c r="G235" s="229"/>
      <c r="H235" s="232">
        <v>1.125</v>
      </c>
      <c r="I235" s="233"/>
      <c r="J235" s="229"/>
      <c r="K235" s="229"/>
      <c r="L235" s="234"/>
      <c r="M235" s="235"/>
      <c r="N235" s="236"/>
      <c r="O235" s="236"/>
      <c r="P235" s="236"/>
      <c r="Q235" s="236"/>
      <c r="R235" s="236"/>
      <c r="S235" s="236"/>
      <c r="T235" s="237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8" t="s">
        <v>145</v>
      </c>
      <c r="AU235" s="238" t="s">
        <v>85</v>
      </c>
      <c r="AV235" s="13" t="s">
        <v>87</v>
      </c>
      <c r="AW235" s="13" t="s">
        <v>4</v>
      </c>
      <c r="AX235" s="13" t="s">
        <v>85</v>
      </c>
      <c r="AY235" s="238" t="s">
        <v>135</v>
      </c>
    </row>
    <row r="236" s="2" customFormat="1" ht="24.15" customHeight="1">
      <c r="A236" s="40"/>
      <c r="B236" s="41"/>
      <c r="C236" s="199" t="s">
        <v>292</v>
      </c>
      <c r="D236" s="199" t="s">
        <v>136</v>
      </c>
      <c r="E236" s="200" t="s">
        <v>293</v>
      </c>
      <c r="F236" s="201" t="s">
        <v>294</v>
      </c>
      <c r="G236" s="202" t="s">
        <v>201</v>
      </c>
      <c r="H236" s="203">
        <v>1.125</v>
      </c>
      <c r="I236" s="204"/>
      <c r="J236" s="205">
        <f>ROUND(I236*H236,2)</f>
        <v>0</v>
      </c>
      <c r="K236" s="201" t="s">
        <v>140</v>
      </c>
      <c r="L236" s="46"/>
      <c r="M236" s="206" t="s">
        <v>19</v>
      </c>
      <c r="N236" s="207" t="s">
        <v>48</v>
      </c>
      <c r="O236" s="86"/>
      <c r="P236" s="208">
        <f>O236*H236</f>
        <v>0</v>
      </c>
      <c r="Q236" s="208">
        <v>0</v>
      </c>
      <c r="R236" s="208">
        <f>Q236*H236</f>
        <v>0</v>
      </c>
      <c r="S236" s="208">
        <v>0</v>
      </c>
      <c r="T236" s="209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10" t="s">
        <v>141</v>
      </c>
      <c r="AT236" s="210" t="s">
        <v>136</v>
      </c>
      <c r="AU236" s="210" t="s">
        <v>85</v>
      </c>
      <c r="AY236" s="19" t="s">
        <v>135</v>
      </c>
      <c r="BE236" s="211">
        <f>IF(N236="základní",J236,0)</f>
        <v>0</v>
      </c>
      <c r="BF236" s="211">
        <f>IF(N236="snížená",J236,0)</f>
        <v>0</v>
      </c>
      <c r="BG236" s="211">
        <f>IF(N236="zákl. přenesená",J236,0)</f>
        <v>0</v>
      </c>
      <c r="BH236" s="211">
        <f>IF(N236="sníž. přenesená",J236,0)</f>
        <v>0</v>
      </c>
      <c r="BI236" s="211">
        <f>IF(N236="nulová",J236,0)</f>
        <v>0</v>
      </c>
      <c r="BJ236" s="19" t="s">
        <v>85</v>
      </c>
      <c r="BK236" s="211">
        <f>ROUND(I236*H236,2)</f>
        <v>0</v>
      </c>
      <c r="BL236" s="19" t="s">
        <v>141</v>
      </c>
      <c r="BM236" s="210" t="s">
        <v>295</v>
      </c>
    </row>
    <row r="237" s="2" customFormat="1">
      <c r="A237" s="40"/>
      <c r="B237" s="41"/>
      <c r="C237" s="42"/>
      <c r="D237" s="212" t="s">
        <v>143</v>
      </c>
      <c r="E237" s="42"/>
      <c r="F237" s="213" t="s">
        <v>296</v>
      </c>
      <c r="G237" s="42"/>
      <c r="H237" s="42"/>
      <c r="I237" s="214"/>
      <c r="J237" s="42"/>
      <c r="K237" s="42"/>
      <c r="L237" s="46"/>
      <c r="M237" s="215"/>
      <c r="N237" s="216"/>
      <c r="O237" s="86"/>
      <c r="P237" s="86"/>
      <c r="Q237" s="86"/>
      <c r="R237" s="86"/>
      <c r="S237" s="86"/>
      <c r="T237" s="87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19" t="s">
        <v>143</v>
      </c>
      <c r="AU237" s="19" t="s">
        <v>85</v>
      </c>
    </row>
    <row r="238" s="2" customFormat="1">
      <c r="A238" s="40"/>
      <c r="B238" s="41"/>
      <c r="C238" s="42"/>
      <c r="D238" s="219" t="s">
        <v>273</v>
      </c>
      <c r="E238" s="42"/>
      <c r="F238" s="271" t="s">
        <v>284</v>
      </c>
      <c r="G238" s="42"/>
      <c r="H238" s="42"/>
      <c r="I238" s="214"/>
      <c r="J238" s="42"/>
      <c r="K238" s="42"/>
      <c r="L238" s="46"/>
      <c r="M238" s="215"/>
      <c r="N238" s="216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273</v>
      </c>
      <c r="AU238" s="19" t="s">
        <v>85</v>
      </c>
    </row>
    <row r="239" s="13" customFormat="1">
      <c r="A239" s="13"/>
      <c r="B239" s="228"/>
      <c r="C239" s="229"/>
      <c r="D239" s="219" t="s">
        <v>145</v>
      </c>
      <c r="E239" s="229"/>
      <c r="F239" s="231" t="s">
        <v>291</v>
      </c>
      <c r="G239" s="229"/>
      <c r="H239" s="232">
        <v>1.125</v>
      </c>
      <c r="I239" s="233"/>
      <c r="J239" s="229"/>
      <c r="K239" s="229"/>
      <c r="L239" s="234"/>
      <c r="M239" s="235"/>
      <c r="N239" s="236"/>
      <c r="O239" s="236"/>
      <c r="P239" s="236"/>
      <c r="Q239" s="236"/>
      <c r="R239" s="236"/>
      <c r="S239" s="236"/>
      <c r="T239" s="237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8" t="s">
        <v>145</v>
      </c>
      <c r="AU239" s="238" t="s">
        <v>85</v>
      </c>
      <c r="AV239" s="13" t="s">
        <v>87</v>
      </c>
      <c r="AW239" s="13" t="s">
        <v>4</v>
      </c>
      <c r="AX239" s="13" t="s">
        <v>85</v>
      </c>
      <c r="AY239" s="238" t="s">
        <v>135</v>
      </c>
    </row>
    <row r="240" s="11" customFormat="1" ht="25.92" customHeight="1">
      <c r="A240" s="11"/>
      <c r="B240" s="185"/>
      <c r="C240" s="186"/>
      <c r="D240" s="187" t="s">
        <v>76</v>
      </c>
      <c r="E240" s="188" t="s">
        <v>297</v>
      </c>
      <c r="F240" s="188" t="s">
        <v>298</v>
      </c>
      <c r="G240" s="186"/>
      <c r="H240" s="186"/>
      <c r="I240" s="189"/>
      <c r="J240" s="190">
        <f>BK240</f>
        <v>0</v>
      </c>
      <c r="K240" s="186"/>
      <c r="L240" s="191"/>
      <c r="M240" s="192"/>
      <c r="N240" s="193"/>
      <c r="O240" s="193"/>
      <c r="P240" s="194">
        <f>SUM(P241:P290)</f>
        <v>0</v>
      </c>
      <c r="Q240" s="193"/>
      <c r="R240" s="194">
        <f>SUM(R241:R290)</f>
        <v>1.0723600000000002</v>
      </c>
      <c r="S240" s="193"/>
      <c r="T240" s="195">
        <f>SUM(T241:T290)</f>
        <v>0</v>
      </c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R240" s="196" t="s">
        <v>85</v>
      </c>
      <c r="AT240" s="197" t="s">
        <v>76</v>
      </c>
      <c r="AU240" s="197" t="s">
        <v>77</v>
      </c>
      <c r="AY240" s="196" t="s">
        <v>135</v>
      </c>
      <c r="BK240" s="198">
        <f>SUM(BK241:BK290)</f>
        <v>0</v>
      </c>
    </row>
    <row r="241" s="2" customFormat="1" ht="21.75" customHeight="1">
      <c r="A241" s="40"/>
      <c r="B241" s="41"/>
      <c r="C241" s="199" t="s">
        <v>299</v>
      </c>
      <c r="D241" s="199" t="s">
        <v>136</v>
      </c>
      <c r="E241" s="200" t="s">
        <v>300</v>
      </c>
      <c r="F241" s="201" t="s">
        <v>301</v>
      </c>
      <c r="G241" s="202" t="s">
        <v>302</v>
      </c>
      <c r="H241" s="203">
        <v>12</v>
      </c>
      <c r="I241" s="204"/>
      <c r="J241" s="205">
        <f>ROUND(I241*H241,2)</f>
        <v>0</v>
      </c>
      <c r="K241" s="201" t="s">
        <v>140</v>
      </c>
      <c r="L241" s="46"/>
      <c r="M241" s="206" t="s">
        <v>19</v>
      </c>
      <c r="N241" s="207" t="s">
        <v>48</v>
      </c>
      <c r="O241" s="86"/>
      <c r="P241" s="208">
        <f>O241*H241</f>
        <v>0</v>
      </c>
      <c r="Q241" s="208">
        <v>0</v>
      </c>
      <c r="R241" s="208">
        <f>Q241*H241</f>
        <v>0</v>
      </c>
      <c r="S241" s="208">
        <v>0</v>
      </c>
      <c r="T241" s="209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10" t="s">
        <v>141</v>
      </c>
      <c r="AT241" s="210" t="s">
        <v>136</v>
      </c>
      <c r="AU241" s="210" t="s">
        <v>85</v>
      </c>
      <c r="AY241" s="19" t="s">
        <v>135</v>
      </c>
      <c r="BE241" s="211">
        <f>IF(N241="základní",J241,0)</f>
        <v>0</v>
      </c>
      <c r="BF241" s="211">
        <f>IF(N241="snížená",J241,0)</f>
        <v>0</v>
      </c>
      <c r="BG241" s="211">
        <f>IF(N241="zákl. přenesená",J241,0)</f>
        <v>0</v>
      </c>
      <c r="BH241" s="211">
        <f>IF(N241="sníž. přenesená",J241,0)</f>
        <v>0</v>
      </c>
      <c r="BI241" s="211">
        <f>IF(N241="nulová",J241,0)</f>
        <v>0</v>
      </c>
      <c r="BJ241" s="19" t="s">
        <v>85</v>
      </c>
      <c r="BK241" s="211">
        <f>ROUND(I241*H241,2)</f>
        <v>0</v>
      </c>
      <c r="BL241" s="19" t="s">
        <v>141</v>
      </c>
      <c r="BM241" s="210" t="s">
        <v>303</v>
      </c>
    </row>
    <row r="242" s="2" customFormat="1">
      <c r="A242" s="40"/>
      <c r="B242" s="41"/>
      <c r="C242" s="42"/>
      <c r="D242" s="212" t="s">
        <v>143</v>
      </c>
      <c r="E242" s="42"/>
      <c r="F242" s="213" t="s">
        <v>304</v>
      </c>
      <c r="G242" s="42"/>
      <c r="H242" s="42"/>
      <c r="I242" s="214"/>
      <c r="J242" s="42"/>
      <c r="K242" s="42"/>
      <c r="L242" s="46"/>
      <c r="M242" s="215"/>
      <c r="N242" s="216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143</v>
      </c>
      <c r="AU242" s="19" t="s">
        <v>85</v>
      </c>
    </row>
    <row r="243" s="2" customFormat="1" ht="24.15" customHeight="1">
      <c r="A243" s="40"/>
      <c r="B243" s="41"/>
      <c r="C243" s="199" t="s">
        <v>305</v>
      </c>
      <c r="D243" s="199" t="s">
        <v>136</v>
      </c>
      <c r="E243" s="200" t="s">
        <v>306</v>
      </c>
      <c r="F243" s="201" t="s">
        <v>307</v>
      </c>
      <c r="G243" s="202" t="s">
        <v>302</v>
      </c>
      <c r="H243" s="203">
        <v>12</v>
      </c>
      <c r="I243" s="204"/>
      <c r="J243" s="205">
        <f>ROUND(I243*H243,2)</f>
        <v>0</v>
      </c>
      <c r="K243" s="201" t="s">
        <v>140</v>
      </c>
      <c r="L243" s="46"/>
      <c r="M243" s="206" t="s">
        <v>19</v>
      </c>
      <c r="N243" s="207" t="s">
        <v>48</v>
      </c>
      <c r="O243" s="86"/>
      <c r="P243" s="208">
        <f>O243*H243</f>
        <v>0</v>
      </c>
      <c r="Q243" s="208">
        <v>0</v>
      </c>
      <c r="R243" s="208">
        <f>Q243*H243</f>
        <v>0</v>
      </c>
      <c r="S243" s="208">
        <v>0</v>
      </c>
      <c r="T243" s="209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10" t="s">
        <v>141</v>
      </c>
      <c r="AT243" s="210" t="s">
        <v>136</v>
      </c>
      <c r="AU243" s="210" t="s">
        <v>85</v>
      </c>
      <c r="AY243" s="19" t="s">
        <v>135</v>
      </c>
      <c r="BE243" s="211">
        <f>IF(N243="základní",J243,0)</f>
        <v>0</v>
      </c>
      <c r="BF243" s="211">
        <f>IF(N243="snížená",J243,0)</f>
        <v>0</v>
      </c>
      <c r="BG243" s="211">
        <f>IF(N243="zákl. přenesená",J243,0)</f>
        <v>0</v>
      </c>
      <c r="BH243" s="211">
        <f>IF(N243="sníž. přenesená",J243,0)</f>
        <v>0</v>
      </c>
      <c r="BI243" s="211">
        <f>IF(N243="nulová",J243,0)</f>
        <v>0</v>
      </c>
      <c r="BJ243" s="19" t="s">
        <v>85</v>
      </c>
      <c r="BK243" s="211">
        <f>ROUND(I243*H243,2)</f>
        <v>0</v>
      </c>
      <c r="BL243" s="19" t="s">
        <v>141</v>
      </c>
      <c r="BM243" s="210" t="s">
        <v>308</v>
      </c>
    </row>
    <row r="244" s="2" customFormat="1">
      <c r="A244" s="40"/>
      <c r="B244" s="41"/>
      <c r="C244" s="42"/>
      <c r="D244" s="212" t="s">
        <v>143</v>
      </c>
      <c r="E244" s="42"/>
      <c r="F244" s="213" t="s">
        <v>309</v>
      </c>
      <c r="G244" s="42"/>
      <c r="H244" s="42"/>
      <c r="I244" s="214"/>
      <c r="J244" s="42"/>
      <c r="K244" s="42"/>
      <c r="L244" s="46"/>
      <c r="M244" s="215"/>
      <c r="N244" s="216"/>
      <c r="O244" s="86"/>
      <c r="P244" s="86"/>
      <c r="Q244" s="86"/>
      <c r="R244" s="86"/>
      <c r="S244" s="86"/>
      <c r="T244" s="87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19" t="s">
        <v>143</v>
      </c>
      <c r="AU244" s="19" t="s">
        <v>85</v>
      </c>
    </row>
    <row r="245" s="2" customFormat="1" ht="16.5" customHeight="1">
      <c r="A245" s="40"/>
      <c r="B245" s="41"/>
      <c r="C245" s="199" t="s">
        <v>310</v>
      </c>
      <c r="D245" s="199" t="s">
        <v>136</v>
      </c>
      <c r="E245" s="200" t="s">
        <v>311</v>
      </c>
      <c r="F245" s="201" t="s">
        <v>312</v>
      </c>
      <c r="G245" s="202" t="s">
        <v>160</v>
      </c>
      <c r="H245" s="203">
        <v>48</v>
      </c>
      <c r="I245" s="204"/>
      <c r="J245" s="205">
        <f>ROUND(I245*H245,2)</f>
        <v>0</v>
      </c>
      <c r="K245" s="201" t="s">
        <v>140</v>
      </c>
      <c r="L245" s="46"/>
      <c r="M245" s="206" t="s">
        <v>19</v>
      </c>
      <c r="N245" s="207" t="s">
        <v>48</v>
      </c>
      <c r="O245" s="86"/>
      <c r="P245" s="208">
        <f>O245*H245</f>
        <v>0</v>
      </c>
      <c r="Q245" s="208">
        <v>0</v>
      </c>
      <c r="R245" s="208">
        <f>Q245*H245</f>
        <v>0</v>
      </c>
      <c r="S245" s="208">
        <v>0</v>
      </c>
      <c r="T245" s="209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10" t="s">
        <v>141</v>
      </c>
      <c r="AT245" s="210" t="s">
        <v>136</v>
      </c>
      <c r="AU245" s="210" t="s">
        <v>85</v>
      </c>
      <c r="AY245" s="19" t="s">
        <v>135</v>
      </c>
      <c r="BE245" s="211">
        <f>IF(N245="základní",J245,0)</f>
        <v>0</v>
      </c>
      <c r="BF245" s="211">
        <f>IF(N245="snížená",J245,0)</f>
        <v>0</v>
      </c>
      <c r="BG245" s="211">
        <f>IF(N245="zákl. přenesená",J245,0)</f>
        <v>0</v>
      </c>
      <c r="BH245" s="211">
        <f>IF(N245="sníž. přenesená",J245,0)</f>
        <v>0</v>
      </c>
      <c r="BI245" s="211">
        <f>IF(N245="nulová",J245,0)</f>
        <v>0</v>
      </c>
      <c r="BJ245" s="19" t="s">
        <v>85</v>
      </c>
      <c r="BK245" s="211">
        <f>ROUND(I245*H245,2)</f>
        <v>0</v>
      </c>
      <c r="BL245" s="19" t="s">
        <v>141</v>
      </c>
      <c r="BM245" s="210" t="s">
        <v>313</v>
      </c>
    </row>
    <row r="246" s="2" customFormat="1">
      <c r="A246" s="40"/>
      <c r="B246" s="41"/>
      <c r="C246" s="42"/>
      <c r="D246" s="212" t="s">
        <v>143</v>
      </c>
      <c r="E246" s="42"/>
      <c r="F246" s="213" t="s">
        <v>314</v>
      </c>
      <c r="G246" s="42"/>
      <c r="H246" s="42"/>
      <c r="I246" s="214"/>
      <c r="J246" s="42"/>
      <c r="K246" s="42"/>
      <c r="L246" s="46"/>
      <c r="M246" s="215"/>
      <c r="N246" s="216"/>
      <c r="O246" s="86"/>
      <c r="P246" s="86"/>
      <c r="Q246" s="86"/>
      <c r="R246" s="86"/>
      <c r="S246" s="86"/>
      <c r="T246" s="87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9" t="s">
        <v>143</v>
      </c>
      <c r="AU246" s="19" t="s">
        <v>85</v>
      </c>
    </row>
    <row r="247" s="13" customFormat="1">
      <c r="A247" s="13"/>
      <c r="B247" s="228"/>
      <c r="C247" s="229"/>
      <c r="D247" s="219" t="s">
        <v>145</v>
      </c>
      <c r="E247" s="230" t="s">
        <v>19</v>
      </c>
      <c r="F247" s="231" t="s">
        <v>315</v>
      </c>
      <c r="G247" s="229"/>
      <c r="H247" s="232">
        <v>48</v>
      </c>
      <c r="I247" s="233"/>
      <c r="J247" s="229"/>
      <c r="K247" s="229"/>
      <c r="L247" s="234"/>
      <c r="M247" s="235"/>
      <c r="N247" s="236"/>
      <c r="O247" s="236"/>
      <c r="P247" s="236"/>
      <c r="Q247" s="236"/>
      <c r="R247" s="236"/>
      <c r="S247" s="236"/>
      <c r="T247" s="237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8" t="s">
        <v>145</v>
      </c>
      <c r="AU247" s="238" t="s">
        <v>85</v>
      </c>
      <c r="AV247" s="13" t="s">
        <v>87</v>
      </c>
      <c r="AW247" s="13" t="s">
        <v>37</v>
      </c>
      <c r="AX247" s="13" t="s">
        <v>77</v>
      </c>
      <c r="AY247" s="238" t="s">
        <v>135</v>
      </c>
    </row>
    <row r="248" s="15" customFormat="1">
      <c r="A248" s="15"/>
      <c r="B248" s="250"/>
      <c r="C248" s="251"/>
      <c r="D248" s="219" t="s">
        <v>145</v>
      </c>
      <c r="E248" s="252" t="s">
        <v>19</v>
      </c>
      <c r="F248" s="253" t="s">
        <v>157</v>
      </c>
      <c r="G248" s="251"/>
      <c r="H248" s="254">
        <v>48</v>
      </c>
      <c r="I248" s="255"/>
      <c r="J248" s="251"/>
      <c r="K248" s="251"/>
      <c r="L248" s="256"/>
      <c r="M248" s="257"/>
      <c r="N248" s="258"/>
      <c r="O248" s="258"/>
      <c r="P248" s="258"/>
      <c r="Q248" s="258"/>
      <c r="R248" s="258"/>
      <c r="S248" s="258"/>
      <c r="T248" s="259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60" t="s">
        <v>145</v>
      </c>
      <c r="AU248" s="260" t="s">
        <v>85</v>
      </c>
      <c r="AV248" s="15" t="s">
        <v>141</v>
      </c>
      <c r="AW248" s="15" t="s">
        <v>37</v>
      </c>
      <c r="AX248" s="15" t="s">
        <v>85</v>
      </c>
      <c r="AY248" s="260" t="s">
        <v>135</v>
      </c>
    </row>
    <row r="249" s="2" customFormat="1" ht="16.5" customHeight="1">
      <c r="A249" s="40"/>
      <c r="B249" s="41"/>
      <c r="C249" s="261" t="s">
        <v>316</v>
      </c>
      <c r="D249" s="261" t="s">
        <v>185</v>
      </c>
      <c r="E249" s="262" t="s">
        <v>186</v>
      </c>
      <c r="F249" s="263" t="s">
        <v>187</v>
      </c>
      <c r="G249" s="264" t="s">
        <v>160</v>
      </c>
      <c r="H249" s="265">
        <v>14.4</v>
      </c>
      <c r="I249" s="266"/>
      <c r="J249" s="267">
        <f>ROUND(I249*H249,2)</f>
        <v>0</v>
      </c>
      <c r="K249" s="263" t="s">
        <v>188</v>
      </c>
      <c r="L249" s="268"/>
      <c r="M249" s="269" t="s">
        <v>19</v>
      </c>
      <c r="N249" s="270" t="s">
        <v>48</v>
      </c>
      <c r="O249" s="86"/>
      <c r="P249" s="208">
        <f>O249*H249</f>
        <v>0</v>
      </c>
      <c r="Q249" s="208">
        <v>0</v>
      </c>
      <c r="R249" s="208">
        <f>Q249*H249</f>
        <v>0</v>
      </c>
      <c r="S249" s="208">
        <v>0</v>
      </c>
      <c r="T249" s="209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10" t="s">
        <v>189</v>
      </c>
      <c r="AT249" s="210" t="s">
        <v>185</v>
      </c>
      <c r="AU249" s="210" t="s">
        <v>85</v>
      </c>
      <c r="AY249" s="19" t="s">
        <v>135</v>
      </c>
      <c r="BE249" s="211">
        <f>IF(N249="základní",J249,0)</f>
        <v>0</v>
      </c>
      <c r="BF249" s="211">
        <f>IF(N249="snížená",J249,0)</f>
        <v>0</v>
      </c>
      <c r="BG249" s="211">
        <f>IF(N249="zákl. přenesená",J249,0)</f>
        <v>0</v>
      </c>
      <c r="BH249" s="211">
        <f>IF(N249="sníž. přenesená",J249,0)</f>
        <v>0</v>
      </c>
      <c r="BI249" s="211">
        <f>IF(N249="nulová",J249,0)</f>
        <v>0</v>
      </c>
      <c r="BJ249" s="19" t="s">
        <v>85</v>
      </c>
      <c r="BK249" s="211">
        <f>ROUND(I249*H249,2)</f>
        <v>0</v>
      </c>
      <c r="BL249" s="19" t="s">
        <v>141</v>
      </c>
      <c r="BM249" s="210" t="s">
        <v>317</v>
      </c>
    </row>
    <row r="250" s="13" customFormat="1">
      <c r="A250" s="13"/>
      <c r="B250" s="228"/>
      <c r="C250" s="229"/>
      <c r="D250" s="219" t="s">
        <v>145</v>
      </c>
      <c r="E250" s="229"/>
      <c r="F250" s="231" t="s">
        <v>318</v>
      </c>
      <c r="G250" s="229"/>
      <c r="H250" s="232">
        <v>14.4</v>
      </c>
      <c r="I250" s="233"/>
      <c r="J250" s="229"/>
      <c r="K250" s="229"/>
      <c r="L250" s="234"/>
      <c r="M250" s="235"/>
      <c r="N250" s="236"/>
      <c r="O250" s="236"/>
      <c r="P250" s="236"/>
      <c r="Q250" s="236"/>
      <c r="R250" s="236"/>
      <c r="S250" s="236"/>
      <c r="T250" s="237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8" t="s">
        <v>145</v>
      </c>
      <c r="AU250" s="238" t="s">
        <v>85</v>
      </c>
      <c r="AV250" s="13" t="s">
        <v>87</v>
      </c>
      <c r="AW250" s="13" t="s">
        <v>4</v>
      </c>
      <c r="AX250" s="13" t="s">
        <v>85</v>
      </c>
      <c r="AY250" s="238" t="s">
        <v>135</v>
      </c>
    </row>
    <row r="251" s="2" customFormat="1" ht="16.5" customHeight="1">
      <c r="A251" s="40"/>
      <c r="B251" s="41"/>
      <c r="C251" s="261" t="s">
        <v>319</v>
      </c>
      <c r="D251" s="261" t="s">
        <v>185</v>
      </c>
      <c r="E251" s="262" t="s">
        <v>195</v>
      </c>
      <c r="F251" s="263" t="s">
        <v>196</v>
      </c>
      <c r="G251" s="264" t="s">
        <v>160</v>
      </c>
      <c r="H251" s="265">
        <v>9.5999999999999996</v>
      </c>
      <c r="I251" s="266"/>
      <c r="J251" s="267">
        <f>ROUND(I251*H251,2)</f>
        <v>0</v>
      </c>
      <c r="K251" s="263" t="s">
        <v>19</v>
      </c>
      <c r="L251" s="268"/>
      <c r="M251" s="269" t="s">
        <v>19</v>
      </c>
      <c r="N251" s="270" t="s">
        <v>48</v>
      </c>
      <c r="O251" s="86"/>
      <c r="P251" s="208">
        <f>O251*H251</f>
        <v>0</v>
      </c>
      <c r="Q251" s="208">
        <v>0</v>
      </c>
      <c r="R251" s="208">
        <f>Q251*H251</f>
        <v>0</v>
      </c>
      <c r="S251" s="208">
        <v>0</v>
      </c>
      <c r="T251" s="209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10" t="s">
        <v>189</v>
      </c>
      <c r="AT251" s="210" t="s">
        <v>185</v>
      </c>
      <c r="AU251" s="210" t="s">
        <v>85</v>
      </c>
      <c r="AY251" s="19" t="s">
        <v>135</v>
      </c>
      <c r="BE251" s="211">
        <f>IF(N251="základní",J251,0)</f>
        <v>0</v>
      </c>
      <c r="BF251" s="211">
        <f>IF(N251="snížená",J251,0)</f>
        <v>0</v>
      </c>
      <c r="BG251" s="211">
        <f>IF(N251="zákl. přenesená",J251,0)</f>
        <v>0</v>
      </c>
      <c r="BH251" s="211">
        <f>IF(N251="sníž. přenesená",J251,0)</f>
        <v>0</v>
      </c>
      <c r="BI251" s="211">
        <f>IF(N251="nulová",J251,0)</f>
        <v>0</v>
      </c>
      <c r="BJ251" s="19" t="s">
        <v>85</v>
      </c>
      <c r="BK251" s="211">
        <f>ROUND(I251*H251,2)</f>
        <v>0</v>
      </c>
      <c r="BL251" s="19" t="s">
        <v>141</v>
      </c>
      <c r="BM251" s="210" t="s">
        <v>320</v>
      </c>
    </row>
    <row r="252" s="13" customFormat="1">
      <c r="A252" s="13"/>
      <c r="B252" s="228"/>
      <c r="C252" s="229"/>
      <c r="D252" s="219" t="s">
        <v>145</v>
      </c>
      <c r="E252" s="229"/>
      <c r="F252" s="231" t="s">
        <v>321</v>
      </c>
      <c r="G252" s="229"/>
      <c r="H252" s="232">
        <v>9.5999999999999996</v>
      </c>
      <c r="I252" s="233"/>
      <c r="J252" s="229"/>
      <c r="K252" s="229"/>
      <c r="L252" s="234"/>
      <c r="M252" s="235"/>
      <c r="N252" s="236"/>
      <c r="O252" s="236"/>
      <c r="P252" s="236"/>
      <c r="Q252" s="236"/>
      <c r="R252" s="236"/>
      <c r="S252" s="236"/>
      <c r="T252" s="237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8" t="s">
        <v>145</v>
      </c>
      <c r="AU252" s="238" t="s">
        <v>85</v>
      </c>
      <c r="AV252" s="13" t="s">
        <v>87</v>
      </c>
      <c r="AW252" s="13" t="s">
        <v>4</v>
      </c>
      <c r="AX252" s="13" t="s">
        <v>85</v>
      </c>
      <c r="AY252" s="238" t="s">
        <v>135</v>
      </c>
    </row>
    <row r="253" s="2" customFormat="1" ht="24.15" customHeight="1">
      <c r="A253" s="40"/>
      <c r="B253" s="41"/>
      <c r="C253" s="199" t="s">
        <v>322</v>
      </c>
      <c r="D253" s="199" t="s">
        <v>136</v>
      </c>
      <c r="E253" s="200" t="s">
        <v>323</v>
      </c>
      <c r="F253" s="201" t="s">
        <v>324</v>
      </c>
      <c r="G253" s="202" t="s">
        <v>302</v>
      </c>
      <c r="H253" s="203">
        <v>12</v>
      </c>
      <c r="I253" s="204"/>
      <c r="J253" s="205">
        <f>ROUND(I253*H253,2)</f>
        <v>0</v>
      </c>
      <c r="K253" s="201" t="s">
        <v>140</v>
      </c>
      <c r="L253" s="46"/>
      <c r="M253" s="206" t="s">
        <v>19</v>
      </c>
      <c r="N253" s="207" t="s">
        <v>48</v>
      </c>
      <c r="O253" s="86"/>
      <c r="P253" s="208">
        <f>O253*H253</f>
        <v>0</v>
      </c>
      <c r="Q253" s="208">
        <v>0</v>
      </c>
      <c r="R253" s="208">
        <f>Q253*H253</f>
        <v>0</v>
      </c>
      <c r="S253" s="208">
        <v>0</v>
      </c>
      <c r="T253" s="209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10" t="s">
        <v>141</v>
      </c>
      <c r="AT253" s="210" t="s">
        <v>136</v>
      </c>
      <c r="AU253" s="210" t="s">
        <v>85</v>
      </c>
      <c r="AY253" s="19" t="s">
        <v>135</v>
      </c>
      <c r="BE253" s="211">
        <f>IF(N253="základní",J253,0)</f>
        <v>0</v>
      </c>
      <c r="BF253" s="211">
        <f>IF(N253="snížená",J253,0)</f>
        <v>0</v>
      </c>
      <c r="BG253" s="211">
        <f>IF(N253="zákl. přenesená",J253,0)</f>
        <v>0</v>
      </c>
      <c r="BH253" s="211">
        <f>IF(N253="sníž. přenesená",J253,0)</f>
        <v>0</v>
      </c>
      <c r="BI253" s="211">
        <f>IF(N253="nulová",J253,0)</f>
        <v>0</v>
      </c>
      <c r="BJ253" s="19" t="s">
        <v>85</v>
      </c>
      <c r="BK253" s="211">
        <f>ROUND(I253*H253,2)</f>
        <v>0</v>
      </c>
      <c r="BL253" s="19" t="s">
        <v>141</v>
      </c>
      <c r="BM253" s="210" t="s">
        <v>325</v>
      </c>
    </row>
    <row r="254" s="2" customFormat="1">
      <c r="A254" s="40"/>
      <c r="B254" s="41"/>
      <c r="C254" s="42"/>
      <c r="D254" s="212" t="s">
        <v>143</v>
      </c>
      <c r="E254" s="42"/>
      <c r="F254" s="213" t="s">
        <v>326</v>
      </c>
      <c r="G254" s="42"/>
      <c r="H254" s="42"/>
      <c r="I254" s="214"/>
      <c r="J254" s="42"/>
      <c r="K254" s="42"/>
      <c r="L254" s="46"/>
      <c r="M254" s="215"/>
      <c r="N254" s="216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143</v>
      </c>
      <c r="AU254" s="19" t="s">
        <v>85</v>
      </c>
    </row>
    <row r="255" s="2" customFormat="1" ht="16.5" customHeight="1">
      <c r="A255" s="40"/>
      <c r="B255" s="41"/>
      <c r="C255" s="261" t="s">
        <v>327</v>
      </c>
      <c r="D255" s="261" t="s">
        <v>185</v>
      </c>
      <c r="E255" s="262" t="s">
        <v>328</v>
      </c>
      <c r="F255" s="263" t="s">
        <v>329</v>
      </c>
      <c r="G255" s="264" t="s">
        <v>302</v>
      </c>
      <c r="H255" s="265">
        <v>6</v>
      </c>
      <c r="I255" s="266"/>
      <c r="J255" s="267">
        <f>ROUND(I255*H255,2)</f>
        <v>0</v>
      </c>
      <c r="K255" s="263" t="s">
        <v>19</v>
      </c>
      <c r="L255" s="268"/>
      <c r="M255" s="269" t="s">
        <v>19</v>
      </c>
      <c r="N255" s="270" t="s">
        <v>48</v>
      </c>
      <c r="O255" s="86"/>
      <c r="P255" s="208">
        <f>O255*H255</f>
        <v>0</v>
      </c>
      <c r="Q255" s="208">
        <v>0.050000000000000003</v>
      </c>
      <c r="R255" s="208">
        <f>Q255*H255</f>
        <v>0.30000000000000004</v>
      </c>
      <c r="S255" s="208">
        <v>0</v>
      </c>
      <c r="T255" s="209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10" t="s">
        <v>189</v>
      </c>
      <c r="AT255" s="210" t="s">
        <v>185</v>
      </c>
      <c r="AU255" s="210" t="s">
        <v>85</v>
      </c>
      <c r="AY255" s="19" t="s">
        <v>135</v>
      </c>
      <c r="BE255" s="211">
        <f>IF(N255="základní",J255,0)</f>
        <v>0</v>
      </c>
      <c r="BF255" s="211">
        <f>IF(N255="snížená",J255,0)</f>
        <v>0</v>
      </c>
      <c r="BG255" s="211">
        <f>IF(N255="zákl. přenesená",J255,0)</f>
        <v>0</v>
      </c>
      <c r="BH255" s="211">
        <f>IF(N255="sníž. přenesená",J255,0)</f>
        <v>0</v>
      </c>
      <c r="BI255" s="211">
        <f>IF(N255="nulová",J255,0)</f>
        <v>0</v>
      </c>
      <c r="BJ255" s="19" t="s">
        <v>85</v>
      </c>
      <c r="BK255" s="211">
        <f>ROUND(I255*H255,2)</f>
        <v>0</v>
      </c>
      <c r="BL255" s="19" t="s">
        <v>141</v>
      </c>
      <c r="BM255" s="210" t="s">
        <v>330</v>
      </c>
    </row>
    <row r="256" s="2" customFormat="1" ht="16.5" customHeight="1">
      <c r="A256" s="40"/>
      <c r="B256" s="41"/>
      <c r="C256" s="261" t="s">
        <v>331</v>
      </c>
      <c r="D256" s="261" t="s">
        <v>185</v>
      </c>
      <c r="E256" s="262" t="s">
        <v>332</v>
      </c>
      <c r="F256" s="263" t="s">
        <v>333</v>
      </c>
      <c r="G256" s="264" t="s">
        <v>302</v>
      </c>
      <c r="H256" s="265">
        <v>1</v>
      </c>
      <c r="I256" s="266"/>
      <c r="J256" s="267">
        <f>ROUND(I256*H256,2)</f>
        <v>0</v>
      </c>
      <c r="K256" s="263" t="s">
        <v>19</v>
      </c>
      <c r="L256" s="268"/>
      <c r="M256" s="269" t="s">
        <v>19</v>
      </c>
      <c r="N256" s="270" t="s">
        <v>48</v>
      </c>
      <c r="O256" s="86"/>
      <c r="P256" s="208">
        <f>O256*H256</f>
        <v>0</v>
      </c>
      <c r="Q256" s="208">
        <v>0.050000000000000003</v>
      </c>
      <c r="R256" s="208">
        <f>Q256*H256</f>
        <v>0.050000000000000003</v>
      </c>
      <c r="S256" s="208">
        <v>0</v>
      </c>
      <c r="T256" s="209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10" t="s">
        <v>189</v>
      </c>
      <c r="AT256" s="210" t="s">
        <v>185</v>
      </c>
      <c r="AU256" s="210" t="s">
        <v>85</v>
      </c>
      <c r="AY256" s="19" t="s">
        <v>135</v>
      </c>
      <c r="BE256" s="211">
        <f>IF(N256="základní",J256,0)</f>
        <v>0</v>
      </c>
      <c r="BF256" s="211">
        <f>IF(N256="snížená",J256,0)</f>
        <v>0</v>
      </c>
      <c r="BG256" s="211">
        <f>IF(N256="zákl. přenesená",J256,0)</f>
        <v>0</v>
      </c>
      <c r="BH256" s="211">
        <f>IF(N256="sníž. přenesená",J256,0)</f>
        <v>0</v>
      </c>
      <c r="BI256" s="211">
        <f>IF(N256="nulová",J256,0)</f>
        <v>0</v>
      </c>
      <c r="BJ256" s="19" t="s">
        <v>85</v>
      </c>
      <c r="BK256" s="211">
        <f>ROUND(I256*H256,2)</f>
        <v>0</v>
      </c>
      <c r="BL256" s="19" t="s">
        <v>141</v>
      </c>
      <c r="BM256" s="210" t="s">
        <v>334</v>
      </c>
    </row>
    <row r="257" s="2" customFormat="1" ht="16.5" customHeight="1">
      <c r="A257" s="40"/>
      <c r="B257" s="41"/>
      <c r="C257" s="261" t="s">
        <v>335</v>
      </c>
      <c r="D257" s="261" t="s">
        <v>185</v>
      </c>
      <c r="E257" s="262" t="s">
        <v>336</v>
      </c>
      <c r="F257" s="263" t="s">
        <v>337</v>
      </c>
      <c r="G257" s="264" t="s">
        <v>302</v>
      </c>
      <c r="H257" s="265">
        <v>3</v>
      </c>
      <c r="I257" s="266"/>
      <c r="J257" s="267">
        <f>ROUND(I257*H257,2)</f>
        <v>0</v>
      </c>
      <c r="K257" s="263" t="s">
        <v>19</v>
      </c>
      <c r="L257" s="268"/>
      <c r="M257" s="269" t="s">
        <v>19</v>
      </c>
      <c r="N257" s="270" t="s">
        <v>48</v>
      </c>
      <c r="O257" s="86"/>
      <c r="P257" s="208">
        <f>O257*H257</f>
        <v>0</v>
      </c>
      <c r="Q257" s="208">
        <v>0.050000000000000003</v>
      </c>
      <c r="R257" s="208">
        <f>Q257*H257</f>
        <v>0.15000000000000002</v>
      </c>
      <c r="S257" s="208">
        <v>0</v>
      </c>
      <c r="T257" s="209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10" t="s">
        <v>189</v>
      </c>
      <c r="AT257" s="210" t="s">
        <v>185</v>
      </c>
      <c r="AU257" s="210" t="s">
        <v>85</v>
      </c>
      <c r="AY257" s="19" t="s">
        <v>135</v>
      </c>
      <c r="BE257" s="211">
        <f>IF(N257="základní",J257,0)</f>
        <v>0</v>
      </c>
      <c r="BF257" s="211">
        <f>IF(N257="snížená",J257,0)</f>
        <v>0</v>
      </c>
      <c r="BG257" s="211">
        <f>IF(N257="zákl. přenesená",J257,0)</f>
        <v>0</v>
      </c>
      <c r="BH257" s="211">
        <f>IF(N257="sníž. přenesená",J257,0)</f>
        <v>0</v>
      </c>
      <c r="BI257" s="211">
        <f>IF(N257="nulová",J257,0)</f>
        <v>0</v>
      </c>
      <c r="BJ257" s="19" t="s">
        <v>85</v>
      </c>
      <c r="BK257" s="211">
        <f>ROUND(I257*H257,2)</f>
        <v>0</v>
      </c>
      <c r="BL257" s="19" t="s">
        <v>141</v>
      </c>
      <c r="BM257" s="210" t="s">
        <v>338</v>
      </c>
    </row>
    <row r="258" s="2" customFormat="1" ht="16.5" customHeight="1">
      <c r="A258" s="40"/>
      <c r="B258" s="41"/>
      <c r="C258" s="261" t="s">
        <v>339</v>
      </c>
      <c r="D258" s="261" t="s">
        <v>185</v>
      </c>
      <c r="E258" s="262" t="s">
        <v>340</v>
      </c>
      <c r="F258" s="263" t="s">
        <v>341</v>
      </c>
      <c r="G258" s="264" t="s">
        <v>302</v>
      </c>
      <c r="H258" s="265">
        <v>2</v>
      </c>
      <c r="I258" s="266"/>
      <c r="J258" s="267">
        <f>ROUND(I258*H258,2)</f>
        <v>0</v>
      </c>
      <c r="K258" s="263" t="s">
        <v>19</v>
      </c>
      <c r="L258" s="268"/>
      <c r="M258" s="269" t="s">
        <v>19</v>
      </c>
      <c r="N258" s="270" t="s">
        <v>48</v>
      </c>
      <c r="O258" s="86"/>
      <c r="P258" s="208">
        <f>O258*H258</f>
        <v>0</v>
      </c>
      <c r="Q258" s="208">
        <v>0.050000000000000003</v>
      </c>
      <c r="R258" s="208">
        <f>Q258*H258</f>
        <v>0.10000000000000001</v>
      </c>
      <c r="S258" s="208">
        <v>0</v>
      </c>
      <c r="T258" s="209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10" t="s">
        <v>189</v>
      </c>
      <c r="AT258" s="210" t="s">
        <v>185</v>
      </c>
      <c r="AU258" s="210" t="s">
        <v>85</v>
      </c>
      <c r="AY258" s="19" t="s">
        <v>135</v>
      </c>
      <c r="BE258" s="211">
        <f>IF(N258="základní",J258,0)</f>
        <v>0</v>
      </c>
      <c r="BF258" s="211">
        <f>IF(N258="snížená",J258,0)</f>
        <v>0</v>
      </c>
      <c r="BG258" s="211">
        <f>IF(N258="zákl. přenesená",J258,0)</f>
        <v>0</v>
      </c>
      <c r="BH258" s="211">
        <f>IF(N258="sníž. přenesená",J258,0)</f>
        <v>0</v>
      </c>
      <c r="BI258" s="211">
        <f>IF(N258="nulová",J258,0)</f>
        <v>0</v>
      </c>
      <c r="BJ258" s="19" t="s">
        <v>85</v>
      </c>
      <c r="BK258" s="211">
        <f>ROUND(I258*H258,2)</f>
        <v>0</v>
      </c>
      <c r="BL258" s="19" t="s">
        <v>141</v>
      </c>
      <c r="BM258" s="210" t="s">
        <v>342</v>
      </c>
    </row>
    <row r="259" s="2" customFormat="1" ht="21.75" customHeight="1">
      <c r="A259" s="40"/>
      <c r="B259" s="41"/>
      <c r="C259" s="199" t="s">
        <v>343</v>
      </c>
      <c r="D259" s="199" t="s">
        <v>136</v>
      </c>
      <c r="E259" s="200" t="s">
        <v>344</v>
      </c>
      <c r="F259" s="201" t="s">
        <v>345</v>
      </c>
      <c r="G259" s="202" t="s">
        <v>302</v>
      </c>
      <c r="H259" s="203">
        <v>12</v>
      </c>
      <c r="I259" s="204"/>
      <c r="J259" s="205">
        <f>ROUND(I259*H259,2)</f>
        <v>0</v>
      </c>
      <c r="K259" s="201" t="s">
        <v>140</v>
      </c>
      <c r="L259" s="46"/>
      <c r="M259" s="206" t="s">
        <v>19</v>
      </c>
      <c r="N259" s="207" t="s">
        <v>48</v>
      </c>
      <c r="O259" s="86"/>
      <c r="P259" s="208">
        <f>O259*H259</f>
        <v>0</v>
      </c>
      <c r="Q259" s="208">
        <v>0</v>
      </c>
      <c r="R259" s="208">
        <f>Q259*H259</f>
        <v>0</v>
      </c>
      <c r="S259" s="208">
        <v>0</v>
      </c>
      <c r="T259" s="209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10" t="s">
        <v>141</v>
      </c>
      <c r="AT259" s="210" t="s">
        <v>136</v>
      </c>
      <c r="AU259" s="210" t="s">
        <v>85</v>
      </c>
      <c r="AY259" s="19" t="s">
        <v>135</v>
      </c>
      <c r="BE259" s="211">
        <f>IF(N259="základní",J259,0)</f>
        <v>0</v>
      </c>
      <c r="BF259" s="211">
        <f>IF(N259="snížená",J259,0)</f>
        <v>0</v>
      </c>
      <c r="BG259" s="211">
        <f>IF(N259="zákl. přenesená",J259,0)</f>
        <v>0</v>
      </c>
      <c r="BH259" s="211">
        <f>IF(N259="sníž. přenesená",J259,0)</f>
        <v>0</v>
      </c>
      <c r="BI259" s="211">
        <f>IF(N259="nulová",J259,0)</f>
        <v>0</v>
      </c>
      <c r="BJ259" s="19" t="s">
        <v>85</v>
      </c>
      <c r="BK259" s="211">
        <f>ROUND(I259*H259,2)</f>
        <v>0</v>
      </c>
      <c r="BL259" s="19" t="s">
        <v>141</v>
      </c>
      <c r="BM259" s="210" t="s">
        <v>346</v>
      </c>
    </row>
    <row r="260" s="2" customFormat="1">
      <c r="A260" s="40"/>
      <c r="B260" s="41"/>
      <c r="C260" s="42"/>
      <c r="D260" s="212" t="s">
        <v>143</v>
      </c>
      <c r="E260" s="42"/>
      <c r="F260" s="213" t="s">
        <v>347</v>
      </c>
      <c r="G260" s="42"/>
      <c r="H260" s="42"/>
      <c r="I260" s="214"/>
      <c r="J260" s="42"/>
      <c r="K260" s="42"/>
      <c r="L260" s="46"/>
      <c r="M260" s="215"/>
      <c r="N260" s="216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143</v>
      </c>
      <c r="AU260" s="19" t="s">
        <v>85</v>
      </c>
    </row>
    <row r="261" s="2" customFormat="1" ht="16.5" customHeight="1">
      <c r="A261" s="40"/>
      <c r="B261" s="41"/>
      <c r="C261" s="199" t="s">
        <v>348</v>
      </c>
      <c r="D261" s="199" t="s">
        <v>136</v>
      </c>
      <c r="E261" s="200" t="s">
        <v>349</v>
      </c>
      <c r="F261" s="201" t="s">
        <v>350</v>
      </c>
      <c r="G261" s="202" t="s">
        <v>139</v>
      </c>
      <c r="H261" s="203">
        <v>9.4250000000000007</v>
      </c>
      <c r="I261" s="204"/>
      <c r="J261" s="205">
        <f>ROUND(I261*H261,2)</f>
        <v>0</v>
      </c>
      <c r="K261" s="201" t="s">
        <v>140</v>
      </c>
      <c r="L261" s="46"/>
      <c r="M261" s="206" t="s">
        <v>19</v>
      </c>
      <c r="N261" s="207" t="s">
        <v>48</v>
      </c>
      <c r="O261" s="86"/>
      <c r="P261" s="208">
        <f>O261*H261</f>
        <v>0</v>
      </c>
      <c r="Q261" s="208">
        <v>0</v>
      </c>
      <c r="R261" s="208">
        <f>Q261*H261</f>
        <v>0</v>
      </c>
      <c r="S261" s="208">
        <v>0</v>
      </c>
      <c r="T261" s="209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10" t="s">
        <v>141</v>
      </c>
      <c r="AT261" s="210" t="s">
        <v>136</v>
      </c>
      <c r="AU261" s="210" t="s">
        <v>85</v>
      </c>
      <c r="AY261" s="19" t="s">
        <v>135</v>
      </c>
      <c r="BE261" s="211">
        <f>IF(N261="základní",J261,0)</f>
        <v>0</v>
      </c>
      <c r="BF261" s="211">
        <f>IF(N261="snížená",J261,0)</f>
        <v>0</v>
      </c>
      <c r="BG261" s="211">
        <f>IF(N261="zákl. přenesená",J261,0)</f>
        <v>0</v>
      </c>
      <c r="BH261" s="211">
        <f>IF(N261="sníž. přenesená",J261,0)</f>
        <v>0</v>
      </c>
      <c r="BI261" s="211">
        <f>IF(N261="nulová",J261,0)</f>
        <v>0</v>
      </c>
      <c r="BJ261" s="19" t="s">
        <v>85</v>
      </c>
      <c r="BK261" s="211">
        <f>ROUND(I261*H261,2)</f>
        <v>0</v>
      </c>
      <c r="BL261" s="19" t="s">
        <v>141</v>
      </c>
      <c r="BM261" s="210" t="s">
        <v>351</v>
      </c>
    </row>
    <row r="262" s="2" customFormat="1">
      <c r="A262" s="40"/>
      <c r="B262" s="41"/>
      <c r="C262" s="42"/>
      <c r="D262" s="212" t="s">
        <v>143</v>
      </c>
      <c r="E262" s="42"/>
      <c r="F262" s="213" t="s">
        <v>352</v>
      </c>
      <c r="G262" s="42"/>
      <c r="H262" s="42"/>
      <c r="I262" s="214"/>
      <c r="J262" s="42"/>
      <c r="K262" s="42"/>
      <c r="L262" s="46"/>
      <c r="M262" s="215"/>
      <c r="N262" s="216"/>
      <c r="O262" s="86"/>
      <c r="P262" s="86"/>
      <c r="Q262" s="86"/>
      <c r="R262" s="86"/>
      <c r="S262" s="86"/>
      <c r="T262" s="87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9" t="s">
        <v>143</v>
      </c>
      <c r="AU262" s="19" t="s">
        <v>85</v>
      </c>
    </row>
    <row r="263" s="13" customFormat="1">
      <c r="A263" s="13"/>
      <c r="B263" s="228"/>
      <c r="C263" s="229"/>
      <c r="D263" s="219" t="s">
        <v>145</v>
      </c>
      <c r="E263" s="230" t="s">
        <v>19</v>
      </c>
      <c r="F263" s="231" t="s">
        <v>353</v>
      </c>
      <c r="G263" s="229"/>
      <c r="H263" s="232">
        <v>9.4250000000000007</v>
      </c>
      <c r="I263" s="233"/>
      <c r="J263" s="229"/>
      <c r="K263" s="229"/>
      <c r="L263" s="234"/>
      <c r="M263" s="235"/>
      <c r="N263" s="236"/>
      <c r="O263" s="236"/>
      <c r="P263" s="236"/>
      <c r="Q263" s="236"/>
      <c r="R263" s="236"/>
      <c r="S263" s="236"/>
      <c r="T263" s="237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8" t="s">
        <v>145</v>
      </c>
      <c r="AU263" s="238" t="s">
        <v>85</v>
      </c>
      <c r="AV263" s="13" t="s">
        <v>87</v>
      </c>
      <c r="AW263" s="13" t="s">
        <v>37</v>
      </c>
      <c r="AX263" s="13" t="s">
        <v>77</v>
      </c>
      <c r="AY263" s="238" t="s">
        <v>135</v>
      </c>
    </row>
    <row r="264" s="15" customFormat="1">
      <c r="A264" s="15"/>
      <c r="B264" s="250"/>
      <c r="C264" s="251"/>
      <c r="D264" s="219" t="s">
        <v>145</v>
      </c>
      <c r="E264" s="252" t="s">
        <v>19</v>
      </c>
      <c r="F264" s="253" t="s">
        <v>157</v>
      </c>
      <c r="G264" s="251"/>
      <c r="H264" s="254">
        <v>9.4250000000000007</v>
      </c>
      <c r="I264" s="255"/>
      <c r="J264" s="251"/>
      <c r="K264" s="251"/>
      <c r="L264" s="256"/>
      <c r="M264" s="257"/>
      <c r="N264" s="258"/>
      <c r="O264" s="258"/>
      <c r="P264" s="258"/>
      <c r="Q264" s="258"/>
      <c r="R264" s="258"/>
      <c r="S264" s="258"/>
      <c r="T264" s="259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T264" s="260" t="s">
        <v>145</v>
      </c>
      <c r="AU264" s="260" t="s">
        <v>85</v>
      </c>
      <c r="AV264" s="15" t="s">
        <v>141</v>
      </c>
      <c r="AW264" s="15" t="s">
        <v>37</v>
      </c>
      <c r="AX264" s="15" t="s">
        <v>85</v>
      </c>
      <c r="AY264" s="260" t="s">
        <v>135</v>
      </c>
    </row>
    <row r="265" s="2" customFormat="1" ht="16.5" customHeight="1">
      <c r="A265" s="40"/>
      <c r="B265" s="41"/>
      <c r="C265" s="261" t="s">
        <v>354</v>
      </c>
      <c r="D265" s="261" t="s">
        <v>185</v>
      </c>
      <c r="E265" s="262" t="s">
        <v>355</v>
      </c>
      <c r="F265" s="263" t="s">
        <v>356</v>
      </c>
      <c r="G265" s="264" t="s">
        <v>160</v>
      </c>
      <c r="H265" s="265">
        <v>0.97099999999999997</v>
      </c>
      <c r="I265" s="266"/>
      <c r="J265" s="267">
        <f>ROUND(I265*H265,2)</f>
        <v>0</v>
      </c>
      <c r="K265" s="263" t="s">
        <v>188</v>
      </c>
      <c r="L265" s="268"/>
      <c r="M265" s="269" t="s">
        <v>19</v>
      </c>
      <c r="N265" s="270" t="s">
        <v>48</v>
      </c>
      <c r="O265" s="86"/>
      <c r="P265" s="208">
        <f>O265*H265</f>
        <v>0</v>
      </c>
      <c r="Q265" s="208">
        <v>0.20000000000000001</v>
      </c>
      <c r="R265" s="208">
        <f>Q265*H265</f>
        <v>0.19420000000000001</v>
      </c>
      <c r="S265" s="208">
        <v>0</v>
      </c>
      <c r="T265" s="209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10" t="s">
        <v>189</v>
      </c>
      <c r="AT265" s="210" t="s">
        <v>185</v>
      </c>
      <c r="AU265" s="210" t="s">
        <v>85</v>
      </c>
      <c r="AY265" s="19" t="s">
        <v>135</v>
      </c>
      <c r="BE265" s="211">
        <f>IF(N265="základní",J265,0)</f>
        <v>0</v>
      </c>
      <c r="BF265" s="211">
        <f>IF(N265="snížená",J265,0)</f>
        <v>0</v>
      </c>
      <c r="BG265" s="211">
        <f>IF(N265="zákl. přenesená",J265,0)</f>
        <v>0</v>
      </c>
      <c r="BH265" s="211">
        <f>IF(N265="sníž. přenesená",J265,0)</f>
        <v>0</v>
      </c>
      <c r="BI265" s="211">
        <f>IF(N265="nulová",J265,0)</f>
        <v>0</v>
      </c>
      <c r="BJ265" s="19" t="s">
        <v>85</v>
      </c>
      <c r="BK265" s="211">
        <f>ROUND(I265*H265,2)</f>
        <v>0</v>
      </c>
      <c r="BL265" s="19" t="s">
        <v>141</v>
      </c>
      <c r="BM265" s="210" t="s">
        <v>357</v>
      </c>
    </row>
    <row r="266" s="2" customFormat="1">
      <c r="A266" s="40"/>
      <c r="B266" s="41"/>
      <c r="C266" s="42"/>
      <c r="D266" s="219" t="s">
        <v>273</v>
      </c>
      <c r="E266" s="42"/>
      <c r="F266" s="271" t="s">
        <v>358</v>
      </c>
      <c r="G266" s="42"/>
      <c r="H266" s="42"/>
      <c r="I266" s="214"/>
      <c r="J266" s="42"/>
      <c r="K266" s="42"/>
      <c r="L266" s="46"/>
      <c r="M266" s="215"/>
      <c r="N266" s="216"/>
      <c r="O266" s="86"/>
      <c r="P266" s="86"/>
      <c r="Q266" s="86"/>
      <c r="R266" s="86"/>
      <c r="S266" s="86"/>
      <c r="T266" s="87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9" t="s">
        <v>273</v>
      </c>
      <c r="AU266" s="19" t="s">
        <v>85</v>
      </c>
    </row>
    <row r="267" s="13" customFormat="1">
      <c r="A267" s="13"/>
      <c r="B267" s="228"/>
      <c r="C267" s="229"/>
      <c r="D267" s="219" t="s">
        <v>145</v>
      </c>
      <c r="E267" s="229"/>
      <c r="F267" s="231" t="s">
        <v>359</v>
      </c>
      <c r="G267" s="229"/>
      <c r="H267" s="232">
        <v>0.97099999999999997</v>
      </c>
      <c r="I267" s="233"/>
      <c r="J267" s="229"/>
      <c r="K267" s="229"/>
      <c r="L267" s="234"/>
      <c r="M267" s="235"/>
      <c r="N267" s="236"/>
      <c r="O267" s="236"/>
      <c r="P267" s="236"/>
      <c r="Q267" s="236"/>
      <c r="R267" s="236"/>
      <c r="S267" s="236"/>
      <c r="T267" s="237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8" t="s">
        <v>145</v>
      </c>
      <c r="AU267" s="238" t="s">
        <v>85</v>
      </c>
      <c r="AV267" s="13" t="s">
        <v>87</v>
      </c>
      <c r="AW267" s="13" t="s">
        <v>4</v>
      </c>
      <c r="AX267" s="13" t="s">
        <v>85</v>
      </c>
      <c r="AY267" s="238" t="s">
        <v>135</v>
      </c>
    </row>
    <row r="268" s="2" customFormat="1" ht="16.5" customHeight="1">
      <c r="A268" s="40"/>
      <c r="B268" s="41"/>
      <c r="C268" s="199" t="s">
        <v>360</v>
      </c>
      <c r="D268" s="199" t="s">
        <v>136</v>
      </c>
      <c r="E268" s="200" t="s">
        <v>361</v>
      </c>
      <c r="F268" s="201" t="s">
        <v>362</v>
      </c>
      <c r="G268" s="202" t="s">
        <v>302</v>
      </c>
      <c r="H268" s="203">
        <v>12</v>
      </c>
      <c r="I268" s="204"/>
      <c r="J268" s="205">
        <f>ROUND(I268*H268,2)</f>
        <v>0</v>
      </c>
      <c r="K268" s="201" t="s">
        <v>140</v>
      </c>
      <c r="L268" s="46"/>
      <c r="M268" s="206" t="s">
        <v>19</v>
      </c>
      <c r="N268" s="207" t="s">
        <v>48</v>
      </c>
      <c r="O268" s="86"/>
      <c r="P268" s="208">
        <f>O268*H268</f>
        <v>0</v>
      </c>
      <c r="Q268" s="208">
        <v>0</v>
      </c>
      <c r="R268" s="208">
        <f>Q268*H268</f>
        <v>0</v>
      </c>
      <c r="S268" s="208">
        <v>0</v>
      </c>
      <c r="T268" s="209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10" t="s">
        <v>141</v>
      </c>
      <c r="AT268" s="210" t="s">
        <v>136</v>
      </c>
      <c r="AU268" s="210" t="s">
        <v>85</v>
      </c>
      <c r="AY268" s="19" t="s">
        <v>135</v>
      </c>
      <c r="BE268" s="211">
        <f>IF(N268="základní",J268,0)</f>
        <v>0</v>
      </c>
      <c r="BF268" s="211">
        <f>IF(N268="snížená",J268,0)</f>
        <v>0</v>
      </c>
      <c r="BG268" s="211">
        <f>IF(N268="zákl. přenesená",J268,0)</f>
        <v>0</v>
      </c>
      <c r="BH268" s="211">
        <f>IF(N268="sníž. přenesená",J268,0)</f>
        <v>0</v>
      </c>
      <c r="BI268" s="211">
        <f>IF(N268="nulová",J268,0)</f>
        <v>0</v>
      </c>
      <c r="BJ268" s="19" t="s">
        <v>85</v>
      </c>
      <c r="BK268" s="211">
        <f>ROUND(I268*H268,2)</f>
        <v>0</v>
      </c>
      <c r="BL268" s="19" t="s">
        <v>141</v>
      </c>
      <c r="BM268" s="210" t="s">
        <v>363</v>
      </c>
    </row>
    <row r="269" s="2" customFormat="1">
      <c r="A269" s="40"/>
      <c r="B269" s="41"/>
      <c r="C269" s="42"/>
      <c r="D269" s="212" t="s">
        <v>143</v>
      </c>
      <c r="E269" s="42"/>
      <c r="F269" s="213" t="s">
        <v>364</v>
      </c>
      <c r="G269" s="42"/>
      <c r="H269" s="42"/>
      <c r="I269" s="214"/>
      <c r="J269" s="42"/>
      <c r="K269" s="42"/>
      <c r="L269" s="46"/>
      <c r="M269" s="215"/>
      <c r="N269" s="216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143</v>
      </c>
      <c r="AU269" s="19" t="s">
        <v>85</v>
      </c>
    </row>
    <row r="270" s="2" customFormat="1" ht="16.5" customHeight="1">
      <c r="A270" s="40"/>
      <c r="B270" s="41"/>
      <c r="C270" s="199" t="s">
        <v>365</v>
      </c>
      <c r="D270" s="199" t="s">
        <v>136</v>
      </c>
      <c r="E270" s="200" t="s">
        <v>366</v>
      </c>
      <c r="F270" s="201" t="s">
        <v>367</v>
      </c>
      <c r="G270" s="202" t="s">
        <v>302</v>
      </c>
      <c r="H270" s="203">
        <v>12</v>
      </c>
      <c r="I270" s="204"/>
      <c r="J270" s="205">
        <f>ROUND(I270*H270,2)</f>
        <v>0</v>
      </c>
      <c r="K270" s="201" t="s">
        <v>188</v>
      </c>
      <c r="L270" s="46"/>
      <c r="M270" s="206" t="s">
        <v>19</v>
      </c>
      <c r="N270" s="207" t="s">
        <v>48</v>
      </c>
      <c r="O270" s="86"/>
      <c r="P270" s="208">
        <f>O270*H270</f>
        <v>0</v>
      </c>
      <c r="Q270" s="208">
        <v>0</v>
      </c>
      <c r="R270" s="208">
        <f>Q270*H270</f>
        <v>0</v>
      </c>
      <c r="S270" s="208">
        <v>0</v>
      </c>
      <c r="T270" s="209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10" t="s">
        <v>141</v>
      </c>
      <c r="AT270" s="210" t="s">
        <v>136</v>
      </c>
      <c r="AU270" s="210" t="s">
        <v>85</v>
      </c>
      <c r="AY270" s="19" t="s">
        <v>135</v>
      </c>
      <c r="BE270" s="211">
        <f>IF(N270="základní",J270,0)</f>
        <v>0</v>
      </c>
      <c r="BF270" s="211">
        <f>IF(N270="snížená",J270,0)</f>
        <v>0</v>
      </c>
      <c r="BG270" s="211">
        <f>IF(N270="zákl. přenesená",J270,0)</f>
        <v>0</v>
      </c>
      <c r="BH270" s="211">
        <f>IF(N270="sníž. přenesená",J270,0)</f>
        <v>0</v>
      </c>
      <c r="BI270" s="211">
        <f>IF(N270="nulová",J270,0)</f>
        <v>0</v>
      </c>
      <c r="BJ270" s="19" t="s">
        <v>85</v>
      </c>
      <c r="BK270" s="211">
        <f>ROUND(I270*H270,2)</f>
        <v>0</v>
      </c>
      <c r="BL270" s="19" t="s">
        <v>141</v>
      </c>
      <c r="BM270" s="210" t="s">
        <v>368</v>
      </c>
    </row>
    <row r="271" s="2" customFormat="1" ht="16.5" customHeight="1">
      <c r="A271" s="40"/>
      <c r="B271" s="41"/>
      <c r="C271" s="199" t="s">
        <v>369</v>
      </c>
      <c r="D271" s="199" t="s">
        <v>136</v>
      </c>
      <c r="E271" s="200" t="s">
        <v>370</v>
      </c>
      <c r="F271" s="201" t="s">
        <v>371</v>
      </c>
      <c r="G271" s="202" t="s">
        <v>302</v>
      </c>
      <c r="H271" s="203">
        <v>12</v>
      </c>
      <c r="I271" s="204"/>
      <c r="J271" s="205">
        <f>ROUND(I271*H271,2)</f>
        <v>0</v>
      </c>
      <c r="K271" s="201" t="s">
        <v>140</v>
      </c>
      <c r="L271" s="46"/>
      <c r="M271" s="206" t="s">
        <v>19</v>
      </c>
      <c r="N271" s="207" t="s">
        <v>48</v>
      </c>
      <c r="O271" s="86"/>
      <c r="P271" s="208">
        <f>O271*H271</f>
        <v>0</v>
      </c>
      <c r="Q271" s="208">
        <v>0</v>
      </c>
      <c r="R271" s="208">
        <f>Q271*H271</f>
        <v>0</v>
      </c>
      <c r="S271" s="208">
        <v>0</v>
      </c>
      <c r="T271" s="209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10" t="s">
        <v>141</v>
      </c>
      <c r="AT271" s="210" t="s">
        <v>136</v>
      </c>
      <c r="AU271" s="210" t="s">
        <v>85</v>
      </c>
      <c r="AY271" s="19" t="s">
        <v>135</v>
      </c>
      <c r="BE271" s="211">
        <f>IF(N271="základní",J271,0)</f>
        <v>0</v>
      </c>
      <c r="BF271" s="211">
        <f>IF(N271="snížená",J271,0)</f>
        <v>0</v>
      </c>
      <c r="BG271" s="211">
        <f>IF(N271="zákl. přenesená",J271,0)</f>
        <v>0</v>
      </c>
      <c r="BH271" s="211">
        <f>IF(N271="sníž. přenesená",J271,0)</f>
        <v>0</v>
      </c>
      <c r="BI271" s="211">
        <f>IF(N271="nulová",J271,0)</f>
        <v>0</v>
      </c>
      <c r="BJ271" s="19" t="s">
        <v>85</v>
      </c>
      <c r="BK271" s="211">
        <f>ROUND(I271*H271,2)</f>
        <v>0</v>
      </c>
      <c r="BL271" s="19" t="s">
        <v>141</v>
      </c>
      <c r="BM271" s="210" t="s">
        <v>372</v>
      </c>
    </row>
    <row r="272" s="2" customFormat="1">
      <c r="A272" s="40"/>
      <c r="B272" s="41"/>
      <c r="C272" s="42"/>
      <c r="D272" s="212" t="s">
        <v>143</v>
      </c>
      <c r="E272" s="42"/>
      <c r="F272" s="213" t="s">
        <v>373</v>
      </c>
      <c r="G272" s="42"/>
      <c r="H272" s="42"/>
      <c r="I272" s="214"/>
      <c r="J272" s="42"/>
      <c r="K272" s="42"/>
      <c r="L272" s="46"/>
      <c r="M272" s="215"/>
      <c r="N272" s="216"/>
      <c r="O272" s="86"/>
      <c r="P272" s="86"/>
      <c r="Q272" s="86"/>
      <c r="R272" s="86"/>
      <c r="S272" s="86"/>
      <c r="T272" s="87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T272" s="19" t="s">
        <v>143</v>
      </c>
      <c r="AU272" s="19" t="s">
        <v>85</v>
      </c>
    </row>
    <row r="273" s="2" customFormat="1" ht="16.5" customHeight="1">
      <c r="A273" s="40"/>
      <c r="B273" s="41"/>
      <c r="C273" s="261" t="s">
        <v>374</v>
      </c>
      <c r="D273" s="261" t="s">
        <v>185</v>
      </c>
      <c r="E273" s="262" t="s">
        <v>375</v>
      </c>
      <c r="F273" s="263" t="s">
        <v>376</v>
      </c>
      <c r="G273" s="264" t="s">
        <v>302</v>
      </c>
      <c r="H273" s="265">
        <v>12</v>
      </c>
      <c r="I273" s="266"/>
      <c r="J273" s="267">
        <f>ROUND(I273*H273,2)</f>
        <v>0</v>
      </c>
      <c r="K273" s="263" t="s">
        <v>140</v>
      </c>
      <c r="L273" s="268"/>
      <c r="M273" s="269" t="s">
        <v>19</v>
      </c>
      <c r="N273" s="270" t="s">
        <v>48</v>
      </c>
      <c r="O273" s="86"/>
      <c r="P273" s="208">
        <f>O273*H273</f>
        <v>0</v>
      </c>
      <c r="Q273" s="208">
        <v>0.00069999999999999999</v>
      </c>
      <c r="R273" s="208">
        <f>Q273*H273</f>
        <v>0.0083999999999999995</v>
      </c>
      <c r="S273" s="208">
        <v>0</v>
      </c>
      <c r="T273" s="209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10" t="s">
        <v>189</v>
      </c>
      <c r="AT273" s="210" t="s">
        <v>185</v>
      </c>
      <c r="AU273" s="210" t="s">
        <v>85</v>
      </c>
      <c r="AY273" s="19" t="s">
        <v>135</v>
      </c>
      <c r="BE273" s="211">
        <f>IF(N273="základní",J273,0)</f>
        <v>0</v>
      </c>
      <c r="BF273" s="211">
        <f>IF(N273="snížená",J273,0)</f>
        <v>0</v>
      </c>
      <c r="BG273" s="211">
        <f>IF(N273="zákl. přenesená",J273,0)</f>
        <v>0</v>
      </c>
      <c r="BH273" s="211">
        <f>IF(N273="sníž. přenesená",J273,0)</f>
        <v>0</v>
      </c>
      <c r="BI273" s="211">
        <f>IF(N273="nulová",J273,0)</f>
        <v>0</v>
      </c>
      <c r="BJ273" s="19" t="s">
        <v>85</v>
      </c>
      <c r="BK273" s="211">
        <f>ROUND(I273*H273,2)</f>
        <v>0</v>
      </c>
      <c r="BL273" s="19" t="s">
        <v>141</v>
      </c>
      <c r="BM273" s="210" t="s">
        <v>377</v>
      </c>
    </row>
    <row r="274" s="2" customFormat="1" ht="16.5" customHeight="1">
      <c r="A274" s="40"/>
      <c r="B274" s="41"/>
      <c r="C274" s="199" t="s">
        <v>378</v>
      </c>
      <c r="D274" s="199" t="s">
        <v>136</v>
      </c>
      <c r="E274" s="200" t="s">
        <v>379</v>
      </c>
      <c r="F274" s="201" t="s">
        <v>380</v>
      </c>
      <c r="G274" s="202" t="s">
        <v>302</v>
      </c>
      <c r="H274" s="203">
        <v>12</v>
      </c>
      <c r="I274" s="204"/>
      <c r="J274" s="205">
        <f>ROUND(I274*H274,2)</f>
        <v>0</v>
      </c>
      <c r="K274" s="201" t="s">
        <v>140</v>
      </c>
      <c r="L274" s="46"/>
      <c r="M274" s="206" t="s">
        <v>19</v>
      </c>
      <c r="N274" s="207" t="s">
        <v>48</v>
      </c>
      <c r="O274" s="86"/>
      <c r="P274" s="208">
        <f>O274*H274</f>
        <v>0</v>
      </c>
      <c r="Q274" s="208">
        <v>6.0000000000000002E-05</v>
      </c>
      <c r="R274" s="208">
        <f>Q274*H274</f>
        <v>0.00072000000000000005</v>
      </c>
      <c r="S274" s="208">
        <v>0</v>
      </c>
      <c r="T274" s="209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10" t="s">
        <v>141</v>
      </c>
      <c r="AT274" s="210" t="s">
        <v>136</v>
      </c>
      <c r="AU274" s="210" t="s">
        <v>85</v>
      </c>
      <c r="AY274" s="19" t="s">
        <v>135</v>
      </c>
      <c r="BE274" s="211">
        <f>IF(N274="základní",J274,0)</f>
        <v>0</v>
      </c>
      <c r="BF274" s="211">
        <f>IF(N274="snížená",J274,0)</f>
        <v>0</v>
      </c>
      <c r="BG274" s="211">
        <f>IF(N274="zákl. přenesená",J274,0)</f>
        <v>0</v>
      </c>
      <c r="BH274" s="211">
        <f>IF(N274="sníž. přenesená",J274,0)</f>
        <v>0</v>
      </c>
      <c r="BI274" s="211">
        <f>IF(N274="nulová",J274,0)</f>
        <v>0</v>
      </c>
      <c r="BJ274" s="19" t="s">
        <v>85</v>
      </c>
      <c r="BK274" s="211">
        <f>ROUND(I274*H274,2)</f>
        <v>0</v>
      </c>
      <c r="BL274" s="19" t="s">
        <v>141</v>
      </c>
      <c r="BM274" s="210" t="s">
        <v>381</v>
      </c>
    </row>
    <row r="275" s="2" customFormat="1">
      <c r="A275" s="40"/>
      <c r="B275" s="41"/>
      <c r="C275" s="42"/>
      <c r="D275" s="212" t="s">
        <v>143</v>
      </c>
      <c r="E275" s="42"/>
      <c r="F275" s="213" t="s">
        <v>382</v>
      </c>
      <c r="G275" s="42"/>
      <c r="H275" s="42"/>
      <c r="I275" s="214"/>
      <c r="J275" s="42"/>
      <c r="K275" s="42"/>
      <c r="L275" s="46"/>
      <c r="M275" s="215"/>
      <c r="N275" s="216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143</v>
      </c>
      <c r="AU275" s="19" t="s">
        <v>85</v>
      </c>
    </row>
    <row r="276" s="2" customFormat="1" ht="16.5" customHeight="1">
      <c r="A276" s="40"/>
      <c r="B276" s="41"/>
      <c r="C276" s="261" t="s">
        <v>383</v>
      </c>
      <c r="D276" s="261" t="s">
        <v>185</v>
      </c>
      <c r="E276" s="262" t="s">
        <v>384</v>
      </c>
      <c r="F276" s="263" t="s">
        <v>385</v>
      </c>
      <c r="G276" s="264" t="s">
        <v>302</v>
      </c>
      <c r="H276" s="265">
        <v>36</v>
      </c>
      <c r="I276" s="266"/>
      <c r="J276" s="267">
        <f>ROUND(I276*H276,2)</f>
        <v>0</v>
      </c>
      <c r="K276" s="263" t="s">
        <v>140</v>
      </c>
      <c r="L276" s="268"/>
      <c r="M276" s="269" t="s">
        <v>19</v>
      </c>
      <c r="N276" s="270" t="s">
        <v>48</v>
      </c>
      <c r="O276" s="86"/>
      <c r="P276" s="208">
        <f>O276*H276</f>
        <v>0</v>
      </c>
      <c r="Q276" s="208">
        <v>0.0058999999999999999</v>
      </c>
      <c r="R276" s="208">
        <f>Q276*H276</f>
        <v>0.21240000000000001</v>
      </c>
      <c r="S276" s="208">
        <v>0</v>
      </c>
      <c r="T276" s="209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10" t="s">
        <v>189</v>
      </c>
      <c r="AT276" s="210" t="s">
        <v>185</v>
      </c>
      <c r="AU276" s="210" t="s">
        <v>85</v>
      </c>
      <c r="AY276" s="19" t="s">
        <v>135</v>
      </c>
      <c r="BE276" s="211">
        <f>IF(N276="základní",J276,0)</f>
        <v>0</v>
      </c>
      <c r="BF276" s="211">
        <f>IF(N276="snížená",J276,0)</f>
        <v>0</v>
      </c>
      <c r="BG276" s="211">
        <f>IF(N276="zákl. přenesená",J276,0)</f>
        <v>0</v>
      </c>
      <c r="BH276" s="211">
        <f>IF(N276="sníž. přenesená",J276,0)</f>
        <v>0</v>
      </c>
      <c r="BI276" s="211">
        <f>IF(N276="nulová",J276,0)</f>
        <v>0</v>
      </c>
      <c r="BJ276" s="19" t="s">
        <v>85</v>
      </c>
      <c r="BK276" s="211">
        <f>ROUND(I276*H276,2)</f>
        <v>0</v>
      </c>
      <c r="BL276" s="19" t="s">
        <v>141</v>
      </c>
      <c r="BM276" s="210" t="s">
        <v>386</v>
      </c>
    </row>
    <row r="277" s="13" customFormat="1">
      <c r="A277" s="13"/>
      <c r="B277" s="228"/>
      <c r="C277" s="229"/>
      <c r="D277" s="219" t="s">
        <v>145</v>
      </c>
      <c r="E277" s="229"/>
      <c r="F277" s="231" t="s">
        <v>387</v>
      </c>
      <c r="G277" s="229"/>
      <c r="H277" s="232">
        <v>36</v>
      </c>
      <c r="I277" s="233"/>
      <c r="J277" s="229"/>
      <c r="K277" s="229"/>
      <c r="L277" s="234"/>
      <c r="M277" s="235"/>
      <c r="N277" s="236"/>
      <c r="O277" s="236"/>
      <c r="P277" s="236"/>
      <c r="Q277" s="236"/>
      <c r="R277" s="236"/>
      <c r="S277" s="236"/>
      <c r="T277" s="237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8" t="s">
        <v>145</v>
      </c>
      <c r="AU277" s="238" t="s">
        <v>85</v>
      </c>
      <c r="AV277" s="13" t="s">
        <v>87</v>
      </c>
      <c r="AW277" s="13" t="s">
        <v>4</v>
      </c>
      <c r="AX277" s="13" t="s">
        <v>85</v>
      </c>
      <c r="AY277" s="238" t="s">
        <v>135</v>
      </c>
    </row>
    <row r="278" s="2" customFormat="1" ht="16.5" customHeight="1">
      <c r="A278" s="40"/>
      <c r="B278" s="41"/>
      <c r="C278" s="261" t="s">
        <v>388</v>
      </c>
      <c r="D278" s="261" t="s">
        <v>185</v>
      </c>
      <c r="E278" s="262" t="s">
        <v>389</v>
      </c>
      <c r="F278" s="263" t="s">
        <v>390</v>
      </c>
      <c r="G278" s="264" t="s">
        <v>302</v>
      </c>
      <c r="H278" s="265">
        <v>12</v>
      </c>
      <c r="I278" s="266"/>
      <c r="J278" s="267">
        <f>ROUND(I278*H278,2)</f>
        <v>0</v>
      </c>
      <c r="K278" s="263" t="s">
        <v>19</v>
      </c>
      <c r="L278" s="268"/>
      <c r="M278" s="269" t="s">
        <v>19</v>
      </c>
      <c r="N278" s="270" t="s">
        <v>48</v>
      </c>
      <c r="O278" s="86"/>
      <c r="P278" s="208">
        <f>O278*H278</f>
        <v>0</v>
      </c>
      <c r="Q278" s="208">
        <v>0.0047200000000000002</v>
      </c>
      <c r="R278" s="208">
        <f>Q278*H278</f>
        <v>0.056640000000000003</v>
      </c>
      <c r="S278" s="208">
        <v>0</v>
      </c>
      <c r="T278" s="209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10" t="s">
        <v>189</v>
      </c>
      <c r="AT278" s="210" t="s">
        <v>185</v>
      </c>
      <c r="AU278" s="210" t="s">
        <v>85</v>
      </c>
      <c r="AY278" s="19" t="s">
        <v>135</v>
      </c>
      <c r="BE278" s="211">
        <f>IF(N278="základní",J278,0)</f>
        <v>0</v>
      </c>
      <c r="BF278" s="211">
        <f>IF(N278="snížená",J278,0)</f>
        <v>0</v>
      </c>
      <c r="BG278" s="211">
        <f>IF(N278="zákl. přenesená",J278,0)</f>
        <v>0</v>
      </c>
      <c r="BH278" s="211">
        <f>IF(N278="sníž. přenesená",J278,0)</f>
        <v>0</v>
      </c>
      <c r="BI278" s="211">
        <f>IF(N278="nulová",J278,0)</f>
        <v>0</v>
      </c>
      <c r="BJ278" s="19" t="s">
        <v>85</v>
      </c>
      <c r="BK278" s="211">
        <f>ROUND(I278*H278,2)</f>
        <v>0</v>
      </c>
      <c r="BL278" s="19" t="s">
        <v>141</v>
      </c>
      <c r="BM278" s="210" t="s">
        <v>391</v>
      </c>
    </row>
    <row r="279" s="2" customFormat="1" ht="16.5" customHeight="1">
      <c r="A279" s="40"/>
      <c r="B279" s="41"/>
      <c r="C279" s="199" t="s">
        <v>392</v>
      </c>
      <c r="D279" s="199" t="s">
        <v>136</v>
      </c>
      <c r="E279" s="200" t="s">
        <v>393</v>
      </c>
      <c r="F279" s="201" t="s">
        <v>394</v>
      </c>
      <c r="G279" s="202" t="s">
        <v>160</v>
      </c>
      <c r="H279" s="203">
        <v>1.2</v>
      </c>
      <c r="I279" s="204"/>
      <c r="J279" s="205">
        <f>ROUND(I279*H279,2)</f>
        <v>0</v>
      </c>
      <c r="K279" s="201" t="s">
        <v>140</v>
      </c>
      <c r="L279" s="46"/>
      <c r="M279" s="206" t="s">
        <v>19</v>
      </c>
      <c r="N279" s="207" t="s">
        <v>48</v>
      </c>
      <c r="O279" s="86"/>
      <c r="P279" s="208">
        <f>O279*H279</f>
        <v>0</v>
      </c>
      <c r="Q279" s="208">
        <v>0</v>
      </c>
      <c r="R279" s="208">
        <f>Q279*H279</f>
        <v>0</v>
      </c>
      <c r="S279" s="208">
        <v>0</v>
      </c>
      <c r="T279" s="209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10" t="s">
        <v>141</v>
      </c>
      <c r="AT279" s="210" t="s">
        <v>136</v>
      </c>
      <c r="AU279" s="210" t="s">
        <v>85</v>
      </c>
      <c r="AY279" s="19" t="s">
        <v>135</v>
      </c>
      <c r="BE279" s="211">
        <f>IF(N279="základní",J279,0)</f>
        <v>0</v>
      </c>
      <c r="BF279" s="211">
        <f>IF(N279="snížená",J279,0)</f>
        <v>0</v>
      </c>
      <c r="BG279" s="211">
        <f>IF(N279="zákl. přenesená",J279,0)</f>
        <v>0</v>
      </c>
      <c r="BH279" s="211">
        <f>IF(N279="sníž. přenesená",J279,0)</f>
        <v>0</v>
      </c>
      <c r="BI279" s="211">
        <f>IF(N279="nulová",J279,0)</f>
        <v>0</v>
      </c>
      <c r="BJ279" s="19" t="s">
        <v>85</v>
      </c>
      <c r="BK279" s="211">
        <f>ROUND(I279*H279,2)</f>
        <v>0</v>
      </c>
      <c r="BL279" s="19" t="s">
        <v>141</v>
      </c>
      <c r="BM279" s="210" t="s">
        <v>395</v>
      </c>
    </row>
    <row r="280" s="2" customFormat="1">
      <c r="A280" s="40"/>
      <c r="B280" s="41"/>
      <c r="C280" s="42"/>
      <c r="D280" s="212" t="s">
        <v>143</v>
      </c>
      <c r="E280" s="42"/>
      <c r="F280" s="213" t="s">
        <v>396</v>
      </c>
      <c r="G280" s="42"/>
      <c r="H280" s="42"/>
      <c r="I280" s="214"/>
      <c r="J280" s="42"/>
      <c r="K280" s="42"/>
      <c r="L280" s="46"/>
      <c r="M280" s="215"/>
      <c r="N280" s="216"/>
      <c r="O280" s="86"/>
      <c r="P280" s="86"/>
      <c r="Q280" s="86"/>
      <c r="R280" s="86"/>
      <c r="S280" s="86"/>
      <c r="T280" s="87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T280" s="19" t="s">
        <v>143</v>
      </c>
      <c r="AU280" s="19" t="s">
        <v>85</v>
      </c>
    </row>
    <row r="281" s="2" customFormat="1">
      <c r="A281" s="40"/>
      <c r="B281" s="41"/>
      <c r="C281" s="42"/>
      <c r="D281" s="219" t="s">
        <v>273</v>
      </c>
      <c r="E281" s="42"/>
      <c r="F281" s="271" t="s">
        <v>397</v>
      </c>
      <c r="G281" s="42"/>
      <c r="H281" s="42"/>
      <c r="I281" s="214"/>
      <c r="J281" s="42"/>
      <c r="K281" s="42"/>
      <c r="L281" s="46"/>
      <c r="M281" s="215"/>
      <c r="N281" s="216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273</v>
      </c>
      <c r="AU281" s="19" t="s">
        <v>85</v>
      </c>
    </row>
    <row r="282" s="13" customFormat="1">
      <c r="A282" s="13"/>
      <c r="B282" s="228"/>
      <c r="C282" s="229"/>
      <c r="D282" s="219" t="s">
        <v>145</v>
      </c>
      <c r="E282" s="230" t="s">
        <v>19</v>
      </c>
      <c r="F282" s="231" t="s">
        <v>398</v>
      </c>
      <c r="G282" s="229"/>
      <c r="H282" s="232">
        <v>1.2</v>
      </c>
      <c r="I282" s="233"/>
      <c r="J282" s="229"/>
      <c r="K282" s="229"/>
      <c r="L282" s="234"/>
      <c r="M282" s="235"/>
      <c r="N282" s="236"/>
      <c r="O282" s="236"/>
      <c r="P282" s="236"/>
      <c r="Q282" s="236"/>
      <c r="R282" s="236"/>
      <c r="S282" s="236"/>
      <c r="T282" s="237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8" t="s">
        <v>145</v>
      </c>
      <c r="AU282" s="238" t="s">
        <v>85</v>
      </c>
      <c r="AV282" s="13" t="s">
        <v>87</v>
      </c>
      <c r="AW282" s="13" t="s">
        <v>37</v>
      </c>
      <c r="AX282" s="13" t="s">
        <v>77</v>
      </c>
      <c r="AY282" s="238" t="s">
        <v>135</v>
      </c>
    </row>
    <row r="283" s="15" customFormat="1">
      <c r="A283" s="15"/>
      <c r="B283" s="250"/>
      <c r="C283" s="251"/>
      <c r="D283" s="219" t="s">
        <v>145</v>
      </c>
      <c r="E283" s="252" t="s">
        <v>19</v>
      </c>
      <c r="F283" s="253" t="s">
        <v>157</v>
      </c>
      <c r="G283" s="251"/>
      <c r="H283" s="254">
        <v>1.2</v>
      </c>
      <c r="I283" s="255"/>
      <c r="J283" s="251"/>
      <c r="K283" s="251"/>
      <c r="L283" s="256"/>
      <c r="M283" s="257"/>
      <c r="N283" s="258"/>
      <c r="O283" s="258"/>
      <c r="P283" s="258"/>
      <c r="Q283" s="258"/>
      <c r="R283" s="258"/>
      <c r="S283" s="258"/>
      <c r="T283" s="259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T283" s="260" t="s">
        <v>145</v>
      </c>
      <c r="AU283" s="260" t="s">
        <v>85</v>
      </c>
      <c r="AV283" s="15" t="s">
        <v>141</v>
      </c>
      <c r="AW283" s="15" t="s">
        <v>37</v>
      </c>
      <c r="AX283" s="15" t="s">
        <v>85</v>
      </c>
      <c r="AY283" s="260" t="s">
        <v>135</v>
      </c>
    </row>
    <row r="284" s="2" customFormat="1" ht="16.5" customHeight="1">
      <c r="A284" s="40"/>
      <c r="B284" s="41"/>
      <c r="C284" s="199" t="s">
        <v>399</v>
      </c>
      <c r="D284" s="199" t="s">
        <v>136</v>
      </c>
      <c r="E284" s="200" t="s">
        <v>400</v>
      </c>
      <c r="F284" s="201" t="s">
        <v>401</v>
      </c>
      <c r="G284" s="202" t="s">
        <v>160</v>
      </c>
      <c r="H284" s="203">
        <v>1.2</v>
      </c>
      <c r="I284" s="204"/>
      <c r="J284" s="205">
        <f>ROUND(I284*H284,2)</f>
        <v>0</v>
      </c>
      <c r="K284" s="201" t="s">
        <v>140</v>
      </c>
      <c r="L284" s="46"/>
      <c r="M284" s="206" t="s">
        <v>19</v>
      </c>
      <c r="N284" s="207" t="s">
        <v>48</v>
      </c>
      <c r="O284" s="86"/>
      <c r="P284" s="208">
        <f>O284*H284</f>
        <v>0</v>
      </c>
      <c r="Q284" s="208">
        <v>0</v>
      </c>
      <c r="R284" s="208">
        <f>Q284*H284</f>
        <v>0</v>
      </c>
      <c r="S284" s="208">
        <v>0</v>
      </c>
      <c r="T284" s="209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10" t="s">
        <v>141</v>
      </c>
      <c r="AT284" s="210" t="s">
        <v>136</v>
      </c>
      <c r="AU284" s="210" t="s">
        <v>85</v>
      </c>
      <c r="AY284" s="19" t="s">
        <v>135</v>
      </c>
      <c r="BE284" s="211">
        <f>IF(N284="základní",J284,0)</f>
        <v>0</v>
      </c>
      <c r="BF284" s="211">
        <f>IF(N284="snížená",J284,0)</f>
        <v>0</v>
      </c>
      <c r="BG284" s="211">
        <f>IF(N284="zákl. přenesená",J284,0)</f>
        <v>0</v>
      </c>
      <c r="BH284" s="211">
        <f>IF(N284="sníž. přenesená",J284,0)</f>
        <v>0</v>
      </c>
      <c r="BI284" s="211">
        <f>IF(N284="nulová",J284,0)</f>
        <v>0</v>
      </c>
      <c r="BJ284" s="19" t="s">
        <v>85</v>
      </c>
      <c r="BK284" s="211">
        <f>ROUND(I284*H284,2)</f>
        <v>0</v>
      </c>
      <c r="BL284" s="19" t="s">
        <v>141</v>
      </c>
      <c r="BM284" s="210" t="s">
        <v>402</v>
      </c>
    </row>
    <row r="285" s="2" customFormat="1">
      <c r="A285" s="40"/>
      <c r="B285" s="41"/>
      <c r="C285" s="42"/>
      <c r="D285" s="212" t="s">
        <v>143</v>
      </c>
      <c r="E285" s="42"/>
      <c r="F285" s="213" t="s">
        <v>403</v>
      </c>
      <c r="G285" s="42"/>
      <c r="H285" s="42"/>
      <c r="I285" s="214"/>
      <c r="J285" s="42"/>
      <c r="K285" s="42"/>
      <c r="L285" s="46"/>
      <c r="M285" s="215"/>
      <c r="N285" s="216"/>
      <c r="O285" s="86"/>
      <c r="P285" s="86"/>
      <c r="Q285" s="86"/>
      <c r="R285" s="86"/>
      <c r="S285" s="86"/>
      <c r="T285" s="87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T285" s="19" t="s">
        <v>143</v>
      </c>
      <c r="AU285" s="19" t="s">
        <v>85</v>
      </c>
    </row>
    <row r="286" s="2" customFormat="1" ht="16.5" customHeight="1">
      <c r="A286" s="40"/>
      <c r="B286" s="41"/>
      <c r="C286" s="199" t="s">
        <v>404</v>
      </c>
      <c r="D286" s="199" t="s">
        <v>136</v>
      </c>
      <c r="E286" s="200" t="s">
        <v>405</v>
      </c>
      <c r="F286" s="201" t="s">
        <v>406</v>
      </c>
      <c r="G286" s="202" t="s">
        <v>160</v>
      </c>
      <c r="H286" s="203">
        <v>10.800000000000001</v>
      </c>
      <c r="I286" s="204"/>
      <c r="J286" s="205">
        <f>ROUND(I286*H286,2)</f>
        <v>0</v>
      </c>
      <c r="K286" s="201" t="s">
        <v>140</v>
      </c>
      <c r="L286" s="46"/>
      <c r="M286" s="206" t="s">
        <v>19</v>
      </c>
      <c r="N286" s="207" t="s">
        <v>48</v>
      </c>
      <c r="O286" s="86"/>
      <c r="P286" s="208">
        <f>O286*H286</f>
        <v>0</v>
      </c>
      <c r="Q286" s="208">
        <v>0</v>
      </c>
      <c r="R286" s="208">
        <f>Q286*H286</f>
        <v>0</v>
      </c>
      <c r="S286" s="208">
        <v>0</v>
      </c>
      <c r="T286" s="209">
        <f>S286*H286</f>
        <v>0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10" t="s">
        <v>141</v>
      </c>
      <c r="AT286" s="210" t="s">
        <v>136</v>
      </c>
      <c r="AU286" s="210" t="s">
        <v>85</v>
      </c>
      <c r="AY286" s="19" t="s">
        <v>135</v>
      </c>
      <c r="BE286" s="211">
        <f>IF(N286="základní",J286,0)</f>
        <v>0</v>
      </c>
      <c r="BF286" s="211">
        <f>IF(N286="snížená",J286,0)</f>
        <v>0</v>
      </c>
      <c r="BG286" s="211">
        <f>IF(N286="zákl. přenesená",J286,0)</f>
        <v>0</v>
      </c>
      <c r="BH286" s="211">
        <f>IF(N286="sníž. přenesená",J286,0)</f>
        <v>0</v>
      </c>
      <c r="BI286" s="211">
        <f>IF(N286="nulová",J286,0)</f>
        <v>0</v>
      </c>
      <c r="BJ286" s="19" t="s">
        <v>85</v>
      </c>
      <c r="BK286" s="211">
        <f>ROUND(I286*H286,2)</f>
        <v>0</v>
      </c>
      <c r="BL286" s="19" t="s">
        <v>141</v>
      </c>
      <c r="BM286" s="210" t="s">
        <v>407</v>
      </c>
    </row>
    <row r="287" s="2" customFormat="1">
      <c r="A287" s="40"/>
      <c r="B287" s="41"/>
      <c r="C287" s="42"/>
      <c r="D287" s="212" t="s">
        <v>143</v>
      </c>
      <c r="E287" s="42"/>
      <c r="F287" s="213" t="s">
        <v>408</v>
      </c>
      <c r="G287" s="42"/>
      <c r="H287" s="42"/>
      <c r="I287" s="214"/>
      <c r="J287" s="42"/>
      <c r="K287" s="42"/>
      <c r="L287" s="46"/>
      <c r="M287" s="215"/>
      <c r="N287" s="216"/>
      <c r="O287" s="86"/>
      <c r="P287" s="86"/>
      <c r="Q287" s="86"/>
      <c r="R287" s="86"/>
      <c r="S287" s="86"/>
      <c r="T287" s="87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T287" s="19" t="s">
        <v>143</v>
      </c>
      <c r="AU287" s="19" t="s">
        <v>85</v>
      </c>
    </row>
    <row r="288" s="13" customFormat="1">
      <c r="A288" s="13"/>
      <c r="B288" s="228"/>
      <c r="C288" s="229"/>
      <c r="D288" s="219" t="s">
        <v>145</v>
      </c>
      <c r="E288" s="229"/>
      <c r="F288" s="231" t="s">
        <v>409</v>
      </c>
      <c r="G288" s="229"/>
      <c r="H288" s="232">
        <v>10.800000000000001</v>
      </c>
      <c r="I288" s="233"/>
      <c r="J288" s="229"/>
      <c r="K288" s="229"/>
      <c r="L288" s="234"/>
      <c r="M288" s="235"/>
      <c r="N288" s="236"/>
      <c r="O288" s="236"/>
      <c r="P288" s="236"/>
      <c r="Q288" s="236"/>
      <c r="R288" s="236"/>
      <c r="S288" s="236"/>
      <c r="T288" s="237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8" t="s">
        <v>145</v>
      </c>
      <c r="AU288" s="238" t="s">
        <v>85</v>
      </c>
      <c r="AV288" s="13" t="s">
        <v>87</v>
      </c>
      <c r="AW288" s="13" t="s">
        <v>4</v>
      </c>
      <c r="AX288" s="13" t="s">
        <v>85</v>
      </c>
      <c r="AY288" s="238" t="s">
        <v>135</v>
      </c>
    </row>
    <row r="289" s="2" customFormat="1" ht="16.5" customHeight="1">
      <c r="A289" s="40"/>
      <c r="B289" s="41"/>
      <c r="C289" s="199" t="s">
        <v>410</v>
      </c>
      <c r="D289" s="199" t="s">
        <v>136</v>
      </c>
      <c r="E289" s="200" t="s">
        <v>411</v>
      </c>
      <c r="F289" s="201" t="s">
        <v>412</v>
      </c>
      <c r="G289" s="202" t="s">
        <v>201</v>
      </c>
      <c r="H289" s="203">
        <v>1.0720000000000001</v>
      </c>
      <c r="I289" s="204"/>
      <c r="J289" s="205">
        <f>ROUND(I289*H289,2)</f>
        <v>0</v>
      </c>
      <c r="K289" s="201" t="s">
        <v>140</v>
      </c>
      <c r="L289" s="46"/>
      <c r="M289" s="206" t="s">
        <v>19</v>
      </c>
      <c r="N289" s="207" t="s">
        <v>48</v>
      </c>
      <c r="O289" s="86"/>
      <c r="P289" s="208">
        <f>O289*H289</f>
        <v>0</v>
      </c>
      <c r="Q289" s="208">
        <v>0</v>
      </c>
      <c r="R289" s="208">
        <f>Q289*H289</f>
        <v>0</v>
      </c>
      <c r="S289" s="208">
        <v>0</v>
      </c>
      <c r="T289" s="209">
        <f>S289*H289</f>
        <v>0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210" t="s">
        <v>141</v>
      </c>
      <c r="AT289" s="210" t="s">
        <v>136</v>
      </c>
      <c r="AU289" s="210" t="s">
        <v>85</v>
      </c>
      <c r="AY289" s="19" t="s">
        <v>135</v>
      </c>
      <c r="BE289" s="211">
        <f>IF(N289="základní",J289,0)</f>
        <v>0</v>
      </c>
      <c r="BF289" s="211">
        <f>IF(N289="snížená",J289,0)</f>
        <v>0</v>
      </c>
      <c r="BG289" s="211">
        <f>IF(N289="zákl. přenesená",J289,0)</f>
        <v>0</v>
      </c>
      <c r="BH289" s="211">
        <f>IF(N289="sníž. přenesená",J289,0)</f>
        <v>0</v>
      </c>
      <c r="BI289" s="211">
        <f>IF(N289="nulová",J289,0)</f>
        <v>0</v>
      </c>
      <c r="BJ289" s="19" t="s">
        <v>85</v>
      </c>
      <c r="BK289" s="211">
        <f>ROUND(I289*H289,2)</f>
        <v>0</v>
      </c>
      <c r="BL289" s="19" t="s">
        <v>141</v>
      </c>
      <c r="BM289" s="210" t="s">
        <v>413</v>
      </c>
    </row>
    <row r="290" s="2" customFormat="1">
      <c r="A290" s="40"/>
      <c r="B290" s="41"/>
      <c r="C290" s="42"/>
      <c r="D290" s="212" t="s">
        <v>143</v>
      </c>
      <c r="E290" s="42"/>
      <c r="F290" s="213" t="s">
        <v>414</v>
      </c>
      <c r="G290" s="42"/>
      <c r="H290" s="42"/>
      <c r="I290" s="214"/>
      <c r="J290" s="42"/>
      <c r="K290" s="42"/>
      <c r="L290" s="46"/>
      <c r="M290" s="215"/>
      <c r="N290" s="216"/>
      <c r="O290" s="86"/>
      <c r="P290" s="86"/>
      <c r="Q290" s="86"/>
      <c r="R290" s="86"/>
      <c r="S290" s="86"/>
      <c r="T290" s="87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T290" s="19" t="s">
        <v>143</v>
      </c>
      <c r="AU290" s="19" t="s">
        <v>85</v>
      </c>
    </row>
    <row r="291" s="11" customFormat="1" ht="25.92" customHeight="1">
      <c r="A291" s="11"/>
      <c r="B291" s="185"/>
      <c r="C291" s="186"/>
      <c r="D291" s="187" t="s">
        <v>76</v>
      </c>
      <c r="E291" s="188" t="s">
        <v>415</v>
      </c>
      <c r="F291" s="188" t="s">
        <v>416</v>
      </c>
      <c r="G291" s="186"/>
      <c r="H291" s="186"/>
      <c r="I291" s="189"/>
      <c r="J291" s="190">
        <f>BK291</f>
        <v>0</v>
      </c>
      <c r="K291" s="186"/>
      <c r="L291" s="191"/>
      <c r="M291" s="192"/>
      <c r="N291" s="193"/>
      <c r="O291" s="193"/>
      <c r="P291" s="194">
        <f>SUM(P292:P298)</f>
        <v>0</v>
      </c>
      <c r="Q291" s="193"/>
      <c r="R291" s="194">
        <f>SUM(R292:R298)</f>
        <v>0</v>
      </c>
      <c r="S291" s="193"/>
      <c r="T291" s="195">
        <f>SUM(T292:T298)</f>
        <v>0</v>
      </c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R291" s="196" t="s">
        <v>85</v>
      </c>
      <c r="AT291" s="197" t="s">
        <v>76</v>
      </c>
      <c r="AU291" s="197" t="s">
        <v>77</v>
      </c>
      <c r="AY291" s="196" t="s">
        <v>135</v>
      </c>
      <c r="BK291" s="198">
        <f>SUM(BK292:BK298)</f>
        <v>0</v>
      </c>
    </row>
    <row r="292" s="2" customFormat="1" ht="16.5" customHeight="1">
      <c r="A292" s="40"/>
      <c r="B292" s="41"/>
      <c r="C292" s="199" t="s">
        <v>417</v>
      </c>
      <c r="D292" s="199" t="s">
        <v>136</v>
      </c>
      <c r="E292" s="200" t="s">
        <v>418</v>
      </c>
      <c r="F292" s="201" t="s">
        <v>419</v>
      </c>
      <c r="G292" s="202" t="s">
        <v>139</v>
      </c>
      <c r="H292" s="203">
        <v>18</v>
      </c>
      <c r="I292" s="204"/>
      <c r="J292" s="205">
        <f>ROUND(I292*H292,2)</f>
        <v>0</v>
      </c>
      <c r="K292" s="201" t="s">
        <v>19</v>
      </c>
      <c r="L292" s="46"/>
      <c r="M292" s="206" t="s">
        <v>19</v>
      </c>
      <c r="N292" s="207" t="s">
        <v>48</v>
      </c>
      <c r="O292" s="86"/>
      <c r="P292" s="208">
        <f>O292*H292</f>
        <v>0</v>
      </c>
      <c r="Q292" s="208">
        <v>0</v>
      </c>
      <c r="R292" s="208">
        <f>Q292*H292</f>
        <v>0</v>
      </c>
      <c r="S292" s="208">
        <v>0</v>
      </c>
      <c r="T292" s="209">
        <f>S292*H292</f>
        <v>0</v>
      </c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R292" s="210" t="s">
        <v>141</v>
      </c>
      <c r="AT292" s="210" t="s">
        <v>136</v>
      </c>
      <c r="AU292" s="210" t="s">
        <v>85</v>
      </c>
      <c r="AY292" s="19" t="s">
        <v>135</v>
      </c>
      <c r="BE292" s="211">
        <f>IF(N292="základní",J292,0)</f>
        <v>0</v>
      </c>
      <c r="BF292" s="211">
        <f>IF(N292="snížená",J292,0)</f>
        <v>0</v>
      </c>
      <c r="BG292" s="211">
        <f>IF(N292="zákl. přenesená",J292,0)</f>
        <v>0</v>
      </c>
      <c r="BH292" s="211">
        <f>IF(N292="sníž. přenesená",J292,0)</f>
        <v>0</v>
      </c>
      <c r="BI292" s="211">
        <f>IF(N292="nulová",J292,0)</f>
        <v>0</v>
      </c>
      <c r="BJ292" s="19" t="s">
        <v>85</v>
      </c>
      <c r="BK292" s="211">
        <f>ROUND(I292*H292,2)</f>
        <v>0</v>
      </c>
      <c r="BL292" s="19" t="s">
        <v>141</v>
      </c>
      <c r="BM292" s="210" t="s">
        <v>420</v>
      </c>
    </row>
    <row r="293" s="12" customFormat="1">
      <c r="A293" s="12"/>
      <c r="B293" s="217"/>
      <c r="C293" s="218"/>
      <c r="D293" s="219" t="s">
        <v>145</v>
      </c>
      <c r="E293" s="220" t="s">
        <v>19</v>
      </c>
      <c r="F293" s="221" t="s">
        <v>421</v>
      </c>
      <c r="G293" s="218"/>
      <c r="H293" s="220" t="s">
        <v>19</v>
      </c>
      <c r="I293" s="222"/>
      <c r="J293" s="218"/>
      <c r="K293" s="218"/>
      <c r="L293" s="223"/>
      <c r="M293" s="224"/>
      <c r="N293" s="225"/>
      <c r="O293" s="225"/>
      <c r="P293" s="225"/>
      <c r="Q293" s="225"/>
      <c r="R293" s="225"/>
      <c r="S293" s="225"/>
      <c r="T293" s="226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T293" s="227" t="s">
        <v>145</v>
      </c>
      <c r="AU293" s="227" t="s">
        <v>85</v>
      </c>
      <c r="AV293" s="12" t="s">
        <v>85</v>
      </c>
      <c r="AW293" s="12" t="s">
        <v>37</v>
      </c>
      <c r="AX293" s="12" t="s">
        <v>77</v>
      </c>
      <c r="AY293" s="227" t="s">
        <v>135</v>
      </c>
    </row>
    <row r="294" s="13" customFormat="1">
      <c r="A294" s="13"/>
      <c r="B294" s="228"/>
      <c r="C294" s="229"/>
      <c r="D294" s="219" t="s">
        <v>145</v>
      </c>
      <c r="E294" s="230" t="s">
        <v>19</v>
      </c>
      <c r="F294" s="231" t="s">
        <v>422</v>
      </c>
      <c r="G294" s="229"/>
      <c r="H294" s="232">
        <v>18</v>
      </c>
      <c r="I294" s="233"/>
      <c r="J294" s="229"/>
      <c r="K294" s="229"/>
      <c r="L294" s="234"/>
      <c r="M294" s="235"/>
      <c r="N294" s="236"/>
      <c r="O294" s="236"/>
      <c r="P294" s="236"/>
      <c r="Q294" s="236"/>
      <c r="R294" s="236"/>
      <c r="S294" s="236"/>
      <c r="T294" s="237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8" t="s">
        <v>145</v>
      </c>
      <c r="AU294" s="238" t="s">
        <v>85</v>
      </c>
      <c r="AV294" s="13" t="s">
        <v>87</v>
      </c>
      <c r="AW294" s="13" t="s">
        <v>37</v>
      </c>
      <c r="AX294" s="13" t="s">
        <v>77</v>
      </c>
      <c r="AY294" s="238" t="s">
        <v>135</v>
      </c>
    </row>
    <row r="295" s="15" customFormat="1">
      <c r="A295" s="15"/>
      <c r="B295" s="250"/>
      <c r="C295" s="251"/>
      <c r="D295" s="219" t="s">
        <v>145</v>
      </c>
      <c r="E295" s="252" t="s">
        <v>19</v>
      </c>
      <c r="F295" s="253" t="s">
        <v>157</v>
      </c>
      <c r="G295" s="251"/>
      <c r="H295" s="254">
        <v>18</v>
      </c>
      <c r="I295" s="255"/>
      <c r="J295" s="251"/>
      <c r="K295" s="251"/>
      <c r="L295" s="256"/>
      <c r="M295" s="257"/>
      <c r="N295" s="258"/>
      <c r="O295" s="258"/>
      <c r="P295" s="258"/>
      <c r="Q295" s="258"/>
      <c r="R295" s="258"/>
      <c r="S295" s="258"/>
      <c r="T295" s="259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60" t="s">
        <v>145</v>
      </c>
      <c r="AU295" s="260" t="s">
        <v>85</v>
      </c>
      <c r="AV295" s="15" t="s">
        <v>141</v>
      </c>
      <c r="AW295" s="15" t="s">
        <v>37</v>
      </c>
      <c r="AX295" s="15" t="s">
        <v>85</v>
      </c>
      <c r="AY295" s="260" t="s">
        <v>135</v>
      </c>
    </row>
    <row r="296" s="2" customFormat="1" ht="24.15" customHeight="1">
      <c r="A296" s="40"/>
      <c r="B296" s="41"/>
      <c r="C296" s="199" t="s">
        <v>423</v>
      </c>
      <c r="D296" s="199" t="s">
        <v>136</v>
      </c>
      <c r="E296" s="200" t="s">
        <v>293</v>
      </c>
      <c r="F296" s="201" t="s">
        <v>294</v>
      </c>
      <c r="G296" s="202" t="s">
        <v>201</v>
      </c>
      <c r="H296" s="203">
        <v>0.5</v>
      </c>
      <c r="I296" s="204"/>
      <c r="J296" s="205">
        <f>ROUND(I296*H296,2)</f>
        <v>0</v>
      </c>
      <c r="K296" s="201" t="s">
        <v>140</v>
      </c>
      <c r="L296" s="46"/>
      <c r="M296" s="206" t="s">
        <v>19</v>
      </c>
      <c r="N296" s="207" t="s">
        <v>48</v>
      </c>
      <c r="O296" s="86"/>
      <c r="P296" s="208">
        <f>O296*H296</f>
        <v>0</v>
      </c>
      <c r="Q296" s="208">
        <v>0</v>
      </c>
      <c r="R296" s="208">
        <f>Q296*H296</f>
        <v>0</v>
      </c>
      <c r="S296" s="208">
        <v>0</v>
      </c>
      <c r="T296" s="209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10" t="s">
        <v>141</v>
      </c>
      <c r="AT296" s="210" t="s">
        <v>136</v>
      </c>
      <c r="AU296" s="210" t="s">
        <v>85</v>
      </c>
      <c r="AY296" s="19" t="s">
        <v>135</v>
      </c>
      <c r="BE296" s="211">
        <f>IF(N296="základní",J296,0)</f>
        <v>0</v>
      </c>
      <c r="BF296" s="211">
        <f>IF(N296="snížená",J296,0)</f>
        <v>0</v>
      </c>
      <c r="BG296" s="211">
        <f>IF(N296="zákl. přenesená",J296,0)</f>
        <v>0</v>
      </c>
      <c r="BH296" s="211">
        <f>IF(N296="sníž. přenesená",J296,0)</f>
        <v>0</v>
      </c>
      <c r="BI296" s="211">
        <f>IF(N296="nulová",J296,0)</f>
        <v>0</v>
      </c>
      <c r="BJ296" s="19" t="s">
        <v>85</v>
      </c>
      <c r="BK296" s="211">
        <f>ROUND(I296*H296,2)</f>
        <v>0</v>
      </c>
      <c r="BL296" s="19" t="s">
        <v>141</v>
      </c>
      <c r="BM296" s="210" t="s">
        <v>424</v>
      </c>
    </row>
    <row r="297" s="2" customFormat="1">
      <c r="A297" s="40"/>
      <c r="B297" s="41"/>
      <c r="C297" s="42"/>
      <c r="D297" s="212" t="s">
        <v>143</v>
      </c>
      <c r="E297" s="42"/>
      <c r="F297" s="213" t="s">
        <v>296</v>
      </c>
      <c r="G297" s="42"/>
      <c r="H297" s="42"/>
      <c r="I297" s="214"/>
      <c r="J297" s="42"/>
      <c r="K297" s="42"/>
      <c r="L297" s="46"/>
      <c r="M297" s="215"/>
      <c r="N297" s="216"/>
      <c r="O297" s="86"/>
      <c r="P297" s="86"/>
      <c r="Q297" s="86"/>
      <c r="R297" s="86"/>
      <c r="S297" s="86"/>
      <c r="T297" s="87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T297" s="19" t="s">
        <v>143</v>
      </c>
      <c r="AU297" s="19" t="s">
        <v>85</v>
      </c>
    </row>
    <row r="298" s="2" customFormat="1">
      <c r="A298" s="40"/>
      <c r="B298" s="41"/>
      <c r="C298" s="42"/>
      <c r="D298" s="219" t="s">
        <v>273</v>
      </c>
      <c r="E298" s="42"/>
      <c r="F298" s="271" t="s">
        <v>284</v>
      </c>
      <c r="G298" s="42"/>
      <c r="H298" s="42"/>
      <c r="I298" s="214"/>
      <c r="J298" s="42"/>
      <c r="K298" s="42"/>
      <c r="L298" s="46"/>
      <c r="M298" s="215"/>
      <c r="N298" s="216"/>
      <c r="O298" s="86"/>
      <c r="P298" s="86"/>
      <c r="Q298" s="86"/>
      <c r="R298" s="86"/>
      <c r="S298" s="86"/>
      <c r="T298" s="87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T298" s="19" t="s">
        <v>273</v>
      </c>
      <c r="AU298" s="19" t="s">
        <v>85</v>
      </c>
    </row>
    <row r="299" s="11" customFormat="1" ht="25.92" customHeight="1">
      <c r="A299" s="11"/>
      <c r="B299" s="185"/>
      <c r="C299" s="186"/>
      <c r="D299" s="187" t="s">
        <v>76</v>
      </c>
      <c r="E299" s="188" t="s">
        <v>425</v>
      </c>
      <c r="F299" s="188" t="s">
        <v>426</v>
      </c>
      <c r="G299" s="186"/>
      <c r="H299" s="186"/>
      <c r="I299" s="189"/>
      <c r="J299" s="190">
        <f>BK299</f>
        <v>0</v>
      </c>
      <c r="K299" s="186"/>
      <c r="L299" s="191"/>
      <c r="M299" s="192"/>
      <c r="N299" s="193"/>
      <c r="O299" s="193"/>
      <c r="P299" s="194">
        <f>SUM(P300:P330)</f>
        <v>0</v>
      </c>
      <c r="Q299" s="193"/>
      <c r="R299" s="194">
        <f>SUM(R300:R330)</f>
        <v>12.414</v>
      </c>
      <c r="S299" s="193"/>
      <c r="T299" s="195">
        <f>SUM(T300:T330)</f>
        <v>0</v>
      </c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R299" s="196" t="s">
        <v>85</v>
      </c>
      <c r="AT299" s="197" t="s">
        <v>76</v>
      </c>
      <c r="AU299" s="197" t="s">
        <v>77</v>
      </c>
      <c r="AY299" s="196" t="s">
        <v>135</v>
      </c>
      <c r="BK299" s="198">
        <f>SUM(BK300:BK330)</f>
        <v>0</v>
      </c>
    </row>
    <row r="300" s="2" customFormat="1" ht="21.75" customHeight="1">
      <c r="A300" s="40"/>
      <c r="B300" s="41"/>
      <c r="C300" s="199" t="s">
        <v>427</v>
      </c>
      <c r="D300" s="199" t="s">
        <v>136</v>
      </c>
      <c r="E300" s="200" t="s">
        <v>300</v>
      </c>
      <c r="F300" s="201" t="s">
        <v>301</v>
      </c>
      <c r="G300" s="202" t="s">
        <v>302</v>
      </c>
      <c r="H300" s="203">
        <v>39</v>
      </c>
      <c r="I300" s="204"/>
      <c r="J300" s="205">
        <f>ROUND(I300*H300,2)</f>
        <v>0</v>
      </c>
      <c r="K300" s="201" t="s">
        <v>140</v>
      </c>
      <c r="L300" s="46"/>
      <c r="M300" s="206" t="s">
        <v>19</v>
      </c>
      <c r="N300" s="207" t="s">
        <v>48</v>
      </c>
      <c r="O300" s="86"/>
      <c r="P300" s="208">
        <f>O300*H300</f>
        <v>0</v>
      </c>
      <c r="Q300" s="208">
        <v>0</v>
      </c>
      <c r="R300" s="208">
        <f>Q300*H300</f>
        <v>0</v>
      </c>
      <c r="S300" s="208">
        <v>0</v>
      </c>
      <c r="T300" s="209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10" t="s">
        <v>141</v>
      </c>
      <c r="AT300" s="210" t="s">
        <v>136</v>
      </c>
      <c r="AU300" s="210" t="s">
        <v>85</v>
      </c>
      <c r="AY300" s="19" t="s">
        <v>135</v>
      </c>
      <c r="BE300" s="211">
        <f>IF(N300="základní",J300,0)</f>
        <v>0</v>
      </c>
      <c r="BF300" s="211">
        <f>IF(N300="snížená",J300,0)</f>
        <v>0</v>
      </c>
      <c r="BG300" s="211">
        <f>IF(N300="zákl. přenesená",J300,0)</f>
        <v>0</v>
      </c>
      <c r="BH300" s="211">
        <f>IF(N300="sníž. přenesená",J300,0)</f>
        <v>0</v>
      </c>
      <c r="BI300" s="211">
        <f>IF(N300="nulová",J300,0)</f>
        <v>0</v>
      </c>
      <c r="BJ300" s="19" t="s">
        <v>85</v>
      </c>
      <c r="BK300" s="211">
        <f>ROUND(I300*H300,2)</f>
        <v>0</v>
      </c>
      <c r="BL300" s="19" t="s">
        <v>141</v>
      </c>
      <c r="BM300" s="210" t="s">
        <v>428</v>
      </c>
    </row>
    <row r="301" s="2" customFormat="1">
      <c r="A301" s="40"/>
      <c r="B301" s="41"/>
      <c r="C301" s="42"/>
      <c r="D301" s="212" t="s">
        <v>143</v>
      </c>
      <c r="E301" s="42"/>
      <c r="F301" s="213" t="s">
        <v>304</v>
      </c>
      <c r="G301" s="42"/>
      <c r="H301" s="42"/>
      <c r="I301" s="214"/>
      <c r="J301" s="42"/>
      <c r="K301" s="42"/>
      <c r="L301" s="46"/>
      <c r="M301" s="215"/>
      <c r="N301" s="216"/>
      <c r="O301" s="86"/>
      <c r="P301" s="86"/>
      <c r="Q301" s="86"/>
      <c r="R301" s="86"/>
      <c r="S301" s="86"/>
      <c r="T301" s="87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T301" s="19" t="s">
        <v>143</v>
      </c>
      <c r="AU301" s="19" t="s">
        <v>85</v>
      </c>
    </row>
    <row r="302" s="2" customFormat="1" ht="24.15" customHeight="1">
      <c r="A302" s="40"/>
      <c r="B302" s="41"/>
      <c r="C302" s="199" t="s">
        <v>429</v>
      </c>
      <c r="D302" s="199" t="s">
        <v>136</v>
      </c>
      <c r="E302" s="200" t="s">
        <v>430</v>
      </c>
      <c r="F302" s="201" t="s">
        <v>431</v>
      </c>
      <c r="G302" s="202" t="s">
        <v>302</v>
      </c>
      <c r="H302" s="203">
        <v>39</v>
      </c>
      <c r="I302" s="204"/>
      <c r="J302" s="205">
        <f>ROUND(I302*H302,2)</f>
        <v>0</v>
      </c>
      <c r="K302" s="201" t="s">
        <v>140</v>
      </c>
      <c r="L302" s="46"/>
      <c r="M302" s="206" t="s">
        <v>19</v>
      </c>
      <c r="N302" s="207" t="s">
        <v>48</v>
      </c>
      <c r="O302" s="86"/>
      <c r="P302" s="208">
        <f>O302*H302</f>
        <v>0</v>
      </c>
      <c r="Q302" s="208">
        <v>0</v>
      </c>
      <c r="R302" s="208">
        <f>Q302*H302</f>
        <v>0</v>
      </c>
      <c r="S302" s="208">
        <v>0</v>
      </c>
      <c r="T302" s="209">
        <f>S302*H302</f>
        <v>0</v>
      </c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R302" s="210" t="s">
        <v>141</v>
      </c>
      <c r="AT302" s="210" t="s">
        <v>136</v>
      </c>
      <c r="AU302" s="210" t="s">
        <v>85</v>
      </c>
      <c r="AY302" s="19" t="s">
        <v>135</v>
      </c>
      <c r="BE302" s="211">
        <f>IF(N302="základní",J302,0)</f>
        <v>0</v>
      </c>
      <c r="BF302" s="211">
        <f>IF(N302="snížená",J302,0)</f>
        <v>0</v>
      </c>
      <c r="BG302" s="211">
        <f>IF(N302="zákl. přenesená",J302,0)</f>
        <v>0</v>
      </c>
      <c r="BH302" s="211">
        <f>IF(N302="sníž. přenesená",J302,0)</f>
        <v>0</v>
      </c>
      <c r="BI302" s="211">
        <f>IF(N302="nulová",J302,0)</f>
        <v>0</v>
      </c>
      <c r="BJ302" s="19" t="s">
        <v>85</v>
      </c>
      <c r="BK302" s="211">
        <f>ROUND(I302*H302,2)</f>
        <v>0</v>
      </c>
      <c r="BL302" s="19" t="s">
        <v>141</v>
      </c>
      <c r="BM302" s="210" t="s">
        <v>432</v>
      </c>
    </row>
    <row r="303" s="2" customFormat="1">
      <c r="A303" s="40"/>
      <c r="B303" s="41"/>
      <c r="C303" s="42"/>
      <c r="D303" s="212" t="s">
        <v>143</v>
      </c>
      <c r="E303" s="42"/>
      <c r="F303" s="213" t="s">
        <v>433</v>
      </c>
      <c r="G303" s="42"/>
      <c r="H303" s="42"/>
      <c r="I303" s="214"/>
      <c r="J303" s="42"/>
      <c r="K303" s="42"/>
      <c r="L303" s="46"/>
      <c r="M303" s="215"/>
      <c r="N303" s="216"/>
      <c r="O303" s="86"/>
      <c r="P303" s="86"/>
      <c r="Q303" s="86"/>
      <c r="R303" s="86"/>
      <c r="S303" s="86"/>
      <c r="T303" s="87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T303" s="19" t="s">
        <v>143</v>
      </c>
      <c r="AU303" s="19" t="s">
        <v>85</v>
      </c>
    </row>
    <row r="304" s="2" customFormat="1" ht="24.15" customHeight="1">
      <c r="A304" s="40"/>
      <c r="B304" s="41"/>
      <c r="C304" s="199" t="s">
        <v>434</v>
      </c>
      <c r="D304" s="199" t="s">
        <v>136</v>
      </c>
      <c r="E304" s="200" t="s">
        <v>435</v>
      </c>
      <c r="F304" s="201" t="s">
        <v>436</v>
      </c>
      <c r="G304" s="202" t="s">
        <v>302</v>
      </c>
      <c r="H304" s="203">
        <v>39</v>
      </c>
      <c r="I304" s="204"/>
      <c r="J304" s="205">
        <f>ROUND(I304*H304,2)</f>
        <v>0</v>
      </c>
      <c r="K304" s="201" t="s">
        <v>140</v>
      </c>
      <c r="L304" s="46"/>
      <c r="M304" s="206" t="s">
        <v>19</v>
      </c>
      <c r="N304" s="207" t="s">
        <v>48</v>
      </c>
      <c r="O304" s="86"/>
      <c r="P304" s="208">
        <f>O304*H304</f>
        <v>0</v>
      </c>
      <c r="Q304" s="208">
        <v>0</v>
      </c>
      <c r="R304" s="208">
        <f>Q304*H304</f>
        <v>0</v>
      </c>
      <c r="S304" s="208">
        <v>0</v>
      </c>
      <c r="T304" s="209">
        <f>S304*H304</f>
        <v>0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10" t="s">
        <v>141</v>
      </c>
      <c r="AT304" s="210" t="s">
        <v>136</v>
      </c>
      <c r="AU304" s="210" t="s">
        <v>85</v>
      </c>
      <c r="AY304" s="19" t="s">
        <v>135</v>
      </c>
      <c r="BE304" s="211">
        <f>IF(N304="základní",J304,0)</f>
        <v>0</v>
      </c>
      <c r="BF304" s="211">
        <f>IF(N304="snížená",J304,0)</f>
        <v>0</v>
      </c>
      <c r="BG304" s="211">
        <f>IF(N304="zákl. přenesená",J304,0)</f>
        <v>0</v>
      </c>
      <c r="BH304" s="211">
        <f>IF(N304="sníž. přenesená",J304,0)</f>
        <v>0</v>
      </c>
      <c r="BI304" s="211">
        <f>IF(N304="nulová",J304,0)</f>
        <v>0</v>
      </c>
      <c r="BJ304" s="19" t="s">
        <v>85</v>
      </c>
      <c r="BK304" s="211">
        <f>ROUND(I304*H304,2)</f>
        <v>0</v>
      </c>
      <c r="BL304" s="19" t="s">
        <v>141</v>
      </c>
      <c r="BM304" s="210" t="s">
        <v>437</v>
      </c>
    </row>
    <row r="305" s="2" customFormat="1">
      <c r="A305" s="40"/>
      <c r="B305" s="41"/>
      <c r="C305" s="42"/>
      <c r="D305" s="212" t="s">
        <v>143</v>
      </c>
      <c r="E305" s="42"/>
      <c r="F305" s="213" t="s">
        <v>438</v>
      </c>
      <c r="G305" s="42"/>
      <c r="H305" s="42"/>
      <c r="I305" s="214"/>
      <c r="J305" s="42"/>
      <c r="K305" s="42"/>
      <c r="L305" s="46"/>
      <c r="M305" s="215"/>
      <c r="N305" s="216"/>
      <c r="O305" s="86"/>
      <c r="P305" s="86"/>
      <c r="Q305" s="86"/>
      <c r="R305" s="86"/>
      <c r="S305" s="86"/>
      <c r="T305" s="87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T305" s="19" t="s">
        <v>143</v>
      </c>
      <c r="AU305" s="19" t="s">
        <v>85</v>
      </c>
    </row>
    <row r="306" s="2" customFormat="1" ht="16.5" customHeight="1">
      <c r="A306" s="40"/>
      <c r="B306" s="41"/>
      <c r="C306" s="261" t="s">
        <v>106</v>
      </c>
      <c r="D306" s="261" t="s">
        <v>185</v>
      </c>
      <c r="E306" s="262" t="s">
        <v>439</v>
      </c>
      <c r="F306" s="263" t="s">
        <v>440</v>
      </c>
      <c r="G306" s="264" t="s">
        <v>302</v>
      </c>
      <c r="H306" s="265">
        <v>8</v>
      </c>
      <c r="I306" s="266"/>
      <c r="J306" s="267">
        <f>ROUND(I306*H306,2)</f>
        <v>0</v>
      </c>
      <c r="K306" s="263" t="s">
        <v>19</v>
      </c>
      <c r="L306" s="268"/>
      <c r="M306" s="269" t="s">
        <v>19</v>
      </c>
      <c r="N306" s="270" t="s">
        <v>48</v>
      </c>
      <c r="O306" s="86"/>
      <c r="P306" s="208">
        <f>O306*H306</f>
        <v>0</v>
      </c>
      <c r="Q306" s="208">
        <v>0.01</v>
      </c>
      <c r="R306" s="208">
        <f>Q306*H306</f>
        <v>0.080000000000000002</v>
      </c>
      <c r="S306" s="208">
        <v>0</v>
      </c>
      <c r="T306" s="209">
        <f>S306*H306</f>
        <v>0</v>
      </c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R306" s="210" t="s">
        <v>189</v>
      </c>
      <c r="AT306" s="210" t="s">
        <v>185</v>
      </c>
      <c r="AU306" s="210" t="s">
        <v>85</v>
      </c>
      <c r="AY306" s="19" t="s">
        <v>135</v>
      </c>
      <c r="BE306" s="211">
        <f>IF(N306="základní",J306,0)</f>
        <v>0</v>
      </c>
      <c r="BF306" s="211">
        <f>IF(N306="snížená",J306,0)</f>
        <v>0</v>
      </c>
      <c r="BG306" s="211">
        <f>IF(N306="zákl. přenesená",J306,0)</f>
        <v>0</v>
      </c>
      <c r="BH306" s="211">
        <f>IF(N306="sníž. přenesená",J306,0)</f>
        <v>0</v>
      </c>
      <c r="BI306" s="211">
        <f>IF(N306="nulová",J306,0)</f>
        <v>0</v>
      </c>
      <c r="BJ306" s="19" t="s">
        <v>85</v>
      </c>
      <c r="BK306" s="211">
        <f>ROUND(I306*H306,2)</f>
        <v>0</v>
      </c>
      <c r="BL306" s="19" t="s">
        <v>141</v>
      </c>
      <c r="BM306" s="210" t="s">
        <v>441</v>
      </c>
    </row>
    <row r="307" s="2" customFormat="1" ht="16.5" customHeight="1">
      <c r="A307" s="40"/>
      <c r="B307" s="41"/>
      <c r="C307" s="261" t="s">
        <v>442</v>
      </c>
      <c r="D307" s="261" t="s">
        <v>185</v>
      </c>
      <c r="E307" s="262" t="s">
        <v>443</v>
      </c>
      <c r="F307" s="263" t="s">
        <v>444</v>
      </c>
      <c r="G307" s="264" t="s">
        <v>302</v>
      </c>
      <c r="H307" s="265">
        <v>6</v>
      </c>
      <c r="I307" s="266"/>
      <c r="J307" s="267">
        <f>ROUND(I307*H307,2)</f>
        <v>0</v>
      </c>
      <c r="K307" s="263" t="s">
        <v>19</v>
      </c>
      <c r="L307" s="268"/>
      <c r="M307" s="269" t="s">
        <v>19</v>
      </c>
      <c r="N307" s="270" t="s">
        <v>48</v>
      </c>
      <c r="O307" s="86"/>
      <c r="P307" s="208">
        <f>O307*H307</f>
        <v>0</v>
      </c>
      <c r="Q307" s="208">
        <v>0.01</v>
      </c>
      <c r="R307" s="208">
        <f>Q307*H307</f>
        <v>0.059999999999999998</v>
      </c>
      <c r="S307" s="208">
        <v>0</v>
      </c>
      <c r="T307" s="209">
        <f>S307*H307</f>
        <v>0</v>
      </c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R307" s="210" t="s">
        <v>189</v>
      </c>
      <c r="AT307" s="210" t="s">
        <v>185</v>
      </c>
      <c r="AU307" s="210" t="s">
        <v>85</v>
      </c>
      <c r="AY307" s="19" t="s">
        <v>135</v>
      </c>
      <c r="BE307" s="211">
        <f>IF(N307="základní",J307,0)</f>
        <v>0</v>
      </c>
      <c r="BF307" s="211">
        <f>IF(N307="snížená",J307,0)</f>
        <v>0</v>
      </c>
      <c r="BG307" s="211">
        <f>IF(N307="zákl. přenesená",J307,0)</f>
        <v>0</v>
      </c>
      <c r="BH307" s="211">
        <f>IF(N307="sníž. přenesená",J307,0)</f>
        <v>0</v>
      </c>
      <c r="BI307" s="211">
        <f>IF(N307="nulová",J307,0)</f>
        <v>0</v>
      </c>
      <c r="BJ307" s="19" t="s">
        <v>85</v>
      </c>
      <c r="BK307" s="211">
        <f>ROUND(I307*H307,2)</f>
        <v>0</v>
      </c>
      <c r="BL307" s="19" t="s">
        <v>141</v>
      </c>
      <c r="BM307" s="210" t="s">
        <v>445</v>
      </c>
    </row>
    <row r="308" s="2" customFormat="1" ht="16.5" customHeight="1">
      <c r="A308" s="40"/>
      <c r="B308" s="41"/>
      <c r="C308" s="261" t="s">
        <v>446</v>
      </c>
      <c r="D308" s="261" t="s">
        <v>185</v>
      </c>
      <c r="E308" s="262" t="s">
        <v>447</v>
      </c>
      <c r="F308" s="263" t="s">
        <v>448</v>
      </c>
      <c r="G308" s="264" t="s">
        <v>302</v>
      </c>
      <c r="H308" s="265">
        <v>8</v>
      </c>
      <c r="I308" s="266"/>
      <c r="J308" s="267">
        <f>ROUND(I308*H308,2)</f>
        <v>0</v>
      </c>
      <c r="K308" s="263" t="s">
        <v>19</v>
      </c>
      <c r="L308" s="268"/>
      <c r="M308" s="269" t="s">
        <v>19</v>
      </c>
      <c r="N308" s="270" t="s">
        <v>48</v>
      </c>
      <c r="O308" s="86"/>
      <c r="P308" s="208">
        <f>O308*H308</f>
        <v>0</v>
      </c>
      <c r="Q308" s="208">
        <v>0.01</v>
      </c>
      <c r="R308" s="208">
        <f>Q308*H308</f>
        <v>0.080000000000000002</v>
      </c>
      <c r="S308" s="208">
        <v>0</v>
      </c>
      <c r="T308" s="209">
        <f>S308*H308</f>
        <v>0</v>
      </c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R308" s="210" t="s">
        <v>189</v>
      </c>
      <c r="AT308" s="210" t="s">
        <v>185</v>
      </c>
      <c r="AU308" s="210" t="s">
        <v>85</v>
      </c>
      <c r="AY308" s="19" t="s">
        <v>135</v>
      </c>
      <c r="BE308" s="211">
        <f>IF(N308="základní",J308,0)</f>
        <v>0</v>
      </c>
      <c r="BF308" s="211">
        <f>IF(N308="snížená",J308,0)</f>
        <v>0</v>
      </c>
      <c r="BG308" s="211">
        <f>IF(N308="zákl. přenesená",J308,0)</f>
        <v>0</v>
      </c>
      <c r="BH308" s="211">
        <f>IF(N308="sníž. přenesená",J308,0)</f>
        <v>0</v>
      </c>
      <c r="BI308" s="211">
        <f>IF(N308="nulová",J308,0)</f>
        <v>0</v>
      </c>
      <c r="BJ308" s="19" t="s">
        <v>85</v>
      </c>
      <c r="BK308" s="211">
        <f>ROUND(I308*H308,2)</f>
        <v>0</v>
      </c>
      <c r="BL308" s="19" t="s">
        <v>141</v>
      </c>
      <c r="BM308" s="210" t="s">
        <v>449</v>
      </c>
    </row>
    <row r="309" s="2" customFormat="1" ht="16.5" customHeight="1">
      <c r="A309" s="40"/>
      <c r="B309" s="41"/>
      <c r="C309" s="261" t="s">
        <v>450</v>
      </c>
      <c r="D309" s="261" t="s">
        <v>185</v>
      </c>
      <c r="E309" s="262" t="s">
        <v>451</v>
      </c>
      <c r="F309" s="263" t="s">
        <v>452</v>
      </c>
      <c r="G309" s="264" t="s">
        <v>302</v>
      </c>
      <c r="H309" s="265">
        <v>10</v>
      </c>
      <c r="I309" s="266"/>
      <c r="J309" s="267">
        <f>ROUND(I309*H309,2)</f>
        <v>0</v>
      </c>
      <c r="K309" s="263" t="s">
        <v>19</v>
      </c>
      <c r="L309" s="268"/>
      <c r="M309" s="269" t="s">
        <v>19</v>
      </c>
      <c r="N309" s="270" t="s">
        <v>48</v>
      </c>
      <c r="O309" s="86"/>
      <c r="P309" s="208">
        <f>O309*H309</f>
        <v>0</v>
      </c>
      <c r="Q309" s="208">
        <v>0.01</v>
      </c>
      <c r="R309" s="208">
        <f>Q309*H309</f>
        <v>0.10000000000000001</v>
      </c>
      <c r="S309" s="208">
        <v>0</v>
      </c>
      <c r="T309" s="209">
        <f>S309*H309</f>
        <v>0</v>
      </c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R309" s="210" t="s">
        <v>189</v>
      </c>
      <c r="AT309" s="210" t="s">
        <v>185</v>
      </c>
      <c r="AU309" s="210" t="s">
        <v>85</v>
      </c>
      <c r="AY309" s="19" t="s">
        <v>135</v>
      </c>
      <c r="BE309" s="211">
        <f>IF(N309="základní",J309,0)</f>
        <v>0</v>
      </c>
      <c r="BF309" s="211">
        <f>IF(N309="snížená",J309,0)</f>
        <v>0</v>
      </c>
      <c r="BG309" s="211">
        <f>IF(N309="zákl. přenesená",J309,0)</f>
        <v>0</v>
      </c>
      <c r="BH309" s="211">
        <f>IF(N309="sníž. přenesená",J309,0)</f>
        <v>0</v>
      </c>
      <c r="BI309" s="211">
        <f>IF(N309="nulová",J309,0)</f>
        <v>0</v>
      </c>
      <c r="BJ309" s="19" t="s">
        <v>85</v>
      </c>
      <c r="BK309" s="211">
        <f>ROUND(I309*H309,2)</f>
        <v>0</v>
      </c>
      <c r="BL309" s="19" t="s">
        <v>141</v>
      </c>
      <c r="BM309" s="210" t="s">
        <v>453</v>
      </c>
    </row>
    <row r="310" s="2" customFormat="1" ht="16.5" customHeight="1">
      <c r="A310" s="40"/>
      <c r="B310" s="41"/>
      <c r="C310" s="261" t="s">
        <v>454</v>
      </c>
      <c r="D310" s="261" t="s">
        <v>185</v>
      </c>
      <c r="E310" s="262" t="s">
        <v>455</v>
      </c>
      <c r="F310" s="263" t="s">
        <v>456</v>
      </c>
      <c r="G310" s="264" t="s">
        <v>302</v>
      </c>
      <c r="H310" s="265">
        <v>4</v>
      </c>
      <c r="I310" s="266"/>
      <c r="J310" s="267">
        <f>ROUND(I310*H310,2)</f>
        <v>0</v>
      </c>
      <c r="K310" s="263" t="s">
        <v>19</v>
      </c>
      <c r="L310" s="268"/>
      <c r="M310" s="269" t="s">
        <v>19</v>
      </c>
      <c r="N310" s="270" t="s">
        <v>48</v>
      </c>
      <c r="O310" s="86"/>
      <c r="P310" s="208">
        <f>O310*H310</f>
        <v>0</v>
      </c>
      <c r="Q310" s="208">
        <v>0.01</v>
      </c>
      <c r="R310" s="208">
        <f>Q310*H310</f>
        <v>0.040000000000000001</v>
      </c>
      <c r="S310" s="208">
        <v>0</v>
      </c>
      <c r="T310" s="209">
        <f>S310*H310</f>
        <v>0</v>
      </c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R310" s="210" t="s">
        <v>189</v>
      </c>
      <c r="AT310" s="210" t="s">
        <v>185</v>
      </c>
      <c r="AU310" s="210" t="s">
        <v>85</v>
      </c>
      <c r="AY310" s="19" t="s">
        <v>135</v>
      </c>
      <c r="BE310" s="211">
        <f>IF(N310="základní",J310,0)</f>
        <v>0</v>
      </c>
      <c r="BF310" s="211">
        <f>IF(N310="snížená",J310,0)</f>
        <v>0</v>
      </c>
      <c r="BG310" s="211">
        <f>IF(N310="zákl. přenesená",J310,0)</f>
        <v>0</v>
      </c>
      <c r="BH310" s="211">
        <f>IF(N310="sníž. přenesená",J310,0)</f>
        <v>0</v>
      </c>
      <c r="BI310" s="211">
        <f>IF(N310="nulová",J310,0)</f>
        <v>0</v>
      </c>
      <c r="BJ310" s="19" t="s">
        <v>85</v>
      </c>
      <c r="BK310" s="211">
        <f>ROUND(I310*H310,2)</f>
        <v>0</v>
      </c>
      <c r="BL310" s="19" t="s">
        <v>141</v>
      </c>
      <c r="BM310" s="210" t="s">
        <v>457</v>
      </c>
    </row>
    <row r="311" s="2" customFormat="1" ht="24.15" customHeight="1">
      <c r="A311" s="40"/>
      <c r="B311" s="41"/>
      <c r="C311" s="199" t="s">
        <v>458</v>
      </c>
      <c r="D311" s="199" t="s">
        <v>136</v>
      </c>
      <c r="E311" s="200" t="s">
        <v>459</v>
      </c>
      <c r="F311" s="201" t="s">
        <v>460</v>
      </c>
      <c r="G311" s="202" t="s">
        <v>139</v>
      </c>
      <c r="H311" s="203">
        <v>86.099999999999994</v>
      </c>
      <c r="I311" s="204"/>
      <c r="J311" s="205">
        <f>ROUND(I311*H311,2)</f>
        <v>0</v>
      </c>
      <c r="K311" s="201" t="s">
        <v>140</v>
      </c>
      <c r="L311" s="46"/>
      <c r="M311" s="206" t="s">
        <v>19</v>
      </c>
      <c r="N311" s="207" t="s">
        <v>48</v>
      </c>
      <c r="O311" s="86"/>
      <c r="P311" s="208">
        <f>O311*H311</f>
        <v>0</v>
      </c>
      <c r="Q311" s="208">
        <v>0</v>
      </c>
      <c r="R311" s="208">
        <f>Q311*H311</f>
        <v>0</v>
      </c>
      <c r="S311" s="208">
        <v>0</v>
      </c>
      <c r="T311" s="209">
        <f>S311*H311</f>
        <v>0</v>
      </c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R311" s="210" t="s">
        <v>141</v>
      </c>
      <c r="AT311" s="210" t="s">
        <v>136</v>
      </c>
      <c r="AU311" s="210" t="s">
        <v>85</v>
      </c>
      <c r="AY311" s="19" t="s">
        <v>135</v>
      </c>
      <c r="BE311" s="211">
        <f>IF(N311="základní",J311,0)</f>
        <v>0</v>
      </c>
      <c r="BF311" s="211">
        <f>IF(N311="snížená",J311,0)</f>
        <v>0</v>
      </c>
      <c r="BG311" s="211">
        <f>IF(N311="zákl. přenesená",J311,0)</f>
        <v>0</v>
      </c>
      <c r="BH311" s="211">
        <f>IF(N311="sníž. přenesená",J311,0)</f>
        <v>0</v>
      </c>
      <c r="BI311" s="211">
        <f>IF(N311="nulová",J311,0)</f>
        <v>0</v>
      </c>
      <c r="BJ311" s="19" t="s">
        <v>85</v>
      </c>
      <c r="BK311" s="211">
        <f>ROUND(I311*H311,2)</f>
        <v>0</v>
      </c>
      <c r="BL311" s="19" t="s">
        <v>141</v>
      </c>
      <c r="BM311" s="210" t="s">
        <v>461</v>
      </c>
    </row>
    <row r="312" s="2" customFormat="1">
      <c r="A312" s="40"/>
      <c r="B312" s="41"/>
      <c r="C312" s="42"/>
      <c r="D312" s="212" t="s">
        <v>143</v>
      </c>
      <c r="E312" s="42"/>
      <c r="F312" s="213" t="s">
        <v>462</v>
      </c>
      <c r="G312" s="42"/>
      <c r="H312" s="42"/>
      <c r="I312" s="214"/>
      <c r="J312" s="42"/>
      <c r="K312" s="42"/>
      <c r="L312" s="46"/>
      <c r="M312" s="215"/>
      <c r="N312" s="216"/>
      <c r="O312" s="86"/>
      <c r="P312" s="86"/>
      <c r="Q312" s="86"/>
      <c r="R312" s="86"/>
      <c r="S312" s="86"/>
      <c r="T312" s="87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T312" s="19" t="s">
        <v>143</v>
      </c>
      <c r="AU312" s="19" t="s">
        <v>85</v>
      </c>
    </row>
    <row r="313" s="12" customFormat="1">
      <c r="A313" s="12"/>
      <c r="B313" s="217"/>
      <c r="C313" s="218"/>
      <c r="D313" s="219" t="s">
        <v>145</v>
      </c>
      <c r="E313" s="220" t="s">
        <v>19</v>
      </c>
      <c r="F313" s="221" t="s">
        <v>149</v>
      </c>
      <c r="G313" s="218"/>
      <c r="H313" s="220" t="s">
        <v>19</v>
      </c>
      <c r="I313" s="222"/>
      <c r="J313" s="218"/>
      <c r="K313" s="218"/>
      <c r="L313" s="223"/>
      <c r="M313" s="224"/>
      <c r="N313" s="225"/>
      <c r="O313" s="225"/>
      <c r="P313" s="225"/>
      <c r="Q313" s="225"/>
      <c r="R313" s="225"/>
      <c r="S313" s="225"/>
      <c r="T313" s="226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T313" s="227" t="s">
        <v>145</v>
      </c>
      <c r="AU313" s="227" t="s">
        <v>85</v>
      </c>
      <c r="AV313" s="12" t="s">
        <v>85</v>
      </c>
      <c r="AW313" s="12" t="s">
        <v>37</v>
      </c>
      <c r="AX313" s="12" t="s">
        <v>77</v>
      </c>
      <c r="AY313" s="227" t="s">
        <v>135</v>
      </c>
    </row>
    <row r="314" s="13" customFormat="1">
      <c r="A314" s="13"/>
      <c r="B314" s="228"/>
      <c r="C314" s="229"/>
      <c r="D314" s="219" t="s">
        <v>145</v>
      </c>
      <c r="E314" s="230" t="s">
        <v>19</v>
      </c>
      <c r="F314" s="231" t="s">
        <v>230</v>
      </c>
      <c r="G314" s="229"/>
      <c r="H314" s="232">
        <v>86.099999999999994</v>
      </c>
      <c r="I314" s="233"/>
      <c r="J314" s="229"/>
      <c r="K314" s="229"/>
      <c r="L314" s="234"/>
      <c r="M314" s="235"/>
      <c r="N314" s="236"/>
      <c r="O314" s="236"/>
      <c r="P314" s="236"/>
      <c r="Q314" s="236"/>
      <c r="R314" s="236"/>
      <c r="S314" s="236"/>
      <c r="T314" s="237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8" t="s">
        <v>145</v>
      </c>
      <c r="AU314" s="238" t="s">
        <v>85</v>
      </c>
      <c r="AV314" s="13" t="s">
        <v>87</v>
      </c>
      <c r="AW314" s="13" t="s">
        <v>37</v>
      </c>
      <c r="AX314" s="13" t="s">
        <v>77</v>
      </c>
      <c r="AY314" s="238" t="s">
        <v>135</v>
      </c>
    </row>
    <row r="315" s="15" customFormat="1">
      <c r="A315" s="15"/>
      <c r="B315" s="250"/>
      <c r="C315" s="251"/>
      <c r="D315" s="219" t="s">
        <v>145</v>
      </c>
      <c r="E315" s="252" t="s">
        <v>19</v>
      </c>
      <c r="F315" s="253" t="s">
        <v>157</v>
      </c>
      <c r="G315" s="251"/>
      <c r="H315" s="254">
        <v>86.099999999999994</v>
      </c>
      <c r="I315" s="255"/>
      <c r="J315" s="251"/>
      <c r="K315" s="251"/>
      <c r="L315" s="256"/>
      <c r="M315" s="257"/>
      <c r="N315" s="258"/>
      <c r="O315" s="258"/>
      <c r="P315" s="258"/>
      <c r="Q315" s="258"/>
      <c r="R315" s="258"/>
      <c r="S315" s="258"/>
      <c r="T315" s="259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T315" s="260" t="s">
        <v>145</v>
      </c>
      <c r="AU315" s="260" t="s">
        <v>85</v>
      </c>
      <c r="AV315" s="15" t="s">
        <v>141</v>
      </c>
      <c r="AW315" s="15" t="s">
        <v>37</v>
      </c>
      <c r="AX315" s="15" t="s">
        <v>85</v>
      </c>
      <c r="AY315" s="260" t="s">
        <v>135</v>
      </c>
    </row>
    <row r="316" s="2" customFormat="1" ht="16.5" customHeight="1">
      <c r="A316" s="40"/>
      <c r="B316" s="41"/>
      <c r="C316" s="261" t="s">
        <v>463</v>
      </c>
      <c r="D316" s="261" t="s">
        <v>185</v>
      </c>
      <c r="E316" s="262" t="s">
        <v>464</v>
      </c>
      <c r="F316" s="263" t="s">
        <v>465</v>
      </c>
      <c r="G316" s="264" t="s">
        <v>160</v>
      </c>
      <c r="H316" s="265">
        <v>6.0270000000000001</v>
      </c>
      <c r="I316" s="266"/>
      <c r="J316" s="267">
        <f>ROUND(I316*H316,2)</f>
        <v>0</v>
      </c>
      <c r="K316" s="263" t="s">
        <v>19</v>
      </c>
      <c r="L316" s="268"/>
      <c r="M316" s="269" t="s">
        <v>19</v>
      </c>
      <c r="N316" s="270" t="s">
        <v>48</v>
      </c>
      <c r="O316" s="86"/>
      <c r="P316" s="208">
        <f>O316*H316</f>
        <v>0</v>
      </c>
      <c r="Q316" s="208">
        <v>2</v>
      </c>
      <c r="R316" s="208">
        <f>Q316*H316</f>
        <v>12.054</v>
      </c>
      <c r="S316" s="208">
        <v>0</v>
      </c>
      <c r="T316" s="209">
        <f>S316*H316</f>
        <v>0</v>
      </c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R316" s="210" t="s">
        <v>189</v>
      </c>
      <c r="AT316" s="210" t="s">
        <v>185</v>
      </c>
      <c r="AU316" s="210" t="s">
        <v>85</v>
      </c>
      <c r="AY316" s="19" t="s">
        <v>135</v>
      </c>
      <c r="BE316" s="211">
        <f>IF(N316="základní",J316,0)</f>
        <v>0</v>
      </c>
      <c r="BF316" s="211">
        <f>IF(N316="snížená",J316,0)</f>
        <v>0</v>
      </c>
      <c r="BG316" s="211">
        <f>IF(N316="zákl. přenesená",J316,0)</f>
        <v>0</v>
      </c>
      <c r="BH316" s="211">
        <f>IF(N316="sníž. přenesená",J316,0)</f>
        <v>0</v>
      </c>
      <c r="BI316" s="211">
        <f>IF(N316="nulová",J316,0)</f>
        <v>0</v>
      </c>
      <c r="BJ316" s="19" t="s">
        <v>85</v>
      </c>
      <c r="BK316" s="211">
        <f>ROUND(I316*H316,2)</f>
        <v>0</v>
      </c>
      <c r="BL316" s="19" t="s">
        <v>141</v>
      </c>
      <c r="BM316" s="210" t="s">
        <v>466</v>
      </c>
    </row>
    <row r="317" s="13" customFormat="1">
      <c r="A317" s="13"/>
      <c r="B317" s="228"/>
      <c r="C317" s="229"/>
      <c r="D317" s="219" t="s">
        <v>145</v>
      </c>
      <c r="E317" s="229"/>
      <c r="F317" s="231" t="s">
        <v>467</v>
      </c>
      <c r="G317" s="229"/>
      <c r="H317" s="232">
        <v>6.0270000000000001</v>
      </c>
      <c r="I317" s="233"/>
      <c r="J317" s="229"/>
      <c r="K317" s="229"/>
      <c r="L317" s="234"/>
      <c r="M317" s="235"/>
      <c r="N317" s="236"/>
      <c r="O317" s="236"/>
      <c r="P317" s="236"/>
      <c r="Q317" s="236"/>
      <c r="R317" s="236"/>
      <c r="S317" s="236"/>
      <c r="T317" s="237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8" t="s">
        <v>145</v>
      </c>
      <c r="AU317" s="238" t="s">
        <v>85</v>
      </c>
      <c r="AV317" s="13" t="s">
        <v>87</v>
      </c>
      <c r="AW317" s="13" t="s">
        <v>4</v>
      </c>
      <c r="AX317" s="13" t="s">
        <v>85</v>
      </c>
      <c r="AY317" s="238" t="s">
        <v>135</v>
      </c>
    </row>
    <row r="318" s="2" customFormat="1" ht="16.5" customHeight="1">
      <c r="A318" s="40"/>
      <c r="B318" s="41"/>
      <c r="C318" s="199" t="s">
        <v>468</v>
      </c>
      <c r="D318" s="199" t="s">
        <v>136</v>
      </c>
      <c r="E318" s="200" t="s">
        <v>393</v>
      </c>
      <c r="F318" s="201" t="s">
        <v>394</v>
      </c>
      <c r="G318" s="202" t="s">
        <v>160</v>
      </c>
      <c r="H318" s="203">
        <v>0.19500000000000001</v>
      </c>
      <c r="I318" s="204"/>
      <c r="J318" s="205">
        <f>ROUND(I318*H318,2)</f>
        <v>0</v>
      </c>
      <c r="K318" s="201" t="s">
        <v>140</v>
      </c>
      <c r="L318" s="46"/>
      <c r="M318" s="206" t="s">
        <v>19</v>
      </c>
      <c r="N318" s="207" t="s">
        <v>48</v>
      </c>
      <c r="O318" s="86"/>
      <c r="P318" s="208">
        <f>O318*H318</f>
        <v>0</v>
      </c>
      <c r="Q318" s="208">
        <v>0</v>
      </c>
      <c r="R318" s="208">
        <f>Q318*H318</f>
        <v>0</v>
      </c>
      <c r="S318" s="208">
        <v>0</v>
      </c>
      <c r="T318" s="209">
        <f>S318*H318</f>
        <v>0</v>
      </c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R318" s="210" t="s">
        <v>141</v>
      </c>
      <c r="AT318" s="210" t="s">
        <v>136</v>
      </c>
      <c r="AU318" s="210" t="s">
        <v>85</v>
      </c>
      <c r="AY318" s="19" t="s">
        <v>135</v>
      </c>
      <c r="BE318" s="211">
        <f>IF(N318="základní",J318,0)</f>
        <v>0</v>
      </c>
      <c r="BF318" s="211">
        <f>IF(N318="snížená",J318,0)</f>
        <v>0</v>
      </c>
      <c r="BG318" s="211">
        <f>IF(N318="zákl. přenesená",J318,0)</f>
        <v>0</v>
      </c>
      <c r="BH318" s="211">
        <f>IF(N318="sníž. přenesená",J318,0)</f>
        <v>0</v>
      </c>
      <c r="BI318" s="211">
        <f>IF(N318="nulová",J318,0)</f>
        <v>0</v>
      </c>
      <c r="BJ318" s="19" t="s">
        <v>85</v>
      </c>
      <c r="BK318" s="211">
        <f>ROUND(I318*H318,2)</f>
        <v>0</v>
      </c>
      <c r="BL318" s="19" t="s">
        <v>141</v>
      </c>
      <c r="BM318" s="210" t="s">
        <v>469</v>
      </c>
    </row>
    <row r="319" s="2" customFormat="1">
      <c r="A319" s="40"/>
      <c r="B319" s="41"/>
      <c r="C319" s="42"/>
      <c r="D319" s="212" t="s">
        <v>143</v>
      </c>
      <c r="E319" s="42"/>
      <c r="F319" s="213" t="s">
        <v>396</v>
      </c>
      <c r="G319" s="42"/>
      <c r="H319" s="42"/>
      <c r="I319" s="214"/>
      <c r="J319" s="42"/>
      <c r="K319" s="42"/>
      <c r="L319" s="46"/>
      <c r="M319" s="215"/>
      <c r="N319" s="216"/>
      <c r="O319" s="86"/>
      <c r="P319" s="86"/>
      <c r="Q319" s="86"/>
      <c r="R319" s="86"/>
      <c r="S319" s="86"/>
      <c r="T319" s="87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T319" s="19" t="s">
        <v>143</v>
      </c>
      <c r="AU319" s="19" t="s">
        <v>85</v>
      </c>
    </row>
    <row r="320" s="2" customFormat="1">
      <c r="A320" s="40"/>
      <c r="B320" s="41"/>
      <c r="C320" s="42"/>
      <c r="D320" s="219" t="s">
        <v>273</v>
      </c>
      <c r="E320" s="42"/>
      <c r="F320" s="271" t="s">
        <v>397</v>
      </c>
      <c r="G320" s="42"/>
      <c r="H320" s="42"/>
      <c r="I320" s="214"/>
      <c r="J320" s="42"/>
      <c r="K320" s="42"/>
      <c r="L320" s="46"/>
      <c r="M320" s="215"/>
      <c r="N320" s="216"/>
      <c r="O320" s="86"/>
      <c r="P320" s="86"/>
      <c r="Q320" s="86"/>
      <c r="R320" s="86"/>
      <c r="S320" s="86"/>
      <c r="T320" s="87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T320" s="19" t="s">
        <v>273</v>
      </c>
      <c r="AU320" s="19" t="s">
        <v>85</v>
      </c>
    </row>
    <row r="321" s="12" customFormat="1">
      <c r="A321" s="12"/>
      <c r="B321" s="217"/>
      <c r="C321" s="218"/>
      <c r="D321" s="219" t="s">
        <v>145</v>
      </c>
      <c r="E321" s="220" t="s">
        <v>19</v>
      </c>
      <c r="F321" s="221" t="s">
        <v>149</v>
      </c>
      <c r="G321" s="218"/>
      <c r="H321" s="220" t="s">
        <v>19</v>
      </c>
      <c r="I321" s="222"/>
      <c r="J321" s="218"/>
      <c r="K321" s="218"/>
      <c r="L321" s="223"/>
      <c r="M321" s="224"/>
      <c r="N321" s="225"/>
      <c r="O321" s="225"/>
      <c r="P321" s="225"/>
      <c r="Q321" s="225"/>
      <c r="R321" s="225"/>
      <c r="S321" s="225"/>
      <c r="T321" s="226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T321" s="227" t="s">
        <v>145</v>
      </c>
      <c r="AU321" s="227" t="s">
        <v>85</v>
      </c>
      <c r="AV321" s="12" t="s">
        <v>85</v>
      </c>
      <c r="AW321" s="12" t="s">
        <v>37</v>
      </c>
      <c r="AX321" s="12" t="s">
        <v>77</v>
      </c>
      <c r="AY321" s="227" t="s">
        <v>135</v>
      </c>
    </row>
    <row r="322" s="13" customFormat="1">
      <c r="A322" s="13"/>
      <c r="B322" s="228"/>
      <c r="C322" s="229"/>
      <c r="D322" s="219" t="s">
        <v>145</v>
      </c>
      <c r="E322" s="230" t="s">
        <v>19</v>
      </c>
      <c r="F322" s="231" t="s">
        <v>470</v>
      </c>
      <c r="G322" s="229"/>
      <c r="H322" s="232">
        <v>0.19500000000000001</v>
      </c>
      <c r="I322" s="233"/>
      <c r="J322" s="229"/>
      <c r="K322" s="229"/>
      <c r="L322" s="234"/>
      <c r="M322" s="235"/>
      <c r="N322" s="236"/>
      <c r="O322" s="236"/>
      <c r="P322" s="236"/>
      <c r="Q322" s="236"/>
      <c r="R322" s="236"/>
      <c r="S322" s="236"/>
      <c r="T322" s="237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8" t="s">
        <v>145</v>
      </c>
      <c r="AU322" s="238" t="s">
        <v>85</v>
      </c>
      <c r="AV322" s="13" t="s">
        <v>87</v>
      </c>
      <c r="AW322" s="13" t="s">
        <v>37</v>
      </c>
      <c r="AX322" s="13" t="s">
        <v>77</v>
      </c>
      <c r="AY322" s="238" t="s">
        <v>135</v>
      </c>
    </row>
    <row r="323" s="15" customFormat="1">
      <c r="A323" s="15"/>
      <c r="B323" s="250"/>
      <c r="C323" s="251"/>
      <c r="D323" s="219" t="s">
        <v>145</v>
      </c>
      <c r="E323" s="252" t="s">
        <v>19</v>
      </c>
      <c r="F323" s="253" t="s">
        <v>157</v>
      </c>
      <c r="G323" s="251"/>
      <c r="H323" s="254">
        <v>0.19500000000000001</v>
      </c>
      <c r="I323" s="255"/>
      <c r="J323" s="251"/>
      <c r="K323" s="251"/>
      <c r="L323" s="256"/>
      <c r="M323" s="257"/>
      <c r="N323" s="258"/>
      <c r="O323" s="258"/>
      <c r="P323" s="258"/>
      <c r="Q323" s="258"/>
      <c r="R323" s="258"/>
      <c r="S323" s="258"/>
      <c r="T323" s="259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T323" s="260" t="s">
        <v>145</v>
      </c>
      <c r="AU323" s="260" t="s">
        <v>85</v>
      </c>
      <c r="AV323" s="15" t="s">
        <v>141</v>
      </c>
      <c r="AW323" s="15" t="s">
        <v>37</v>
      </c>
      <c r="AX323" s="15" t="s">
        <v>85</v>
      </c>
      <c r="AY323" s="260" t="s">
        <v>135</v>
      </c>
    </row>
    <row r="324" s="2" customFormat="1" ht="16.5" customHeight="1">
      <c r="A324" s="40"/>
      <c r="B324" s="41"/>
      <c r="C324" s="199" t="s">
        <v>471</v>
      </c>
      <c r="D324" s="199" t="s">
        <v>136</v>
      </c>
      <c r="E324" s="200" t="s">
        <v>400</v>
      </c>
      <c r="F324" s="201" t="s">
        <v>401</v>
      </c>
      <c r="G324" s="202" t="s">
        <v>160</v>
      </c>
      <c r="H324" s="203">
        <v>0.19500000000000001</v>
      </c>
      <c r="I324" s="204"/>
      <c r="J324" s="205">
        <f>ROUND(I324*H324,2)</f>
        <v>0</v>
      </c>
      <c r="K324" s="201" t="s">
        <v>140</v>
      </c>
      <c r="L324" s="46"/>
      <c r="M324" s="206" t="s">
        <v>19</v>
      </c>
      <c r="N324" s="207" t="s">
        <v>48</v>
      </c>
      <c r="O324" s="86"/>
      <c r="P324" s="208">
        <f>O324*H324</f>
        <v>0</v>
      </c>
      <c r="Q324" s="208">
        <v>0</v>
      </c>
      <c r="R324" s="208">
        <f>Q324*H324</f>
        <v>0</v>
      </c>
      <c r="S324" s="208">
        <v>0</v>
      </c>
      <c r="T324" s="209">
        <f>S324*H324</f>
        <v>0</v>
      </c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R324" s="210" t="s">
        <v>141</v>
      </c>
      <c r="AT324" s="210" t="s">
        <v>136</v>
      </c>
      <c r="AU324" s="210" t="s">
        <v>85</v>
      </c>
      <c r="AY324" s="19" t="s">
        <v>135</v>
      </c>
      <c r="BE324" s="211">
        <f>IF(N324="základní",J324,0)</f>
        <v>0</v>
      </c>
      <c r="BF324" s="211">
        <f>IF(N324="snížená",J324,0)</f>
        <v>0</v>
      </c>
      <c r="BG324" s="211">
        <f>IF(N324="zákl. přenesená",J324,0)</f>
        <v>0</v>
      </c>
      <c r="BH324" s="211">
        <f>IF(N324="sníž. přenesená",J324,0)</f>
        <v>0</v>
      </c>
      <c r="BI324" s="211">
        <f>IF(N324="nulová",J324,0)</f>
        <v>0</v>
      </c>
      <c r="BJ324" s="19" t="s">
        <v>85</v>
      </c>
      <c r="BK324" s="211">
        <f>ROUND(I324*H324,2)</f>
        <v>0</v>
      </c>
      <c r="BL324" s="19" t="s">
        <v>141</v>
      </c>
      <c r="BM324" s="210" t="s">
        <v>472</v>
      </c>
    </row>
    <row r="325" s="2" customFormat="1">
      <c r="A325" s="40"/>
      <c r="B325" s="41"/>
      <c r="C325" s="42"/>
      <c r="D325" s="212" t="s">
        <v>143</v>
      </c>
      <c r="E325" s="42"/>
      <c r="F325" s="213" t="s">
        <v>403</v>
      </c>
      <c r="G325" s="42"/>
      <c r="H325" s="42"/>
      <c r="I325" s="214"/>
      <c r="J325" s="42"/>
      <c r="K325" s="42"/>
      <c r="L325" s="46"/>
      <c r="M325" s="215"/>
      <c r="N325" s="216"/>
      <c r="O325" s="86"/>
      <c r="P325" s="86"/>
      <c r="Q325" s="86"/>
      <c r="R325" s="86"/>
      <c r="S325" s="86"/>
      <c r="T325" s="87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T325" s="19" t="s">
        <v>143</v>
      </c>
      <c r="AU325" s="19" t="s">
        <v>85</v>
      </c>
    </row>
    <row r="326" s="2" customFormat="1" ht="16.5" customHeight="1">
      <c r="A326" s="40"/>
      <c r="B326" s="41"/>
      <c r="C326" s="199" t="s">
        <v>473</v>
      </c>
      <c r="D326" s="199" t="s">
        <v>136</v>
      </c>
      <c r="E326" s="200" t="s">
        <v>405</v>
      </c>
      <c r="F326" s="201" t="s">
        <v>406</v>
      </c>
      <c r="G326" s="202" t="s">
        <v>160</v>
      </c>
      <c r="H326" s="203">
        <v>1.7549999999999999</v>
      </c>
      <c r="I326" s="204"/>
      <c r="J326" s="205">
        <f>ROUND(I326*H326,2)</f>
        <v>0</v>
      </c>
      <c r="K326" s="201" t="s">
        <v>140</v>
      </c>
      <c r="L326" s="46"/>
      <c r="M326" s="206" t="s">
        <v>19</v>
      </c>
      <c r="N326" s="207" t="s">
        <v>48</v>
      </c>
      <c r="O326" s="86"/>
      <c r="P326" s="208">
        <f>O326*H326</f>
        <v>0</v>
      </c>
      <c r="Q326" s="208">
        <v>0</v>
      </c>
      <c r="R326" s="208">
        <f>Q326*H326</f>
        <v>0</v>
      </c>
      <c r="S326" s="208">
        <v>0</v>
      </c>
      <c r="T326" s="209">
        <f>S326*H326</f>
        <v>0</v>
      </c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R326" s="210" t="s">
        <v>141</v>
      </c>
      <c r="AT326" s="210" t="s">
        <v>136</v>
      </c>
      <c r="AU326" s="210" t="s">
        <v>85</v>
      </c>
      <c r="AY326" s="19" t="s">
        <v>135</v>
      </c>
      <c r="BE326" s="211">
        <f>IF(N326="základní",J326,0)</f>
        <v>0</v>
      </c>
      <c r="BF326" s="211">
        <f>IF(N326="snížená",J326,0)</f>
        <v>0</v>
      </c>
      <c r="BG326" s="211">
        <f>IF(N326="zákl. přenesená",J326,0)</f>
        <v>0</v>
      </c>
      <c r="BH326" s="211">
        <f>IF(N326="sníž. přenesená",J326,0)</f>
        <v>0</v>
      </c>
      <c r="BI326" s="211">
        <f>IF(N326="nulová",J326,0)</f>
        <v>0</v>
      </c>
      <c r="BJ326" s="19" t="s">
        <v>85</v>
      </c>
      <c r="BK326" s="211">
        <f>ROUND(I326*H326,2)</f>
        <v>0</v>
      </c>
      <c r="BL326" s="19" t="s">
        <v>141</v>
      </c>
      <c r="BM326" s="210" t="s">
        <v>474</v>
      </c>
    </row>
    <row r="327" s="2" customFormat="1">
      <c r="A327" s="40"/>
      <c r="B327" s="41"/>
      <c r="C327" s="42"/>
      <c r="D327" s="212" t="s">
        <v>143</v>
      </c>
      <c r="E327" s="42"/>
      <c r="F327" s="213" t="s">
        <v>408</v>
      </c>
      <c r="G327" s="42"/>
      <c r="H327" s="42"/>
      <c r="I327" s="214"/>
      <c r="J327" s="42"/>
      <c r="K327" s="42"/>
      <c r="L327" s="46"/>
      <c r="M327" s="215"/>
      <c r="N327" s="216"/>
      <c r="O327" s="86"/>
      <c r="P327" s="86"/>
      <c r="Q327" s="86"/>
      <c r="R327" s="86"/>
      <c r="S327" s="86"/>
      <c r="T327" s="87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T327" s="19" t="s">
        <v>143</v>
      </c>
      <c r="AU327" s="19" t="s">
        <v>85</v>
      </c>
    </row>
    <row r="328" s="13" customFormat="1">
      <c r="A328" s="13"/>
      <c r="B328" s="228"/>
      <c r="C328" s="229"/>
      <c r="D328" s="219" t="s">
        <v>145</v>
      </c>
      <c r="E328" s="229"/>
      <c r="F328" s="231" t="s">
        <v>475</v>
      </c>
      <c r="G328" s="229"/>
      <c r="H328" s="232">
        <v>1.7549999999999999</v>
      </c>
      <c r="I328" s="233"/>
      <c r="J328" s="229"/>
      <c r="K328" s="229"/>
      <c r="L328" s="234"/>
      <c r="M328" s="235"/>
      <c r="N328" s="236"/>
      <c r="O328" s="236"/>
      <c r="P328" s="236"/>
      <c r="Q328" s="236"/>
      <c r="R328" s="236"/>
      <c r="S328" s="236"/>
      <c r="T328" s="237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8" t="s">
        <v>145</v>
      </c>
      <c r="AU328" s="238" t="s">
        <v>85</v>
      </c>
      <c r="AV328" s="13" t="s">
        <v>87</v>
      </c>
      <c r="AW328" s="13" t="s">
        <v>4</v>
      </c>
      <c r="AX328" s="13" t="s">
        <v>85</v>
      </c>
      <c r="AY328" s="238" t="s">
        <v>135</v>
      </c>
    </row>
    <row r="329" s="2" customFormat="1" ht="16.5" customHeight="1">
      <c r="A329" s="40"/>
      <c r="B329" s="41"/>
      <c r="C329" s="199" t="s">
        <v>476</v>
      </c>
      <c r="D329" s="199" t="s">
        <v>136</v>
      </c>
      <c r="E329" s="200" t="s">
        <v>411</v>
      </c>
      <c r="F329" s="201" t="s">
        <v>412</v>
      </c>
      <c r="G329" s="202" t="s">
        <v>201</v>
      </c>
      <c r="H329" s="203">
        <v>12.414</v>
      </c>
      <c r="I329" s="204"/>
      <c r="J329" s="205">
        <f>ROUND(I329*H329,2)</f>
        <v>0</v>
      </c>
      <c r="K329" s="201" t="s">
        <v>140</v>
      </c>
      <c r="L329" s="46"/>
      <c r="M329" s="206" t="s">
        <v>19</v>
      </c>
      <c r="N329" s="207" t="s">
        <v>48</v>
      </c>
      <c r="O329" s="86"/>
      <c r="P329" s="208">
        <f>O329*H329</f>
        <v>0</v>
      </c>
      <c r="Q329" s="208">
        <v>0</v>
      </c>
      <c r="R329" s="208">
        <f>Q329*H329</f>
        <v>0</v>
      </c>
      <c r="S329" s="208">
        <v>0</v>
      </c>
      <c r="T329" s="209">
        <f>S329*H329</f>
        <v>0</v>
      </c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R329" s="210" t="s">
        <v>141</v>
      </c>
      <c r="AT329" s="210" t="s">
        <v>136</v>
      </c>
      <c r="AU329" s="210" t="s">
        <v>85</v>
      </c>
      <c r="AY329" s="19" t="s">
        <v>135</v>
      </c>
      <c r="BE329" s="211">
        <f>IF(N329="základní",J329,0)</f>
        <v>0</v>
      </c>
      <c r="BF329" s="211">
        <f>IF(N329="snížená",J329,0)</f>
        <v>0</v>
      </c>
      <c r="BG329" s="211">
        <f>IF(N329="zákl. přenesená",J329,0)</f>
        <v>0</v>
      </c>
      <c r="BH329" s="211">
        <f>IF(N329="sníž. přenesená",J329,0)</f>
        <v>0</v>
      </c>
      <c r="BI329" s="211">
        <f>IF(N329="nulová",J329,0)</f>
        <v>0</v>
      </c>
      <c r="BJ329" s="19" t="s">
        <v>85</v>
      </c>
      <c r="BK329" s="211">
        <f>ROUND(I329*H329,2)</f>
        <v>0</v>
      </c>
      <c r="BL329" s="19" t="s">
        <v>141</v>
      </c>
      <c r="BM329" s="210" t="s">
        <v>477</v>
      </c>
    </row>
    <row r="330" s="2" customFormat="1">
      <c r="A330" s="40"/>
      <c r="B330" s="41"/>
      <c r="C330" s="42"/>
      <c r="D330" s="212" t="s">
        <v>143</v>
      </c>
      <c r="E330" s="42"/>
      <c r="F330" s="213" t="s">
        <v>414</v>
      </c>
      <c r="G330" s="42"/>
      <c r="H330" s="42"/>
      <c r="I330" s="214"/>
      <c r="J330" s="42"/>
      <c r="K330" s="42"/>
      <c r="L330" s="46"/>
      <c r="M330" s="215"/>
      <c r="N330" s="216"/>
      <c r="O330" s="86"/>
      <c r="P330" s="86"/>
      <c r="Q330" s="86"/>
      <c r="R330" s="86"/>
      <c r="S330" s="86"/>
      <c r="T330" s="87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T330" s="19" t="s">
        <v>143</v>
      </c>
      <c r="AU330" s="19" t="s">
        <v>85</v>
      </c>
    </row>
    <row r="331" s="11" customFormat="1" ht="25.92" customHeight="1">
      <c r="A331" s="11"/>
      <c r="B331" s="185"/>
      <c r="C331" s="186"/>
      <c r="D331" s="187" t="s">
        <v>76</v>
      </c>
      <c r="E331" s="188" t="s">
        <v>478</v>
      </c>
      <c r="F331" s="188" t="s">
        <v>479</v>
      </c>
      <c r="G331" s="186"/>
      <c r="H331" s="186"/>
      <c r="I331" s="189"/>
      <c r="J331" s="190">
        <f>BK331</f>
        <v>0</v>
      </c>
      <c r="K331" s="186"/>
      <c r="L331" s="191"/>
      <c r="M331" s="192"/>
      <c r="N331" s="193"/>
      <c r="O331" s="193"/>
      <c r="P331" s="194">
        <f>SUM(P332:P377)</f>
        <v>0</v>
      </c>
      <c r="Q331" s="193"/>
      <c r="R331" s="194">
        <f>SUM(R332:R377)</f>
        <v>70.933520000000001</v>
      </c>
      <c r="S331" s="193"/>
      <c r="T331" s="195">
        <f>SUM(T332:T377)</f>
        <v>0</v>
      </c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R331" s="196" t="s">
        <v>85</v>
      </c>
      <c r="AT331" s="197" t="s">
        <v>76</v>
      </c>
      <c r="AU331" s="197" t="s">
        <v>77</v>
      </c>
      <c r="AY331" s="196" t="s">
        <v>135</v>
      </c>
      <c r="BK331" s="198">
        <f>SUM(BK332:BK377)</f>
        <v>0</v>
      </c>
    </row>
    <row r="332" s="2" customFormat="1" ht="24.15" customHeight="1">
      <c r="A332" s="40"/>
      <c r="B332" s="41"/>
      <c r="C332" s="199" t="s">
        <v>480</v>
      </c>
      <c r="D332" s="199" t="s">
        <v>136</v>
      </c>
      <c r="E332" s="200" t="s">
        <v>481</v>
      </c>
      <c r="F332" s="201" t="s">
        <v>482</v>
      </c>
      <c r="G332" s="202" t="s">
        <v>139</v>
      </c>
      <c r="H332" s="203">
        <v>753.60000000000002</v>
      </c>
      <c r="I332" s="204"/>
      <c r="J332" s="205">
        <f>ROUND(I332*H332,2)</f>
        <v>0</v>
      </c>
      <c r="K332" s="201" t="s">
        <v>140</v>
      </c>
      <c r="L332" s="46"/>
      <c r="M332" s="206" t="s">
        <v>19</v>
      </c>
      <c r="N332" s="207" t="s">
        <v>48</v>
      </c>
      <c r="O332" s="86"/>
      <c r="P332" s="208">
        <f>O332*H332</f>
        <v>0</v>
      </c>
      <c r="Q332" s="208">
        <v>0</v>
      </c>
      <c r="R332" s="208">
        <f>Q332*H332</f>
        <v>0</v>
      </c>
      <c r="S332" s="208">
        <v>0</v>
      </c>
      <c r="T332" s="209">
        <f>S332*H332</f>
        <v>0</v>
      </c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R332" s="210" t="s">
        <v>141</v>
      </c>
      <c r="AT332" s="210" t="s">
        <v>136</v>
      </c>
      <c r="AU332" s="210" t="s">
        <v>85</v>
      </c>
      <c r="AY332" s="19" t="s">
        <v>135</v>
      </c>
      <c r="BE332" s="211">
        <f>IF(N332="základní",J332,0)</f>
        <v>0</v>
      </c>
      <c r="BF332" s="211">
        <f>IF(N332="snížená",J332,0)</f>
        <v>0</v>
      </c>
      <c r="BG332" s="211">
        <f>IF(N332="zákl. přenesená",J332,0)</f>
        <v>0</v>
      </c>
      <c r="BH332" s="211">
        <f>IF(N332="sníž. přenesená",J332,0)</f>
        <v>0</v>
      </c>
      <c r="BI332" s="211">
        <f>IF(N332="nulová",J332,0)</f>
        <v>0</v>
      </c>
      <c r="BJ332" s="19" t="s">
        <v>85</v>
      </c>
      <c r="BK332" s="211">
        <f>ROUND(I332*H332,2)</f>
        <v>0</v>
      </c>
      <c r="BL332" s="19" t="s">
        <v>141</v>
      </c>
      <c r="BM332" s="210" t="s">
        <v>483</v>
      </c>
    </row>
    <row r="333" s="2" customFormat="1">
      <c r="A333" s="40"/>
      <c r="B333" s="41"/>
      <c r="C333" s="42"/>
      <c r="D333" s="212" t="s">
        <v>143</v>
      </c>
      <c r="E333" s="42"/>
      <c r="F333" s="213" t="s">
        <v>484</v>
      </c>
      <c r="G333" s="42"/>
      <c r="H333" s="42"/>
      <c r="I333" s="214"/>
      <c r="J333" s="42"/>
      <c r="K333" s="42"/>
      <c r="L333" s="46"/>
      <c r="M333" s="215"/>
      <c r="N333" s="216"/>
      <c r="O333" s="86"/>
      <c r="P333" s="86"/>
      <c r="Q333" s="86"/>
      <c r="R333" s="86"/>
      <c r="S333" s="86"/>
      <c r="T333" s="87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T333" s="19" t="s">
        <v>143</v>
      </c>
      <c r="AU333" s="19" t="s">
        <v>85</v>
      </c>
    </row>
    <row r="334" s="2" customFormat="1" ht="24.15" customHeight="1">
      <c r="A334" s="40"/>
      <c r="B334" s="41"/>
      <c r="C334" s="199" t="s">
        <v>485</v>
      </c>
      <c r="D334" s="199" t="s">
        <v>136</v>
      </c>
      <c r="E334" s="200" t="s">
        <v>486</v>
      </c>
      <c r="F334" s="201" t="s">
        <v>487</v>
      </c>
      <c r="G334" s="202" t="s">
        <v>302</v>
      </c>
      <c r="H334" s="203">
        <v>4172</v>
      </c>
      <c r="I334" s="204"/>
      <c r="J334" s="205">
        <f>ROUND(I334*H334,2)</f>
        <v>0</v>
      </c>
      <c r="K334" s="201" t="s">
        <v>140</v>
      </c>
      <c r="L334" s="46"/>
      <c r="M334" s="206" t="s">
        <v>19</v>
      </c>
      <c r="N334" s="207" t="s">
        <v>48</v>
      </c>
      <c r="O334" s="86"/>
      <c r="P334" s="208">
        <f>O334*H334</f>
        <v>0</v>
      </c>
      <c r="Q334" s="208">
        <v>0</v>
      </c>
      <c r="R334" s="208">
        <f>Q334*H334</f>
        <v>0</v>
      </c>
      <c r="S334" s="208">
        <v>0</v>
      </c>
      <c r="T334" s="209">
        <f>S334*H334</f>
        <v>0</v>
      </c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R334" s="210" t="s">
        <v>141</v>
      </c>
      <c r="AT334" s="210" t="s">
        <v>136</v>
      </c>
      <c r="AU334" s="210" t="s">
        <v>85</v>
      </c>
      <c r="AY334" s="19" t="s">
        <v>135</v>
      </c>
      <c r="BE334" s="211">
        <f>IF(N334="základní",J334,0)</f>
        <v>0</v>
      </c>
      <c r="BF334" s="211">
        <f>IF(N334="snížená",J334,0)</f>
        <v>0</v>
      </c>
      <c r="BG334" s="211">
        <f>IF(N334="zákl. přenesená",J334,0)</f>
        <v>0</v>
      </c>
      <c r="BH334" s="211">
        <f>IF(N334="sníž. přenesená",J334,0)</f>
        <v>0</v>
      </c>
      <c r="BI334" s="211">
        <f>IF(N334="nulová",J334,0)</f>
        <v>0</v>
      </c>
      <c r="BJ334" s="19" t="s">
        <v>85</v>
      </c>
      <c r="BK334" s="211">
        <f>ROUND(I334*H334,2)</f>
        <v>0</v>
      </c>
      <c r="BL334" s="19" t="s">
        <v>141</v>
      </c>
      <c r="BM334" s="210" t="s">
        <v>488</v>
      </c>
    </row>
    <row r="335" s="2" customFormat="1">
      <c r="A335" s="40"/>
      <c r="B335" s="41"/>
      <c r="C335" s="42"/>
      <c r="D335" s="212" t="s">
        <v>143</v>
      </c>
      <c r="E335" s="42"/>
      <c r="F335" s="213" t="s">
        <v>489</v>
      </c>
      <c r="G335" s="42"/>
      <c r="H335" s="42"/>
      <c r="I335" s="214"/>
      <c r="J335" s="42"/>
      <c r="K335" s="42"/>
      <c r="L335" s="46"/>
      <c r="M335" s="215"/>
      <c r="N335" s="216"/>
      <c r="O335" s="86"/>
      <c r="P335" s="86"/>
      <c r="Q335" s="86"/>
      <c r="R335" s="86"/>
      <c r="S335" s="86"/>
      <c r="T335" s="87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T335" s="19" t="s">
        <v>143</v>
      </c>
      <c r="AU335" s="19" t="s">
        <v>85</v>
      </c>
    </row>
    <row r="336" s="12" customFormat="1">
      <c r="A336" s="12"/>
      <c r="B336" s="217"/>
      <c r="C336" s="218"/>
      <c r="D336" s="219" t="s">
        <v>145</v>
      </c>
      <c r="E336" s="220" t="s">
        <v>19</v>
      </c>
      <c r="F336" s="221" t="s">
        <v>490</v>
      </c>
      <c r="G336" s="218"/>
      <c r="H336" s="220" t="s">
        <v>19</v>
      </c>
      <c r="I336" s="222"/>
      <c r="J336" s="218"/>
      <c r="K336" s="218"/>
      <c r="L336" s="223"/>
      <c r="M336" s="224"/>
      <c r="N336" s="225"/>
      <c r="O336" s="225"/>
      <c r="P336" s="225"/>
      <c r="Q336" s="225"/>
      <c r="R336" s="225"/>
      <c r="S336" s="225"/>
      <c r="T336" s="226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T336" s="227" t="s">
        <v>145</v>
      </c>
      <c r="AU336" s="227" t="s">
        <v>85</v>
      </c>
      <c r="AV336" s="12" t="s">
        <v>85</v>
      </c>
      <c r="AW336" s="12" t="s">
        <v>37</v>
      </c>
      <c r="AX336" s="12" t="s">
        <v>77</v>
      </c>
      <c r="AY336" s="227" t="s">
        <v>135</v>
      </c>
    </row>
    <row r="337" s="13" customFormat="1">
      <c r="A337" s="13"/>
      <c r="B337" s="228"/>
      <c r="C337" s="229"/>
      <c r="D337" s="219" t="s">
        <v>145</v>
      </c>
      <c r="E337" s="230" t="s">
        <v>19</v>
      </c>
      <c r="F337" s="231" t="s">
        <v>491</v>
      </c>
      <c r="G337" s="229"/>
      <c r="H337" s="232">
        <v>3584</v>
      </c>
      <c r="I337" s="233"/>
      <c r="J337" s="229"/>
      <c r="K337" s="229"/>
      <c r="L337" s="234"/>
      <c r="M337" s="235"/>
      <c r="N337" s="236"/>
      <c r="O337" s="236"/>
      <c r="P337" s="236"/>
      <c r="Q337" s="236"/>
      <c r="R337" s="236"/>
      <c r="S337" s="236"/>
      <c r="T337" s="237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8" t="s">
        <v>145</v>
      </c>
      <c r="AU337" s="238" t="s">
        <v>85</v>
      </c>
      <c r="AV337" s="13" t="s">
        <v>87</v>
      </c>
      <c r="AW337" s="13" t="s">
        <v>37</v>
      </c>
      <c r="AX337" s="13" t="s">
        <v>77</v>
      </c>
      <c r="AY337" s="238" t="s">
        <v>135</v>
      </c>
    </row>
    <row r="338" s="12" customFormat="1">
      <c r="A338" s="12"/>
      <c r="B338" s="217"/>
      <c r="C338" s="218"/>
      <c r="D338" s="219" t="s">
        <v>145</v>
      </c>
      <c r="E338" s="220" t="s">
        <v>19</v>
      </c>
      <c r="F338" s="221" t="s">
        <v>492</v>
      </c>
      <c r="G338" s="218"/>
      <c r="H338" s="220" t="s">
        <v>19</v>
      </c>
      <c r="I338" s="222"/>
      <c r="J338" s="218"/>
      <c r="K338" s="218"/>
      <c r="L338" s="223"/>
      <c r="M338" s="224"/>
      <c r="N338" s="225"/>
      <c r="O338" s="225"/>
      <c r="P338" s="225"/>
      <c r="Q338" s="225"/>
      <c r="R338" s="225"/>
      <c r="S338" s="225"/>
      <c r="T338" s="226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T338" s="227" t="s">
        <v>145</v>
      </c>
      <c r="AU338" s="227" t="s">
        <v>85</v>
      </c>
      <c r="AV338" s="12" t="s">
        <v>85</v>
      </c>
      <c r="AW338" s="12" t="s">
        <v>37</v>
      </c>
      <c r="AX338" s="12" t="s">
        <v>77</v>
      </c>
      <c r="AY338" s="227" t="s">
        <v>135</v>
      </c>
    </row>
    <row r="339" s="13" customFormat="1">
      <c r="A339" s="13"/>
      <c r="B339" s="228"/>
      <c r="C339" s="229"/>
      <c r="D339" s="219" t="s">
        <v>145</v>
      </c>
      <c r="E339" s="230" t="s">
        <v>19</v>
      </c>
      <c r="F339" s="231" t="s">
        <v>493</v>
      </c>
      <c r="G339" s="229"/>
      <c r="H339" s="232">
        <v>588</v>
      </c>
      <c r="I339" s="233"/>
      <c r="J339" s="229"/>
      <c r="K339" s="229"/>
      <c r="L339" s="234"/>
      <c r="M339" s="235"/>
      <c r="N339" s="236"/>
      <c r="O339" s="236"/>
      <c r="P339" s="236"/>
      <c r="Q339" s="236"/>
      <c r="R339" s="236"/>
      <c r="S339" s="236"/>
      <c r="T339" s="237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8" t="s">
        <v>145</v>
      </c>
      <c r="AU339" s="238" t="s">
        <v>85</v>
      </c>
      <c r="AV339" s="13" t="s">
        <v>87</v>
      </c>
      <c r="AW339" s="13" t="s">
        <v>37</v>
      </c>
      <c r="AX339" s="13" t="s">
        <v>77</v>
      </c>
      <c r="AY339" s="238" t="s">
        <v>135</v>
      </c>
    </row>
    <row r="340" s="15" customFormat="1">
      <c r="A340" s="15"/>
      <c r="B340" s="250"/>
      <c r="C340" s="251"/>
      <c r="D340" s="219" t="s">
        <v>145</v>
      </c>
      <c r="E340" s="252" t="s">
        <v>19</v>
      </c>
      <c r="F340" s="253" t="s">
        <v>157</v>
      </c>
      <c r="G340" s="251"/>
      <c r="H340" s="254">
        <v>4172</v>
      </c>
      <c r="I340" s="255"/>
      <c r="J340" s="251"/>
      <c r="K340" s="251"/>
      <c r="L340" s="256"/>
      <c r="M340" s="257"/>
      <c r="N340" s="258"/>
      <c r="O340" s="258"/>
      <c r="P340" s="258"/>
      <c r="Q340" s="258"/>
      <c r="R340" s="258"/>
      <c r="S340" s="258"/>
      <c r="T340" s="259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T340" s="260" t="s">
        <v>145</v>
      </c>
      <c r="AU340" s="260" t="s">
        <v>85</v>
      </c>
      <c r="AV340" s="15" t="s">
        <v>141</v>
      </c>
      <c r="AW340" s="15" t="s">
        <v>37</v>
      </c>
      <c r="AX340" s="15" t="s">
        <v>85</v>
      </c>
      <c r="AY340" s="260" t="s">
        <v>135</v>
      </c>
    </row>
    <row r="341" s="2" customFormat="1" ht="16.5" customHeight="1">
      <c r="A341" s="40"/>
      <c r="B341" s="41"/>
      <c r="C341" s="199" t="s">
        <v>494</v>
      </c>
      <c r="D341" s="199" t="s">
        <v>136</v>
      </c>
      <c r="E341" s="200" t="s">
        <v>495</v>
      </c>
      <c r="F341" s="201" t="s">
        <v>496</v>
      </c>
      <c r="G341" s="202" t="s">
        <v>302</v>
      </c>
      <c r="H341" s="203">
        <v>588</v>
      </c>
      <c r="I341" s="204"/>
      <c r="J341" s="205">
        <f>ROUND(I341*H341,2)</f>
        <v>0</v>
      </c>
      <c r="K341" s="201" t="s">
        <v>140</v>
      </c>
      <c r="L341" s="46"/>
      <c r="M341" s="206" t="s">
        <v>19</v>
      </c>
      <c r="N341" s="207" t="s">
        <v>48</v>
      </c>
      <c r="O341" s="86"/>
      <c r="P341" s="208">
        <f>O341*H341</f>
        <v>0</v>
      </c>
      <c r="Q341" s="208">
        <v>0</v>
      </c>
      <c r="R341" s="208">
        <f>Q341*H341</f>
        <v>0</v>
      </c>
      <c r="S341" s="208">
        <v>0</v>
      </c>
      <c r="T341" s="209">
        <f>S341*H341</f>
        <v>0</v>
      </c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R341" s="210" t="s">
        <v>141</v>
      </c>
      <c r="AT341" s="210" t="s">
        <v>136</v>
      </c>
      <c r="AU341" s="210" t="s">
        <v>85</v>
      </c>
      <c r="AY341" s="19" t="s">
        <v>135</v>
      </c>
      <c r="BE341" s="211">
        <f>IF(N341="základní",J341,0)</f>
        <v>0</v>
      </c>
      <c r="BF341" s="211">
        <f>IF(N341="snížená",J341,0)</f>
        <v>0</v>
      </c>
      <c r="BG341" s="211">
        <f>IF(N341="zákl. přenesená",J341,0)</f>
        <v>0</v>
      </c>
      <c r="BH341" s="211">
        <f>IF(N341="sníž. přenesená",J341,0)</f>
        <v>0</v>
      </c>
      <c r="BI341" s="211">
        <f>IF(N341="nulová",J341,0)</f>
        <v>0</v>
      </c>
      <c r="BJ341" s="19" t="s">
        <v>85</v>
      </c>
      <c r="BK341" s="211">
        <f>ROUND(I341*H341,2)</f>
        <v>0</v>
      </c>
      <c r="BL341" s="19" t="s">
        <v>141</v>
      </c>
      <c r="BM341" s="210" t="s">
        <v>497</v>
      </c>
    </row>
    <row r="342" s="2" customFormat="1">
      <c r="A342" s="40"/>
      <c r="B342" s="41"/>
      <c r="C342" s="42"/>
      <c r="D342" s="212" t="s">
        <v>143</v>
      </c>
      <c r="E342" s="42"/>
      <c r="F342" s="213" t="s">
        <v>498</v>
      </c>
      <c r="G342" s="42"/>
      <c r="H342" s="42"/>
      <c r="I342" s="214"/>
      <c r="J342" s="42"/>
      <c r="K342" s="42"/>
      <c r="L342" s="46"/>
      <c r="M342" s="215"/>
      <c r="N342" s="216"/>
      <c r="O342" s="86"/>
      <c r="P342" s="86"/>
      <c r="Q342" s="86"/>
      <c r="R342" s="86"/>
      <c r="S342" s="86"/>
      <c r="T342" s="87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T342" s="19" t="s">
        <v>143</v>
      </c>
      <c r="AU342" s="19" t="s">
        <v>85</v>
      </c>
    </row>
    <row r="343" s="2" customFormat="1" ht="16.5" customHeight="1">
      <c r="A343" s="40"/>
      <c r="B343" s="41"/>
      <c r="C343" s="261" t="s">
        <v>499</v>
      </c>
      <c r="D343" s="261" t="s">
        <v>185</v>
      </c>
      <c r="E343" s="262" t="s">
        <v>500</v>
      </c>
      <c r="F343" s="263" t="s">
        <v>501</v>
      </c>
      <c r="G343" s="264" t="s">
        <v>302</v>
      </c>
      <c r="H343" s="265">
        <v>588</v>
      </c>
      <c r="I343" s="266"/>
      <c r="J343" s="267">
        <f>ROUND(I343*H343,2)</f>
        <v>0</v>
      </c>
      <c r="K343" s="263" t="s">
        <v>19</v>
      </c>
      <c r="L343" s="268"/>
      <c r="M343" s="269" t="s">
        <v>19</v>
      </c>
      <c r="N343" s="270" t="s">
        <v>48</v>
      </c>
      <c r="O343" s="86"/>
      <c r="P343" s="208">
        <f>O343*H343</f>
        <v>0</v>
      </c>
      <c r="Q343" s="208">
        <v>1.0000000000000001E-05</v>
      </c>
      <c r="R343" s="208">
        <f>Q343*H343</f>
        <v>0.0058800000000000007</v>
      </c>
      <c r="S343" s="208">
        <v>0</v>
      </c>
      <c r="T343" s="209">
        <f>S343*H343</f>
        <v>0</v>
      </c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R343" s="210" t="s">
        <v>189</v>
      </c>
      <c r="AT343" s="210" t="s">
        <v>185</v>
      </c>
      <c r="AU343" s="210" t="s">
        <v>85</v>
      </c>
      <c r="AY343" s="19" t="s">
        <v>135</v>
      </c>
      <c r="BE343" s="211">
        <f>IF(N343="základní",J343,0)</f>
        <v>0</v>
      </c>
      <c r="BF343" s="211">
        <f>IF(N343="snížená",J343,0)</f>
        <v>0</v>
      </c>
      <c r="BG343" s="211">
        <f>IF(N343="zákl. přenesená",J343,0)</f>
        <v>0</v>
      </c>
      <c r="BH343" s="211">
        <f>IF(N343="sníž. přenesená",J343,0)</f>
        <v>0</v>
      </c>
      <c r="BI343" s="211">
        <f>IF(N343="nulová",J343,0)</f>
        <v>0</v>
      </c>
      <c r="BJ343" s="19" t="s">
        <v>85</v>
      </c>
      <c r="BK343" s="211">
        <f>ROUND(I343*H343,2)</f>
        <v>0</v>
      </c>
      <c r="BL343" s="19" t="s">
        <v>141</v>
      </c>
      <c r="BM343" s="210" t="s">
        <v>502</v>
      </c>
    </row>
    <row r="344" s="2" customFormat="1" ht="24.15" customHeight="1">
      <c r="A344" s="40"/>
      <c r="B344" s="41"/>
      <c r="C344" s="199" t="s">
        <v>503</v>
      </c>
      <c r="D344" s="199" t="s">
        <v>136</v>
      </c>
      <c r="E344" s="200" t="s">
        <v>504</v>
      </c>
      <c r="F344" s="201" t="s">
        <v>505</v>
      </c>
      <c r="G344" s="202" t="s">
        <v>302</v>
      </c>
      <c r="H344" s="203">
        <v>3584</v>
      </c>
      <c r="I344" s="204"/>
      <c r="J344" s="205">
        <f>ROUND(I344*H344,2)</f>
        <v>0</v>
      </c>
      <c r="K344" s="201" t="s">
        <v>140</v>
      </c>
      <c r="L344" s="46"/>
      <c r="M344" s="206" t="s">
        <v>19</v>
      </c>
      <c r="N344" s="207" t="s">
        <v>48</v>
      </c>
      <c r="O344" s="86"/>
      <c r="P344" s="208">
        <f>O344*H344</f>
        <v>0</v>
      </c>
      <c r="Q344" s="208">
        <v>0</v>
      </c>
      <c r="R344" s="208">
        <f>Q344*H344</f>
        <v>0</v>
      </c>
      <c r="S344" s="208">
        <v>0</v>
      </c>
      <c r="T344" s="209">
        <f>S344*H344</f>
        <v>0</v>
      </c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R344" s="210" t="s">
        <v>141</v>
      </c>
      <c r="AT344" s="210" t="s">
        <v>136</v>
      </c>
      <c r="AU344" s="210" t="s">
        <v>85</v>
      </c>
      <c r="AY344" s="19" t="s">
        <v>135</v>
      </c>
      <c r="BE344" s="211">
        <f>IF(N344="základní",J344,0)</f>
        <v>0</v>
      </c>
      <c r="BF344" s="211">
        <f>IF(N344="snížená",J344,0)</f>
        <v>0</v>
      </c>
      <c r="BG344" s="211">
        <f>IF(N344="zákl. přenesená",J344,0)</f>
        <v>0</v>
      </c>
      <c r="BH344" s="211">
        <f>IF(N344="sníž. přenesená",J344,0)</f>
        <v>0</v>
      </c>
      <c r="BI344" s="211">
        <f>IF(N344="nulová",J344,0)</f>
        <v>0</v>
      </c>
      <c r="BJ344" s="19" t="s">
        <v>85</v>
      </c>
      <c r="BK344" s="211">
        <f>ROUND(I344*H344,2)</f>
        <v>0</v>
      </c>
      <c r="BL344" s="19" t="s">
        <v>141</v>
      </c>
      <c r="BM344" s="210" t="s">
        <v>506</v>
      </c>
    </row>
    <row r="345" s="2" customFormat="1">
      <c r="A345" s="40"/>
      <c r="B345" s="41"/>
      <c r="C345" s="42"/>
      <c r="D345" s="212" t="s">
        <v>143</v>
      </c>
      <c r="E345" s="42"/>
      <c r="F345" s="213" t="s">
        <v>507</v>
      </c>
      <c r="G345" s="42"/>
      <c r="H345" s="42"/>
      <c r="I345" s="214"/>
      <c r="J345" s="42"/>
      <c r="K345" s="42"/>
      <c r="L345" s="46"/>
      <c r="M345" s="215"/>
      <c r="N345" s="216"/>
      <c r="O345" s="86"/>
      <c r="P345" s="86"/>
      <c r="Q345" s="86"/>
      <c r="R345" s="86"/>
      <c r="S345" s="86"/>
      <c r="T345" s="87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T345" s="19" t="s">
        <v>143</v>
      </c>
      <c r="AU345" s="19" t="s">
        <v>85</v>
      </c>
    </row>
    <row r="346" s="2" customFormat="1" ht="16.5" customHeight="1">
      <c r="A346" s="40"/>
      <c r="B346" s="41"/>
      <c r="C346" s="261" t="s">
        <v>508</v>
      </c>
      <c r="D346" s="261" t="s">
        <v>185</v>
      </c>
      <c r="E346" s="262" t="s">
        <v>509</v>
      </c>
      <c r="F346" s="263" t="s">
        <v>510</v>
      </c>
      <c r="G346" s="264" t="s">
        <v>302</v>
      </c>
      <c r="H346" s="265">
        <v>3584</v>
      </c>
      <c r="I346" s="266"/>
      <c r="J346" s="267">
        <f>ROUND(I346*H346,2)</f>
        <v>0</v>
      </c>
      <c r="K346" s="263" t="s">
        <v>19</v>
      </c>
      <c r="L346" s="268"/>
      <c r="M346" s="269" t="s">
        <v>19</v>
      </c>
      <c r="N346" s="270" t="s">
        <v>48</v>
      </c>
      <c r="O346" s="86"/>
      <c r="P346" s="208">
        <f>O346*H346</f>
        <v>0</v>
      </c>
      <c r="Q346" s="208">
        <v>1.0000000000000001E-05</v>
      </c>
      <c r="R346" s="208">
        <f>Q346*H346</f>
        <v>0.035840000000000004</v>
      </c>
      <c r="S346" s="208">
        <v>0</v>
      </c>
      <c r="T346" s="209">
        <f>S346*H346</f>
        <v>0</v>
      </c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R346" s="210" t="s">
        <v>189</v>
      </c>
      <c r="AT346" s="210" t="s">
        <v>185</v>
      </c>
      <c r="AU346" s="210" t="s">
        <v>85</v>
      </c>
      <c r="AY346" s="19" t="s">
        <v>135</v>
      </c>
      <c r="BE346" s="211">
        <f>IF(N346="základní",J346,0)</f>
        <v>0</v>
      </c>
      <c r="BF346" s="211">
        <f>IF(N346="snížená",J346,0)</f>
        <v>0</v>
      </c>
      <c r="BG346" s="211">
        <f>IF(N346="zákl. přenesená",J346,0)</f>
        <v>0</v>
      </c>
      <c r="BH346" s="211">
        <f>IF(N346="sníž. přenesená",J346,0)</f>
        <v>0</v>
      </c>
      <c r="BI346" s="211">
        <f>IF(N346="nulová",J346,0)</f>
        <v>0</v>
      </c>
      <c r="BJ346" s="19" t="s">
        <v>85</v>
      </c>
      <c r="BK346" s="211">
        <f>ROUND(I346*H346,2)</f>
        <v>0</v>
      </c>
      <c r="BL346" s="19" t="s">
        <v>141</v>
      </c>
      <c r="BM346" s="210" t="s">
        <v>511</v>
      </c>
    </row>
    <row r="347" s="2" customFormat="1" ht="24.15" customHeight="1">
      <c r="A347" s="40"/>
      <c r="B347" s="41"/>
      <c r="C347" s="199" t="s">
        <v>512</v>
      </c>
      <c r="D347" s="199" t="s">
        <v>136</v>
      </c>
      <c r="E347" s="200" t="s">
        <v>459</v>
      </c>
      <c r="F347" s="201" t="s">
        <v>460</v>
      </c>
      <c r="G347" s="202" t="s">
        <v>139</v>
      </c>
      <c r="H347" s="203">
        <v>478.89999999999998</v>
      </c>
      <c r="I347" s="204"/>
      <c r="J347" s="205">
        <f>ROUND(I347*H347,2)</f>
        <v>0</v>
      </c>
      <c r="K347" s="201" t="s">
        <v>140</v>
      </c>
      <c r="L347" s="46"/>
      <c r="M347" s="206" t="s">
        <v>19</v>
      </c>
      <c r="N347" s="207" t="s">
        <v>48</v>
      </c>
      <c r="O347" s="86"/>
      <c r="P347" s="208">
        <f>O347*H347</f>
        <v>0</v>
      </c>
      <c r="Q347" s="208">
        <v>0</v>
      </c>
      <c r="R347" s="208">
        <f>Q347*H347</f>
        <v>0</v>
      </c>
      <c r="S347" s="208">
        <v>0</v>
      </c>
      <c r="T347" s="209">
        <f>S347*H347</f>
        <v>0</v>
      </c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R347" s="210" t="s">
        <v>141</v>
      </c>
      <c r="AT347" s="210" t="s">
        <v>136</v>
      </c>
      <c r="AU347" s="210" t="s">
        <v>85</v>
      </c>
      <c r="AY347" s="19" t="s">
        <v>135</v>
      </c>
      <c r="BE347" s="211">
        <f>IF(N347="základní",J347,0)</f>
        <v>0</v>
      </c>
      <c r="BF347" s="211">
        <f>IF(N347="snížená",J347,0)</f>
        <v>0</v>
      </c>
      <c r="BG347" s="211">
        <f>IF(N347="zákl. přenesená",J347,0)</f>
        <v>0</v>
      </c>
      <c r="BH347" s="211">
        <f>IF(N347="sníž. přenesená",J347,0)</f>
        <v>0</v>
      </c>
      <c r="BI347" s="211">
        <f>IF(N347="nulová",J347,0)</f>
        <v>0</v>
      </c>
      <c r="BJ347" s="19" t="s">
        <v>85</v>
      </c>
      <c r="BK347" s="211">
        <f>ROUND(I347*H347,2)</f>
        <v>0</v>
      </c>
      <c r="BL347" s="19" t="s">
        <v>141</v>
      </c>
      <c r="BM347" s="210" t="s">
        <v>513</v>
      </c>
    </row>
    <row r="348" s="2" customFormat="1">
      <c r="A348" s="40"/>
      <c r="B348" s="41"/>
      <c r="C348" s="42"/>
      <c r="D348" s="212" t="s">
        <v>143</v>
      </c>
      <c r="E348" s="42"/>
      <c r="F348" s="213" t="s">
        <v>462</v>
      </c>
      <c r="G348" s="42"/>
      <c r="H348" s="42"/>
      <c r="I348" s="214"/>
      <c r="J348" s="42"/>
      <c r="K348" s="42"/>
      <c r="L348" s="46"/>
      <c r="M348" s="215"/>
      <c r="N348" s="216"/>
      <c r="O348" s="86"/>
      <c r="P348" s="86"/>
      <c r="Q348" s="86"/>
      <c r="R348" s="86"/>
      <c r="S348" s="86"/>
      <c r="T348" s="87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T348" s="19" t="s">
        <v>143</v>
      </c>
      <c r="AU348" s="19" t="s">
        <v>85</v>
      </c>
    </row>
    <row r="349" s="12" customFormat="1">
      <c r="A349" s="12"/>
      <c r="B349" s="217"/>
      <c r="C349" s="218"/>
      <c r="D349" s="219" t="s">
        <v>145</v>
      </c>
      <c r="E349" s="220" t="s">
        <v>19</v>
      </c>
      <c r="F349" s="221" t="s">
        <v>514</v>
      </c>
      <c r="G349" s="218"/>
      <c r="H349" s="220" t="s">
        <v>19</v>
      </c>
      <c r="I349" s="222"/>
      <c r="J349" s="218"/>
      <c r="K349" s="218"/>
      <c r="L349" s="223"/>
      <c r="M349" s="224"/>
      <c r="N349" s="225"/>
      <c r="O349" s="225"/>
      <c r="P349" s="225"/>
      <c r="Q349" s="225"/>
      <c r="R349" s="225"/>
      <c r="S349" s="225"/>
      <c r="T349" s="226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T349" s="227" t="s">
        <v>145</v>
      </c>
      <c r="AU349" s="227" t="s">
        <v>85</v>
      </c>
      <c r="AV349" s="12" t="s">
        <v>85</v>
      </c>
      <c r="AW349" s="12" t="s">
        <v>37</v>
      </c>
      <c r="AX349" s="12" t="s">
        <v>77</v>
      </c>
      <c r="AY349" s="227" t="s">
        <v>135</v>
      </c>
    </row>
    <row r="350" s="13" customFormat="1">
      <c r="A350" s="13"/>
      <c r="B350" s="228"/>
      <c r="C350" s="229"/>
      <c r="D350" s="219" t="s">
        <v>145</v>
      </c>
      <c r="E350" s="230" t="s">
        <v>19</v>
      </c>
      <c r="F350" s="231" t="s">
        <v>515</v>
      </c>
      <c r="G350" s="229"/>
      <c r="H350" s="232">
        <v>294.89999999999998</v>
      </c>
      <c r="I350" s="233"/>
      <c r="J350" s="229"/>
      <c r="K350" s="229"/>
      <c r="L350" s="234"/>
      <c r="M350" s="235"/>
      <c r="N350" s="236"/>
      <c r="O350" s="236"/>
      <c r="P350" s="236"/>
      <c r="Q350" s="236"/>
      <c r="R350" s="236"/>
      <c r="S350" s="236"/>
      <c r="T350" s="237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38" t="s">
        <v>145</v>
      </c>
      <c r="AU350" s="238" t="s">
        <v>85</v>
      </c>
      <c r="AV350" s="13" t="s">
        <v>87</v>
      </c>
      <c r="AW350" s="13" t="s">
        <v>37</v>
      </c>
      <c r="AX350" s="13" t="s">
        <v>77</v>
      </c>
      <c r="AY350" s="238" t="s">
        <v>135</v>
      </c>
    </row>
    <row r="351" s="12" customFormat="1">
      <c r="A351" s="12"/>
      <c r="B351" s="217"/>
      <c r="C351" s="218"/>
      <c r="D351" s="219" t="s">
        <v>145</v>
      </c>
      <c r="E351" s="220" t="s">
        <v>19</v>
      </c>
      <c r="F351" s="221" t="s">
        <v>516</v>
      </c>
      <c r="G351" s="218"/>
      <c r="H351" s="220" t="s">
        <v>19</v>
      </c>
      <c r="I351" s="222"/>
      <c r="J351" s="218"/>
      <c r="K351" s="218"/>
      <c r="L351" s="223"/>
      <c r="M351" s="224"/>
      <c r="N351" s="225"/>
      <c r="O351" s="225"/>
      <c r="P351" s="225"/>
      <c r="Q351" s="225"/>
      <c r="R351" s="225"/>
      <c r="S351" s="225"/>
      <c r="T351" s="226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T351" s="227" t="s">
        <v>145</v>
      </c>
      <c r="AU351" s="227" t="s">
        <v>85</v>
      </c>
      <c r="AV351" s="12" t="s">
        <v>85</v>
      </c>
      <c r="AW351" s="12" t="s">
        <v>37</v>
      </c>
      <c r="AX351" s="12" t="s">
        <v>77</v>
      </c>
      <c r="AY351" s="227" t="s">
        <v>135</v>
      </c>
    </row>
    <row r="352" s="13" customFormat="1">
      <c r="A352" s="13"/>
      <c r="B352" s="228"/>
      <c r="C352" s="229"/>
      <c r="D352" s="219" t="s">
        <v>145</v>
      </c>
      <c r="E352" s="230" t="s">
        <v>19</v>
      </c>
      <c r="F352" s="231" t="s">
        <v>517</v>
      </c>
      <c r="G352" s="229"/>
      <c r="H352" s="232">
        <v>184</v>
      </c>
      <c r="I352" s="233"/>
      <c r="J352" s="229"/>
      <c r="K352" s="229"/>
      <c r="L352" s="234"/>
      <c r="M352" s="235"/>
      <c r="N352" s="236"/>
      <c r="O352" s="236"/>
      <c r="P352" s="236"/>
      <c r="Q352" s="236"/>
      <c r="R352" s="236"/>
      <c r="S352" s="236"/>
      <c r="T352" s="237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38" t="s">
        <v>145</v>
      </c>
      <c r="AU352" s="238" t="s">
        <v>85</v>
      </c>
      <c r="AV352" s="13" t="s">
        <v>87</v>
      </c>
      <c r="AW352" s="13" t="s">
        <v>37</v>
      </c>
      <c r="AX352" s="13" t="s">
        <v>77</v>
      </c>
      <c r="AY352" s="238" t="s">
        <v>135</v>
      </c>
    </row>
    <row r="353" s="15" customFormat="1">
      <c r="A353" s="15"/>
      <c r="B353" s="250"/>
      <c r="C353" s="251"/>
      <c r="D353" s="219" t="s">
        <v>145</v>
      </c>
      <c r="E353" s="252" t="s">
        <v>19</v>
      </c>
      <c r="F353" s="253" t="s">
        <v>157</v>
      </c>
      <c r="G353" s="251"/>
      <c r="H353" s="254">
        <v>478.89999999999998</v>
      </c>
      <c r="I353" s="255"/>
      <c r="J353" s="251"/>
      <c r="K353" s="251"/>
      <c r="L353" s="256"/>
      <c r="M353" s="257"/>
      <c r="N353" s="258"/>
      <c r="O353" s="258"/>
      <c r="P353" s="258"/>
      <c r="Q353" s="258"/>
      <c r="R353" s="258"/>
      <c r="S353" s="258"/>
      <c r="T353" s="259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T353" s="260" t="s">
        <v>145</v>
      </c>
      <c r="AU353" s="260" t="s">
        <v>85</v>
      </c>
      <c r="AV353" s="15" t="s">
        <v>141</v>
      </c>
      <c r="AW353" s="15" t="s">
        <v>37</v>
      </c>
      <c r="AX353" s="15" t="s">
        <v>85</v>
      </c>
      <c r="AY353" s="260" t="s">
        <v>135</v>
      </c>
    </row>
    <row r="354" s="2" customFormat="1" ht="16.5" customHeight="1">
      <c r="A354" s="40"/>
      <c r="B354" s="41"/>
      <c r="C354" s="261" t="s">
        <v>518</v>
      </c>
      <c r="D354" s="261" t="s">
        <v>185</v>
      </c>
      <c r="E354" s="262" t="s">
        <v>464</v>
      </c>
      <c r="F354" s="263" t="s">
        <v>465</v>
      </c>
      <c r="G354" s="264" t="s">
        <v>160</v>
      </c>
      <c r="H354" s="265">
        <v>33.523000000000003</v>
      </c>
      <c r="I354" s="266"/>
      <c r="J354" s="267">
        <f>ROUND(I354*H354,2)</f>
        <v>0</v>
      </c>
      <c r="K354" s="263" t="s">
        <v>19</v>
      </c>
      <c r="L354" s="268"/>
      <c r="M354" s="269" t="s">
        <v>19</v>
      </c>
      <c r="N354" s="270" t="s">
        <v>48</v>
      </c>
      <c r="O354" s="86"/>
      <c r="P354" s="208">
        <f>O354*H354</f>
        <v>0</v>
      </c>
      <c r="Q354" s="208">
        <v>2</v>
      </c>
      <c r="R354" s="208">
        <f>Q354*H354</f>
        <v>67.046000000000006</v>
      </c>
      <c r="S354" s="208">
        <v>0</v>
      </c>
      <c r="T354" s="209">
        <f>S354*H354</f>
        <v>0</v>
      </c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R354" s="210" t="s">
        <v>189</v>
      </c>
      <c r="AT354" s="210" t="s">
        <v>185</v>
      </c>
      <c r="AU354" s="210" t="s">
        <v>85</v>
      </c>
      <c r="AY354" s="19" t="s">
        <v>135</v>
      </c>
      <c r="BE354" s="211">
        <f>IF(N354="základní",J354,0)</f>
        <v>0</v>
      </c>
      <c r="BF354" s="211">
        <f>IF(N354="snížená",J354,0)</f>
        <v>0</v>
      </c>
      <c r="BG354" s="211">
        <f>IF(N354="zákl. přenesená",J354,0)</f>
        <v>0</v>
      </c>
      <c r="BH354" s="211">
        <f>IF(N354="sníž. přenesená",J354,0)</f>
        <v>0</v>
      </c>
      <c r="BI354" s="211">
        <f>IF(N354="nulová",J354,0)</f>
        <v>0</v>
      </c>
      <c r="BJ354" s="19" t="s">
        <v>85</v>
      </c>
      <c r="BK354" s="211">
        <f>ROUND(I354*H354,2)</f>
        <v>0</v>
      </c>
      <c r="BL354" s="19" t="s">
        <v>141</v>
      </c>
      <c r="BM354" s="210" t="s">
        <v>519</v>
      </c>
    </row>
    <row r="355" s="13" customFormat="1">
      <c r="A355" s="13"/>
      <c r="B355" s="228"/>
      <c r="C355" s="229"/>
      <c r="D355" s="219" t="s">
        <v>145</v>
      </c>
      <c r="E355" s="229"/>
      <c r="F355" s="231" t="s">
        <v>520</v>
      </c>
      <c r="G355" s="229"/>
      <c r="H355" s="232">
        <v>33.523000000000003</v>
      </c>
      <c r="I355" s="233"/>
      <c r="J355" s="229"/>
      <c r="K355" s="229"/>
      <c r="L355" s="234"/>
      <c r="M355" s="235"/>
      <c r="N355" s="236"/>
      <c r="O355" s="236"/>
      <c r="P355" s="236"/>
      <c r="Q355" s="236"/>
      <c r="R355" s="236"/>
      <c r="S355" s="236"/>
      <c r="T355" s="237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38" t="s">
        <v>145</v>
      </c>
      <c r="AU355" s="238" t="s">
        <v>85</v>
      </c>
      <c r="AV355" s="13" t="s">
        <v>87</v>
      </c>
      <c r="AW355" s="13" t="s">
        <v>4</v>
      </c>
      <c r="AX355" s="13" t="s">
        <v>85</v>
      </c>
      <c r="AY355" s="238" t="s">
        <v>135</v>
      </c>
    </row>
    <row r="356" s="2" customFormat="1" ht="16.5" customHeight="1">
      <c r="A356" s="40"/>
      <c r="B356" s="41"/>
      <c r="C356" s="199" t="s">
        <v>521</v>
      </c>
      <c r="D356" s="199" t="s">
        <v>136</v>
      </c>
      <c r="E356" s="200" t="s">
        <v>349</v>
      </c>
      <c r="F356" s="201" t="s">
        <v>350</v>
      </c>
      <c r="G356" s="202" t="s">
        <v>139</v>
      </c>
      <c r="H356" s="203">
        <v>274.69999999999999</v>
      </c>
      <c r="I356" s="204"/>
      <c r="J356" s="205">
        <f>ROUND(I356*H356,2)</f>
        <v>0</v>
      </c>
      <c r="K356" s="201" t="s">
        <v>140</v>
      </c>
      <c r="L356" s="46"/>
      <c r="M356" s="206" t="s">
        <v>19</v>
      </c>
      <c r="N356" s="207" t="s">
        <v>48</v>
      </c>
      <c r="O356" s="86"/>
      <c r="P356" s="208">
        <f>O356*H356</f>
        <v>0</v>
      </c>
      <c r="Q356" s="208">
        <v>0</v>
      </c>
      <c r="R356" s="208">
        <f>Q356*H356</f>
        <v>0</v>
      </c>
      <c r="S356" s="208">
        <v>0</v>
      </c>
      <c r="T356" s="209">
        <f>S356*H356</f>
        <v>0</v>
      </c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R356" s="210" t="s">
        <v>141</v>
      </c>
      <c r="AT356" s="210" t="s">
        <v>136</v>
      </c>
      <c r="AU356" s="210" t="s">
        <v>85</v>
      </c>
      <c r="AY356" s="19" t="s">
        <v>135</v>
      </c>
      <c r="BE356" s="211">
        <f>IF(N356="základní",J356,0)</f>
        <v>0</v>
      </c>
      <c r="BF356" s="211">
        <f>IF(N356="snížená",J356,0)</f>
        <v>0</v>
      </c>
      <c r="BG356" s="211">
        <f>IF(N356="zákl. přenesená",J356,0)</f>
        <v>0</v>
      </c>
      <c r="BH356" s="211">
        <f>IF(N356="sníž. přenesená",J356,0)</f>
        <v>0</v>
      </c>
      <c r="BI356" s="211">
        <f>IF(N356="nulová",J356,0)</f>
        <v>0</v>
      </c>
      <c r="BJ356" s="19" t="s">
        <v>85</v>
      </c>
      <c r="BK356" s="211">
        <f>ROUND(I356*H356,2)</f>
        <v>0</v>
      </c>
      <c r="BL356" s="19" t="s">
        <v>141</v>
      </c>
      <c r="BM356" s="210" t="s">
        <v>522</v>
      </c>
    </row>
    <row r="357" s="2" customFormat="1">
      <c r="A357" s="40"/>
      <c r="B357" s="41"/>
      <c r="C357" s="42"/>
      <c r="D357" s="212" t="s">
        <v>143</v>
      </c>
      <c r="E357" s="42"/>
      <c r="F357" s="213" t="s">
        <v>352</v>
      </c>
      <c r="G357" s="42"/>
      <c r="H357" s="42"/>
      <c r="I357" s="214"/>
      <c r="J357" s="42"/>
      <c r="K357" s="42"/>
      <c r="L357" s="46"/>
      <c r="M357" s="215"/>
      <c r="N357" s="216"/>
      <c r="O357" s="86"/>
      <c r="P357" s="86"/>
      <c r="Q357" s="86"/>
      <c r="R357" s="86"/>
      <c r="S357" s="86"/>
      <c r="T357" s="87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T357" s="19" t="s">
        <v>143</v>
      </c>
      <c r="AU357" s="19" t="s">
        <v>85</v>
      </c>
    </row>
    <row r="358" s="12" customFormat="1">
      <c r="A358" s="12"/>
      <c r="B358" s="217"/>
      <c r="C358" s="218"/>
      <c r="D358" s="219" t="s">
        <v>145</v>
      </c>
      <c r="E358" s="220" t="s">
        <v>19</v>
      </c>
      <c r="F358" s="221" t="s">
        <v>523</v>
      </c>
      <c r="G358" s="218"/>
      <c r="H358" s="220" t="s">
        <v>19</v>
      </c>
      <c r="I358" s="222"/>
      <c r="J358" s="218"/>
      <c r="K358" s="218"/>
      <c r="L358" s="223"/>
      <c r="M358" s="224"/>
      <c r="N358" s="225"/>
      <c r="O358" s="225"/>
      <c r="P358" s="225"/>
      <c r="Q358" s="225"/>
      <c r="R358" s="225"/>
      <c r="S358" s="225"/>
      <c r="T358" s="226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T358" s="227" t="s">
        <v>145</v>
      </c>
      <c r="AU358" s="227" t="s">
        <v>85</v>
      </c>
      <c r="AV358" s="12" t="s">
        <v>85</v>
      </c>
      <c r="AW358" s="12" t="s">
        <v>37</v>
      </c>
      <c r="AX358" s="12" t="s">
        <v>77</v>
      </c>
      <c r="AY358" s="227" t="s">
        <v>135</v>
      </c>
    </row>
    <row r="359" s="13" customFormat="1">
      <c r="A359" s="13"/>
      <c r="B359" s="228"/>
      <c r="C359" s="229"/>
      <c r="D359" s="219" t="s">
        <v>145</v>
      </c>
      <c r="E359" s="230" t="s">
        <v>19</v>
      </c>
      <c r="F359" s="231" t="s">
        <v>524</v>
      </c>
      <c r="G359" s="229"/>
      <c r="H359" s="232">
        <v>274.69999999999999</v>
      </c>
      <c r="I359" s="233"/>
      <c r="J359" s="229"/>
      <c r="K359" s="229"/>
      <c r="L359" s="234"/>
      <c r="M359" s="235"/>
      <c r="N359" s="236"/>
      <c r="O359" s="236"/>
      <c r="P359" s="236"/>
      <c r="Q359" s="236"/>
      <c r="R359" s="236"/>
      <c r="S359" s="236"/>
      <c r="T359" s="237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38" t="s">
        <v>145</v>
      </c>
      <c r="AU359" s="238" t="s">
        <v>85</v>
      </c>
      <c r="AV359" s="13" t="s">
        <v>87</v>
      </c>
      <c r="AW359" s="13" t="s">
        <v>37</v>
      </c>
      <c r="AX359" s="13" t="s">
        <v>77</v>
      </c>
      <c r="AY359" s="238" t="s">
        <v>135</v>
      </c>
    </row>
    <row r="360" s="15" customFormat="1">
      <c r="A360" s="15"/>
      <c r="B360" s="250"/>
      <c r="C360" s="251"/>
      <c r="D360" s="219" t="s">
        <v>145</v>
      </c>
      <c r="E360" s="252" t="s">
        <v>19</v>
      </c>
      <c r="F360" s="253" t="s">
        <v>157</v>
      </c>
      <c r="G360" s="251"/>
      <c r="H360" s="254">
        <v>274.69999999999999</v>
      </c>
      <c r="I360" s="255"/>
      <c r="J360" s="251"/>
      <c r="K360" s="251"/>
      <c r="L360" s="256"/>
      <c r="M360" s="257"/>
      <c r="N360" s="258"/>
      <c r="O360" s="258"/>
      <c r="P360" s="258"/>
      <c r="Q360" s="258"/>
      <c r="R360" s="258"/>
      <c r="S360" s="258"/>
      <c r="T360" s="259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T360" s="260" t="s">
        <v>145</v>
      </c>
      <c r="AU360" s="260" t="s">
        <v>85</v>
      </c>
      <c r="AV360" s="15" t="s">
        <v>141</v>
      </c>
      <c r="AW360" s="15" t="s">
        <v>37</v>
      </c>
      <c r="AX360" s="15" t="s">
        <v>85</v>
      </c>
      <c r="AY360" s="260" t="s">
        <v>135</v>
      </c>
    </row>
    <row r="361" s="2" customFormat="1" ht="16.5" customHeight="1">
      <c r="A361" s="40"/>
      <c r="B361" s="41"/>
      <c r="C361" s="261" t="s">
        <v>525</v>
      </c>
      <c r="D361" s="261" t="s">
        <v>185</v>
      </c>
      <c r="E361" s="262" t="s">
        <v>526</v>
      </c>
      <c r="F361" s="263" t="s">
        <v>527</v>
      </c>
      <c r="G361" s="264" t="s">
        <v>160</v>
      </c>
      <c r="H361" s="265">
        <v>19.228999999999999</v>
      </c>
      <c r="I361" s="266"/>
      <c r="J361" s="267">
        <f>ROUND(I361*H361,2)</f>
        <v>0</v>
      </c>
      <c r="K361" s="263" t="s">
        <v>140</v>
      </c>
      <c r="L361" s="268"/>
      <c r="M361" s="269" t="s">
        <v>19</v>
      </c>
      <c r="N361" s="270" t="s">
        <v>48</v>
      </c>
      <c r="O361" s="86"/>
      <c r="P361" s="208">
        <f>O361*H361</f>
        <v>0</v>
      </c>
      <c r="Q361" s="208">
        <v>0.20000000000000001</v>
      </c>
      <c r="R361" s="208">
        <f>Q361*H361</f>
        <v>3.8458000000000001</v>
      </c>
      <c r="S361" s="208">
        <v>0</v>
      </c>
      <c r="T361" s="209">
        <f>S361*H361</f>
        <v>0</v>
      </c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R361" s="210" t="s">
        <v>189</v>
      </c>
      <c r="AT361" s="210" t="s">
        <v>185</v>
      </c>
      <c r="AU361" s="210" t="s">
        <v>85</v>
      </c>
      <c r="AY361" s="19" t="s">
        <v>135</v>
      </c>
      <c r="BE361" s="211">
        <f>IF(N361="základní",J361,0)</f>
        <v>0</v>
      </c>
      <c r="BF361" s="211">
        <f>IF(N361="snížená",J361,0)</f>
        <v>0</v>
      </c>
      <c r="BG361" s="211">
        <f>IF(N361="zákl. přenesená",J361,0)</f>
        <v>0</v>
      </c>
      <c r="BH361" s="211">
        <f>IF(N361="sníž. přenesená",J361,0)</f>
        <v>0</v>
      </c>
      <c r="BI361" s="211">
        <f>IF(N361="nulová",J361,0)</f>
        <v>0</v>
      </c>
      <c r="BJ361" s="19" t="s">
        <v>85</v>
      </c>
      <c r="BK361" s="211">
        <f>ROUND(I361*H361,2)</f>
        <v>0</v>
      </c>
      <c r="BL361" s="19" t="s">
        <v>141</v>
      </c>
      <c r="BM361" s="210" t="s">
        <v>528</v>
      </c>
    </row>
    <row r="362" s="2" customFormat="1">
      <c r="A362" s="40"/>
      <c r="B362" s="41"/>
      <c r="C362" s="42"/>
      <c r="D362" s="219" t="s">
        <v>273</v>
      </c>
      <c r="E362" s="42"/>
      <c r="F362" s="271" t="s">
        <v>529</v>
      </c>
      <c r="G362" s="42"/>
      <c r="H362" s="42"/>
      <c r="I362" s="214"/>
      <c r="J362" s="42"/>
      <c r="K362" s="42"/>
      <c r="L362" s="46"/>
      <c r="M362" s="215"/>
      <c r="N362" s="216"/>
      <c r="O362" s="86"/>
      <c r="P362" s="86"/>
      <c r="Q362" s="86"/>
      <c r="R362" s="86"/>
      <c r="S362" s="86"/>
      <c r="T362" s="87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T362" s="19" t="s">
        <v>273</v>
      </c>
      <c r="AU362" s="19" t="s">
        <v>85</v>
      </c>
    </row>
    <row r="363" s="13" customFormat="1">
      <c r="A363" s="13"/>
      <c r="B363" s="228"/>
      <c r="C363" s="229"/>
      <c r="D363" s="219" t="s">
        <v>145</v>
      </c>
      <c r="E363" s="229"/>
      <c r="F363" s="231" t="s">
        <v>530</v>
      </c>
      <c r="G363" s="229"/>
      <c r="H363" s="232">
        <v>19.228999999999999</v>
      </c>
      <c r="I363" s="233"/>
      <c r="J363" s="229"/>
      <c r="K363" s="229"/>
      <c r="L363" s="234"/>
      <c r="M363" s="235"/>
      <c r="N363" s="236"/>
      <c r="O363" s="236"/>
      <c r="P363" s="236"/>
      <c r="Q363" s="236"/>
      <c r="R363" s="236"/>
      <c r="S363" s="236"/>
      <c r="T363" s="237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38" t="s">
        <v>145</v>
      </c>
      <c r="AU363" s="238" t="s">
        <v>85</v>
      </c>
      <c r="AV363" s="13" t="s">
        <v>87</v>
      </c>
      <c r="AW363" s="13" t="s">
        <v>4</v>
      </c>
      <c r="AX363" s="13" t="s">
        <v>85</v>
      </c>
      <c r="AY363" s="238" t="s">
        <v>135</v>
      </c>
    </row>
    <row r="364" s="2" customFormat="1" ht="16.5" customHeight="1">
      <c r="A364" s="40"/>
      <c r="B364" s="41"/>
      <c r="C364" s="199" t="s">
        <v>531</v>
      </c>
      <c r="D364" s="199" t="s">
        <v>136</v>
      </c>
      <c r="E364" s="200" t="s">
        <v>393</v>
      </c>
      <c r="F364" s="201" t="s">
        <v>394</v>
      </c>
      <c r="G364" s="202" t="s">
        <v>160</v>
      </c>
      <c r="H364" s="203">
        <v>37.68</v>
      </c>
      <c r="I364" s="204"/>
      <c r="J364" s="205">
        <f>ROUND(I364*H364,2)</f>
        <v>0</v>
      </c>
      <c r="K364" s="201" t="s">
        <v>140</v>
      </c>
      <c r="L364" s="46"/>
      <c r="M364" s="206" t="s">
        <v>19</v>
      </c>
      <c r="N364" s="207" t="s">
        <v>48</v>
      </c>
      <c r="O364" s="86"/>
      <c r="P364" s="208">
        <f>O364*H364</f>
        <v>0</v>
      </c>
      <c r="Q364" s="208">
        <v>0</v>
      </c>
      <c r="R364" s="208">
        <f>Q364*H364</f>
        <v>0</v>
      </c>
      <c r="S364" s="208">
        <v>0</v>
      </c>
      <c r="T364" s="209">
        <f>S364*H364</f>
        <v>0</v>
      </c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R364" s="210" t="s">
        <v>141</v>
      </c>
      <c r="AT364" s="210" t="s">
        <v>136</v>
      </c>
      <c r="AU364" s="210" t="s">
        <v>85</v>
      </c>
      <c r="AY364" s="19" t="s">
        <v>135</v>
      </c>
      <c r="BE364" s="211">
        <f>IF(N364="základní",J364,0)</f>
        <v>0</v>
      </c>
      <c r="BF364" s="211">
        <f>IF(N364="snížená",J364,0)</f>
        <v>0</v>
      </c>
      <c r="BG364" s="211">
        <f>IF(N364="zákl. přenesená",J364,0)</f>
        <v>0</v>
      </c>
      <c r="BH364" s="211">
        <f>IF(N364="sníž. přenesená",J364,0)</f>
        <v>0</v>
      </c>
      <c r="BI364" s="211">
        <f>IF(N364="nulová",J364,0)</f>
        <v>0</v>
      </c>
      <c r="BJ364" s="19" t="s">
        <v>85</v>
      </c>
      <c r="BK364" s="211">
        <f>ROUND(I364*H364,2)</f>
        <v>0</v>
      </c>
      <c r="BL364" s="19" t="s">
        <v>141</v>
      </c>
      <c r="BM364" s="210" t="s">
        <v>532</v>
      </c>
    </row>
    <row r="365" s="2" customFormat="1">
      <c r="A365" s="40"/>
      <c r="B365" s="41"/>
      <c r="C365" s="42"/>
      <c r="D365" s="212" t="s">
        <v>143</v>
      </c>
      <c r="E365" s="42"/>
      <c r="F365" s="213" t="s">
        <v>396</v>
      </c>
      <c r="G365" s="42"/>
      <c r="H365" s="42"/>
      <c r="I365" s="214"/>
      <c r="J365" s="42"/>
      <c r="K365" s="42"/>
      <c r="L365" s="46"/>
      <c r="M365" s="215"/>
      <c r="N365" s="216"/>
      <c r="O365" s="86"/>
      <c r="P365" s="86"/>
      <c r="Q365" s="86"/>
      <c r="R365" s="86"/>
      <c r="S365" s="86"/>
      <c r="T365" s="87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T365" s="19" t="s">
        <v>143</v>
      </c>
      <c r="AU365" s="19" t="s">
        <v>85</v>
      </c>
    </row>
    <row r="366" s="2" customFormat="1">
      <c r="A366" s="40"/>
      <c r="B366" s="41"/>
      <c r="C366" s="42"/>
      <c r="D366" s="219" t="s">
        <v>273</v>
      </c>
      <c r="E366" s="42"/>
      <c r="F366" s="271" t="s">
        <v>397</v>
      </c>
      <c r="G366" s="42"/>
      <c r="H366" s="42"/>
      <c r="I366" s="214"/>
      <c r="J366" s="42"/>
      <c r="K366" s="42"/>
      <c r="L366" s="46"/>
      <c r="M366" s="215"/>
      <c r="N366" s="216"/>
      <c r="O366" s="86"/>
      <c r="P366" s="86"/>
      <c r="Q366" s="86"/>
      <c r="R366" s="86"/>
      <c r="S366" s="86"/>
      <c r="T366" s="87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T366" s="19" t="s">
        <v>273</v>
      </c>
      <c r="AU366" s="19" t="s">
        <v>85</v>
      </c>
    </row>
    <row r="367" s="13" customFormat="1">
      <c r="A367" s="13"/>
      <c r="B367" s="228"/>
      <c r="C367" s="229"/>
      <c r="D367" s="219" t="s">
        <v>145</v>
      </c>
      <c r="E367" s="230" t="s">
        <v>19</v>
      </c>
      <c r="F367" s="231" t="s">
        <v>533</v>
      </c>
      <c r="G367" s="229"/>
      <c r="H367" s="232">
        <v>37.68</v>
      </c>
      <c r="I367" s="233"/>
      <c r="J367" s="229"/>
      <c r="K367" s="229"/>
      <c r="L367" s="234"/>
      <c r="M367" s="235"/>
      <c r="N367" s="236"/>
      <c r="O367" s="236"/>
      <c r="P367" s="236"/>
      <c r="Q367" s="236"/>
      <c r="R367" s="236"/>
      <c r="S367" s="236"/>
      <c r="T367" s="237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38" t="s">
        <v>145</v>
      </c>
      <c r="AU367" s="238" t="s">
        <v>85</v>
      </c>
      <c r="AV367" s="13" t="s">
        <v>87</v>
      </c>
      <c r="AW367" s="13" t="s">
        <v>37</v>
      </c>
      <c r="AX367" s="13" t="s">
        <v>77</v>
      </c>
      <c r="AY367" s="238" t="s">
        <v>135</v>
      </c>
    </row>
    <row r="368" s="15" customFormat="1">
      <c r="A368" s="15"/>
      <c r="B368" s="250"/>
      <c r="C368" s="251"/>
      <c r="D368" s="219" t="s">
        <v>145</v>
      </c>
      <c r="E368" s="252" t="s">
        <v>19</v>
      </c>
      <c r="F368" s="253" t="s">
        <v>157</v>
      </c>
      <c r="G368" s="251"/>
      <c r="H368" s="254">
        <v>37.68</v>
      </c>
      <c r="I368" s="255"/>
      <c r="J368" s="251"/>
      <c r="K368" s="251"/>
      <c r="L368" s="256"/>
      <c r="M368" s="257"/>
      <c r="N368" s="258"/>
      <c r="O368" s="258"/>
      <c r="P368" s="258"/>
      <c r="Q368" s="258"/>
      <c r="R368" s="258"/>
      <c r="S368" s="258"/>
      <c r="T368" s="259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T368" s="260" t="s">
        <v>145</v>
      </c>
      <c r="AU368" s="260" t="s">
        <v>85</v>
      </c>
      <c r="AV368" s="15" t="s">
        <v>141</v>
      </c>
      <c r="AW368" s="15" t="s">
        <v>37</v>
      </c>
      <c r="AX368" s="15" t="s">
        <v>85</v>
      </c>
      <c r="AY368" s="260" t="s">
        <v>135</v>
      </c>
    </row>
    <row r="369" s="2" customFormat="1" ht="16.5" customHeight="1">
      <c r="A369" s="40"/>
      <c r="B369" s="41"/>
      <c r="C369" s="199" t="s">
        <v>534</v>
      </c>
      <c r="D369" s="199" t="s">
        <v>136</v>
      </c>
      <c r="E369" s="200" t="s">
        <v>400</v>
      </c>
      <c r="F369" s="201" t="s">
        <v>401</v>
      </c>
      <c r="G369" s="202" t="s">
        <v>160</v>
      </c>
      <c r="H369" s="203">
        <v>37.68</v>
      </c>
      <c r="I369" s="204"/>
      <c r="J369" s="205">
        <f>ROUND(I369*H369,2)</f>
        <v>0</v>
      </c>
      <c r="K369" s="201" t="s">
        <v>140</v>
      </c>
      <c r="L369" s="46"/>
      <c r="M369" s="206" t="s">
        <v>19</v>
      </c>
      <c r="N369" s="207" t="s">
        <v>48</v>
      </c>
      <c r="O369" s="86"/>
      <c r="P369" s="208">
        <f>O369*H369</f>
        <v>0</v>
      </c>
      <c r="Q369" s="208">
        <v>0</v>
      </c>
      <c r="R369" s="208">
        <f>Q369*H369</f>
        <v>0</v>
      </c>
      <c r="S369" s="208">
        <v>0</v>
      </c>
      <c r="T369" s="209">
        <f>S369*H369</f>
        <v>0</v>
      </c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R369" s="210" t="s">
        <v>141</v>
      </c>
      <c r="AT369" s="210" t="s">
        <v>136</v>
      </c>
      <c r="AU369" s="210" t="s">
        <v>85</v>
      </c>
      <c r="AY369" s="19" t="s">
        <v>135</v>
      </c>
      <c r="BE369" s="211">
        <f>IF(N369="základní",J369,0)</f>
        <v>0</v>
      </c>
      <c r="BF369" s="211">
        <f>IF(N369="snížená",J369,0)</f>
        <v>0</v>
      </c>
      <c r="BG369" s="211">
        <f>IF(N369="zákl. přenesená",J369,0)</f>
        <v>0</v>
      </c>
      <c r="BH369" s="211">
        <f>IF(N369="sníž. přenesená",J369,0)</f>
        <v>0</v>
      </c>
      <c r="BI369" s="211">
        <f>IF(N369="nulová",J369,0)</f>
        <v>0</v>
      </c>
      <c r="BJ369" s="19" t="s">
        <v>85</v>
      </c>
      <c r="BK369" s="211">
        <f>ROUND(I369*H369,2)</f>
        <v>0</v>
      </c>
      <c r="BL369" s="19" t="s">
        <v>141</v>
      </c>
      <c r="BM369" s="210" t="s">
        <v>535</v>
      </c>
    </row>
    <row r="370" s="2" customFormat="1">
      <c r="A370" s="40"/>
      <c r="B370" s="41"/>
      <c r="C370" s="42"/>
      <c r="D370" s="212" t="s">
        <v>143</v>
      </c>
      <c r="E370" s="42"/>
      <c r="F370" s="213" t="s">
        <v>403</v>
      </c>
      <c r="G370" s="42"/>
      <c r="H370" s="42"/>
      <c r="I370" s="214"/>
      <c r="J370" s="42"/>
      <c r="K370" s="42"/>
      <c r="L370" s="46"/>
      <c r="M370" s="215"/>
      <c r="N370" s="216"/>
      <c r="O370" s="86"/>
      <c r="P370" s="86"/>
      <c r="Q370" s="86"/>
      <c r="R370" s="86"/>
      <c r="S370" s="86"/>
      <c r="T370" s="87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T370" s="19" t="s">
        <v>143</v>
      </c>
      <c r="AU370" s="19" t="s">
        <v>85</v>
      </c>
    </row>
    <row r="371" s="2" customFormat="1" ht="16.5" customHeight="1">
      <c r="A371" s="40"/>
      <c r="B371" s="41"/>
      <c r="C371" s="199" t="s">
        <v>536</v>
      </c>
      <c r="D371" s="199" t="s">
        <v>136</v>
      </c>
      <c r="E371" s="200" t="s">
        <v>405</v>
      </c>
      <c r="F371" s="201" t="s">
        <v>406</v>
      </c>
      <c r="G371" s="202" t="s">
        <v>160</v>
      </c>
      <c r="H371" s="203">
        <v>339.12</v>
      </c>
      <c r="I371" s="204"/>
      <c r="J371" s="205">
        <f>ROUND(I371*H371,2)</f>
        <v>0</v>
      </c>
      <c r="K371" s="201" t="s">
        <v>140</v>
      </c>
      <c r="L371" s="46"/>
      <c r="M371" s="206" t="s">
        <v>19</v>
      </c>
      <c r="N371" s="207" t="s">
        <v>48</v>
      </c>
      <c r="O371" s="86"/>
      <c r="P371" s="208">
        <f>O371*H371</f>
        <v>0</v>
      </c>
      <c r="Q371" s="208">
        <v>0</v>
      </c>
      <c r="R371" s="208">
        <f>Q371*H371</f>
        <v>0</v>
      </c>
      <c r="S371" s="208">
        <v>0</v>
      </c>
      <c r="T371" s="209">
        <f>S371*H371</f>
        <v>0</v>
      </c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R371" s="210" t="s">
        <v>141</v>
      </c>
      <c r="AT371" s="210" t="s">
        <v>136</v>
      </c>
      <c r="AU371" s="210" t="s">
        <v>85</v>
      </c>
      <c r="AY371" s="19" t="s">
        <v>135</v>
      </c>
      <c r="BE371" s="211">
        <f>IF(N371="základní",J371,0)</f>
        <v>0</v>
      </c>
      <c r="BF371" s="211">
        <f>IF(N371="snížená",J371,0)</f>
        <v>0</v>
      </c>
      <c r="BG371" s="211">
        <f>IF(N371="zákl. přenesená",J371,0)</f>
        <v>0</v>
      </c>
      <c r="BH371" s="211">
        <f>IF(N371="sníž. přenesená",J371,0)</f>
        <v>0</v>
      </c>
      <c r="BI371" s="211">
        <f>IF(N371="nulová",J371,0)</f>
        <v>0</v>
      </c>
      <c r="BJ371" s="19" t="s">
        <v>85</v>
      </c>
      <c r="BK371" s="211">
        <f>ROUND(I371*H371,2)</f>
        <v>0</v>
      </c>
      <c r="BL371" s="19" t="s">
        <v>141</v>
      </c>
      <c r="BM371" s="210" t="s">
        <v>537</v>
      </c>
    </row>
    <row r="372" s="2" customFormat="1">
      <c r="A372" s="40"/>
      <c r="B372" s="41"/>
      <c r="C372" s="42"/>
      <c r="D372" s="212" t="s">
        <v>143</v>
      </c>
      <c r="E372" s="42"/>
      <c r="F372" s="213" t="s">
        <v>408</v>
      </c>
      <c r="G372" s="42"/>
      <c r="H372" s="42"/>
      <c r="I372" s="214"/>
      <c r="J372" s="42"/>
      <c r="K372" s="42"/>
      <c r="L372" s="46"/>
      <c r="M372" s="215"/>
      <c r="N372" s="216"/>
      <c r="O372" s="86"/>
      <c r="P372" s="86"/>
      <c r="Q372" s="86"/>
      <c r="R372" s="86"/>
      <c r="S372" s="86"/>
      <c r="T372" s="87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T372" s="19" t="s">
        <v>143</v>
      </c>
      <c r="AU372" s="19" t="s">
        <v>85</v>
      </c>
    </row>
    <row r="373" s="13" customFormat="1">
      <c r="A373" s="13"/>
      <c r="B373" s="228"/>
      <c r="C373" s="229"/>
      <c r="D373" s="219" t="s">
        <v>145</v>
      </c>
      <c r="E373" s="229"/>
      <c r="F373" s="231" t="s">
        <v>538</v>
      </c>
      <c r="G373" s="229"/>
      <c r="H373" s="232">
        <v>339.12</v>
      </c>
      <c r="I373" s="233"/>
      <c r="J373" s="229"/>
      <c r="K373" s="229"/>
      <c r="L373" s="234"/>
      <c r="M373" s="235"/>
      <c r="N373" s="236"/>
      <c r="O373" s="236"/>
      <c r="P373" s="236"/>
      <c r="Q373" s="236"/>
      <c r="R373" s="236"/>
      <c r="S373" s="236"/>
      <c r="T373" s="237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38" t="s">
        <v>145</v>
      </c>
      <c r="AU373" s="238" t="s">
        <v>85</v>
      </c>
      <c r="AV373" s="13" t="s">
        <v>87</v>
      </c>
      <c r="AW373" s="13" t="s">
        <v>4</v>
      </c>
      <c r="AX373" s="13" t="s">
        <v>85</v>
      </c>
      <c r="AY373" s="238" t="s">
        <v>135</v>
      </c>
    </row>
    <row r="374" s="2" customFormat="1" ht="16.5" customHeight="1">
      <c r="A374" s="40"/>
      <c r="B374" s="41"/>
      <c r="C374" s="199" t="s">
        <v>539</v>
      </c>
      <c r="D374" s="199" t="s">
        <v>136</v>
      </c>
      <c r="E374" s="200" t="s">
        <v>540</v>
      </c>
      <c r="F374" s="201" t="s">
        <v>541</v>
      </c>
      <c r="G374" s="202" t="s">
        <v>139</v>
      </c>
      <c r="H374" s="203">
        <v>753.60000000000002</v>
      </c>
      <c r="I374" s="204"/>
      <c r="J374" s="205">
        <f>ROUND(I374*H374,2)</f>
        <v>0</v>
      </c>
      <c r="K374" s="201" t="s">
        <v>140</v>
      </c>
      <c r="L374" s="46"/>
      <c r="M374" s="206" t="s">
        <v>19</v>
      </c>
      <c r="N374" s="207" t="s">
        <v>48</v>
      </c>
      <c r="O374" s="86"/>
      <c r="P374" s="208">
        <f>O374*H374</f>
        <v>0</v>
      </c>
      <c r="Q374" s="208">
        <v>0</v>
      </c>
      <c r="R374" s="208">
        <f>Q374*H374</f>
        <v>0</v>
      </c>
      <c r="S374" s="208">
        <v>0</v>
      </c>
      <c r="T374" s="209">
        <f>S374*H374</f>
        <v>0</v>
      </c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R374" s="210" t="s">
        <v>141</v>
      </c>
      <c r="AT374" s="210" t="s">
        <v>136</v>
      </c>
      <c r="AU374" s="210" t="s">
        <v>85</v>
      </c>
      <c r="AY374" s="19" t="s">
        <v>135</v>
      </c>
      <c r="BE374" s="211">
        <f>IF(N374="základní",J374,0)</f>
        <v>0</v>
      </c>
      <c r="BF374" s="211">
        <f>IF(N374="snížená",J374,0)</f>
        <v>0</v>
      </c>
      <c r="BG374" s="211">
        <f>IF(N374="zákl. přenesená",J374,0)</f>
        <v>0</v>
      </c>
      <c r="BH374" s="211">
        <f>IF(N374="sníž. přenesená",J374,0)</f>
        <v>0</v>
      </c>
      <c r="BI374" s="211">
        <f>IF(N374="nulová",J374,0)</f>
        <v>0</v>
      </c>
      <c r="BJ374" s="19" t="s">
        <v>85</v>
      </c>
      <c r="BK374" s="211">
        <f>ROUND(I374*H374,2)</f>
        <v>0</v>
      </c>
      <c r="BL374" s="19" t="s">
        <v>141</v>
      </c>
      <c r="BM374" s="210" t="s">
        <v>542</v>
      </c>
    </row>
    <row r="375" s="2" customFormat="1">
      <c r="A375" s="40"/>
      <c r="B375" s="41"/>
      <c r="C375" s="42"/>
      <c r="D375" s="212" t="s">
        <v>143</v>
      </c>
      <c r="E375" s="42"/>
      <c r="F375" s="213" t="s">
        <v>543</v>
      </c>
      <c r="G375" s="42"/>
      <c r="H375" s="42"/>
      <c r="I375" s="214"/>
      <c r="J375" s="42"/>
      <c r="K375" s="42"/>
      <c r="L375" s="46"/>
      <c r="M375" s="215"/>
      <c r="N375" s="216"/>
      <c r="O375" s="86"/>
      <c r="P375" s="86"/>
      <c r="Q375" s="86"/>
      <c r="R375" s="86"/>
      <c r="S375" s="86"/>
      <c r="T375" s="87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T375" s="19" t="s">
        <v>143</v>
      </c>
      <c r="AU375" s="19" t="s">
        <v>85</v>
      </c>
    </row>
    <row r="376" s="2" customFormat="1" ht="16.5" customHeight="1">
      <c r="A376" s="40"/>
      <c r="B376" s="41"/>
      <c r="C376" s="199" t="s">
        <v>544</v>
      </c>
      <c r="D376" s="199" t="s">
        <v>136</v>
      </c>
      <c r="E376" s="200" t="s">
        <v>411</v>
      </c>
      <c r="F376" s="201" t="s">
        <v>412</v>
      </c>
      <c r="G376" s="202" t="s">
        <v>201</v>
      </c>
      <c r="H376" s="203">
        <v>70.933999999999998</v>
      </c>
      <c r="I376" s="204"/>
      <c r="J376" s="205">
        <f>ROUND(I376*H376,2)</f>
        <v>0</v>
      </c>
      <c r="K376" s="201" t="s">
        <v>140</v>
      </c>
      <c r="L376" s="46"/>
      <c r="M376" s="206" t="s">
        <v>19</v>
      </c>
      <c r="N376" s="207" t="s">
        <v>48</v>
      </c>
      <c r="O376" s="86"/>
      <c r="P376" s="208">
        <f>O376*H376</f>
        <v>0</v>
      </c>
      <c r="Q376" s="208">
        <v>0</v>
      </c>
      <c r="R376" s="208">
        <f>Q376*H376</f>
        <v>0</v>
      </c>
      <c r="S376" s="208">
        <v>0</v>
      </c>
      <c r="T376" s="209">
        <f>S376*H376</f>
        <v>0</v>
      </c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R376" s="210" t="s">
        <v>141</v>
      </c>
      <c r="AT376" s="210" t="s">
        <v>136</v>
      </c>
      <c r="AU376" s="210" t="s">
        <v>85</v>
      </c>
      <c r="AY376" s="19" t="s">
        <v>135</v>
      </c>
      <c r="BE376" s="211">
        <f>IF(N376="základní",J376,0)</f>
        <v>0</v>
      </c>
      <c r="BF376" s="211">
        <f>IF(N376="snížená",J376,0)</f>
        <v>0</v>
      </c>
      <c r="BG376" s="211">
        <f>IF(N376="zákl. přenesená",J376,0)</f>
        <v>0</v>
      </c>
      <c r="BH376" s="211">
        <f>IF(N376="sníž. přenesená",J376,0)</f>
        <v>0</v>
      </c>
      <c r="BI376" s="211">
        <f>IF(N376="nulová",J376,0)</f>
        <v>0</v>
      </c>
      <c r="BJ376" s="19" t="s">
        <v>85</v>
      </c>
      <c r="BK376" s="211">
        <f>ROUND(I376*H376,2)</f>
        <v>0</v>
      </c>
      <c r="BL376" s="19" t="s">
        <v>141</v>
      </c>
      <c r="BM376" s="210" t="s">
        <v>545</v>
      </c>
    </row>
    <row r="377" s="2" customFormat="1">
      <c r="A377" s="40"/>
      <c r="B377" s="41"/>
      <c r="C377" s="42"/>
      <c r="D377" s="212" t="s">
        <v>143</v>
      </c>
      <c r="E377" s="42"/>
      <c r="F377" s="213" t="s">
        <v>414</v>
      </c>
      <c r="G377" s="42"/>
      <c r="H377" s="42"/>
      <c r="I377" s="214"/>
      <c r="J377" s="42"/>
      <c r="K377" s="42"/>
      <c r="L377" s="46"/>
      <c r="M377" s="215"/>
      <c r="N377" s="216"/>
      <c r="O377" s="86"/>
      <c r="P377" s="86"/>
      <c r="Q377" s="86"/>
      <c r="R377" s="86"/>
      <c r="S377" s="86"/>
      <c r="T377" s="87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T377" s="19" t="s">
        <v>143</v>
      </c>
      <c r="AU377" s="19" t="s">
        <v>85</v>
      </c>
    </row>
    <row r="378" s="11" customFormat="1" ht="25.92" customHeight="1">
      <c r="A378" s="11"/>
      <c r="B378" s="185"/>
      <c r="C378" s="186"/>
      <c r="D378" s="187" t="s">
        <v>76</v>
      </c>
      <c r="E378" s="188" t="s">
        <v>136</v>
      </c>
      <c r="F378" s="188" t="s">
        <v>546</v>
      </c>
      <c r="G378" s="186"/>
      <c r="H378" s="186"/>
      <c r="I378" s="189"/>
      <c r="J378" s="190">
        <f>BK378</f>
        <v>0</v>
      </c>
      <c r="K378" s="186"/>
      <c r="L378" s="191"/>
      <c r="M378" s="192"/>
      <c r="N378" s="193"/>
      <c r="O378" s="193"/>
      <c r="P378" s="194">
        <f>SUM(P379:P411)</f>
        <v>0</v>
      </c>
      <c r="Q378" s="193"/>
      <c r="R378" s="194">
        <f>SUM(R379:R411)</f>
        <v>0.004215</v>
      </c>
      <c r="S378" s="193"/>
      <c r="T378" s="195">
        <f>SUM(T379:T411)</f>
        <v>0</v>
      </c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R378" s="196" t="s">
        <v>85</v>
      </c>
      <c r="AT378" s="197" t="s">
        <v>76</v>
      </c>
      <c r="AU378" s="197" t="s">
        <v>77</v>
      </c>
      <c r="AY378" s="196" t="s">
        <v>135</v>
      </c>
      <c r="BK378" s="198">
        <f>SUM(BK379:BK411)</f>
        <v>0</v>
      </c>
    </row>
    <row r="379" s="2" customFormat="1" ht="24.15" customHeight="1">
      <c r="A379" s="40"/>
      <c r="B379" s="41"/>
      <c r="C379" s="199" t="s">
        <v>547</v>
      </c>
      <c r="D379" s="199" t="s">
        <v>136</v>
      </c>
      <c r="E379" s="200" t="s">
        <v>548</v>
      </c>
      <c r="F379" s="201" t="s">
        <v>549</v>
      </c>
      <c r="G379" s="202" t="s">
        <v>139</v>
      </c>
      <c r="H379" s="203">
        <v>193</v>
      </c>
      <c r="I379" s="204"/>
      <c r="J379" s="205">
        <f>ROUND(I379*H379,2)</f>
        <v>0</v>
      </c>
      <c r="K379" s="201" t="s">
        <v>140</v>
      </c>
      <c r="L379" s="46"/>
      <c r="M379" s="206" t="s">
        <v>19</v>
      </c>
      <c r="N379" s="207" t="s">
        <v>48</v>
      </c>
      <c r="O379" s="86"/>
      <c r="P379" s="208">
        <f>O379*H379</f>
        <v>0</v>
      </c>
      <c r="Q379" s="208">
        <v>0</v>
      </c>
      <c r="R379" s="208">
        <f>Q379*H379</f>
        <v>0</v>
      </c>
      <c r="S379" s="208">
        <v>0</v>
      </c>
      <c r="T379" s="209">
        <f>S379*H379</f>
        <v>0</v>
      </c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R379" s="210" t="s">
        <v>141</v>
      </c>
      <c r="AT379" s="210" t="s">
        <v>136</v>
      </c>
      <c r="AU379" s="210" t="s">
        <v>85</v>
      </c>
      <c r="AY379" s="19" t="s">
        <v>135</v>
      </c>
      <c r="BE379" s="211">
        <f>IF(N379="základní",J379,0)</f>
        <v>0</v>
      </c>
      <c r="BF379" s="211">
        <f>IF(N379="snížená",J379,0)</f>
        <v>0</v>
      </c>
      <c r="BG379" s="211">
        <f>IF(N379="zákl. přenesená",J379,0)</f>
        <v>0</v>
      </c>
      <c r="BH379" s="211">
        <f>IF(N379="sníž. přenesená",J379,0)</f>
        <v>0</v>
      </c>
      <c r="BI379" s="211">
        <f>IF(N379="nulová",J379,0)</f>
        <v>0</v>
      </c>
      <c r="BJ379" s="19" t="s">
        <v>85</v>
      </c>
      <c r="BK379" s="211">
        <f>ROUND(I379*H379,2)</f>
        <v>0</v>
      </c>
      <c r="BL379" s="19" t="s">
        <v>141</v>
      </c>
      <c r="BM379" s="210" t="s">
        <v>550</v>
      </c>
    </row>
    <row r="380" s="2" customFormat="1">
      <c r="A380" s="40"/>
      <c r="B380" s="41"/>
      <c r="C380" s="42"/>
      <c r="D380" s="212" t="s">
        <v>143</v>
      </c>
      <c r="E380" s="42"/>
      <c r="F380" s="213" t="s">
        <v>551</v>
      </c>
      <c r="G380" s="42"/>
      <c r="H380" s="42"/>
      <c r="I380" s="214"/>
      <c r="J380" s="42"/>
      <c r="K380" s="42"/>
      <c r="L380" s="46"/>
      <c r="M380" s="215"/>
      <c r="N380" s="216"/>
      <c r="O380" s="86"/>
      <c r="P380" s="86"/>
      <c r="Q380" s="86"/>
      <c r="R380" s="86"/>
      <c r="S380" s="86"/>
      <c r="T380" s="87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T380" s="19" t="s">
        <v>143</v>
      </c>
      <c r="AU380" s="19" t="s">
        <v>85</v>
      </c>
    </row>
    <row r="381" s="2" customFormat="1" ht="24.15" customHeight="1">
      <c r="A381" s="40"/>
      <c r="B381" s="41"/>
      <c r="C381" s="199" t="s">
        <v>552</v>
      </c>
      <c r="D381" s="199" t="s">
        <v>136</v>
      </c>
      <c r="E381" s="200" t="s">
        <v>553</v>
      </c>
      <c r="F381" s="201" t="s">
        <v>554</v>
      </c>
      <c r="G381" s="202" t="s">
        <v>139</v>
      </c>
      <c r="H381" s="203">
        <v>193</v>
      </c>
      <c r="I381" s="204"/>
      <c r="J381" s="205">
        <f>ROUND(I381*H381,2)</f>
        <v>0</v>
      </c>
      <c r="K381" s="201" t="s">
        <v>140</v>
      </c>
      <c r="L381" s="46"/>
      <c r="M381" s="206" t="s">
        <v>19</v>
      </c>
      <c r="N381" s="207" t="s">
        <v>48</v>
      </c>
      <c r="O381" s="86"/>
      <c r="P381" s="208">
        <f>O381*H381</f>
        <v>0</v>
      </c>
      <c r="Q381" s="208">
        <v>0</v>
      </c>
      <c r="R381" s="208">
        <f>Q381*H381</f>
        <v>0</v>
      </c>
      <c r="S381" s="208">
        <v>0</v>
      </c>
      <c r="T381" s="209">
        <f>S381*H381</f>
        <v>0</v>
      </c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R381" s="210" t="s">
        <v>141</v>
      </c>
      <c r="AT381" s="210" t="s">
        <v>136</v>
      </c>
      <c r="AU381" s="210" t="s">
        <v>85</v>
      </c>
      <c r="AY381" s="19" t="s">
        <v>135</v>
      </c>
      <c r="BE381" s="211">
        <f>IF(N381="základní",J381,0)</f>
        <v>0</v>
      </c>
      <c r="BF381" s="211">
        <f>IF(N381="snížená",J381,0)</f>
        <v>0</v>
      </c>
      <c r="BG381" s="211">
        <f>IF(N381="zákl. přenesená",J381,0)</f>
        <v>0</v>
      </c>
      <c r="BH381" s="211">
        <f>IF(N381="sníž. přenesená",J381,0)</f>
        <v>0</v>
      </c>
      <c r="BI381" s="211">
        <f>IF(N381="nulová",J381,0)</f>
        <v>0</v>
      </c>
      <c r="BJ381" s="19" t="s">
        <v>85</v>
      </c>
      <c r="BK381" s="211">
        <f>ROUND(I381*H381,2)</f>
        <v>0</v>
      </c>
      <c r="BL381" s="19" t="s">
        <v>141</v>
      </c>
      <c r="BM381" s="210" t="s">
        <v>555</v>
      </c>
    </row>
    <row r="382" s="2" customFormat="1">
      <c r="A382" s="40"/>
      <c r="B382" s="41"/>
      <c r="C382" s="42"/>
      <c r="D382" s="212" t="s">
        <v>143</v>
      </c>
      <c r="E382" s="42"/>
      <c r="F382" s="213" t="s">
        <v>556</v>
      </c>
      <c r="G382" s="42"/>
      <c r="H382" s="42"/>
      <c r="I382" s="214"/>
      <c r="J382" s="42"/>
      <c r="K382" s="42"/>
      <c r="L382" s="46"/>
      <c r="M382" s="215"/>
      <c r="N382" s="216"/>
      <c r="O382" s="86"/>
      <c r="P382" s="86"/>
      <c r="Q382" s="86"/>
      <c r="R382" s="86"/>
      <c r="S382" s="86"/>
      <c r="T382" s="87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T382" s="19" t="s">
        <v>143</v>
      </c>
      <c r="AU382" s="19" t="s">
        <v>85</v>
      </c>
    </row>
    <row r="383" s="2" customFormat="1" ht="16.5" customHeight="1">
      <c r="A383" s="40"/>
      <c r="B383" s="41"/>
      <c r="C383" s="199" t="s">
        <v>557</v>
      </c>
      <c r="D383" s="199" t="s">
        <v>136</v>
      </c>
      <c r="E383" s="200" t="s">
        <v>259</v>
      </c>
      <c r="F383" s="201" t="s">
        <v>260</v>
      </c>
      <c r="G383" s="202" t="s">
        <v>139</v>
      </c>
      <c r="H383" s="203">
        <v>281</v>
      </c>
      <c r="I383" s="204"/>
      <c r="J383" s="205">
        <f>ROUND(I383*H383,2)</f>
        <v>0</v>
      </c>
      <c r="K383" s="201" t="s">
        <v>140</v>
      </c>
      <c r="L383" s="46"/>
      <c r="M383" s="206" t="s">
        <v>19</v>
      </c>
      <c r="N383" s="207" t="s">
        <v>48</v>
      </c>
      <c r="O383" s="86"/>
      <c r="P383" s="208">
        <f>O383*H383</f>
        <v>0</v>
      </c>
      <c r="Q383" s="208">
        <v>0</v>
      </c>
      <c r="R383" s="208">
        <f>Q383*H383</f>
        <v>0</v>
      </c>
      <c r="S383" s="208">
        <v>0</v>
      </c>
      <c r="T383" s="209">
        <f>S383*H383</f>
        <v>0</v>
      </c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R383" s="210" t="s">
        <v>141</v>
      </c>
      <c r="AT383" s="210" t="s">
        <v>136</v>
      </c>
      <c r="AU383" s="210" t="s">
        <v>85</v>
      </c>
      <c r="AY383" s="19" t="s">
        <v>135</v>
      </c>
      <c r="BE383" s="211">
        <f>IF(N383="základní",J383,0)</f>
        <v>0</v>
      </c>
      <c r="BF383" s="211">
        <f>IF(N383="snížená",J383,0)</f>
        <v>0</v>
      </c>
      <c r="BG383" s="211">
        <f>IF(N383="zákl. přenesená",J383,0)</f>
        <v>0</v>
      </c>
      <c r="BH383" s="211">
        <f>IF(N383="sníž. přenesená",J383,0)</f>
        <v>0</v>
      </c>
      <c r="BI383" s="211">
        <f>IF(N383="nulová",J383,0)</f>
        <v>0</v>
      </c>
      <c r="BJ383" s="19" t="s">
        <v>85</v>
      </c>
      <c r="BK383" s="211">
        <f>ROUND(I383*H383,2)</f>
        <v>0</v>
      </c>
      <c r="BL383" s="19" t="s">
        <v>141</v>
      </c>
      <c r="BM383" s="210" t="s">
        <v>558</v>
      </c>
    </row>
    <row r="384" s="2" customFormat="1">
      <c r="A384" s="40"/>
      <c r="B384" s="41"/>
      <c r="C384" s="42"/>
      <c r="D384" s="212" t="s">
        <v>143</v>
      </c>
      <c r="E384" s="42"/>
      <c r="F384" s="213" t="s">
        <v>262</v>
      </c>
      <c r="G384" s="42"/>
      <c r="H384" s="42"/>
      <c r="I384" s="214"/>
      <c r="J384" s="42"/>
      <c r="K384" s="42"/>
      <c r="L384" s="46"/>
      <c r="M384" s="215"/>
      <c r="N384" s="216"/>
      <c r="O384" s="86"/>
      <c r="P384" s="86"/>
      <c r="Q384" s="86"/>
      <c r="R384" s="86"/>
      <c r="S384" s="86"/>
      <c r="T384" s="87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T384" s="19" t="s">
        <v>143</v>
      </c>
      <c r="AU384" s="19" t="s">
        <v>85</v>
      </c>
    </row>
    <row r="385" s="2" customFormat="1" ht="24.15" customHeight="1">
      <c r="A385" s="40"/>
      <c r="B385" s="41"/>
      <c r="C385" s="199" t="s">
        <v>559</v>
      </c>
      <c r="D385" s="199" t="s">
        <v>136</v>
      </c>
      <c r="E385" s="200" t="s">
        <v>560</v>
      </c>
      <c r="F385" s="201" t="s">
        <v>561</v>
      </c>
      <c r="G385" s="202" t="s">
        <v>139</v>
      </c>
      <c r="H385" s="203">
        <v>281</v>
      </c>
      <c r="I385" s="204"/>
      <c r="J385" s="205">
        <f>ROUND(I385*H385,2)</f>
        <v>0</v>
      </c>
      <c r="K385" s="201" t="s">
        <v>140</v>
      </c>
      <c r="L385" s="46"/>
      <c r="M385" s="206" t="s">
        <v>19</v>
      </c>
      <c r="N385" s="207" t="s">
        <v>48</v>
      </c>
      <c r="O385" s="86"/>
      <c r="P385" s="208">
        <f>O385*H385</f>
        <v>0</v>
      </c>
      <c r="Q385" s="208">
        <v>0</v>
      </c>
      <c r="R385" s="208">
        <f>Q385*H385</f>
        <v>0</v>
      </c>
      <c r="S385" s="208">
        <v>0</v>
      </c>
      <c r="T385" s="209">
        <f>S385*H385</f>
        <v>0</v>
      </c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R385" s="210" t="s">
        <v>141</v>
      </c>
      <c r="AT385" s="210" t="s">
        <v>136</v>
      </c>
      <c r="AU385" s="210" t="s">
        <v>85</v>
      </c>
      <c r="AY385" s="19" t="s">
        <v>135</v>
      </c>
      <c r="BE385" s="211">
        <f>IF(N385="základní",J385,0)</f>
        <v>0</v>
      </c>
      <c r="BF385" s="211">
        <f>IF(N385="snížená",J385,0)</f>
        <v>0</v>
      </c>
      <c r="BG385" s="211">
        <f>IF(N385="zákl. přenesená",J385,0)</f>
        <v>0</v>
      </c>
      <c r="BH385" s="211">
        <f>IF(N385="sníž. přenesená",J385,0)</f>
        <v>0</v>
      </c>
      <c r="BI385" s="211">
        <f>IF(N385="nulová",J385,0)</f>
        <v>0</v>
      </c>
      <c r="BJ385" s="19" t="s">
        <v>85</v>
      </c>
      <c r="BK385" s="211">
        <f>ROUND(I385*H385,2)</f>
        <v>0</v>
      </c>
      <c r="BL385" s="19" t="s">
        <v>141</v>
      </c>
      <c r="BM385" s="210" t="s">
        <v>562</v>
      </c>
    </row>
    <row r="386" s="2" customFormat="1">
      <c r="A386" s="40"/>
      <c r="B386" s="41"/>
      <c r="C386" s="42"/>
      <c r="D386" s="212" t="s">
        <v>143</v>
      </c>
      <c r="E386" s="42"/>
      <c r="F386" s="213" t="s">
        <v>563</v>
      </c>
      <c r="G386" s="42"/>
      <c r="H386" s="42"/>
      <c r="I386" s="214"/>
      <c r="J386" s="42"/>
      <c r="K386" s="42"/>
      <c r="L386" s="46"/>
      <c r="M386" s="215"/>
      <c r="N386" s="216"/>
      <c r="O386" s="86"/>
      <c r="P386" s="86"/>
      <c r="Q386" s="86"/>
      <c r="R386" s="86"/>
      <c r="S386" s="86"/>
      <c r="T386" s="87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T386" s="19" t="s">
        <v>143</v>
      </c>
      <c r="AU386" s="19" t="s">
        <v>85</v>
      </c>
    </row>
    <row r="387" s="2" customFormat="1" ht="16.5" customHeight="1">
      <c r="A387" s="40"/>
      <c r="B387" s="41"/>
      <c r="C387" s="261" t="s">
        <v>564</v>
      </c>
      <c r="D387" s="261" t="s">
        <v>185</v>
      </c>
      <c r="E387" s="262" t="s">
        <v>565</v>
      </c>
      <c r="F387" s="263" t="s">
        <v>566</v>
      </c>
      <c r="G387" s="264" t="s">
        <v>567</v>
      </c>
      <c r="H387" s="265">
        <v>4.2149999999999999</v>
      </c>
      <c r="I387" s="266"/>
      <c r="J387" s="267">
        <f>ROUND(I387*H387,2)</f>
        <v>0</v>
      </c>
      <c r="K387" s="263" t="s">
        <v>188</v>
      </c>
      <c r="L387" s="268"/>
      <c r="M387" s="269" t="s">
        <v>19</v>
      </c>
      <c r="N387" s="270" t="s">
        <v>48</v>
      </c>
      <c r="O387" s="86"/>
      <c r="P387" s="208">
        <f>O387*H387</f>
        <v>0</v>
      </c>
      <c r="Q387" s="208">
        <v>0.001</v>
      </c>
      <c r="R387" s="208">
        <f>Q387*H387</f>
        <v>0.004215</v>
      </c>
      <c r="S387" s="208">
        <v>0</v>
      </c>
      <c r="T387" s="209">
        <f>S387*H387</f>
        <v>0</v>
      </c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R387" s="210" t="s">
        <v>189</v>
      </c>
      <c r="AT387" s="210" t="s">
        <v>185</v>
      </c>
      <c r="AU387" s="210" t="s">
        <v>85</v>
      </c>
      <c r="AY387" s="19" t="s">
        <v>135</v>
      </c>
      <c r="BE387" s="211">
        <f>IF(N387="základní",J387,0)</f>
        <v>0</v>
      </c>
      <c r="BF387" s="211">
        <f>IF(N387="snížená",J387,0)</f>
        <v>0</v>
      </c>
      <c r="BG387" s="211">
        <f>IF(N387="zákl. přenesená",J387,0)</f>
        <v>0</v>
      </c>
      <c r="BH387" s="211">
        <f>IF(N387="sníž. přenesená",J387,0)</f>
        <v>0</v>
      </c>
      <c r="BI387" s="211">
        <f>IF(N387="nulová",J387,0)</f>
        <v>0</v>
      </c>
      <c r="BJ387" s="19" t="s">
        <v>85</v>
      </c>
      <c r="BK387" s="211">
        <f>ROUND(I387*H387,2)</f>
        <v>0</v>
      </c>
      <c r="BL387" s="19" t="s">
        <v>141</v>
      </c>
      <c r="BM387" s="210" t="s">
        <v>568</v>
      </c>
    </row>
    <row r="388" s="13" customFormat="1">
      <c r="A388" s="13"/>
      <c r="B388" s="228"/>
      <c r="C388" s="229"/>
      <c r="D388" s="219" t="s">
        <v>145</v>
      </c>
      <c r="E388" s="229"/>
      <c r="F388" s="231" t="s">
        <v>569</v>
      </c>
      <c r="G388" s="229"/>
      <c r="H388" s="232">
        <v>4.2149999999999999</v>
      </c>
      <c r="I388" s="233"/>
      <c r="J388" s="229"/>
      <c r="K388" s="229"/>
      <c r="L388" s="234"/>
      <c r="M388" s="235"/>
      <c r="N388" s="236"/>
      <c r="O388" s="236"/>
      <c r="P388" s="236"/>
      <c r="Q388" s="236"/>
      <c r="R388" s="236"/>
      <c r="S388" s="236"/>
      <c r="T388" s="237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38" t="s">
        <v>145</v>
      </c>
      <c r="AU388" s="238" t="s">
        <v>85</v>
      </c>
      <c r="AV388" s="13" t="s">
        <v>87</v>
      </c>
      <c r="AW388" s="13" t="s">
        <v>4</v>
      </c>
      <c r="AX388" s="13" t="s">
        <v>85</v>
      </c>
      <c r="AY388" s="238" t="s">
        <v>135</v>
      </c>
    </row>
    <row r="389" s="2" customFormat="1" ht="16.5" customHeight="1">
      <c r="A389" s="40"/>
      <c r="B389" s="41"/>
      <c r="C389" s="199" t="s">
        <v>570</v>
      </c>
      <c r="D389" s="199" t="s">
        <v>136</v>
      </c>
      <c r="E389" s="200" t="s">
        <v>571</v>
      </c>
      <c r="F389" s="201" t="s">
        <v>572</v>
      </c>
      <c r="G389" s="202" t="s">
        <v>139</v>
      </c>
      <c r="H389" s="203">
        <v>281</v>
      </c>
      <c r="I389" s="204"/>
      <c r="J389" s="205">
        <f>ROUND(I389*H389,2)</f>
        <v>0</v>
      </c>
      <c r="K389" s="201" t="s">
        <v>140</v>
      </c>
      <c r="L389" s="46"/>
      <c r="M389" s="206" t="s">
        <v>19</v>
      </c>
      <c r="N389" s="207" t="s">
        <v>48</v>
      </c>
      <c r="O389" s="86"/>
      <c r="P389" s="208">
        <f>O389*H389</f>
        <v>0</v>
      </c>
      <c r="Q389" s="208">
        <v>0</v>
      </c>
      <c r="R389" s="208">
        <f>Q389*H389</f>
        <v>0</v>
      </c>
      <c r="S389" s="208">
        <v>0</v>
      </c>
      <c r="T389" s="209">
        <f>S389*H389</f>
        <v>0</v>
      </c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R389" s="210" t="s">
        <v>141</v>
      </c>
      <c r="AT389" s="210" t="s">
        <v>136</v>
      </c>
      <c r="AU389" s="210" t="s">
        <v>85</v>
      </c>
      <c r="AY389" s="19" t="s">
        <v>135</v>
      </c>
      <c r="BE389" s="211">
        <f>IF(N389="základní",J389,0)</f>
        <v>0</v>
      </c>
      <c r="BF389" s="211">
        <f>IF(N389="snížená",J389,0)</f>
        <v>0</v>
      </c>
      <c r="BG389" s="211">
        <f>IF(N389="zákl. přenesená",J389,0)</f>
        <v>0</v>
      </c>
      <c r="BH389" s="211">
        <f>IF(N389="sníž. přenesená",J389,0)</f>
        <v>0</v>
      </c>
      <c r="BI389" s="211">
        <f>IF(N389="nulová",J389,0)</f>
        <v>0</v>
      </c>
      <c r="BJ389" s="19" t="s">
        <v>85</v>
      </c>
      <c r="BK389" s="211">
        <f>ROUND(I389*H389,2)</f>
        <v>0</v>
      </c>
      <c r="BL389" s="19" t="s">
        <v>141</v>
      </c>
      <c r="BM389" s="210" t="s">
        <v>573</v>
      </c>
    </row>
    <row r="390" s="2" customFormat="1">
      <c r="A390" s="40"/>
      <c r="B390" s="41"/>
      <c r="C390" s="42"/>
      <c r="D390" s="212" t="s">
        <v>143</v>
      </c>
      <c r="E390" s="42"/>
      <c r="F390" s="213" t="s">
        <v>574</v>
      </c>
      <c r="G390" s="42"/>
      <c r="H390" s="42"/>
      <c r="I390" s="214"/>
      <c r="J390" s="42"/>
      <c r="K390" s="42"/>
      <c r="L390" s="46"/>
      <c r="M390" s="215"/>
      <c r="N390" s="216"/>
      <c r="O390" s="86"/>
      <c r="P390" s="86"/>
      <c r="Q390" s="86"/>
      <c r="R390" s="86"/>
      <c r="S390" s="86"/>
      <c r="T390" s="87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T390" s="19" t="s">
        <v>143</v>
      </c>
      <c r="AU390" s="19" t="s">
        <v>85</v>
      </c>
    </row>
    <row r="391" s="2" customFormat="1" ht="16.5" customHeight="1">
      <c r="A391" s="40"/>
      <c r="B391" s="41"/>
      <c r="C391" s="199" t="s">
        <v>575</v>
      </c>
      <c r="D391" s="199" t="s">
        <v>136</v>
      </c>
      <c r="E391" s="200" t="s">
        <v>576</v>
      </c>
      <c r="F391" s="201" t="s">
        <v>577</v>
      </c>
      <c r="G391" s="202" t="s">
        <v>160</v>
      </c>
      <c r="H391" s="203">
        <v>21.074999999999999</v>
      </c>
      <c r="I391" s="204"/>
      <c r="J391" s="205">
        <f>ROUND(I391*H391,2)</f>
        <v>0</v>
      </c>
      <c r="K391" s="201" t="s">
        <v>140</v>
      </c>
      <c r="L391" s="46"/>
      <c r="M391" s="206" t="s">
        <v>19</v>
      </c>
      <c r="N391" s="207" t="s">
        <v>48</v>
      </c>
      <c r="O391" s="86"/>
      <c r="P391" s="208">
        <f>O391*H391</f>
        <v>0</v>
      </c>
      <c r="Q391" s="208">
        <v>0</v>
      </c>
      <c r="R391" s="208">
        <f>Q391*H391</f>
        <v>0</v>
      </c>
      <c r="S391" s="208">
        <v>0</v>
      </c>
      <c r="T391" s="209">
        <f>S391*H391</f>
        <v>0</v>
      </c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R391" s="210" t="s">
        <v>141</v>
      </c>
      <c r="AT391" s="210" t="s">
        <v>136</v>
      </c>
      <c r="AU391" s="210" t="s">
        <v>85</v>
      </c>
      <c r="AY391" s="19" t="s">
        <v>135</v>
      </c>
      <c r="BE391" s="211">
        <f>IF(N391="základní",J391,0)</f>
        <v>0</v>
      </c>
      <c r="BF391" s="211">
        <f>IF(N391="snížená",J391,0)</f>
        <v>0</v>
      </c>
      <c r="BG391" s="211">
        <f>IF(N391="zákl. přenesená",J391,0)</f>
        <v>0</v>
      </c>
      <c r="BH391" s="211">
        <f>IF(N391="sníž. přenesená",J391,0)</f>
        <v>0</v>
      </c>
      <c r="BI391" s="211">
        <f>IF(N391="nulová",J391,0)</f>
        <v>0</v>
      </c>
      <c r="BJ391" s="19" t="s">
        <v>85</v>
      </c>
      <c r="BK391" s="211">
        <f>ROUND(I391*H391,2)</f>
        <v>0</v>
      </c>
      <c r="BL391" s="19" t="s">
        <v>141</v>
      </c>
      <c r="BM391" s="210" t="s">
        <v>578</v>
      </c>
    </row>
    <row r="392" s="2" customFormat="1">
      <c r="A392" s="40"/>
      <c r="B392" s="41"/>
      <c r="C392" s="42"/>
      <c r="D392" s="212" t="s">
        <v>143</v>
      </c>
      <c r="E392" s="42"/>
      <c r="F392" s="213" t="s">
        <v>579</v>
      </c>
      <c r="G392" s="42"/>
      <c r="H392" s="42"/>
      <c r="I392" s="214"/>
      <c r="J392" s="42"/>
      <c r="K392" s="42"/>
      <c r="L392" s="46"/>
      <c r="M392" s="215"/>
      <c r="N392" s="216"/>
      <c r="O392" s="86"/>
      <c r="P392" s="86"/>
      <c r="Q392" s="86"/>
      <c r="R392" s="86"/>
      <c r="S392" s="86"/>
      <c r="T392" s="87"/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T392" s="19" t="s">
        <v>143</v>
      </c>
      <c r="AU392" s="19" t="s">
        <v>85</v>
      </c>
    </row>
    <row r="393" s="2" customFormat="1">
      <c r="A393" s="40"/>
      <c r="B393" s="41"/>
      <c r="C393" s="42"/>
      <c r="D393" s="219" t="s">
        <v>273</v>
      </c>
      <c r="E393" s="42"/>
      <c r="F393" s="271" t="s">
        <v>580</v>
      </c>
      <c r="G393" s="42"/>
      <c r="H393" s="42"/>
      <c r="I393" s="214"/>
      <c r="J393" s="42"/>
      <c r="K393" s="42"/>
      <c r="L393" s="46"/>
      <c r="M393" s="215"/>
      <c r="N393" s="216"/>
      <c r="O393" s="86"/>
      <c r="P393" s="86"/>
      <c r="Q393" s="86"/>
      <c r="R393" s="86"/>
      <c r="S393" s="86"/>
      <c r="T393" s="87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T393" s="19" t="s">
        <v>273</v>
      </c>
      <c r="AU393" s="19" t="s">
        <v>85</v>
      </c>
    </row>
    <row r="394" s="13" customFormat="1">
      <c r="A394" s="13"/>
      <c r="B394" s="228"/>
      <c r="C394" s="229"/>
      <c r="D394" s="219" t="s">
        <v>145</v>
      </c>
      <c r="E394" s="230" t="s">
        <v>19</v>
      </c>
      <c r="F394" s="231" t="s">
        <v>581</v>
      </c>
      <c r="G394" s="229"/>
      <c r="H394" s="232">
        <v>21.074999999999999</v>
      </c>
      <c r="I394" s="233"/>
      <c r="J394" s="229"/>
      <c r="K394" s="229"/>
      <c r="L394" s="234"/>
      <c r="M394" s="235"/>
      <c r="N394" s="236"/>
      <c r="O394" s="236"/>
      <c r="P394" s="236"/>
      <c r="Q394" s="236"/>
      <c r="R394" s="236"/>
      <c r="S394" s="236"/>
      <c r="T394" s="237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38" t="s">
        <v>145</v>
      </c>
      <c r="AU394" s="238" t="s">
        <v>85</v>
      </c>
      <c r="AV394" s="13" t="s">
        <v>87</v>
      </c>
      <c r="AW394" s="13" t="s">
        <v>37</v>
      </c>
      <c r="AX394" s="13" t="s">
        <v>77</v>
      </c>
      <c r="AY394" s="238" t="s">
        <v>135</v>
      </c>
    </row>
    <row r="395" s="15" customFormat="1">
      <c r="A395" s="15"/>
      <c r="B395" s="250"/>
      <c r="C395" s="251"/>
      <c r="D395" s="219" t="s">
        <v>145</v>
      </c>
      <c r="E395" s="252" t="s">
        <v>19</v>
      </c>
      <c r="F395" s="253" t="s">
        <v>157</v>
      </c>
      <c r="G395" s="251"/>
      <c r="H395" s="254">
        <v>21.074999999999999</v>
      </c>
      <c r="I395" s="255"/>
      <c r="J395" s="251"/>
      <c r="K395" s="251"/>
      <c r="L395" s="256"/>
      <c r="M395" s="257"/>
      <c r="N395" s="258"/>
      <c r="O395" s="258"/>
      <c r="P395" s="258"/>
      <c r="Q395" s="258"/>
      <c r="R395" s="258"/>
      <c r="S395" s="258"/>
      <c r="T395" s="259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T395" s="260" t="s">
        <v>145</v>
      </c>
      <c r="AU395" s="260" t="s">
        <v>85</v>
      </c>
      <c r="AV395" s="15" t="s">
        <v>141</v>
      </c>
      <c r="AW395" s="15" t="s">
        <v>37</v>
      </c>
      <c r="AX395" s="15" t="s">
        <v>85</v>
      </c>
      <c r="AY395" s="260" t="s">
        <v>135</v>
      </c>
    </row>
    <row r="396" s="2" customFormat="1" ht="16.5" customHeight="1">
      <c r="A396" s="40"/>
      <c r="B396" s="41"/>
      <c r="C396" s="199" t="s">
        <v>99</v>
      </c>
      <c r="D396" s="199" t="s">
        <v>136</v>
      </c>
      <c r="E396" s="200" t="s">
        <v>400</v>
      </c>
      <c r="F396" s="201" t="s">
        <v>401</v>
      </c>
      <c r="G396" s="202" t="s">
        <v>160</v>
      </c>
      <c r="H396" s="203">
        <v>21.074999999999999</v>
      </c>
      <c r="I396" s="204"/>
      <c r="J396" s="205">
        <f>ROUND(I396*H396,2)</f>
        <v>0</v>
      </c>
      <c r="K396" s="201" t="s">
        <v>140</v>
      </c>
      <c r="L396" s="46"/>
      <c r="M396" s="206" t="s">
        <v>19</v>
      </c>
      <c r="N396" s="207" t="s">
        <v>48</v>
      </c>
      <c r="O396" s="86"/>
      <c r="P396" s="208">
        <f>O396*H396</f>
        <v>0</v>
      </c>
      <c r="Q396" s="208">
        <v>0</v>
      </c>
      <c r="R396" s="208">
        <f>Q396*H396</f>
        <v>0</v>
      </c>
      <c r="S396" s="208">
        <v>0</v>
      </c>
      <c r="T396" s="209">
        <f>S396*H396</f>
        <v>0</v>
      </c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R396" s="210" t="s">
        <v>141</v>
      </c>
      <c r="AT396" s="210" t="s">
        <v>136</v>
      </c>
      <c r="AU396" s="210" t="s">
        <v>85</v>
      </c>
      <c r="AY396" s="19" t="s">
        <v>135</v>
      </c>
      <c r="BE396" s="211">
        <f>IF(N396="základní",J396,0)</f>
        <v>0</v>
      </c>
      <c r="BF396" s="211">
        <f>IF(N396="snížená",J396,0)</f>
        <v>0</v>
      </c>
      <c r="BG396" s="211">
        <f>IF(N396="zákl. přenesená",J396,0)</f>
        <v>0</v>
      </c>
      <c r="BH396" s="211">
        <f>IF(N396="sníž. přenesená",J396,0)</f>
        <v>0</v>
      </c>
      <c r="BI396" s="211">
        <f>IF(N396="nulová",J396,0)</f>
        <v>0</v>
      </c>
      <c r="BJ396" s="19" t="s">
        <v>85</v>
      </c>
      <c r="BK396" s="211">
        <f>ROUND(I396*H396,2)</f>
        <v>0</v>
      </c>
      <c r="BL396" s="19" t="s">
        <v>141</v>
      </c>
      <c r="BM396" s="210" t="s">
        <v>582</v>
      </c>
    </row>
    <row r="397" s="2" customFormat="1">
      <c r="A397" s="40"/>
      <c r="B397" s="41"/>
      <c r="C397" s="42"/>
      <c r="D397" s="212" t="s">
        <v>143</v>
      </c>
      <c r="E397" s="42"/>
      <c r="F397" s="213" t="s">
        <v>403</v>
      </c>
      <c r="G397" s="42"/>
      <c r="H397" s="42"/>
      <c r="I397" s="214"/>
      <c r="J397" s="42"/>
      <c r="K397" s="42"/>
      <c r="L397" s="46"/>
      <c r="M397" s="215"/>
      <c r="N397" s="216"/>
      <c r="O397" s="86"/>
      <c r="P397" s="86"/>
      <c r="Q397" s="86"/>
      <c r="R397" s="86"/>
      <c r="S397" s="86"/>
      <c r="T397" s="87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T397" s="19" t="s">
        <v>143</v>
      </c>
      <c r="AU397" s="19" t="s">
        <v>85</v>
      </c>
    </row>
    <row r="398" s="2" customFormat="1" ht="16.5" customHeight="1">
      <c r="A398" s="40"/>
      <c r="B398" s="41"/>
      <c r="C398" s="199" t="s">
        <v>583</v>
      </c>
      <c r="D398" s="199" t="s">
        <v>136</v>
      </c>
      <c r="E398" s="200" t="s">
        <v>405</v>
      </c>
      <c r="F398" s="201" t="s">
        <v>406</v>
      </c>
      <c r="G398" s="202" t="s">
        <v>160</v>
      </c>
      <c r="H398" s="203">
        <v>189.67500000000001</v>
      </c>
      <c r="I398" s="204"/>
      <c r="J398" s="205">
        <f>ROUND(I398*H398,2)</f>
        <v>0</v>
      </c>
      <c r="K398" s="201" t="s">
        <v>140</v>
      </c>
      <c r="L398" s="46"/>
      <c r="M398" s="206" t="s">
        <v>19</v>
      </c>
      <c r="N398" s="207" t="s">
        <v>48</v>
      </c>
      <c r="O398" s="86"/>
      <c r="P398" s="208">
        <f>O398*H398</f>
        <v>0</v>
      </c>
      <c r="Q398" s="208">
        <v>0</v>
      </c>
      <c r="R398" s="208">
        <f>Q398*H398</f>
        <v>0</v>
      </c>
      <c r="S398" s="208">
        <v>0</v>
      </c>
      <c r="T398" s="209">
        <f>S398*H398</f>
        <v>0</v>
      </c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R398" s="210" t="s">
        <v>141</v>
      </c>
      <c r="AT398" s="210" t="s">
        <v>136</v>
      </c>
      <c r="AU398" s="210" t="s">
        <v>85</v>
      </c>
      <c r="AY398" s="19" t="s">
        <v>135</v>
      </c>
      <c r="BE398" s="211">
        <f>IF(N398="základní",J398,0)</f>
        <v>0</v>
      </c>
      <c r="BF398" s="211">
        <f>IF(N398="snížená",J398,0)</f>
        <v>0</v>
      </c>
      <c r="BG398" s="211">
        <f>IF(N398="zákl. přenesená",J398,0)</f>
        <v>0</v>
      </c>
      <c r="BH398" s="211">
        <f>IF(N398="sníž. přenesená",J398,0)</f>
        <v>0</v>
      </c>
      <c r="BI398" s="211">
        <f>IF(N398="nulová",J398,0)</f>
        <v>0</v>
      </c>
      <c r="BJ398" s="19" t="s">
        <v>85</v>
      </c>
      <c r="BK398" s="211">
        <f>ROUND(I398*H398,2)</f>
        <v>0</v>
      </c>
      <c r="BL398" s="19" t="s">
        <v>141</v>
      </c>
      <c r="BM398" s="210" t="s">
        <v>584</v>
      </c>
    </row>
    <row r="399" s="2" customFormat="1">
      <c r="A399" s="40"/>
      <c r="B399" s="41"/>
      <c r="C399" s="42"/>
      <c r="D399" s="212" t="s">
        <v>143</v>
      </c>
      <c r="E399" s="42"/>
      <c r="F399" s="213" t="s">
        <v>408</v>
      </c>
      <c r="G399" s="42"/>
      <c r="H399" s="42"/>
      <c r="I399" s="214"/>
      <c r="J399" s="42"/>
      <c r="K399" s="42"/>
      <c r="L399" s="46"/>
      <c r="M399" s="215"/>
      <c r="N399" s="216"/>
      <c r="O399" s="86"/>
      <c r="P399" s="86"/>
      <c r="Q399" s="86"/>
      <c r="R399" s="86"/>
      <c r="S399" s="86"/>
      <c r="T399" s="87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T399" s="19" t="s">
        <v>143</v>
      </c>
      <c r="AU399" s="19" t="s">
        <v>85</v>
      </c>
    </row>
    <row r="400" s="13" customFormat="1">
      <c r="A400" s="13"/>
      <c r="B400" s="228"/>
      <c r="C400" s="229"/>
      <c r="D400" s="219" t="s">
        <v>145</v>
      </c>
      <c r="E400" s="229"/>
      <c r="F400" s="231" t="s">
        <v>585</v>
      </c>
      <c r="G400" s="229"/>
      <c r="H400" s="232">
        <v>189.67500000000001</v>
      </c>
      <c r="I400" s="233"/>
      <c r="J400" s="229"/>
      <c r="K400" s="229"/>
      <c r="L400" s="234"/>
      <c r="M400" s="235"/>
      <c r="N400" s="236"/>
      <c r="O400" s="236"/>
      <c r="P400" s="236"/>
      <c r="Q400" s="236"/>
      <c r="R400" s="236"/>
      <c r="S400" s="236"/>
      <c r="T400" s="237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38" t="s">
        <v>145</v>
      </c>
      <c r="AU400" s="238" t="s">
        <v>85</v>
      </c>
      <c r="AV400" s="13" t="s">
        <v>87</v>
      </c>
      <c r="AW400" s="13" t="s">
        <v>4</v>
      </c>
      <c r="AX400" s="13" t="s">
        <v>85</v>
      </c>
      <c r="AY400" s="238" t="s">
        <v>135</v>
      </c>
    </row>
    <row r="401" s="2" customFormat="1" ht="16.5" customHeight="1">
      <c r="A401" s="40"/>
      <c r="B401" s="41"/>
      <c r="C401" s="199" t="s">
        <v>586</v>
      </c>
      <c r="D401" s="199" t="s">
        <v>136</v>
      </c>
      <c r="E401" s="200" t="s">
        <v>587</v>
      </c>
      <c r="F401" s="201" t="s">
        <v>588</v>
      </c>
      <c r="G401" s="202" t="s">
        <v>139</v>
      </c>
      <c r="H401" s="203">
        <v>1124</v>
      </c>
      <c r="I401" s="204"/>
      <c r="J401" s="205">
        <f>ROUND(I401*H401,2)</f>
        <v>0</v>
      </c>
      <c r="K401" s="201" t="s">
        <v>140</v>
      </c>
      <c r="L401" s="46"/>
      <c r="M401" s="206" t="s">
        <v>19</v>
      </c>
      <c r="N401" s="207" t="s">
        <v>48</v>
      </c>
      <c r="O401" s="86"/>
      <c r="P401" s="208">
        <f>O401*H401</f>
        <v>0</v>
      </c>
      <c r="Q401" s="208">
        <v>0</v>
      </c>
      <c r="R401" s="208">
        <f>Q401*H401</f>
        <v>0</v>
      </c>
      <c r="S401" s="208">
        <v>0</v>
      </c>
      <c r="T401" s="209">
        <f>S401*H401</f>
        <v>0</v>
      </c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R401" s="210" t="s">
        <v>141</v>
      </c>
      <c r="AT401" s="210" t="s">
        <v>136</v>
      </c>
      <c r="AU401" s="210" t="s">
        <v>85</v>
      </c>
      <c r="AY401" s="19" t="s">
        <v>135</v>
      </c>
      <c r="BE401" s="211">
        <f>IF(N401="základní",J401,0)</f>
        <v>0</v>
      </c>
      <c r="BF401" s="211">
        <f>IF(N401="snížená",J401,0)</f>
        <v>0</v>
      </c>
      <c r="BG401" s="211">
        <f>IF(N401="zákl. přenesená",J401,0)</f>
        <v>0</v>
      </c>
      <c r="BH401" s="211">
        <f>IF(N401="sníž. přenesená",J401,0)</f>
        <v>0</v>
      </c>
      <c r="BI401" s="211">
        <f>IF(N401="nulová",J401,0)</f>
        <v>0</v>
      </c>
      <c r="BJ401" s="19" t="s">
        <v>85</v>
      </c>
      <c r="BK401" s="211">
        <f>ROUND(I401*H401,2)</f>
        <v>0</v>
      </c>
      <c r="BL401" s="19" t="s">
        <v>141</v>
      </c>
      <c r="BM401" s="210" t="s">
        <v>589</v>
      </c>
    </row>
    <row r="402" s="2" customFormat="1">
      <c r="A402" s="40"/>
      <c r="B402" s="41"/>
      <c r="C402" s="42"/>
      <c r="D402" s="212" t="s">
        <v>143</v>
      </c>
      <c r="E402" s="42"/>
      <c r="F402" s="213" t="s">
        <v>590</v>
      </c>
      <c r="G402" s="42"/>
      <c r="H402" s="42"/>
      <c r="I402" s="214"/>
      <c r="J402" s="42"/>
      <c r="K402" s="42"/>
      <c r="L402" s="46"/>
      <c r="M402" s="215"/>
      <c r="N402" s="216"/>
      <c r="O402" s="86"/>
      <c r="P402" s="86"/>
      <c r="Q402" s="86"/>
      <c r="R402" s="86"/>
      <c r="S402" s="86"/>
      <c r="T402" s="87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T402" s="19" t="s">
        <v>143</v>
      </c>
      <c r="AU402" s="19" t="s">
        <v>85</v>
      </c>
    </row>
    <row r="403" s="13" customFormat="1">
      <c r="A403" s="13"/>
      <c r="B403" s="228"/>
      <c r="C403" s="229"/>
      <c r="D403" s="219" t="s">
        <v>145</v>
      </c>
      <c r="E403" s="229"/>
      <c r="F403" s="231" t="s">
        <v>591</v>
      </c>
      <c r="G403" s="229"/>
      <c r="H403" s="232">
        <v>1124</v>
      </c>
      <c r="I403" s="233"/>
      <c r="J403" s="229"/>
      <c r="K403" s="229"/>
      <c r="L403" s="234"/>
      <c r="M403" s="235"/>
      <c r="N403" s="236"/>
      <c r="O403" s="236"/>
      <c r="P403" s="236"/>
      <c r="Q403" s="236"/>
      <c r="R403" s="236"/>
      <c r="S403" s="236"/>
      <c r="T403" s="237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38" t="s">
        <v>145</v>
      </c>
      <c r="AU403" s="238" t="s">
        <v>85</v>
      </c>
      <c r="AV403" s="13" t="s">
        <v>87</v>
      </c>
      <c r="AW403" s="13" t="s">
        <v>4</v>
      </c>
      <c r="AX403" s="13" t="s">
        <v>85</v>
      </c>
      <c r="AY403" s="238" t="s">
        <v>135</v>
      </c>
    </row>
    <row r="404" s="2" customFormat="1" ht="16.5" customHeight="1">
      <c r="A404" s="40"/>
      <c r="B404" s="41"/>
      <c r="C404" s="199" t="s">
        <v>592</v>
      </c>
      <c r="D404" s="199" t="s">
        <v>136</v>
      </c>
      <c r="E404" s="200" t="s">
        <v>593</v>
      </c>
      <c r="F404" s="201" t="s">
        <v>594</v>
      </c>
      <c r="G404" s="202" t="s">
        <v>139</v>
      </c>
      <c r="H404" s="203">
        <v>281</v>
      </c>
      <c r="I404" s="204"/>
      <c r="J404" s="205">
        <f>ROUND(I404*H404,2)</f>
        <v>0</v>
      </c>
      <c r="K404" s="201" t="s">
        <v>140</v>
      </c>
      <c r="L404" s="46"/>
      <c r="M404" s="206" t="s">
        <v>19</v>
      </c>
      <c r="N404" s="207" t="s">
        <v>48</v>
      </c>
      <c r="O404" s="86"/>
      <c r="P404" s="208">
        <f>O404*H404</f>
        <v>0</v>
      </c>
      <c r="Q404" s="208">
        <v>0</v>
      </c>
      <c r="R404" s="208">
        <f>Q404*H404</f>
        <v>0</v>
      </c>
      <c r="S404" s="208">
        <v>0</v>
      </c>
      <c r="T404" s="209">
        <f>S404*H404</f>
        <v>0</v>
      </c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R404" s="210" t="s">
        <v>141</v>
      </c>
      <c r="AT404" s="210" t="s">
        <v>136</v>
      </c>
      <c r="AU404" s="210" t="s">
        <v>85</v>
      </c>
      <c r="AY404" s="19" t="s">
        <v>135</v>
      </c>
      <c r="BE404" s="211">
        <f>IF(N404="základní",J404,0)</f>
        <v>0</v>
      </c>
      <c r="BF404" s="211">
        <f>IF(N404="snížená",J404,0)</f>
        <v>0</v>
      </c>
      <c r="BG404" s="211">
        <f>IF(N404="zákl. přenesená",J404,0)</f>
        <v>0</v>
      </c>
      <c r="BH404" s="211">
        <f>IF(N404="sníž. přenesená",J404,0)</f>
        <v>0</v>
      </c>
      <c r="BI404" s="211">
        <f>IF(N404="nulová",J404,0)</f>
        <v>0</v>
      </c>
      <c r="BJ404" s="19" t="s">
        <v>85</v>
      </c>
      <c r="BK404" s="211">
        <f>ROUND(I404*H404,2)</f>
        <v>0</v>
      </c>
      <c r="BL404" s="19" t="s">
        <v>141</v>
      </c>
      <c r="BM404" s="210" t="s">
        <v>595</v>
      </c>
    </row>
    <row r="405" s="2" customFormat="1">
      <c r="A405" s="40"/>
      <c r="B405" s="41"/>
      <c r="C405" s="42"/>
      <c r="D405" s="212" t="s">
        <v>143</v>
      </c>
      <c r="E405" s="42"/>
      <c r="F405" s="213" t="s">
        <v>596</v>
      </c>
      <c r="G405" s="42"/>
      <c r="H405" s="42"/>
      <c r="I405" s="214"/>
      <c r="J405" s="42"/>
      <c r="K405" s="42"/>
      <c r="L405" s="46"/>
      <c r="M405" s="215"/>
      <c r="N405" s="216"/>
      <c r="O405" s="86"/>
      <c r="P405" s="86"/>
      <c r="Q405" s="86"/>
      <c r="R405" s="86"/>
      <c r="S405" s="86"/>
      <c r="T405" s="87"/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T405" s="19" t="s">
        <v>143</v>
      </c>
      <c r="AU405" s="19" t="s">
        <v>85</v>
      </c>
    </row>
    <row r="406" s="2" customFormat="1" ht="24.15" customHeight="1">
      <c r="A406" s="40"/>
      <c r="B406" s="41"/>
      <c r="C406" s="199" t="s">
        <v>597</v>
      </c>
      <c r="D406" s="199" t="s">
        <v>136</v>
      </c>
      <c r="E406" s="200" t="s">
        <v>293</v>
      </c>
      <c r="F406" s="201" t="s">
        <v>294</v>
      </c>
      <c r="G406" s="202" t="s">
        <v>201</v>
      </c>
      <c r="H406" s="203">
        <v>0.70299999999999996</v>
      </c>
      <c r="I406" s="204"/>
      <c r="J406" s="205">
        <f>ROUND(I406*H406,2)</f>
        <v>0</v>
      </c>
      <c r="K406" s="201" t="s">
        <v>140</v>
      </c>
      <c r="L406" s="46"/>
      <c r="M406" s="206" t="s">
        <v>19</v>
      </c>
      <c r="N406" s="207" t="s">
        <v>48</v>
      </c>
      <c r="O406" s="86"/>
      <c r="P406" s="208">
        <f>O406*H406</f>
        <v>0</v>
      </c>
      <c r="Q406" s="208">
        <v>0</v>
      </c>
      <c r="R406" s="208">
        <f>Q406*H406</f>
        <v>0</v>
      </c>
      <c r="S406" s="208">
        <v>0</v>
      </c>
      <c r="T406" s="209">
        <f>S406*H406</f>
        <v>0</v>
      </c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R406" s="210" t="s">
        <v>141</v>
      </c>
      <c r="AT406" s="210" t="s">
        <v>136</v>
      </c>
      <c r="AU406" s="210" t="s">
        <v>85</v>
      </c>
      <c r="AY406" s="19" t="s">
        <v>135</v>
      </c>
      <c r="BE406" s="211">
        <f>IF(N406="základní",J406,0)</f>
        <v>0</v>
      </c>
      <c r="BF406" s="211">
        <f>IF(N406="snížená",J406,0)</f>
        <v>0</v>
      </c>
      <c r="BG406" s="211">
        <f>IF(N406="zákl. přenesená",J406,0)</f>
        <v>0</v>
      </c>
      <c r="BH406" s="211">
        <f>IF(N406="sníž. přenesená",J406,0)</f>
        <v>0</v>
      </c>
      <c r="BI406" s="211">
        <f>IF(N406="nulová",J406,0)</f>
        <v>0</v>
      </c>
      <c r="BJ406" s="19" t="s">
        <v>85</v>
      </c>
      <c r="BK406" s="211">
        <f>ROUND(I406*H406,2)</f>
        <v>0</v>
      </c>
      <c r="BL406" s="19" t="s">
        <v>141</v>
      </c>
      <c r="BM406" s="210" t="s">
        <v>598</v>
      </c>
    </row>
    <row r="407" s="2" customFormat="1">
      <c r="A407" s="40"/>
      <c r="B407" s="41"/>
      <c r="C407" s="42"/>
      <c r="D407" s="212" t="s">
        <v>143</v>
      </c>
      <c r="E407" s="42"/>
      <c r="F407" s="213" t="s">
        <v>296</v>
      </c>
      <c r="G407" s="42"/>
      <c r="H407" s="42"/>
      <c r="I407" s="214"/>
      <c r="J407" s="42"/>
      <c r="K407" s="42"/>
      <c r="L407" s="46"/>
      <c r="M407" s="215"/>
      <c r="N407" s="216"/>
      <c r="O407" s="86"/>
      <c r="P407" s="86"/>
      <c r="Q407" s="86"/>
      <c r="R407" s="86"/>
      <c r="S407" s="86"/>
      <c r="T407" s="87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T407" s="19" t="s">
        <v>143</v>
      </c>
      <c r="AU407" s="19" t="s">
        <v>85</v>
      </c>
    </row>
    <row r="408" s="13" customFormat="1">
      <c r="A408" s="13"/>
      <c r="B408" s="228"/>
      <c r="C408" s="229"/>
      <c r="D408" s="219" t="s">
        <v>145</v>
      </c>
      <c r="E408" s="230" t="s">
        <v>19</v>
      </c>
      <c r="F408" s="231" t="s">
        <v>599</v>
      </c>
      <c r="G408" s="229"/>
      <c r="H408" s="232">
        <v>0.70299999999999996</v>
      </c>
      <c r="I408" s="233"/>
      <c r="J408" s="229"/>
      <c r="K408" s="229"/>
      <c r="L408" s="234"/>
      <c r="M408" s="235"/>
      <c r="N408" s="236"/>
      <c r="O408" s="236"/>
      <c r="P408" s="236"/>
      <c r="Q408" s="236"/>
      <c r="R408" s="236"/>
      <c r="S408" s="236"/>
      <c r="T408" s="237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38" t="s">
        <v>145</v>
      </c>
      <c r="AU408" s="238" t="s">
        <v>85</v>
      </c>
      <c r="AV408" s="13" t="s">
        <v>87</v>
      </c>
      <c r="AW408" s="13" t="s">
        <v>37</v>
      </c>
      <c r="AX408" s="13" t="s">
        <v>77</v>
      </c>
      <c r="AY408" s="238" t="s">
        <v>135</v>
      </c>
    </row>
    <row r="409" s="15" customFormat="1">
      <c r="A409" s="15"/>
      <c r="B409" s="250"/>
      <c r="C409" s="251"/>
      <c r="D409" s="219" t="s">
        <v>145</v>
      </c>
      <c r="E409" s="252" t="s">
        <v>19</v>
      </c>
      <c r="F409" s="253" t="s">
        <v>157</v>
      </c>
      <c r="G409" s="251"/>
      <c r="H409" s="254">
        <v>0.70299999999999996</v>
      </c>
      <c r="I409" s="255"/>
      <c r="J409" s="251"/>
      <c r="K409" s="251"/>
      <c r="L409" s="256"/>
      <c r="M409" s="257"/>
      <c r="N409" s="258"/>
      <c r="O409" s="258"/>
      <c r="P409" s="258"/>
      <c r="Q409" s="258"/>
      <c r="R409" s="258"/>
      <c r="S409" s="258"/>
      <c r="T409" s="259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T409" s="260" t="s">
        <v>145</v>
      </c>
      <c r="AU409" s="260" t="s">
        <v>85</v>
      </c>
      <c r="AV409" s="15" t="s">
        <v>141</v>
      </c>
      <c r="AW409" s="15" t="s">
        <v>37</v>
      </c>
      <c r="AX409" s="15" t="s">
        <v>85</v>
      </c>
      <c r="AY409" s="260" t="s">
        <v>135</v>
      </c>
    </row>
    <row r="410" s="2" customFormat="1" ht="16.5" customHeight="1">
      <c r="A410" s="40"/>
      <c r="B410" s="41"/>
      <c r="C410" s="199" t="s">
        <v>600</v>
      </c>
      <c r="D410" s="199" t="s">
        <v>136</v>
      </c>
      <c r="E410" s="200" t="s">
        <v>411</v>
      </c>
      <c r="F410" s="201" t="s">
        <v>412</v>
      </c>
      <c r="G410" s="202" t="s">
        <v>201</v>
      </c>
      <c r="H410" s="203">
        <v>0.0040000000000000001</v>
      </c>
      <c r="I410" s="204"/>
      <c r="J410" s="205">
        <f>ROUND(I410*H410,2)</f>
        <v>0</v>
      </c>
      <c r="K410" s="201" t="s">
        <v>140</v>
      </c>
      <c r="L410" s="46"/>
      <c r="M410" s="206" t="s">
        <v>19</v>
      </c>
      <c r="N410" s="207" t="s">
        <v>48</v>
      </c>
      <c r="O410" s="86"/>
      <c r="P410" s="208">
        <f>O410*H410</f>
        <v>0</v>
      </c>
      <c r="Q410" s="208">
        <v>0</v>
      </c>
      <c r="R410" s="208">
        <f>Q410*H410</f>
        <v>0</v>
      </c>
      <c r="S410" s="208">
        <v>0</v>
      </c>
      <c r="T410" s="209">
        <f>S410*H410</f>
        <v>0</v>
      </c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R410" s="210" t="s">
        <v>141</v>
      </c>
      <c r="AT410" s="210" t="s">
        <v>136</v>
      </c>
      <c r="AU410" s="210" t="s">
        <v>85</v>
      </c>
      <c r="AY410" s="19" t="s">
        <v>135</v>
      </c>
      <c r="BE410" s="211">
        <f>IF(N410="základní",J410,0)</f>
        <v>0</v>
      </c>
      <c r="BF410" s="211">
        <f>IF(N410="snížená",J410,0)</f>
        <v>0</v>
      </c>
      <c r="BG410" s="211">
        <f>IF(N410="zákl. přenesená",J410,0)</f>
        <v>0</v>
      </c>
      <c r="BH410" s="211">
        <f>IF(N410="sníž. přenesená",J410,0)</f>
        <v>0</v>
      </c>
      <c r="BI410" s="211">
        <f>IF(N410="nulová",J410,0)</f>
        <v>0</v>
      </c>
      <c r="BJ410" s="19" t="s">
        <v>85</v>
      </c>
      <c r="BK410" s="211">
        <f>ROUND(I410*H410,2)</f>
        <v>0</v>
      </c>
      <c r="BL410" s="19" t="s">
        <v>141</v>
      </c>
      <c r="BM410" s="210" t="s">
        <v>601</v>
      </c>
    </row>
    <row r="411" s="2" customFormat="1">
      <c r="A411" s="40"/>
      <c r="B411" s="41"/>
      <c r="C411" s="42"/>
      <c r="D411" s="212" t="s">
        <v>143</v>
      </c>
      <c r="E411" s="42"/>
      <c r="F411" s="213" t="s">
        <v>414</v>
      </c>
      <c r="G411" s="42"/>
      <c r="H411" s="42"/>
      <c r="I411" s="214"/>
      <c r="J411" s="42"/>
      <c r="K411" s="42"/>
      <c r="L411" s="46"/>
      <c r="M411" s="272"/>
      <c r="N411" s="273"/>
      <c r="O411" s="274"/>
      <c r="P411" s="274"/>
      <c r="Q411" s="274"/>
      <c r="R411" s="274"/>
      <c r="S411" s="274"/>
      <c r="T411" s="275"/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T411" s="19" t="s">
        <v>143</v>
      </c>
      <c r="AU411" s="19" t="s">
        <v>85</v>
      </c>
    </row>
    <row r="412" s="2" customFormat="1" ht="6.96" customHeight="1">
      <c r="A412" s="40"/>
      <c r="B412" s="61"/>
      <c r="C412" s="62"/>
      <c r="D412" s="62"/>
      <c r="E412" s="62"/>
      <c r="F412" s="62"/>
      <c r="G412" s="62"/>
      <c r="H412" s="62"/>
      <c r="I412" s="62"/>
      <c r="J412" s="62"/>
      <c r="K412" s="62"/>
      <c r="L412" s="46"/>
      <c r="M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</row>
  </sheetData>
  <sheetProtection sheet="1" autoFilter="0" formatColumns="0" formatRows="0" objects="1" scenarios="1" spinCount="100000" saltValue="gD+Z7yBGGFxLxhfYaPO93//GyOD8V2pr6qUQZzs/UC3nYkzI6HUR2HcXDoIneFsmEIYxLTGMiPiQ+5XOtUO7Yg==" hashValue="cQtIKnce9ieh6PGDZpdMzCnu8+w98ac/xxeWEkRQbCnT0WzsYje++aOlQePY2GA9vq8TBXChenkfCALYQXIXYQ==" algorithmName="SHA-512" password="CC35"/>
  <autoFilter ref="C85:K411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89" r:id="rId1" display="https://podminky.urs.cz/item/CS_URS_2024_02/121151103"/>
    <hyperlink ref="F102" r:id="rId2" display="https://podminky.urs.cz/item/CS_URS_2024_02/122251102"/>
    <hyperlink ref="F114" r:id="rId3" display="https://podminky.urs.cz/item/CS_URS_2024_02/162351103"/>
    <hyperlink ref="F119" r:id="rId4" display="https://podminky.urs.cz/item/CS_URS_2024_02/171251201"/>
    <hyperlink ref="F121" r:id="rId5" display="https://podminky.urs.cz/item/CS_URS_2024_02/184854113"/>
    <hyperlink ref="F157" r:id="rId6" display="https://podminky.urs.cz/item/CS_URS_2024_02/167151101"/>
    <hyperlink ref="F166" r:id="rId7" display="https://podminky.urs.cz/item/CS_URS_2024_02/162351103"/>
    <hyperlink ref="F174" r:id="rId8" display="https://podminky.urs.cz/item/CS_URS_2024_02/181351003"/>
    <hyperlink ref="F184" r:id="rId9" display="https://podminky.urs.cz/item/CS_URS_2024_02/181351007"/>
    <hyperlink ref="F195" r:id="rId10" display="https://podminky.urs.cz/item/CS_URS_2024_02/174211101"/>
    <hyperlink ref="F204" r:id="rId11" display="https://podminky.urs.cz/item/CS_URS_2024_02/174211101"/>
    <hyperlink ref="F211" r:id="rId12" display="https://podminky.urs.cz/item/CS_URS_2024_02/183402121"/>
    <hyperlink ref="F220" r:id="rId13" display="https://podminky.urs.cz/item/CS_URS_2024_02/183403153"/>
    <hyperlink ref="F222" r:id="rId14" display="https://podminky.urs.cz/item/CS_URS_2024_02/184853511"/>
    <hyperlink ref="F225" r:id="rId15" display="https://podminky.urs.cz/item/CS_URS_2024_02/181111121"/>
    <hyperlink ref="F229" r:id="rId16" display="https://podminky.urs.cz/item/CS_URS_2024_02/997013635"/>
    <hyperlink ref="F233" r:id="rId17" display="https://podminky.urs.cz/item/CS_URS_2024_02/997221873"/>
    <hyperlink ref="F237" r:id="rId18" display="https://podminky.urs.cz/item/CS_URS_2024_02/997221858"/>
    <hyperlink ref="F242" r:id="rId19" display="https://podminky.urs.cz/item/CS_URS_2024_02/119005153"/>
    <hyperlink ref="F244" r:id="rId20" display="https://podminky.urs.cz/item/CS_URS_2024_02/183101222"/>
    <hyperlink ref="F246" r:id="rId21" display="https://podminky.urs.cz/item/CS_URS_2024_02/184814211"/>
    <hyperlink ref="F254" r:id="rId22" display="https://podminky.urs.cz/item/CS_URS_2024_02/184102115"/>
    <hyperlink ref="F260" r:id="rId23" display="https://podminky.urs.cz/item/CS_URS_2024_02/184215412"/>
    <hyperlink ref="F262" r:id="rId24" display="https://podminky.urs.cz/item/CS_URS_2024_02/184911421"/>
    <hyperlink ref="F269" r:id="rId25" display="https://podminky.urs.cz/item/CS_URS_2024_02/184801121"/>
    <hyperlink ref="F272" r:id="rId26" display="https://podminky.urs.cz/item/CS_URS_2024_02/184813241"/>
    <hyperlink ref="F275" r:id="rId27" display="https://podminky.urs.cz/item/CS_URS_2024_02/184215133"/>
    <hyperlink ref="F280" r:id="rId28" display="https://podminky.urs.cz/item/CS_URS_2024_02/185804311"/>
    <hyperlink ref="F285" r:id="rId29" display="https://podminky.urs.cz/item/CS_URS_2024_02/185851121"/>
    <hyperlink ref="F287" r:id="rId30" display="https://podminky.urs.cz/item/CS_URS_2024_02/185851129"/>
    <hyperlink ref="F290" r:id="rId31" display="https://podminky.urs.cz/item/CS_URS_2024_02/998231311"/>
    <hyperlink ref="F297" r:id="rId32" display="https://podminky.urs.cz/item/CS_URS_2024_02/997221858"/>
    <hyperlink ref="F301" r:id="rId33" display="https://podminky.urs.cz/item/CS_URS_2024_02/119005153"/>
    <hyperlink ref="F303" r:id="rId34" display="https://podminky.urs.cz/item/CS_URS_2024_02/183111114"/>
    <hyperlink ref="F305" r:id="rId35" display="https://podminky.urs.cz/item/CS_URS_2024_02/184102211"/>
    <hyperlink ref="F312" r:id="rId36" display="https://podminky.urs.cz/item/CS_URS_2024_02/184911161"/>
    <hyperlink ref="F319" r:id="rId37" display="https://podminky.urs.cz/item/CS_URS_2024_02/185804311"/>
    <hyperlink ref="F325" r:id="rId38" display="https://podminky.urs.cz/item/CS_URS_2024_02/185851121"/>
    <hyperlink ref="F327" r:id="rId39" display="https://podminky.urs.cz/item/CS_URS_2024_02/185851129"/>
    <hyperlink ref="F330" r:id="rId40" display="https://podminky.urs.cz/item/CS_URS_2024_02/998231311"/>
    <hyperlink ref="F333" r:id="rId41" display="https://podminky.urs.cz/item/CS_URS_2024_02/119005122"/>
    <hyperlink ref="F335" r:id="rId42" display="https://podminky.urs.cz/item/CS_URS_2024_02/183111111"/>
    <hyperlink ref="F342" r:id="rId43" display="https://podminky.urs.cz/item/CS_URS_2024_02/183211313"/>
    <hyperlink ref="F345" r:id="rId44" display="https://podminky.urs.cz/item/CS_URS_2024_02/183211322"/>
    <hyperlink ref="F348" r:id="rId45" display="https://podminky.urs.cz/item/CS_URS_2024_02/184911161"/>
    <hyperlink ref="F357" r:id="rId46" display="https://podminky.urs.cz/item/CS_URS_2024_02/184911421"/>
    <hyperlink ref="F365" r:id="rId47" display="https://podminky.urs.cz/item/CS_URS_2024_02/185804311"/>
    <hyperlink ref="F370" r:id="rId48" display="https://podminky.urs.cz/item/CS_URS_2024_02/185851121"/>
    <hyperlink ref="F372" r:id="rId49" display="https://podminky.urs.cz/item/CS_URS_2024_02/185851129"/>
    <hyperlink ref="F375" r:id="rId50" display="https://podminky.urs.cz/item/CS_URS_2024_02/185804111"/>
    <hyperlink ref="F377" r:id="rId51" display="https://podminky.urs.cz/item/CS_URS_2024_02/998231311"/>
    <hyperlink ref="F380" r:id="rId52" display="https://podminky.urs.cz/item/CS_URS_2024_02/183451411"/>
    <hyperlink ref="F382" r:id="rId53" display="https://podminky.urs.cz/item/CS_URS_2024_02/183451311"/>
    <hyperlink ref="F384" r:id="rId54" display="https://podminky.urs.cz/item/CS_URS_2024_02/183403153"/>
    <hyperlink ref="F386" r:id="rId55" display="https://podminky.urs.cz/item/CS_URS_2024_02/181411131"/>
    <hyperlink ref="F390" r:id="rId56" display="https://podminky.urs.cz/item/CS_URS_2024_02/183403161"/>
    <hyperlink ref="F392" r:id="rId57" display="https://podminky.urs.cz/item/CS_URS_2024_02/185804312"/>
    <hyperlink ref="F397" r:id="rId58" display="https://podminky.urs.cz/item/CS_URS_2024_02/185851121"/>
    <hyperlink ref="F399" r:id="rId59" display="https://podminky.urs.cz/item/CS_URS_2024_02/185851129"/>
    <hyperlink ref="F402" r:id="rId60" display="https://podminky.urs.cz/item/CS_URS_2024_02/111151121"/>
    <hyperlink ref="F405" r:id="rId61" display="https://podminky.urs.cz/item/CS_URS_2024_02/185803111"/>
    <hyperlink ref="F407" r:id="rId62" display="https://podminky.urs.cz/item/CS_URS_2024_02/997221858"/>
    <hyperlink ref="F411" r:id="rId63" display="https://podminky.urs.cz/item/CS_URS_2024_02/9982313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4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90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87</v>
      </c>
    </row>
    <row r="4" s="1" customFormat="1" ht="24.96" customHeight="1">
      <c r="B4" s="22"/>
      <c r="D4" s="133" t="s">
        <v>95</v>
      </c>
      <c r="L4" s="22"/>
      <c r="M4" s="13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5" t="s">
        <v>16</v>
      </c>
      <c r="L6" s="22"/>
    </row>
    <row r="7" s="1" customFormat="1" ht="16.5" customHeight="1">
      <c r="B7" s="22"/>
      <c r="E7" s="136" t="str">
        <f>'Rekapitulace stavby'!K6</f>
        <v>Revitalizace sídliště Severovýchod, Zábřeh - vegetační úpravy</v>
      </c>
      <c r="F7" s="135"/>
      <c r="G7" s="135"/>
      <c r="H7" s="135"/>
      <c r="L7" s="22"/>
    </row>
    <row r="8" s="2" customFormat="1" ht="12" customHeight="1">
      <c r="A8" s="40"/>
      <c r="B8" s="46"/>
      <c r="C8" s="40"/>
      <c r="D8" s="135" t="s">
        <v>104</v>
      </c>
      <c r="E8" s="40"/>
      <c r="F8" s="40"/>
      <c r="G8" s="40"/>
      <c r="H8" s="40"/>
      <c r="I8" s="40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8" t="s">
        <v>602</v>
      </c>
      <c r="F9" s="40"/>
      <c r="G9" s="40"/>
      <c r="H9" s="40"/>
      <c r="I9" s="40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35" t="s">
        <v>20</v>
      </c>
      <c r="J11" s="139" t="s">
        <v>19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21</v>
      </c>
      <c r="E12" s="40"/>
      <c r="F12" s="139" t="s">
        <v>22</v>
      </c>
      <c r="G12" s="40"/>
      <c r="H12" s="40"/>
      <c r="I12" s="135" t="s">
        <v>23</v>
      </c>
      <c r="J12" s="140" t="str">
        <f>'Rekapitulace stavby'!AN8</f>
        <v>25. 11. 2024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25</v>
      </c>
      <c r="E14" s="40"/>
      <c r="F14" s="40"/>
      <c r="G14" s="40"/>
      <c r="H14" s="40"/>
      <c r="I14" s="135" t="s">
        <v>26</v>
      </c>
      <c r="J14" s="139" t="s">
        <v>27</v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">
        <v>28</v>
      </c>
      <c r="F15" s="40"/>
      <c r="G15" s="40"/>
      <c r="H15" s="40"/>
      <c r="I15" s="135" t="s">
        <v>29</v>
      </c>
      <c r="J15" s="139" t="s">
        <v>30</v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31</v>
      </c>
      <c r="E17" s="40"/>
      <c r="F17" s="40"/>
      <c r="G17" s="40"/>
      <c r="H17" s="40"/>
      <c r="I17" s="135" t="s">
        <v>26</v>
      </c>
      <c r="J17" s="35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9"/>
      <c r="G18" s="139"/>
      <c r="H18" s="139"/>
      <c r="I18" s="135" t="s">
        <v>29</v>
      </c>
      <c r="J18" s="35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33</v>
      </c>
      <c r="E20" s="40"/>
      <c r="F20" s="40"/>
      <c r="G20" s="40"/>
      <c r="H20" s="40"/>
      <c r="I20" s="135" t="s">
        <v>26</v>
      </c>
      <c r="J20" s="139" t="s">
        <v>34</v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">
        <v>35</v>
      </c>
      <c r="F21" s="40"/>
      <c r="G21" s="40"/>
      <c r="H21" s="40"/>
      <c r="I21" s="135" t="s">
        <v>29</v>
      </c>
      <c r="J21" s="139" t="s">
        <v>36</v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38</v>
      </c>
      <c r="E23" s="40"/>
      <c r="F23" s="40"/>
      <c r="G23" s="40"/>
      <c r="H23" s="40"/>
      <c r="I23" s="135" t="s">
        <v>26</v>
      </c>
      <c r="J23" s="139" t="s">
        <v>39</v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">
        <v>40</v>
      </c>
      <c r="F24" s="40"/>
      <c r="G24" s="40"/>
      <c r="H24" s="40"/>
      <c r="I24" s="135" t="s">
        <v>29</v>
      </c>
      <c r="J24" s="139" t="s">
        <v>19</v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41</v>
      </c>
      <c r="E26" s="40"/>
      <c r="F26" s="40"/>
      <c r="G26" s="40"/>
      <c r="H26" s="40"/>
      <c r="I26" s="40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19.25" customHeight="1">
      <c r="A27" s="141"/>
      <c r="B27" s="142"/>
      <c r="C27" s="141"/>
      <c r="D27" s="141"/>
      <c r="E27" s="143" t="s">
        <v>108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5"/>
      <c r="E29" s="145"/>
      <c r="F29" s="145"/>
      <c r="G29" s="145"/>
      <c r="H29" s="145"/>
      <c r="I29" s="145"/>
      <c r="J29" s="145"/>
      <c r="K29" s="145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6" t="s">
        <v>43</v>
      </c>
      <c r="E30" s="40"/>
      <c r="F30" s="40"/>
      <c r="G30" s="40"/>
      <c r="H30" s="40"/>
      <c r="I30" s="40"/>
      <c r="J30" s="147">
        <f>ROUND(J80,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5"/>
      <c r="E31" s="145"/>
      <c r="F31" s="145"/>
      <c r="G31" s="145"/>
      <c r="H31" s="145"/>
      <c r="I31" s="145"/>
      <c r="J31" s="145"/>
      <c r="K31" s="145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8" t="s">
        <v>45</v>
      </c>
      <c r="G32" s="40"/>
      <c r="H32" s="40"/>
      <c r="I32" s="148" t="s">
        <v>44</v>
      </c>
      <c r="J32" s="148" t="s">
        <v>46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9" t="s">
        <v>47</v>
      </c>
      <c r="E33" s="135" t="s">
        <v>48</v>
      </c>
      <c r="F33" s="150">
        <f>ROUND((SUM(BE80:BE121)),  2)</f>
        <v>0</v>
      </c>
      <c r="G33" s="40"/>
      <c r="H33" s="40"/>
      <c r="I33" s="151">
        <v>0.20999999999999999</v>
      </c>
      <c r="J33" s="150">
        <f>ROUND(((SUM(BE80:BE121))*I33),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49</v>
      </c>
      <c r="F34" s="150">
        <f>ROUND((SUM(BF80:BF121)),  2)</f>
        <v>0</v>
      </c>
      <c r="G34" s="40"/>
      <c r="H34" s="40"/>
      <c r="I34" s="151">
        <v>0.12</v>
      </c>
      <c r="J34" s="150">
        <f>ROUND(((SUM(BF80:BF121))*I34),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50</v>
      </c>
      <c r="F35" s="150">
        <f>ROUND((SUM(BG80:BG121)),  2)</f>
        <v>0</v>
      </c>
      <c r="G35" s="40"/>
      <c r="H35" s="40"/>
      <c r="I35" s="151">
        <v>0.20999999999999999</v>
      </c>
      <c r="J35" s="150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51</v>
      </c>
      <c r="F36" s="150">
        <f>ROUND((SUM(BH80:BH121)),  2)</f>
        <v>0</v>
      </c>
      <c r="G36" s="40"/>
      <c r="H36" s="40"/>
      <c r="I36" s="151">
        <v>0.12</v>
      </c>
      <c r="J36" s="150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52</v>
      </c>
      <c r="F37" s="150">
        <f>ROUND((SUM(BI80:BI121)),  2)</f>
        <v>0</v>
      </c>
      <c r="G37" s="40"/>
      <c r="H37" s="40"/>
      <c r="I37" s="151">
        <v>0</v>
      </c>
      <c r="J37" s="150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2"/>
      <c r="D39" s="153" t="s">
        <v>53</v>
      </c>
      <c r="E39" s="154"/>
      <c r="F39" s="154"/>
      <c r="G39" s="155" t="s">
        <v>54</v>
      </c>
      <c r="H39" s="156" t="s">
        <v>55</v>
      </c>
      <c r="I39" s="154"/>
      <c r="J39" s="157">
        <f>SUM(J30:J37)</f>
        <v>0</v>
      </c>
      <c r="K39" s="158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109</v>
      </c>
      <c r="D45" s="42"/>
      <c r="E45" s="42"/>
      <c r="F45" s="42"/>
      <c r="G45" s="42"/>
      <c r="H45" s="42"/>
      <c r="I45" s="42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3" t="str">
        <f>E7</f>
        <v>Revitalizace sídliště Severovýchod, Zábřeh - vegetační úpravy</v>
      </c>
      <c r="F48" s="34"/>
      <c r="G48" s="34"/>
      <c r="H48" s="34"/>
      <c r="I48" s="42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104</v>
      </c>
      <c r="D49" s="42"/>
      <c r="E49" s="42"/>
      <c r="F49" s="42"/>
      <c r="G49" s="42"/>
      <c r="H49" s="42"/>
      <c r="I49" s="42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VRN - Vedlejší rozpočtové náklady</v>
      </c>
      <c r="F50" s="42"/>
      <c r="G50" s="42"/>
      <c r="H50" s="42"/>
      <c r="I50" s="42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Město Zábřeh, kat. úz. Zábřeh</v>
      </c>
      <c r="G52" s="42"/>
      <c r="H52" s="42"/>
      <c r="I52" s="34" t="s">
        <v>23</v>
      </c>
      <c r="J52" s="74" t="str">
        <f>IF(J12="","",J12)</f>
        <v>25. 11. 2024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25</v>
      </c>
      <c r="D54" s="42"/>
      <c r="E54" s="42"/>
      <c r="F54" s="29" t="str">
        <f>E15</f>
        <v>Město Zábřeh</v>
      </c>
      <c r="G54" s="42"/>
      <c r="H54" s="42"/>
      <c r="I54" s="34" t="s">
        <v>33</v>
      </c>
      <c r="J54" s="38" t="str">
        <f>E21</f>
        <v>Atelier Gaia – krajinná architektura, s.r.o.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5.6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38</v>
      </c>
      <c r="J55" s="38" t="str">
        <f>E24</f>
        <v>Ing. Vojtěch Biolek, Ph.D.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4" t="s">
        <v>110</v>
      </c>
      <c r="D57" s="165"/>
      <c r="E57" s="165"/>
      <c r="F57" s="165"/>
      <c r="G57" s="165"/>
      <c r="H57" s="165"/>
      <c r="I57" s="165"/>
      <c r="J57" s="166" t="s">
        <v>111</v>
      </c>
      <c r="K57" s="165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7" t="s">
        <v>75</v>
      </c>
      <c r="D59" s="42"/>
      <c r="E59" s="42"/>
      <c r="F59" s="42"/>
      <c r="G59" s="42"/>
      <c r="H59" s="42"/>
      <c r="I59" s="42"/>
      <c r="J59" s="104">
        <f>J80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112</v>
      </c>
    </row>
    <row r="60" s="9" customFormat="1" ht="24.96" customHeight="1">
      <c r="A60" s="9"/>
      <c r="B60" s="168"/>
      <c r="C60" s="169"/>
      <c r="D60" s="170" t="s">
        <v>603</v>
      </c>
      <c r="E60" s="171"/>
      <c r="F60" s="171"/>
      <c r="G60" s="171"/>
      <c r="H60" s="171"/>
      <c r="I60" s="171"/>
      <c r="J60" s="172">
        <f>J81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40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137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6.96" customHeight="1">
      <c r="A62" s="40"/>
      <c r="B62" s="61"/>
      <c r="C62" s="62"/>
      <c r="D62" s="62"/>
      <c r="E62" s="62"/>
      <c r="F62" s="62"/>
      <c r="G62" s="62"/>
      <c r="H62" s="62"/>
      <c r="I62" s="62"/>
      <c r="J62" s="62"/>
      <c r="K62" s="62"/>
      <c r="L62" s="137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6" s="2" customFormat="1" ht="6.96" customHeight="1">
      <c r="A66" s="40"/>
      <c r="B66" s="63"/>
      <c r="C66" s="64"/>
      <c r="D66" s="64"/>
      <c r="E66" s="64"/>
      <c r="F66" s="64"/>
      <c r="G66" s="64"/>
      <c r="H66" s="64"/>
      <c r="I66" s="64"/>
      <c r="J66" s="64"/>
      <c r="K66" s="64"/>
      <c r="L66" s="137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24.96" customHeight="1">
      <c r="A67" s="40"/>
      <c r="B67" s="41"/>
      <c r="C67" s="25" t="s">
        <v>120</v>
      </c>
      <c r="D67" s="42"/>
      <c r="E67" s="42"/>
      <c r="F67" s="42"/>
      <c r="G67" s="42"/>
      <c r="H67" s="42"/>
      <c r="I67" s="42"/>
      <c r="J67" s="42"/>
      <c r="K67" s="42"/>
      <c r="L67" s="137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37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12" customHeight="1">
      <c r="A69" s="40"/>
      <c r="B69" s="41"/>
      <c r="C69" s="34" t="s">
        <v>16</v>
      </c>
      <c r="D69" s="42"/>
      <c r="E69" s="42"/>
      <c r="F69" s="42"/>
      <c r="G69" s="42"/>
      <c r="H69" s="42"/>
      <c r="I69" s="42"/>
      <c r="J69" s="42"/>
      <c r="K69" s="42"/>
      <c r="L69" s="137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16.5" customHeight="1">
      <c r="A70" s="40"/>
      <c r="B70" s="41"/>
      <c r="C70" s="42"/>
      <c r="D70" s="42"/>
      <c r="E70" s="163" t="str">
        <f>E7</f>
        <v>Revitalizace sídliště Severovýchod, Zábřeh - vegetační úpravy</v>
      </c>
      <c r="F70" s="34"/>
      <c r="G70" s="34"/>
      <c r="H70" s="34"/>
      <c r="I70" s="42"/>
      <c r="J70" s="42"/>
      <c r="K70" s="42"/>
      <c r="L70" s="137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2" customHeight="1">
      <c r="A71" s="40"/>
      <c r="B71" s="41"/>
      <c r="C71" s="34" t="s">
        <v>104</v>
      </c>
      <c r="D71" s="42"/>
      <c r="E71" s="42"/>
      <c r="F71" s="42"/>
      <c r="G71" s="42"/>
      <c r="H71" s="42"/>
      <c r="I71" s="42"/>
      <c r="J71" s="42"/>
      <c r="K71" s="42"/>
      <c r="L71" s="137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6.5" customHeight="1">
      <c r="A72" s="40"/>
      <c r="B72" s="41"/>
      <c r="C72" s="42"/>
      <c r="D72" s="42"/>
      <c r="E72" s="71" t="str">
        <f>E9</f>
        <v>VRN - Vedlejší rozpočtové náklady</v>
      </c>
      <c r="F72" s="42"/>
      <c r="G72" s="42"/>
      <c r="H72" s="42"/>
      <c r="I72" s="42"/>
      <c r="J72" s="42"/>
      <c r="K72" s="42"/>
      <c r="L72" s="13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21</v>
      </c>
      <c r="D74" s="42"/>
      <c r="E74" s="42"/>
      <c r="F74" s="29" t="str">
        <f>F12</f>
        <v>Město Zábřeh, kat. úz. Zábřeh</v>
      </c>
      <c r="G74" s="42"/>
      <c r="H74" s="42"/>
      <c r="I74" s="34" t="s">
        <v>23</v>
      </c>
      <c r="J74" s="74" t="str">
        <f>IF(J12="","",J12)</f>
        <v>25. 11. 2024</v>
      </c>
      <c r="K74" s="42"/>
      <c r="L74" s="13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5.65" customHeight="1">
      <c r="A76" s="40"/>
      <c r="B76" s="41"/>
      <c r="C76" s="34" t="s">
        <v>25</v>
      </c>
      <c r="D76" s="42"/>
      <c r="E76" s="42"/>
      <c r="F76" s="29" t="str">
        <f>E15</f>
        <v>Město Zábřeh</v>
      </c>
      <c r="G76" s="42"/>
      <c r="H76" s="42"/>
      <c r="I76" s="34" t="s">
        <v>33</v>
      </c>
      <c r="J76" s="38" t="str">
        <f>E21</f>
        <v>Atelier Gaia – krajinná architektura, s.r.o.</v>
      </c>
      <c r="K76" s="42"/>
      <c r="L76" s="13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5.65" customHeight="1">
      <c r="A77" s="40"/>
      <c r="B77" s="41"/>
      <c r="C77" s="34" t="s">
        <v>31</v>
      </c>
      <c r="D77" s="42"/>
      <c r="E77" s="42"/>
      <c r="F77" s="29" t="str">
        <f>IF(E18="","",E18)</f>
        <v>Vyplň údaj</v>
      </c>
      <c r="G77" s="42"/>
      <c r="H77" s="42"/>
      <c r="I77" s="34" t="s">
        <v>38</v>
      </c>
      <c r="J77" s="38" t="str">
        <f>E24</f>
        <v>Ing. Vojtěch Biolek, Ph.D.</v>
      </c>
      <c r="K77" s="42"/>
      <c r="L77" s="13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0.32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10" customFormat="1" ht="29.28" customHeight="1">
      <c r="A79" s="174"/>
      <c r="B79" s="175"/>
      <c r="C79" s="176" t="s">
        <v>121</v>
      </c>
      <c r="D79" s="177" t="s">
        <v>62</v>
      </c>
      <c r="E79" s="177" t="s">
        <v>58</v>
      </c>
      <c r="F79" s="177" t="s">
        <v>59</v>
      </c>
      <c r="G79" s="177" t="s">
        <v>122</v>
      </c>
      <c r="H79" s="177" t="s">
        <v>123</v>
      </c>
      <c r="I79" s="177" t="s">
        <v>124</v>
      </c>
      <c r="J79" s="177" t="s">
        <v>111</v>
      </c>
      <c r="K79" s="178" t="s">
        <v>125</v>
      </c>
      <c r="L79" s="179"/>
      <c r="M79" s="94" t="s">
        <v>19</v>
      </c>
      <c r="N79" s="95" t="s">
        <v>47</v>
      </c>
      <c r="O79" s="95" t="s">
        <v>126</v>
      </c>
      <c r="P79" s="95" t="s">
        <v>127</v>
      </c>
      <c r="Q79" s="95" t="s">
        <v>128</v>
      </c>
      <c r="R79" s="95" t="s">
        <v>129</v>
      </c>
      <c r="S79" s="95" t="s">
        <v>130</v>
      </c>
      <c r="T79" s="96" t="s">
        <v>131</v>
      </c>
      <c r="U79" s="174"/>
      <c r="V79" s="174"/>
      <c r="W79" s="174"/>
      <c r="X79" s="174"/>
      <c r="Y79" s="174"/>
      <c r="Z79" s="174"/>
      <c r="AA79" s="174"/>
      <c r="AB79" s="174"/>
      <c r="AC79" s="174"/>
      <c r="AD79" s="174"/>
      <c r="AE79" s="174"/>
    </row>
    <row r="80" s="2" customFormat="1" ht="22.8" customHeight="1">
      <c r="A80" s="40"/>
      <c r="B80" s="41"/>
      <c r="C80" s="101" t="s">
        <v>132</v>
      </c>
      <c r="D80" s="42"/>
      <c r="E80" s="42"/>
      <c r="F80" s="42"/>
      <c r="G80" s="42"/>
      <c r="H80" s="42"/>
      <c r="I80" s="42"/>
      <c r="J80" s="180">
        <f>BK80</f>
        <v>0</v>
      </c>
      <c r="K80" s="42"/>
      <c r="L80" s="46"/>
      <c r="M80" s="97"/>
      <c r="N80" s="181"/>
      <c r="O80" s="98"/>
      <c r="P80" s="182">
        <f>P81</f>
        <v>0</v>
      </c>
      <c r="Q80" s="98"/>
      <c r="R80" s="182">
        <f>R81</f>
        <v>0</v>
      </c>
      <c r="S80" s="98"/>
      <c r="T80" s="183">
        <f>T81</f>
        <v>0</v>
      </c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T80" s="19" t="s">
        <v>76</v>
      </c>
      <c r="AU80" s="19" t="s">
        <v>112</v>
      </c>
      <c r="BK80" s="184">
        <f>BK81</f>
        <v>0</v>
      </c>
    </row>
    <row r="81" s="11" customFormat="1" ht="25.92" customHeight="1">
      <c r="A81" s="11"/>
      <c r="B81" s="185"/>
      <c r="C81" s="186"/>
      <c r="D81" s="187" t="s">
        <v>76</v>
      </c>
      <c r="E81" s="188" t="s">
        <v>88</v>
      </c>
      <c r="F81" s="188" t="s">
        <v>604</v>
      </c>
      <c r="G81" s="186"/>
      <c r="H81" s="186"/>
      <c r="I81" s="189"/>
      <c r="J81" s="190">
        <f>BK81</f>
        <v>0</v>
      </c>
      <c r="K81" s="186"/>
      <c r="L81" s="191"/>
      <c r="M81" s="192"/>
      <c r="N81" s="193"/>
      <c r="O81" s="193"/>
      <c r="P81" s="194">
        <f>SUM(P82:P121)</f>
        <v>0</v>
      </c>
      <c r="Q81" s="193"/>
      <c r="R81" s="194">
        <f>SUM(R82:R121)</f>
        <v>0</v>
      </c>
      <c r="S81" s="193"/>
      <c r="T81" s="195">
        <f>SUM(T82:T121)</f>
        <v>0</v>
      </c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R81" s="196" t="s">
        <v>141</v>
      </c>
      <c r="AT81" s="197" t="s">
        <v>76</v>
      </c>
      <c r="AU81" s="197" t="s">
        <v>77</v>
      </c>
      <c r="AY81" s="196" t="s">
        <v>135</v>
      </c>
      <c r="BK81" s="198">
        <f>SUM(BK82:BK121)</f>
        <v>0</v>
      </c>
    </row>
    <row r="82" s="2" customFormat="1" ht="16.5" customHeight="1">
      <c r="A82" s="40"/>
      <c r="B82" s="41"/>
      <c r="C82" s="199" t="s">
        <v>85</v>
      </c>
      <c r="D82" s="199" t="s">
        <v>136</v>
      </c>
      <c r="E82" s="200" t="s">
        <v>605</v>
      </c>
      <c r="F82" s="201" t="s">
        <v>606</v>
      </c>
      <c r="G82" s="202" t="s">
        <v>607</v>
      </c>
      <c r="H82" s="203">
        <v>1</v>
      </c>
      <c r="I82" s="204"/>
      <c r="J82" s="205">
        <f>ROUND(I82*H82,2)</f>
        <v>0</v>
      </c>
      <c r="K82" s="201" t="s">
        <v>188</v>
      </c>
      <c r="L82" s="46"/>
      <c r="M82" s="206" t="s">
        <v>19</v>
      </c>
      <c r="N82" s="207" t="s">
        <v>48</v>
      </c>
      <c r="O82" s="86"/>
      <c r="P82" s="208">
        <f>O82*H82</f>
        <v>0</v>
      </c>
      <c r="Q82" s="208">
        <v>0</v>
      </c>
      <c r="R82" s="208">
        <f>Q82*H82</f>
        <v>0</v>
      </c>
      <c r="S82" s="208">
        <v>0</v>
      </c>
      <c r="T82" s="209">
        <f>S82*H82</f>
        <v>0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R82" s="210" t="s">
        <v>608</v>
      </c>
      <c r="AT82" s="210" t="s">
        <v>136</v>
      </c>
      <c r="AU82" s="210" t="s">
        <v>85</v>
      </c>
      <c r="AY82" s="19" t="s">
        <v>135</v>
      </c>
      <c r="BE82" s="211">
        <f>IF(N82="základní",J82,0)</f>
        <v>0</v>
      </c>
      <c r="BF82" s="211">
        <f>IF(N82="snížená",J82,0)</f>
        <v>0</v>
      </c>
      <c r="BG82" s="211">
        <f>IF(N82="zákl. přenesená",J82,0)</f>
        <v>0</v>
      </c>
      <c r="BH82" s="211">
        <f>IF(N82="sníž. přenesená",J82,0)</f>
        <v>0</v>
      </c>
      <c r="BI82" s="211">
        <f>IF(N82="nulová",J82,0)</f>
        <v>0</v>
      </c>
      <c r="BJ82" s="19" t="s">
        <v>85</v>
      </c>
      <c r="BK82" s="211">
        <f>ROUND(I82*H82,2)</f>
        <v>0</v>
      </c>
      <c r="BL82" s="19" t="s">
        <v>608</v>
      </c>
      <c r="BM82" s="210" t="s">
        <v>609</v>
      </c>
    </row>
    <row r="83" s="2" customFormat="1">
      <c r="A83" s="40"/>
      <c r="B83" s="41"/>
      <c r="C83" s="42"/>
      <c r="D83" s="219" t="s">
        <v>273</v>
      </c>
      <c r="E83" s="42"/>
      <c r="F83" s="271" t="s">
        <v>610</v>
      </c>
      <c r="G83" s="42"/>
      <c r="H83" s="42"/>
      <c r="I83" s="214"/>
      <c r="J83" s="42"/>
      <c r="K83" s="42"/>
      <c r="L83" s="46"/>
      <c r="M83" s="215"/>
      <c r="N83" s="216"/>
      <c r="O83" s="86"/>
      <c r="P83" s="86"/>
      <c r="Q83" s="86"/>
      <c r="R83" s="86"/>
      <c r="S83" s="86"/>
      <c r="T83" s="87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T83" s="19" t="s">
        <v>273</v>
      </c>
      <c r="AU83" s="19" t="s">
        <v>85</v>
      </c>
    </row>
    <row r="84" s="2" customFormat="1" ht="16.5" customHeight="1">
      <c r="A84" s="40"/>
      <c r="B84" s="41"/>
      <c r="C84" s="199" t="s">
        <v>87</v>
      </c>
      <c r="D84" s="199" t="s">
        <v>136</v>
      </c>
      <c r="E84" s="200" t="s">
        <v>611</v>
      </c>
      <c r="F84" s="201" t="s">
        <v>612</v>
      </c>
      <c r="G84" s="202" t="s">
        <v>607</v>
      </c>
      <c r="H84" s="203">
        <v>1</v>
      </c>
      <c r="I84" s="204"/>
      <c r="J84" s="205">
        <f>ROUND(I84*H84,2)</f>
        <v>0</v>
      </c>
      <c r="K84" s="201" t="s">
        <v>188</v>
      </c>
      <c r="L84" s="46"/>
      <c r="M84" s="206" t="s">
        <v>19</v>
      </c>
      <c r="N84" s="207" t="s">
        <v>48</v>
      </c>
      <c r="O84" s="86"/>
      <c r="P84" s="208">
        <f>O84*H84</f>
        <v>0</v>
      </c>
      <c r="Q84" s="208">
        <v>0</v>
      </c>
      <c r="R84" s="208">
        <f>Q84*H84</f>
        <v>0</v>
      </c>
      <c r="S84" s="208">
        <v>0</v>
      </c>
      <c r="T84" s="209">
        <f>S84*H84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R84" s="210" t="s">
        <v>608</v>
      </c>
      <c r="AT84" s="210" t="s">
        <v>136</v>
      </c>
      <c r="AU84" s="210" t="s">
        <v>85</v>
      </c>
      <c r="AY84" s="19" t="s">
        <v>135</v>
      </c>
      <c r="BE84" s="211">
        <f>IF(N84="základní",J84,0)</f>
        <v>0</v>
      </c>
      <c r="BF84" s="211">
        <f>IF(N84="snížená",J84,0)</f>
        <v>0</v>
      </c>
      <c r="BG84" s="211">
        <f>IF(N84="zákl. přenesená",J84,0)</f>
        <v>0</v>
      </c>
      <c r="BH84" s="211">
        <f>IF(N84="sníž. přenesená",J84,0)</f>
        <v>0</v>
      </c>
      <c r="BI84" s="211">
        <f>IF(N84="nulová",J84,0)</f>
        <v>0</v>
      </c>
      <c r="BJ84" s="19" t="s">
        <v>85</v>
      </c>
      <c r="BK84" s="211">
        <f>ROUND(I84*H84,2)</f>
        <v>0</v>
      </c>
      <c r="BL84" s="19" t="s">
        <v>608</v>
      </c>
      <c r="BM84" s="210" t="s">
        <v>613</v>
      </c>
    </row>
    <row r="85" s="2" customFormat="1">
      <c r="A85" s="40"/>
      <c r="B85" s="41"/>
      <c r="C85" s="42"/>
      <c r="D85" s="219" t="s">
        <v>273</v>
      </c>
      <c r="E85" s="42"/>
      <c r="F85" s="271" t="s">
        <v>614</v>
      </c>
      <c r="G85" s="42"/>
      <c r="H85" s="42"/>
      <c r="I85" s="214"/>
      <c r="J85" s="42"/>
      <c r="K85" s="42"/>
      <c r="L85" s="46"/>
      <c r="M85" s="215"/>
      <c r="N85" s="216"/>
      <c r="O85" s="86"/>
      <c r="P85" s="86"/>
      <c r="Q85" s="86"/>
      <c r="R85" s="86"/>
      <c r="S85" s="86"/>
      <c r="T85" s="87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273</v>
      </c>
      <c r="AU85" s="19" t="s">
        <v>85</v>
      </c>
    </row>
    <row r="86" s="2" customFormat="1" ht="16.5" customHeight="1">
      <c r="A86" s="40"/>
      <c r="B86" s="41"/>
      <c r="C86" s="199" t="s">
        <v>156</v>
      </c>
      <c r="D86" s="199" t="s">
        <v>136</v>
      </c>
      <c r="E86" s="200" t="s">
        <v>615</v>
      </c>
      <c r="F86" s="201" t="s">
        <v>616</v>
      </c>
      <c r="G86" s="202" t="s">
        <v>607</v>
      </c>
      <c r="H86" s="203">
        <v>1</v>
      </c>
      <c r="I86" s="204"/>
      <c r="J86" s="205">
        <f>ROUND(I86*H86,2)</f>
        <v>0</v>
      </c>
      <c r="K86" s="201" t="s">
        <v>188</v>
      </c>
      <c r="L86" s="46"/>
      <c r="M86" s="206" t="s">
        <v>19</v>
      </c>
      <c r="N86" s="207" t="s">
        <v>48</v>
      </c>
      <c r="O86" s="86"/>
      <c r="P86" s="208">
        <f>O86*H86</f>
        <v>0</v>
      </c>
      <c r="Q86" s="208">
        <v>0</v>
      </c>
      <c r="R86" s="208">
        <f>Q86*H86</f>
        <v>0</v>
      </c>
      <c r="S86" s="208">
        <v>0</v>
      </c>
      <c r="T86" s="209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0" t="s">
        <v>608</v>
      </c>
      <c r="AT86" s="210" t="s">
        <v>136</v>
      </c>
      <c r="AU86" s="210" t="s">
        <v>85</v>
      </c>
      <c r="AY86" s="19" t="s">
        <v>135</v>
      </c>
      <c r="BE86" s="211">
        <f>IF(N86="základní",J86,0)</f>
        <v>0</v>
      </c>
      <c r="BF86" s="211">
        <f>IF(N86="snížená",J86,0)</f>
        <v>0</v>
      </c>
      <c r="BG86" s="211">
        <f>IF(N86="zákl. přenesená",J86,0)</f>
        <v>0</v>
      </c>
      <c r="BH86" s="211">
        <f>IF(N86="sníž. přenesená",J86,0)</f>
        <v>0</v>
      </c>
      <c r="BI86" s="211">
        <f>IF(N86="nulová",J86,0)</f>
        <v>0</v>
      </c>
      <c r="BJ86" s="19" t="s">
        <v>85</v>
      </c>
      <c r="BK86" s="211">
        <f>ROUND(I86*H86,2)</f>
        <v>0</v>
      </c>
      <c r="BL86" s="19" t="s">
        <v>608</v>
      </c>
      <c r="BM86" s="210" t="s">
        <v>617</v>
      </c>
    </row>
    <row r="87" s="2" customFormat="1">
      <c r="A87" s="40"/>
      <c r="B87" s="41"/>
      <c r="C87" s="42"/>
      <c r="D87" s="219" t="s">
        <v>273</v>
      </c>
      <c r="E87" s="42"/>
      <c r="F87" s="271" t="s">
        <v>618</v>
      </c>
      <c r="G87" s="42"/>
      <c r="H87" s="42"/>
      <c r="I87" s="214"/>
      <c r="J87" s="42"/>
      <c r="K87" s="42"/>
      <c r="L87" s="46"/>
      <c r="M87" s="215"/>
      <c r="N87" s="216"/>
      <c r="O87" s="86"/>
      <c r="P87" s="86"/>
      <c r="Q87" s="86"/>
      <c r="R87" s="86"/>
      <c r="S87" s="86"/>
      <c r="T87" s="87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273</v>
      </c>
      <c r="AU87" s="19" t="s">
        <v>85</v>
      </c>
    </row>
    <row r="88" s="2" customFormat="1" ht="16.5" customHeight="1">
      <c r="A88" s="40"/>
      <c r="B88" s="41"/>
      <c r="C88" s="199" t="s">
        <v>141</v>
      </c>
      <c r="D88" s="199" t="s">
        <v>136</v>
      </c>
      <c r="E88" s="200" t="s">
        <v>619</v>
      </c>
      <c r="F88" s="201" t="s">
        <v>620</v>
      </c>
      <c r="G88" s="202" t="s">
        <v>607</v>
      </c>
      <c r="H88" s="203">
        <v>1</v>
      </c>
      <c r="I88" s="204"/>
      <c r="J88" s="205">
        <f>ROUND(I88*H88,2)</f>
        <v>0</v>
      </c>
      <c r="K88" s="201" t="s">
        <v>188</v>
      </c>
      <c r="L88" s="46"/>
      <c r="M88" s="206" t="s">
        <v>19</v>
      </c>
      <c r="N88" s="207" t="s">
        <v>48</v>
      </c>
      <c r="O88" s="86"/>
      <c r="P88" s="208">
        <f>O88*H88</f>
        <v>0</v>
      </c>
      <c r="Q88" s="208">
        <v>0</v>
      </c>
      <c r="R88" s="208">
        <f>Q88*H88</f>
        <v>0</v>
      </c>
      <c r="S88" s="208">
        <v>0</v>
      </c>
      <c r="T88" s="209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0" t="s">
        <v>608</v>
      </c>
      <c r="AT88" s="210" t="s">
        <v>136</v>
      </c>
      <c r="AU88" s="210" t="s">
        <v>85</v>
      </c>
      <c r="AY88" s="19" t="s">
        <v>135</v>
      </c>
      <c r="BE88" s="211">
        <f>IF(N88="základní",J88,0)</f>
        <v>0</v>
      </c>
      <c r="BF88" s="211">
        <f>IF(N88="snížená",J88,0)</f>
        <v>0</v>
      </c>
      <c r="BG88" s="211">
        <f>IF(N88="zákl. přenesená",J88,0)</f>
        <v>0</v>
      </c>
      <c r="BH88" s="211">
        <f>IF(N88="sníž. přenesená",J88,0)</f>
        <v>0</v>
      </c>
      <c r="BI88" s="211">
        <f>IF(N88="nulová",J88,0)</f>
        <v>0</v>
      </c>
      <c r="BJ88" s="19" t="s">
        <v>85</v>
      </c>
      <c r="BK88" s="211">
        <f>ROUND(I88*H88,2)</f>
        <v>0</v>
      </c>
      <c r="BL88" s="19" t="s">
        <v>608</v>
      </c>
      <c r="BM88" s="210" t="s">
        <v>621</v>
      </c>
    </row>
    <row r="89" s="2" customFormat="1">
      <c r="A89" s="40"/>
      <c r="B89" s="41"/>
      <c r="C89" s="42"/>
      <c r="D89" s="219" t="s">
        <v>273</v>
      </c>
      <c r="E89" s="42"/>
      <c r="F89" s="271" t="s">
        <v>622</v>
      </c>
      <c r="G89" s="42"/>
      <c r="H89" s="42"/>
      <c r="I89" s="214"/>
      <c r="J89" s="42"/>
      <c r="K89" s="42"/>
      <c r="L89" s="46"/>
      <c r="M89" s="215"/>
      <c r="N89" s="216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273</v>
      </c>
      <c r="AU89" s="19" t="s">
        <v>85</v>
      </c>
    </row>
    <row r="90" s="2" customFormat="1" ht="16.5" customHeight="1">
      <c r="A90" s="40"/>
      <c r="B90" s="41"/>
      <c r="C90" s="199" t="s">
        <v>176</v>
      </c>
      <c r="D90" s="199" t="s">
        <v>136</v>
      </c>
      <c r="E90" s="200" t="s">
        <v>623</v>
      </c>
      <c r="F90" s="201" t="s">
        <v>624</v>
      </c>
      <c r="G90" s="202" t="s">
        <v>607</v>
      </c>
      <c r="H90" s="203">
        <v>1</v>
      </c>
      <c r="I90" s="204"/>
      <c r="J90" s="205">
        <f>ROUND(I90*H90,2)</f>
        <v>0</v>
      </c>
      <c r="K90" s="201" t="s">
        <v>188</v>
      </c>
      <c r="L90" s="46"/>
      <c r="M90" s="206" t="s">
        <v>19</v>
      </c>
      <c r="N90" s="207" t="s">
        <v>48</v>
      </c>
      <c r="O90" s="86"/>
      <c r="P90" s="208">
        <f>O90*H90</f>
        <v>0</v>
      </c>
      <c r="Q90" s="208">
        <v>0</v>
      </c>
      <c r="R90" s="208">
        <f>Q90*H90</f>
        <v>0</v>
      </c>
      <c r="S90" s="208">
        <v>0</v>
      </c>
      <c r="T90" s="209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0" t="s">
        <v>608</v>
      </c>
      <c r="AT90" s="210" t="s">
        <v>136</v>
      </c>
      <c r="AU90" s="210" t="s">
        <v>85</v>
      </c>
      <c r="AY90" s="19" t="s">
        <v>135</v>
      </c>
      <c r="BE90" s="211">
        <f>IF(N90="základní",J90,0)</f>
        <v>0</v>
      </c>
      <c r="BF90" s="211">
        <f>IF(N90="snížená",J90,0)</f>
        <v>0</v>
      </c>
      <c r="BG90" s="211">
        <f>IF(N90="zákl. přenesená",J90,0)</f>
        <v>0</v>
      </c>
      <c r="BH90" s="211">
        <f>IF(N90="sníž. přenesená",J90,0)</f>
        <v>0</v>
      </c>
      <c r="BI90" s="211">
        <f>IF(N90="nulová",J90,0)</f>
        <v>0</v>
      </c>
      <c r="BJ90" s="19" t="s">
        <v>85</v>
      </c>
      <c r="BK90" s="211">
        <f>ROUND(I90*H90,2)</f>
        <v>0</v>
      </c>
      <c r="BL90" s="19" t="s">
        <v>608</v>
      </c>
      <c r="BM90" s="210" t="s">
        <v>625</v>
      </c>
    </row>
    <row r="91" s="2" customFormat="1">
      <c r="A91" s="40"/>
      <c r="B91" s="41"/>
      <c r="C91" s="42"/>
      <c r="D91" s="219" t="s">
        <v>273</v>
      </c>
      <c r="E91" s="42"/>
      <c r="F91" s="271" t="s">
        <v>626</v>
      </c>
      <c r="G91" s="42"/>
      <c r="H91" s="42"/>
      <c r="I91" s="214"/>
      <c r="J91" s="42"/>
      <c r="K91" s="42"/>
      <c r="L91" s="46"/>
      <c r="M91" s="215"/>
      <c r="N91" s="216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273</v>
      </c>
      <c r="AU91" s="19" t="s">
        <v>85</v>
      </c>
    </row>
    <row r="92" s="2" customFormat="1" ht="16.5" customHeight="1">
      <c r="A92" s="40"/>
      <c r="B92" s="41"/>
      <c r="C92" s="199" t="s">
        <v>184</v>
      </c>
      <c r="D92" s="199" t="s">
        <v>136</v>
      </c>
      <c r="E92" s="200" t="s">
        <v>627</v>
      </c>
      <c r="F92" s="201" t="s">
        <v>628</v>
      </c>
      <c r="G92" s="202" t="s">
        <v>607</v>
      </c>
      <c r="H92" s="203">
        <v>1</v>
      </c>
      <c r="I92" s="204"/>
      <c r="J92" s="205">
        <f>ROUND(I92*H92,2)</f>
        <v>0</v>
      </c>
      <c r="K92" s="201" t="s">
        <v>188</v>
      </c>
      <c r="L92" s="46"/>
      <c r="M92" s="206" t="s">
        <v>19</v>
      </c>
      <c r="N92" s="207" t="s">
        <v>48</v>
      </c>
      <c r="O92" s="86"/>
      <c r="P92" s="208">
        <f>O92*H92</f>
        <v>0</v>
      </c>
      <c r="Q92" s="208">
        <v>0</v>
      </c>
      <c r="R92" s="208">
        <f>Q92*H92</f>
        <v>0</v>
      </c>
      <c r="S92" s="208">
        <v>0</v>
      </c>
      <c r="T92" s="209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0" t="s">
        <v>608</v>
      </c>
      <c r="AT92" s="210" t="s">
        <v>136</v>
      </c>
      <c r="AU92" s="210" t="s">
        <v>85</v>
      </c>
      <c r="AY92" s="19" t="s">
        <v>135</v>
      </c>
      <c r="BE92" s="211">
        <f>IF(N92="základní",J92,0)</f>
        <v>0</v>
      </c>
      <c r="BF92" s="211">
        <f>IF(N92="snížená",J92,0)</f>
        <v>0</v>
      </c>
      <c r="BG92" s="211">
        <f>IF(N92="zákl. přenesená",J92,0)</f>
        <v>0</v>
      </c>
      <c r="BH92" s="211">
        <f>IF(N92="sníž. přenesená",J92,0)</f>
        <v>0</v>
      </c>
      <c r="BI92" s="211">
        <f>IF(N92="nulová",J92,0)</f>
        <v>0</v>
      </c>
      <c r="BJ92" s="19" t="s">
        <v>85</v>
      </c>
      <c r="BK92" s="211">
        <f>ROUND(I92*H92,2)</f>
        <v>0</v>
      </c>
      <c r="BL92" s="19" t="s">
        <v>608</v>
      </c>
      <c r="BM92" s="210" t="s">
        <v>629</v>
      </c>
    </row>
    <row r="93" s="2" customFormat="1">
      <c r="A93" s="40"/>
      <c r="B93" s="41"/>
      <c r="C93" s="42"/>
      <c r="D93" s="219" t="s">
        <v>273</v>
      </c>
      <c r="E93" s="42"/>
      <c r="F93" s="271" t="s">
        <v>630</v>
      </c>
      <c r="G93" s="42"/>
      <c r="H93" s="42"/>
      <c r="I93" s="214"/>
      <c r="J93" s="42"/>
      <c r="K93" s="42"/>
      <c r="L93" s="46"/>
      <c r="M93" s="215"/>
      <c r="N93" s="216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273</v>
      </c>
      <c r="AU93" s="19" t="s">
        <v>85</v>
      </c>
    </row>
    <row r="94" s="2" customFormat="1" ht="16.5" customHeight="1">
      <c r="A94" s="40"/>
      <c r="B94" s="41"/>
      <c r="C94" s="199" t="s">
        <v>194</v>
      </c>
      <c r="D94" s="199" t="s">
        <v>136</v>
      </c>
      <c r="E94" s="200" t="s">
        <v>631</v>
      </c>
      <c r="F94" s="201" t="s">
        <v>632</v>
      </c>
      <c r="G94" s="202" t="s">
        <v>607</v>
      </c>
      <c r="H94" s="203">
        <v>1</v>
      </c>
      <c r="I94" s="204"/>
      <c r="J94" s="205">
        <f>ROUND(I94*H94,2)</f>
        <v>0</v>
      </c>
      <c r="K94" s="201" t="s">
        <v>188</v>
      </c>
      <c r="L94" s="46"/>
      <c r="M94" s="206" t="s">
        <v>19</v>
      </c>
      <c r="N94" s="207" t="s">
        <v>48</v>
      </c>
      <c r="O94" s="86"/>
      <c r="P94" s="208">
        <f>O94*H94</f>
        <v>0</v>
      </c>
      <c r="Q94" s="208">
        <v>0</v>
      </c>
      <c r="R94" s="208">
        <f>Q94*H94</f>
        <v>0</v>
      </c>
      <c r="S94" s="208">
        <v>0</v>
      </c>
      <c r="T94" s="209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0" t="s">
        <v>608</v>
      </c>
      <c r="AT94" s="210" t="s">
        <v>136</v>
      </c>
      <c r="AU94" s="210" t="s">
        <v>85</v>
      </c>
      <c r="AY94" s="19" t="s">
        <v>135</v>
      </c>
      <c r="BE94" s="211">
        <f>IF(N94="základní",J94,0)</f>
        <v>0</v>
      </c>
      <c r="BF94" s="211">
        <f>IF(N94="snížená",J94,0)</f>
        <v>0</v>
      </c>
      <c r="BG94" s="211">
        <f>IF(N94="zákl. přenesená",J94,0)</f>
        <v>0</v>
      </c>
      <c r="BH94" s="211">
        <f>IF(N94="sníž. přenesená",J94,0)</f>
        <v>0</v>
      </c>
      <c r="BI94" s="211">
        <f>IF(N94="nulová",J94,0)</f>
        <v>0</v>
      </c>
      <c r="BJ94" s="19" t="s">
        <v>85</v>
      </c>
      <c r="BK94" s="211">
        <f>ROUND(I94*H94,2)</f>
        <v>0</v>
      </c>
      <c r="BL94" s="19" t="s">
        <v>608</v>
      </c>
      <c r="BM94" s="210" t="s">
        <v>633</v>
      </c>
    </row>
    <row r="95" s="2" customFormat="1">
      <c r="A95" s="40"/>
      <c r="B95" s="41"/>
      <c r="C95" s="42"/>
      <c r="D95" s="219" t="s">
        <v>273</v>
      </c>
      <c r="E95" s="42"/>
      <c r="F95" s="271" t="s">
        <v>634</v>
      </c>
      <c r="G95" s="42"/>
      <c r="H95" s="42"/>
      <c r="I95" s="214"/>
      <c r="J95" s="42"/>
      <c r="K95" s="42"/>
      <c r="L95" s="46"/>
      <c r="M95" s="215"/>
      <c r="N95" s="216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273</v>
      </c>
      <c r="AU95" s="19" t="s">
        <v>85</v>
      </c>
    </row>
    <row r="96" s="2" customFormat="1" ht="16.5" customHeight="1">
      <c r="A96" s="40"/>
      <c r="B96" s="41"/>
      <c r="C96" s="199" t="s">
        <v>189</v>
      </c>
      <c r="D96" s="199" t="s">
        <v>136</v>
      </c>
      <c r="E96" s="200" t="s">
        <v>635</v>
      </c>
      <c r="F96" s="201" t="s">
        <v>636</v>
      </c>
      <c r="G96" s="202" t="s">
        <v>607</v>
      </c>
      <c r="H96" s="203">
        <v>1</v>
      </c>
      <c r="I96" s="204"/>
      <c r="J96" s="205">
        <f>ROUND(I96*H96,2)</f>
        <v>0</v>
      </c>
      <c r="K96" s="201" t="s">
        <v>188</v>
      </c>
      <c r="L96" s="46"/>
      <c r="M96" s="206" t="s">
        <v>19</v>
      </c>
      <c r="N96" s="207" t="s">
        <v>48</v>
      </c>
      <c r="O96" s="86"/>
      <c r="P96" s="208">
        <f>O96*H96</f>
        <v>0</v>
      </c>
      <c r="Q96" s="208">
        <v>0</v>
      </c>
      <c r="R96" s="208">
        <f>Q96*H96</f>
        <v>0</v>
      </c>
      <c r="S96" s="208">
        <v>0</v>
      </c>
      <c r="T96" s="209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0" t="s">
        <v>608</v>
      </c>
      <c r="AT96" s="210" t="s">
        <v>136</v>
      </c>
      <c r="AU96" s="210" t="s">
        <v>85</v>
      </c>
      <c r="AY96" s="19" t="s">
        <v>135</v>
      </c>
      <c r="BE96" s="211">
        <f>IF(N96="základní",J96,0)</f>
        <v>0</v>
      </c>
      <c r="BF96" s="211">
        <f>IF(N96="snížená",J96,0)</f>
        <v>0</v>
      </c>
      <c r="BG96" s="211">
        <f>IF(N96="zákl. přenesená",J96,0)</f>
        <v>0</v>
      </c>
      <c r="BH96" s="211">
        <f>IF(N96="sníž. přenesená",J96,0)</f>
        <v>0</v>
      </c>
      <c r="BI96" s="211">
        <f>IF(N96="nulová",J96,0)</f>
        <v>0</v>
      </c>
      <c r="BJ96" s="19" t="s">
        <v>85</v>
      </c>
      <c r="BK96" s="211">
        <f>ROUND(I96*H96,2)</f>
        <v>0</v>
      </c>
      <c r="BL96" s="19" t="s">
        <v>608</v>
      </c>
      <c r="BM96" s="210" t="s">
        <v>637</v>
      </c>
    </row>
    <row r="97" s="2" customFormat="1">
      <c r="A97" s="40"/>
      <c r="B97" s="41"/>
      <c r="C97" s="42"/>
      <c r="D97" s="219" t="s">
        <v>273</v>
      </c>
      <c r="E97" s="42"/>
      <c r="F97" s="271" t="s">
        <v>638</v>
      </c>
      <c r="G97" s="42"/>
      <c r="H97" s="42"/>
      <c r="I97" s="214"/>
      <c r="J97" s="42"/>
      <c r="K97" s="42"/>
      <c r="L97" s="46"/>
      <c r="M97" s="215"/>
      <c r="N97" s="216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273</v>
      </c>
      <c r="AU97" s="19" t="s">
        <v>85</v>
      </c>
    </row>
    <row r="98" s="2" customFormat="1" ht="16.5" customHeight="1">
      <c r="A98" s="40"/>
      <c r="B98" s="41"/>
      <c r="C98" s="199" t="s">
        <v>205</v>
      </c>
      <c r="D98" s="199" t="s">
        <v>136</v>
      </c>
      <c r="E98" s="200" t="s">
        <v>639</v>
      </c>
      <c r="F98" s="201" t="s">
        <v>640</v>
      </c>
      <c r="G98" s="202" t="s">
        <v>607</v>
      </c>
      <c r="H98" s="203">
        <v>1</v>
      </c>
      <c r="I98" s="204"/>
      <c r="J98" s="205">
        <f>ROUND(I98*H98,2)</f>
        <v>0</v>
      </c>
      <c r="K98" s="201" t="s">
        <v>188</v>
      </c>
      <c r="L98" s="46"/>
      <c r="M98" s="206" t="s">
        <v>19</v>
      </c>
      <c r="N98" s="207" t="s">
        <v>48</v>
      </c>
      <c r="O98" s="86"/>
      <c r="P98" s="208">
        <f>O98*H98</f>
        <v>0</v>
      </c>
      <c r="Q98" s="208">
        <v>0</v>
      </c>
      <c r="R98" s="208">
        <f>Q98*H98</f>
        <v>0</v>
      </c>
      <c r="S98" s="208">
        <v>0</v>
      </c>
      <c r="T98" s="209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0" t="s">
        <v>608</v>
      </c>
      <c r="AT98" s="210" t="s">
        <v>136</v>
      </c>
      <c r="AU98" s="210" t="s">
        <v>85</v>
      </c>
      <c r="AY98" s="19" t="s">
        <v>135</v>
      </c>
      <c r="BE98" s="211">
        <f>IF(N98="základní",J98,0)</f>
        <v>0</v>
      </c>
      <c r="BF98" s="211">
        <f>IF(N98="snížená",J98,0)</f>
        <v>0</v>
      </c>
      <c r="BG98" s="211">
        <f>IF(N98="zákl. přenesená",J98,0)</f>
        <v>0</v>
      </c>
      <c r="BH98" s="211">
        <f>IF(N98="sníž. přenesená",J98,0)</f>
        <v>0</v>
      </c>
      <c r="BI98" s="211">
        <f>IF(N98="nulová",J98,0)</f>
        <v>0</v>
      </c>
      <c r="BJ98" s="19" t="s">
        <v>85</v>
      </c>
      <c r="BK98" s="211">
        <f>ROUND(I98*H98,2)</f>
        <v>0</v>
      </c>
      <c r="BL98" s="19" t="s">
        <v>608</v>
      </c>
      <c r="BM98" s="210" t="s">
        <v>641</v>
      </c>
    </row>
    <row r="99" s="2" customFormat="1">
      <c r="A99" s="40"/>
      <c r="B99" s="41"/>
      <c r="C99" s="42"/>
      <c r="D99" s="219" t="s">
        <v>273</v>
      </c>
      <c r="E99" s="42"/>
      <c r="F99" s="271" t="s">
        <v>642</v>
      </c>
      <c r="G99" s="42"/>
      <c r="H99" s="42"/>
      <c r="I99" s="214"/>
      <c r="J99" s="42"/>
      <c r="K99" s="42"/>
      <c r="L99" s="46"/>
      <c r="M99" s="215"/>
      <c r="N99" s="216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273</v>
      </c>
      <c r="AU99" s="19" t="s">
        <v>85</v>
      </c>
    </row>
    <row r="100" s="2" customFormat="1" ht="16.5" customHeight="1">
      <c r="A100" s="40"/>
      <c r="B100" s="41"/>
      <c r="C100" s="199" t="s">
        <v>211</v>
      </c>
      <c r="D100" s="199" t="s">
        <v>136</v>
      </c>
      <c r="E100" s="200" t="s">
        <v>643</v>
      </c>
      <c r="F100" s="201" t="s">
        <v>644</v>
      </c>
      <c r="G100" s="202" t="s">
        <v>607</v>
      </c>
      <c r="H100" s="203">
        <v>1</v>
      </c>
      <c r="I100" s="204"/>
      <c r="J100" s="205">
        <f>ROUND(I100*H100,2)</f>
        <v>0</v>
      </c>
      <c r="K100" s="201" t="s">
        <v>188</v>
      </c>
      <c r="L100" s="46"/>
      <c r="M100" s="206" t="s">
        <v>19</v>
      </c>
      <c r="N100" s="207" t="s">
        <v>48</v>
      </c>
      <c r="O100" s="86"/>
      <c r="P100" s="208">
        <f>O100*H100</f>
        <v>0</v>
      </c>
      <c r="Q100" s="208">
        <v>0</v>
      </c>
      <c r="R100" s="208">
        <f>Q100*H100</f>
        <v>0</v>
      </c>
      <c r="S100" s="208">
        <v>0</v>
      </c>
      <c r="T100" s="209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0" t="s">
        <v>608</v>
      </c>
      <c r="AT100" s="210" t="s">
        <v>136</v>
      </c>
      <c r="AU100" s="210" t="s">
        <v>85</v>
      </c>
      <c r="AY100" s="19" t="s">
        <v>135</v>
      </c>
      <c r="BE100" s="211">
        <f>IF(N100="základní",J100,0)</f>
        <v>0</v>
      </c>
      <c r="BF100" s="211">
        <f>IF(N100="snížená",J100,0)</f>
        <v>0</v>
      </c>
      <c r="BG100" s="211">
        <f>IF(N100="zákl. přenesená",J100,0)</f>
        <v>0</v>
      </c>
      <c r="BH100" s="211">
        <f>IF(N100="sníž. přenesená",J100,0)</f>
        <v>0</v>
      </c>
      <c r="BI100" s="211">
        <f>IF(N100="nulová",J100,0)</f>
        <v>0</v>
      </c>
      <c r="BJ100" s="19" t="s">
        <v>85</v>
      </c>
      <c r="BK100" s="211">
        <f>ROUND(I100*H100,2)</f>
        <v>0</v>
      </c>
      <c r="BL100" s="19" t="s">
        <v>608</v>
      </c>
      <c r="BM100" s="210" t="s">
        <v>645</v>
      </c>
    </row>
    <row r="101" s="2" customFormat="1">
      <c r="A101" s="40"/>
      <c r="B101" s="41"/>
      <c r="C101" s="42"/>
      <c r="D101" s="219" t="s">
        <v>273</v>
      </c>
      <c r="E101" s="42"/>
      <c r="F101" s="271" t="s">
        <v>646</v>
      </c>
      <c r="G101" s="42"/>
      <c r="H101" s="42"/>
      <c r="I101" s="214"/>
      <c r="J101" s="42"/>
      <c r="K101" s="42"/>
      <c r="L101" s="46"/>
      <c r="M101" s="215"/>
      <c r="N101" s="216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273</v>
      </c>
      <c r="AU101" s="19" t="s">
        <v>85</v>
      </c>
    </row>
    <row r="102" s="2" customFormat="1" ht="16.5" customHeight="1">
      <c r="A102" s="40"/>
      <c r="B102" s="41"/>
      <c r="C102" s="199" t="s">
        <v>219</v>
      </c>
      <c r="D102" s="199" t="s">
        <v>136</v>
      </c>
      <c r="E102" s="200" t="s">
        <v>647</v>
      </c>
      <c r="F102" s="201" t="s">
        <v>648</v>
      </c>
      <c r="G102" s="202" t="s">
        <v>607</v>
      </c>
      <c r="H102" s="203">
        <v>1</v>
      </c>
      <c r="I102" s="204"/>
      <c r="J102" s="205">
        <f>ROUND(I102*H102,2)</f>
        <v>0</v>
      </c>
      <c r="K102" s="201" t="s">
        <v>188</v>
      </c>
      <c r="L102" s="46"/>
      <c r="M102" s="206" t="s">
        <v>19</v>
      </c>
      <c r="N102" s="207" t="s">
        <v>48</v>
      </c>
      <c r="O102" s="86"/>
      <c r="P102" s="208">
        <f>O102*H102</f>
        <v>0</v>
      </c>
      <c r="Q102" s="208">
        <v>0</v>
      </c>
      <c r="R102" s="208">
        <f>Q102*H102</f>
        <v>0</v>
      </c>
      <c r="S102" s="208">
        <v>0</v>
      </c>
      <c r="T102" s="209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0" t="s">
        <v>608</v>
      </c>
      <c r="AT102" s="210" t="s">
        <v>136</v>
      </c>
      <c r="AU102" s="210" t="s">
        <v>85</v>
      </c>
      <c r="AY102" s="19" t="s">
        <v>135</v>
      </c>
      <c r="BE102" s="211">
        <f>IF(N102="základní",J102,0)</f>
        <v>0</v>
      </c>
      <c r="BF102" s="211">
        <f>IF(N102="snížená",J102,0)</f>
        <v>0</v>
      </c>
      <c r="BG102" s="211">
        <f>IF(N102="zákl. přenesená",J102,0)</f>
        <v>0</v>
      </c>
      <c r="BH102" s="211">
        <f>IF(N102="sníž. přenesená",J102,0)</f>
        <v>0</v>
      </c>
      <c r="BI102" s="211">
        <f>IF(N102="nulová",J102,0)</f>
        <v>0</v>
      </c>
      <c r="BJ102" s="19" t="s">
        <v>85</v>
      </c>
      <c r="BK102" s="211">
        <f>ROUND(I102*H102,2)</f>
        <v>0</v>
      </c>
      <c r="BL102" s="19" t="s">
        <v>608</v>
      </c>
      <c r="BM102" s="210" t="s">
        <v>649</v>
      </c>
    </row>
    <row r="103" s="2" customFormat="1">
      <c r="A103" s="40"/>
      <c r="B103" s="41"/>
      <c r="C103" s="42"/>
      <c r="D103" s="219" t="s">
        <v>273</v>
      </c>
      <c r="E103" s="42"/>
      <c r="F103" s="271" t="s">
        <v>650</v>
      </c>
      <c r="G103" s="42"/>
      <c r="H103" s="42"/>
      <c r="I103" s="214"/>
      <c r="J103" s="42"/>
      <c r="K103" s="42"/>
      <c r="L103" s="46"/>
      <c r="M103" s="215"/>
      <c r="N103" s="216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273</v>
      </c>
      <c r="AU103" s="19" t="s">
        <v>85</v>
      </c>
    </row>
    <row r="104" s="2" customFormat="1" ht="16.5" customHeight="1">
      <c r="A104" s="40"/>
      <c r="B104" s="41"/>
      <c r="C104" s="199" t="s">
        <v>8</v>
      </c>
      <c r="D104" s="199" t="s">
        <v>136</v>
      </c>
      <c r="E104" s="200" t="s">
        <v>651</v>
      </c>
      <c r="F104" s="201" t="s">
        <v>652</v>
      </c>
      <c r="G104" s="202" t="s">
        <v>607</v>
      </c>
      <c r="H104" s="203">
        <v>1</v>
      </c>
      <c r="I104" s="204"/>
      <c r="J104" s="205">
        <f>ROUND(I104*H104,2)</f>
        <v>0</v>
      </c>
      <c r="K104" s="201" t="s">
        <v>188</v>
      </c>
      <c r="L104" s="46"/>
      <c r="M104" s="206" t="s">
        <v>19</v>
      </c>
      <c r="N104" s="207" t="s">
        <v>48</v>
      </c>
      <c r="O104" s="86"/>
      <c r="P104" s="208">
        <f>O104*H104</f>
        <v>0</v>
      </c>
      <c r="Q104" s="208">
        <v>0</v>
      </c>
      <c r="R104" s="208">
        <f>Q104*H104</f>
        <v>0</v>
      </c>
      <c r="S104" s="208">
        <v>0</v>
      </c>
      <c r="T104" s="209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0" t="s">
        <v>608</v>
      </c>
      <c r="AT104" s="210" t="s">
        <v>136</v>
      </c>
      <c r="AU104" s="210" t="s">
        <v>85</v>
      </c>
      <c r="AY104" s="19" t="s">
        <v>135</v>
      </c>
      <c r="BE104" s="211">
        <f>IF(N104="základní",J104,0)</f>
        <v>0</v>
      </c>
      <c r="BF104" s="211">
        <f>IF(N104="snížená",J104,0)</f>
        <v>0</v>
      </c>
      <c r="BG104" s="211">
        <f>IF(N104="zákl. přenesená",J104,0)</f>
        <v>0</v>
      </c>
      <c r="BH104" s="211">
        <f>IF(N104="sníž. přenesená",J104,0)</f>
        <v>0</v>
      </c>
      <c r="BI104" s="211">
        <f>IF(N104="nulová",J104,0)</f>
        <v>0</v>
      </c>
      <c r="BJ104" s="19" t="s">
        <v>85</v>
      </c>
      <c r="BK104" s="211">
        <f>ROUND(I104*H104,2)</f>
        <v>0</v>
      </c>
      <c r="BL104" s="19" t="s">
        <v>608</v>
      </c>
      <c r="BM104" s="210" t="s">
        <v>653</v>
      </c>
    </row>
    <row r="105" s="2" customFormat="1">
      <c r="A105" s="40"/>
      <c r="B105" s="41"/>
      <c r="C105" s="42"/>
      <c r="D105" s="219" t="s">
        <v>273</v>
      </c>
      <c r="E105" s="42"/>
      <c r="F105" s="271" t="s">
        <v>654</v>
      </c>
      <c r="G105" s="42"/>
      <c r="H105" s="42"/>
      <c r="I105" s="214"/>
      <c r="J105" s="42"/>
      <c r="K105" s="42"/>
      <c r="L105" s="46"/>
      <c r="M105" s="215"/>
      <c r="N105" s="216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273</v>
      </c>
      <c r="AU105" s="19" t="s">
        <v>85</v>
      </c>
    </row>
    <row r="106" s="2" customFormat="1" ht="16.5" customHeight="1">
      <c r="A106" s="40"/>
      <c r="B106" s="41"/>
      <c r="C106" s="199" t="s">
        <v>225</v>
      </c>
      <c r="D106" s="199" t="s">
        <v>136</v>
      </c>
      <c r="E106" s="200" t="s">
        <v>655</v>
      </c>
      <c r="F106" s="201" t="s">
        <v>656</v>
      </c>
      <c r="G106" s="202" t="s">
        <v>607</v>
      </c>
      <c r="H106" s="203">
        <v>1</v>
      </c>
      <c r="I106" s="204"/>
      <c r="J106" s="205">
        <f>ROUND(I106*H106,2)</f>
        <v>0</v>
      </c>
      <c r="K106" s="201" t="s">
        <v>188</v>
      </c>
      <c r="L106" s="46"/>
      <c r="M106" s="206" t="s">
        <v>19</v>
      </c>
      <c r="N106" s="207" t="s">
        <v>48</v>
      </c>
      <c r="O106" s="86"/>
      <c r="P106" s="208">
        <f>O106*H106</f>
        <v>0</v>
      </c>
      <c r="Q106" s="208">
        <v>0</v>
      </c>
      <c r="R106" s="208">
        <f>Q106*H106</f>
        <v>0</v>
      </c>
      <c r="S106" s="208">
        <v>0</v>
      </c>
      <c r="T106" s="209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0" t="s">
        <v>608</v>
      </c>
      <c r="AT106" s="210" t="s">
        <v>136</v>
      </c>
      <c r="AU106" s="210" t="s">
        <v>85</v>
      </c>
      <c r="AY106" s="19" t="s">
        <v>135</v>
      </c>
      <c r="BE106" s="211">
        <f>IF(N106="základní",J106,0)</f>
        <v>0</v>
      </c>
      <c r="BF106" s="211">
        <f>IF(N106="snížená",J106,0)</f>
        <v>0</v>
      </c>
      <c r="BG106" s="211">
        <f>IF(N106="zákl. přenesená",J106,0)</f>
        <v>0</v>
      </c>
      <c r="BH106" s="211">
        <f>IF(N106="sníž. přenesená",J106,0)</f>
        <v>0</v>
      </c>
      <c r="BI106" s="211">
        <f>IF(N106="nulová",J106,0)</f>
        <v>0</v>
      </c>
      <c r="BJ106" s="19" t="s">
        <v>85</v>
      </c>
      <c r="BK106" s="211">
        <f>ROUND(I106*H106,2)</f>
        <v>0</v>
      </c>
      <c r="BL106" s="19" t="s">
        <v>608</v>
      </c>
      <c r="BM106" s="210" t="s">
        <v>657</v>
      </c>
    </row>
    <row r="107" s="2" customFormat="1">
      <c r="A107" s="40"/>
      <c r="B107" s="41"/>
      <c r="C107" s="42"/>
      <c r="D107" s="219" t="s">
        <v>273</v>
      </c>
      <c r="E107" s="42"/>
      <c r="F107" s="271" t="s">
        <v>658</v>
      </c>
      <c r="G107" s="42"/>
      <c r="H107" s="42"/>
      <c r="I107" s="214"/>
      <c r="J107" s="42"/>
      <c r="K107" s="42"/>
      <c r="L107" s="46"/>
      <c r="M107" s="215"/>
      <c r="N107" s="216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273</v>
      </c>
      <c r="AU107" s="19" t="s">
        <v>85</v>
      </c>
    </row>
    <row r="108" s="2" customFormat="1" ht="16.5" customHeight="1">
      <c r="A108" s="40"/>
      <c r="B108" s="41"/>
      <c r="C108" s="199" t="s">
        <v>232</v>
      </c>
      <c r="D108" s="199" t="s">
        <v>136</v>
      </c>
      <c r="E108" s="200" t="s">
        <v>659</v>
      </c>
      <c r="F108" s="201" t="s">
        <v>660</v>
      </c>
      <c r="G108" s="202" t="s">
        <v>607</v>
      </c>
      <c r="H108" s="203">
        <v>1</v>
      </c>
      <c r="I108" s="204"/>
      <c r="J108" s="205">
        <f>ROUND(I108*H108,2)</f>
        <v>0</v>
      </c>
      <c r="K108" s="201" t="s">
        <v>188</v>
      </c>
      <c r="L108" s="46"/>
      <c r="M108" s="206" t="s">
        <v>19</v>
      </c>
      <c r="N108" s="207" t="s">
        <v>48</v>
      </c>
      <c r="O108" s="86"/>
      <c r="P108" s="208">
        <f>O108*H108</f>
        <v>0</v>
      </c>
      <c r="Q108" s="208">
        <v>0</v>
      </c>
      <c r="R108" s="208">
        <f>Q108*H108</f>
        <v>0</v>
      </c>
      <c r="S108" s="208">
        <v>0</v>
      </c>
      <c r="T108" s="209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0" t="s">
        <v>608</v>
      </c>
      <c r="AT108" s="210" t="s">
        <v>136</v>
      </c>
      <c r="AU108" s="210" t="s">
        <v>85</v>
      </c>
      <c r="AY108" s="19" t="s">
        <v>135</v>
      </c>
      <c r="BE108" s="211">
        <f>IF(N108="základní",J108,0)</f>
        <v>0</v>
      </c>
      <c r="BF108" s="211">
        <f>IF(N108="snížená",J108,0)</f>
        <v>0</v>
      </c>
      <c r="BG108" s="211">
        <f>IF(N108="zákl. přenesená",J108,0)</f>
        <v>0</v>
      </c>
      <c r="BH108" s="211">
        <f>IF(N108="sníž. přenesená",J108,0)</f>
        <v>0</v>
      </c>
      <c r="BI108" s="211">
        <f>IF(N108="nulová",J108,0)</f>
        <v>0</v>
      </c>
      <c r="BJ108" s="19" t="s">
        <v>85</v>
      </c>
      <c r="BK108" s="211">
        <f>ROUND(I108*H108,2)</f>
        <v>0</v>
      </c>
      <c r="BL108" s="19" t="s">
        <v>608</v>
      </c>
      <c r="BM108" s="210" t="s">
        <v>661</v>
      </c>
    </row>
    <row r="109" s="2" customFormat="1">
      <c r="A109" s="40"/>
      <c r="B109" s="41"/>
      <c r="C109" s="42"/>
      <c r="D109" s="219" t="s">
        <v>273</v>
      </c>
      <c r="E109" s="42"/>
      <c r="F109" s="271" t="s">
        <v>662</v>
      </c>
      <c r="G109" s="42"/>
      <c r="H109" s="42"/>
      <c r="I109" s="214"/>
      <c r="J109" s="42"/>
      <c r="K109" s="42"/>
      <c r="L109" s="46"/>
      <c r="M109" s="215"/>
      <c r="N109" s="216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273</v>
      </c>
      <c r="AU109" s="19" t="s">
        <v>85</v>
      </c>
    </row>
    <row r="110" s="2" customFormat="1" ht="16.5" customHeight="1">
      <c r="A110" s="40"/>
      <c r="B110" s="41"/>
      <c r="C110" s="199" t="s">
        <v>237</v>
      </c>
      <c r="D110" s="199" t="s">
        <v>136</v>
      </c>
      <c r="E110" s="200" t="s">
        <v>663</v>
      </c>
      <c r="F110" s="201" t="s">
        <v>664</v>
      </c>
      <c r="G110" s="202" t="s">
        <v>607</v>
      </c>
      <c r="H110" s="203">
        <v>1</v>
      </c>
      <c r="I110" s="204"/>
      <c r="J110" s="205">
        <f>ROUND(I110*H110,2)</f>
        <v>0</v>
      </c>
      <c r="K110" s="201" t="s">
        <v>188</v>
      </c>
      <c r="L110" s="46"/>
      <c r="M110" s="206" t="s">
        <v>19</v>
      </c>
      <c r="N110" s="207" t="s">
        <v>48</v>
      </c>
      <c r="O110" s="86"/>
      <c r="P110" s="208">
        <f>O110*H110</f>
        <v>0</v>
      </c>
      <c r="Q110" s="208">
        <v>0</v>
      </c>
      <c r="R110" s="208">
        <f>Q110*H110</f>
        <v>0</v>
      </c>
      <c r="S110" s="208">
        <v>0</v>
      </c>
      <c r="T110" s="209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0" t="s">
        <v>608</v>
      </c>
      <c r="AT110" s="210" t="s">
        <v>136</v>
      </c>
      <c r="AU110" s="210" t="s">
        <v>85</v>
      </c>
      <c r="AY110" s="19" t="s">
        <v>135</v>
      </c>
      <c r="BE110" s="211">
        <f>IF(N110="základní",J110,0)</f>
        <v>0</v>
      </c>
      <c r="BF110" s="211">
        <f>IF(N110="snížená",J110,0)</f>
        <v>0</v>
      </c>
      <c r="BG110" s="211">
        <f>IF(N110="zákl. přenesená",J110,0)</f>
        <v>0</v>
      </c>
      <c r="BH110" s="211">
        <f>IF(N110="sníž. přenesená",J110,0)</f>
        <v>0</v>
      </c>
      <c r="BI110" s="211">
        <f>IF(N110="nulová",J110,0)</f>
        <v>0</v>
      </c>
      <c r="BJ110" s="19" t="s">
        <v>85</v>
      </c>
      <c r="BK110" s="211">
        <f>ROUND(I110*H110,2)</f>
        <v>0</v>
      </c>
      <c r="BL110" s="19" t="s">
        <v>608</v>
      </c>
      <c r="BM110" s="210" t="s">
        <v>665</v>
      </c>
    </row>
    <row r="111" s="2" customFormat="1">
      <c r="A111" s="40"/>
      <c r="B111" s="41"/>
      <c r="C111" s="42"/>
      <c r="D111" s="219" t="s">
        <v>273</v>
      </c>
      <c r="E111" s="42"/>
      <c r="F111" s="271" t="s">
        <v>666</v>
      </c>
      <c r="G111" s="42"/>
      <c r="H111" s="42"/>
      <c r="I111" s="214"/>
      <c r="J111" s="42"/>
      <c r="K111" s="42"/>
      <c r="L111" s="46"/>
      <c r="M111" s="215"/>
      <c r="N111" s="216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273</v>
      </c>
      <c r="AU111" s="19" t="s">
        <v>85</v>
      </c>
    </row>
    <row r="112" s="2" customFormat="1" ht="16.5" customHeight="1">
      <c r="A112" s="40"/>
      <c r="B112" s="41"/>
      <c r="C112" s="199" t="s">
        <v>242</v>
      </c>
      <c r="D112" s="199" t="s">
        <v>136</v>
      </c>
      <c r="E112" s="200" t="s">
        <v>667</v>
      </c>
      <c r="F112" s="201" t="s">
        <v>668</v>
      </c>
      <c r="G112" s="202" t="s">
        <v>607</v>
      </c>
      <c r="H112" s="203">
        <v>1</v>
      </c>
      <c r="I112" s="204"/>
      <c r="J112" s="205">
        <f>ROUND(I112*H112,2)</f>
        <v>0</v>
      </c>
      <c r="K112" s="201" t="s">
        <v>188</v>
      </c>
      <c r="L112" s="46"/>
      <c r="M112" s="206" t="s">
        <v>19</v>
      </c>
      <c r="N112" s="207" t="s">
        <v>48</v>
      </c>
      <c r="O112" s="86"/>
      <c r="P112" s="208">
        <f>O112*H112</f>
        <v>0</v>
      </c>
      <c r="Q112" s="208">
        <v>0</v>
      </c>
      <c r="R112" s="208">
        <f>Q112*H112</f>
        <v>0</v>
      </c>
      <c r="S112" s="208">
        <v>0</v>
      </c>
      <c r="T112" s="209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0" t="s">
        <v>608</v>
      </c>
      <c r="AT112" s="210" t="s">
        <v>136</v>
      </c>
      <c r="AU112" s="210" t="s">
        <v>85</v>
      </c>
      <c r="AY112" s="19" t="s">
        <v>135</v>
      </c>
      <c r="BE112" s="211">
        <f>IF(N112="základní",J112,0)</f>
        <v>0</v>
      </c>
      <c r="BF112" s="211">
        <f>IF(N112="snížená",J112,0)</f>
        <v>0</v>
      </c>
      <c r="BG112" s="211">
        <f>IF(N112="zákl. přenesená",J112,0)</f>
        <v>0</v>
      </c>
      <c r="BH112" s="211">
        <f>IF(N112="sníž. přenesená",J112,0)</f>
        <v>0</v>
      </c>
      <c r="BI112" s="211">
        <f>IF(N112="nulová",J112,0)</f>
        <v>0</v>
      </c>
      <c r="BJ112" s="19" t="s">
        <v>85</v>
      </c>
      <c r="BK112" s="211">
        <f>ROUND(I112*H112,2)</f>
        <v>0</v>
      </c>
      <c r="BL112" s="19" t="s">
        <v>608</v>
      </c>
      <c r="BM112" s="210" t="s">
        <v>669</v>
      </c>
    </row>
    <row r="113" s="2" customFormat="1">
      <c r="A113" s="40"/>
      <c r="B113" s="41"/>
      <c r="C113" s="42"/>
      <c r="D113" s="219" t="s">
        <v>273</v>
      </c>
      <c r="E113" s="42"/>
      <c r="F113" s="271" t="s">
        <v>670</v>
      </c>
      <c r="G113" s="42"/>
      <c r="H113" s="42"/>
      <c r="I113" s="214"/>
      <c r="J113" s="42"/>
      <c r="K113" s="42"/>
      <c r="L113" s="46"/>
      <c r="M113" s="215"/>
      <c r="N113" s="216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273</v>
      </c>
      <c r="AU113" s="19" t="s">
        <v>85</v>
      </c>
    </row>
    <row r="114" s="2" customFormat="1" ht="16.5" customHeight="1">
      <c r="A114" s="40"/>
      <c r="B114" s="41"/>
      <c r="C114" s="199" t="s">
        <v>246</v>
      </c>
      <c r="D114" s="199" t="s">
        <v>136</v>
      </c>
      <c r="E114" s="200" t="s">
        <v>671</v>
      </c>
      <c r="F114" s="201" t="s">
        <v>672</v>
      </c>
      <c r="G114" s="202" t="s">
        <v>607</v>
      </c>
      <c r="H114" s="203">
        <v>1</v>
      </c>
      <c r="I114" s="204"/>
      <c r="J114" s="205">
        <f>ROUND(I114*H114,2)</f>
        <v>0</v>
      </c>
      <c r="K114" s="201" t="s">
        <v>188</v>
      </c>
      <c r="L114" s="46"/>
      <c r="M114" s="206" t="s">
        <v>19</v>
      </c>
      <c r="N114" s="207" t="s">
        <v>48</v>
      </c>
      <c r="O114" s="86"/>
      <c r="P114" s="208">
        <f>O114*H114</f>
        <v>0</v>
      </c>
      <c r="Q114" s="208">
        <v>0</v>
      </c>
      <c r="R114" s="208">
        <f>Q114*H114</f>
        <v>0</v>
      </c>
      <c r="S114" s="208">
        <v>0</v>
      </c>
      <c r="T114" s="209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0" t="s">
        <v>608</v>
      </c>
      <c r="AT114" s="210" t="s">
        <v>136</v>
      </c>
      <c r="AU114" s="210" t="s">
        <v>85</v>
      </c>
      <c r="AY114" s="19" t="s">
        <v>135</v>
      </c>
      <c r="BE114" s="211">
        <f>IF(N114="základní",J114,0)</f>
        <v>0</v>
      </c>
      <c r="BF114" s="211">
        <f>IF(N114="snížená",J114,0)</f>
        <v>0</v>
      </c>
      <c r="BG114" s="211">
        <f>IF(N114="zákl. přenesená",J114,0)</f>
        <v>0</v>
      </c>
      <c r="BH114" s="211">
        <f>IF(N114="sníž. přenesená",J114,0)</f>
        <v>0</v>
      </c>
      <c r="BI114" s="211">
        <f>IF(N114="nulová",J114,0)</f>
        <v>0</v>
      </c>
      <c r="BJ114" s="19" t="s">
        <v>85</v>
      </c>
      <c r="BK114" s="211">
        <f>ROUND(I114*H114,2)</f>
        <v>0</v>
      </c>
      <c r="BL114" s="19" t="s">
        <v>608</v>
      </c>
      <c r="BM114" s="210" t="s">
        <v>673</v>
      </c>
    </row>
    <row r="115" s="2" customFormat="1">
      <c r="A115" s="40"/>
      <c r="B115" s="41"/>
      <c r="C115" s="42"/>
      <c r="D115" s="219" t="s">
        <v>273</v>
      </c>
      <c r="E115" s="42"/>
      <c r="F115" s="271" t="s">
        <v>674</v>
      </c>
      <c r="G115" s="42"/>
      <c r="H115" s="42"/>
      <c r="I115" s="214"/>
      <c r="J115" s="42"/>
      <c r="K115" s="42"/>
      <c r="L115" s="46"/>
      <c r="M115" s="215"/>
      <c r="N115" s="216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273</v>
      </c>
      <c r="AU115" s="19" t="s">
        <v>85</v>
      </c>
    </row>
    <row r="116" s="2" customFormat="1" ht="16.5" customHeight="1">
      <c r="A116" s="40"/>
      <c r="B116" s="41"/>
      <c r="C116" s="199" t="s">
        <v>251</v>
      </c>
      <c r="D116" s="199" t="s">
        <v>136</v>
      </c>
      <c r="E116" s="200" t="s">
        <v>675</v>
      </c>
      <c r="F116" s="201" t="s">
        <v>676</v>
      </c>
      <c r="G116" s="202" t="s">
        <v>607</v>
      </c>
      <c r="H116" s="203">
        <v>1</v>
      </c>
      <c r="I116" s="204"/>
      <c r="J116" s="205">
        <f>ROUND(I116*H116,2)</f>
        <v>0</v>
      </c>
      <c r="K116" s="201" t="s">
        <v>188</v>
      </c>
      <c r="L116" s="46"/>
      <c r="M116" s="206" t="s">
        <v>19</v>
      </c>
      <c r="N116" s="207" t="s">
        <v>48</v>
      </c>
      <c r="O116" s="86"/>
      <c r="P116" s="208">
        <f>O116*H116</f>
        <v>0</v>
      </c>
      <c r="Q116" s="208">
        <v>0</v>
      </c>
      <c r="R116" s="208">
        <f>Q116*H116</f>
        <v>0</v>
      </c>
      <c r="S116" s="208">
        <v>0</v>
      </c>
      <c r="T116" s="209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0" t="s">
        <v>608</v>
      </c>
      <c r="AT116" s="210" t="s">
        <v>136</v>
      </c>
      <c r="AU116" s="210" t="s">
        <v>85</v>
      </c>
      <c r="AY116" s="19" t="s">
        <v>135</v>
      </c>
      <c r="BE116" s="211">
        <f>IF(N116="základní",J116,0)</f>
        <v>0</v>
      </c>
      <c r="BF116" s="211">
        <f>IF(N116="snížená",J116,0)</f>
        <v>0</v>
      </c>
      <c r="BG116" s="211">
        <f>IF(N116="zákl. přenesená",J116,0)</f>
        <v>0</v>
      </c>
      <c r="BH116" s="211">
        <f>IF(N116="sníž. přenesená",J116,0)</f>
        <v>0</v>
      </c>
      <c r="BI116" s="211">
        <f>IF(N116="nulová",J116,0)</f>
        <v>0</v>
      </c>
      <c r="BJ116" s="19" t="s">
        <v>85</v>
      </c>
      <c r="BK116" s="211">
        <f>ROUND(I116*H116,2)</f>
        <v>0</v>
      </c>
      <c r="BL116" s="19" t="s">
        <v>608</v>
      </c>
      <c r="BM116" s="210" t="s">
        <v>677</v>
      </c>
    </row>
    <row r="117" s="2" customFormat="1">
      <c r="A117" s="40"/>
      <c r="B117" s="41"/>
      <c r="C117" s="42"/>
      <c r="D117" s="219" t="s">
        <v>273</v>
      </c>
      <c r="E117" s="42"/>
      <c r="F117" s="271" t="s">
        <v>678</v>
      </c>
      <c r="G117" s="42"/>
      <c r="H117" s="42"/>
      <c r="I117" s="214"/>
      <c r="J117" s="42"/>
      <c r="K117" s="42"/>
      <c r="L117" s="46"/>
      <c r="M117" s="215"/>
      <c r="N117" s="216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273</v>
      </c>
      <c r="AU117" s="19" t="s">
        <v>85</v>
      </c>
    </row>
    <row r="118" s="2" customFormat="1" ht="16.5" customHeight="1">
      <c r="A118" s="40"/>
      <c r="B118" s="41"/>
      <c r="C118" s="199" t="s">
        <v>258</v>
      </c>
      <c r="D118" s="199" t="s">
        <v>136</v>
      </c>
      <c r="E118" s="200" t="s">
        <v>679</v>
      </c>
      <c r="F118" s="201" t="s">
        <v>680</v>
      </c>
      <c r="G118" s="202" t="s">
        <v>607</v>
      </c>
      <c r="H118" s="203">
        <v>1</v>
      </c>
      <c r="I118" s="204"/>
      <c r="J118" s="205">
        <f>ROUND(I118*H118,2)</f>
        <v>0</v>
      </c>
      <c r="K118" s="201" t="s">
        <v>188</v>
      </c>
      <c r="L118" s="46"/>
      <c r="M118" s="206" t="s">
        <v>19</v>
      </c>
      <c r="N118" s="207" t="s">
        <v>48</v>
      </c>
      <c r="O118" s="86"/>
      <c r="P118" s="208">
        <f>O118*H118</f>
        <v>0</v>
      </c>
      <c r="Q118" s="208">
        <v>0</v>
      </c>
      <c r="R118" s="208">
        <f>Q118*H118</f>
        <v>0</v>
      </c>
      <c r="S118" s="208">
        <v>0</v>
      </c>
      <c r="T118" s="209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0" t="s">
        <v>608</v>
      </c>
      <c r="AT118" s="210" t="s">
        <v>136</v>
      </c>
      <c r="AU118" s="210" t="s">
        <v>85</v>
      </c>
      <c r="AY118" s="19" t="s">
        <v>135</v>
      </c>
      <c r="BE118" s="211">
        <f>IF(N118="základní",J118,0)</f>
        <v>0</v>
      </c>
      <c r="BF118" s="211">
        <f>IF(N118="snížená",J118,0)</f>
        <v>0</v>
      </c>
      <c r="BG118" s="211">
        <f>IF(N118="zákl. přenesená",J118,0)</f>
        <v>0</v>
      </c>
      <c r="BH118" s="211">
        <f>IF(N118="sníž. přenesená",J118,0)</f>
        <v>0</v>
      </c>
      <c r="BI118" s="211">
        <f>IF(N118="nulová",J118,0)</f>
        <v>0</v>
      </c>
      <c r="BJ118" s="19" t="s">
        <v>85</v>
      </c>
      <c r="BK118" s="211">
        <f>ROUND(I118*H118,2)</f>
        <v>0</v>
      </c>
      <c r="BL118" s="19" t="s">
        <v>608</v>
      </c>
      <c r="BM118" s="210" t="s">
        <v>681</v>
      </c>
    </row>
    <row r="119" s="2" customFormat="1">
      <c r="A119" s="40"/>
      <c r="B119" s="41"/>
      <c r="C119" s="42"/>
      <c r="D119" s="219" t="s">
        <v>273</v>
      </c>
      <c r="E119" s="42"/>
      <c r="F119" s="271" t="s">
        <v>682</v>
      </c>
      <c r="G119" s="42"/>
      <c r="H119" s="42"/>
      <c r="I119" s="214"/>
      <c r="J119" s="42"/>
      <c r="K119" s="42"/>
      <c r="L119" s="46"/>
      <c r="M119" s="215"/>
      <c r="N119" s="216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273</v>
      </c>
      <c r="AU119" s="19" t="s">
        <v>85</v>
      </c>
    </row>
    <row r="120" s="2" customFormat="1" ht="16.5" customHeight="1">
      <c r="A120" s="40"/>
      <c r="B120" s="41"/>
      <c r="C120" s="199" t="s">
        <v>263</v>
      </c>
      <c r="D120" s="199" t="s">
        <v>136</v>
      </c>
      <c r="E120" s="200" t="s">
        <v>683</v>
      </c>
      <c r="F120" s="201" t="s">
        <v>684</v>
      </c>
      <c r="G120" s="202" t="s">
        <v>607</v>
      </c>
      <c r="H120" s="203">
        <v>1</v>
      </c>
      <c r="I120" s="204"/>
      <c r="J120" s="205">
        <f>ROUND(I120*H120,2)</f>
        <v>0</v>
      </c>
      <c r="K120" s="201" t="s">
        <v>188</v>
      </c>
      <c r="L120" s="46"/>
      <c r="M120" s="206" t="s">
        <v>19</v>
      </c>
      <c r="N120" s="207" t="s">
        <v>48</v>
      </c>
      <c r="O120" s="86"/>
      <c r="P120" s="208">
        <f>O120*H120</f>
        <v>0</v>
      </c>
      <c r="Q120" s="208">
        <v>0</v>
      </c>
      <c r="R120" s="208">
        <f>Q120*H120</f>
        <v>0</v>
      </c>
      <c r="S120" s="208">
        <v>0</v>
      </c>
      <c r="T120" s="209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0" t="s">
        <v>608</v>
      </c>
      <c r="AT120" s="210" t="s">
        <v>136</v>
      </c>
      <c r="AU120" s="210" t="s">
        <v>85</v>
      </c>
      <c r="AY120" s="19" t="s">
        <v>135</v>
      </c>
      <c r="BE120" s="211">
        <f>IF(N120="základní",J120,0)</f>
        <v>0</v>
      </c>
      <c r="BF120" s="211">
        <f>IF(N120="snížená",J120,0)</f>
        <v>0</v>
      </c>
      <c r="BG120" s="211">
        <f>IF(N120="zákl. přenesená",J120,0)</f>
        <v>0</v>
      </c>
      <c r="BH120" s="211">
        <f>IF(N120="sníž. přenesená",J120,0)</f>
        <v>0</v>
      </c>
      <c r="BI120" s="211">
        <f>IF(N120="nulová",J120,0)</f>
        <v>0</v>
      </c>
      <c r="BJ120" s="19" t="s">
        <v>85</v>
      </c>
      <c r="BK120" s="211">
        <f>ROUND(I120*H120,2)</f>
        <v>0</v>
      </c>
      <c r="BL120" s="19" t="s">
        <v>608</v>
      </c>
      <c r="BM120" s="210" t="s">
        <v>685</v>
      </c>
    </row>
    <row r="121" s="2" customFormat="1">
      <c r="A121" s="40"/>
      <c r="B121" s="41"/>
      <c r="C121" s="42"/>
      <c r="D121" s="219" t="s">
        <v>273</v>
      </c>
      <c r="E121" s="42"/>
      <c r="F121" s="271" t="s">
        <v>686</v>
      </c>
      <c r="G121" s="42"/>
      <c r="H121" s="42"/>
      <c r="I121" s="214"/>
      <c r="J121" s="42"/>
      <c r="K121" s="42"/>
      <c r="L121" s="46"/>
      <c r="M121" s="272"/>
      <c r="N121" s="273"/>
      <c r="O121" s="274"/>
      <c r="P121" s="274"/>
      <c r="Q121" s="274"/>
      <c r="R121" s="274"/>
      <c r="S121" s="274"/>
      <c r="T121" s="275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273</v>
      </c>
      <c r="AU121" s="19" t="s">
        <v>85</v>
      </c>
    </row>
    <row r="122" s="2" customFormat="1" ht="6.96" customHeight="1">
      <c r="A122" s="40"/>
      <c r="B122" s="61"/>
      <c r="C122" s="62"/>
      <c r="D122" s="62"/>
      <c r="E122" s="62"/>
      <c r="F122" s="62"/>
      <c r="G122" s="62"/>
      <c r="H122" s="62"/>
      <c r="I122" s="62"/>
      <c r="J122" s="62"/>
      <c r="K122" s="62"/>
      <c r="L122" s="46"/>
      <c r="M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</row>
  </sheetData>
  <sheetProtection sheet="1" autoFilter="0" formatColumns="0" formatRows="0" objects="1" scenarios="1" spinCount="100000" saltValue="OBmLox0nUzahNpDuXSRkeJvioWud0vNP8FlfRARdhL1+ZWe/mUAs9XifXFpLYVar6AvKQWbmBN9N3UvyY5Rkgw==" hashValue="5XE8OJalkLUJttWAxbzOJyrUZyNFSrZ1yahM9BSLezJuna6jiiuQ8eKKlQrjEEpvP2CvhcsbcFUXA/K26IMy0Q==" algorithmName="SHA-512" password="CC35"/>
  <autoFilter ref="C79:K121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130.832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1"/>
      <c r="C3" s="132"/>
      <c r="D3" s="132"/>
      <c r="E3" s="132"/>
      <c r="F3" s="132"/>
      <c r="G3" s="132"/>
      <c r="H3" s="22"/>
    </row>
    <row r="4" s="1" customFormat="1" ht="24.96" customHeight="1">
      <c r="B4" s="22"/>
      <c r="C4" s="133" t="s">
        <v>687</v>
      </c>
      <c r="H4" s="22"/>
    </row>
    <row r="5" s="1" customFormat="1" ht="12" customHeight="1">
      <c r="B5" s="22"/>
      <c r="C5" s="276" t="s">
        <v>13</v>
      </c>
      <c r="D5" s="143" t="s">
        <v>14</v>
      </c>
      <c r="E5" s="1"/>
      <c r="F5" s="1"/>
      <c r="H5" s="22"/>
    </row>
    <row r="6" s="1" customFormat="1" ht="36.96" customHeight="1">
      <c r="B6" s="22"/>
      <c r="C6" s="277" t="s">
        <v>16</v>
      </c>
      <c r="D6" s="278" t="s">
        <v>17</v>
      </c>
      <c r="E6" s="1"/>
      <c r="F6" s="1"/>
      <c r="H6" s="22"/>
    </row>
    <row r="7" s="1" customFormat="1" ht="16.5" customHeight="1">
      <c r="B7" s="22"/>
      <c r="C7" s="135" t="s">
        <v>23</v>
      </c>
      <c r="D7" s="140" t="str">
        <f>'Rekapitulace stavby'!AN8</f>
        <v>25. 11. 2024</v>
      </c>
      <c r="H7" s="22"/>
    </row>
    <row r="8" s="2" customFormat="1" ht="10.8" customHeight="1">
      <c r="A8" s="40"/>
      <c r="B8" s="46"/>
      <c r="C8" s="40"/>
      <c r="D8" s="40"/>
      <c r="E8" s="40"/>
      <c r="F8" s="40"/>
      <c r="G8" s="40"/>
      <c r="H8" s="46"/>
    </row>
    <row r="9" s="10" customFormat="1" ht="29.28" customHeight="1">
      <c r="A9" s="174"/>
      <c r="B9" s="279"/>
      <c r="C9" s="280" t="s">
        <v>58</v>
      </c>
      <c r="D9" s="281" t="s">
        <v>59</v>
      </c>
      <c r="E9" s="281" t="s">
        <v>122</v>
      </c>
      <c r="F9" s="282" t="s">
        <v>688</v>
      </c>
      <c r="G9" s="174"/>
      <c r="H9" s="279"/>
    </row>
    <row r="10" s="2" customFormat="1" ht="26.4" customHeight="1">
      <c r="A10" s="40"/>
      <c r="B10" s="46"/>
      <c r="C10" s="283" t="s">
        <v>82</v>
      </c>
      <c r="D10" s="283" t="s">
        <v>83</v>
      </c>
      <c r="E10" s="40"/>
      <c r="F10" s="40"/>
      <c r="G10" s="40"/>
      <c r="H10" s="46"/>
    </row>
    <row r="11" s="2" customFormat="1" ht="16.8" customHeight="1">
      <c r="A11" s="40"/>
      <c r="B11" s="46"/>
      <c r="C11" s="284" t="s">
        <v>91</v>
      </c>
      <c r="D11" s="285" t="s">
        <v>19</v>
      </c>
      <c r="E11" s="286" t="s">
        <v>19</v>
      </c>
      <c r="F11" s="287">
        <v>12.914999999999999</v>
      </c>
      <c r="G11" s="40"/>
      <c r="H11" s="46"/>
    </row>
    <row r="12" s="2" customFormat="1" ht="16.8" customHeight="1">
      <c r="A12" s="40"/>
      <c r="B12" s="46"/>
      <c r="C12" s="288" t="s">
        <v>19</v>
      </c>
      <c r="D12" s="288" t="s">
        <v>149</v>
      </c>
      <c r="E12" s="19" t="s">
        <v>19</v>
      </c>
      <c r="F12" s="289">
        <v>0</v>
      </c>
      <c r="G12" s="40"/>
      <c r="H12" s="46"/>
    </row>
    <row r="13" s="2" customFormat="1" ht="16.8" customHeight="1">
      <c r="A13" s="40"/>
      <c r="B13" s="46"/>
      <c r="C13" s="288" t="s">
        <v>19</v>
      </c>
      <c r="D13" s="288" t="s">
        <v>244</v>
      </c>
      <c r="E13" s="19" t="s">
        <v>19</v>
      </c>
      <c r="F13" s="289">
        <v>0</v>
      </c>
      <c r="G13" s="40"/>
      <c r="H13" s="46"/>
    </row>
    <row r="14" s="2" customFormat="1" ht="16.8" customHeight="1">
      <c r="A14" s="40"/>
      <c r="B14" s="46"/>
      <c r="C14" s="288" t="s">
        <v>19</v>
      </c>
      <c r="D14" s="288" t="s">
        <v>245</v>
      </c>
      <c r="E14" s="19" t="s">
        <v>19</v>
      </c>
      <c r="F14" s="289">
        <v>12.914999999999999</v>
      </c>
      <c r="G14" s="40"/>
      <c r="H14" s="46"/>
    </row>
    <row r="15" s="2" customFormat="1" ht="16.8" customHeight="1">
      <c r="A15" s="40"/>
      <c r="B15" s="46"/>
      <c r="C15" s="288" t="s">
        <v>91</v>
      </c>
      <c r="D15" s="288" t="s">
        <v>155</v>
      </c>
      <c r="E15" s="19" t="s">
        <v>19</v>
      </c>
      <c r="F15" s="289">
        <v>12.914999999999999</v>
      </c>
      <c r="G15" s="40"/>
      <c r="H15" s="46"/>
    </row>
    <row r="16" s="2" customFormat="1" ht="16.8" customHeight="1">
      <c r="A16" s="40"/>
      <c r="B16" s="46"/>
      <c r="C16" s="290" t="s">
        <v>689</v>
      </c>
      <c r="D16" s="40"/>
      <c r="E16" s="40"/>
      <c r="F16" s="40"/>
      <c r="G16" s="40"/>
      <c r="H16" s="46"/>
    </row>
    <row r="17" s="2" customFormat="1" ht="16.8" customHeight="1">
      <c r="A17" s="40"/>
      <c r="B17" s="46"/>
      <c r="C17" s="288" t="s">
        <v>206</v>
      </c>
      <c r="D17" s="288" t="s">
        <v>207</v>
      </c>
      <c r="E17" s="19" t="s">
        <v>201</v>
      </c>
      <c r="F17" s="289">
        <v>12.914999999999999</v>
      </c>
      <c r="G17" s="40"/>
      <c r="H17" s="46"/>
    </row>
    <row r="18" s="2" customFormat="1" ht="16.8" customHeight="1">
      <c r="A18" s="40"/>
      <c r="B18" s="46"/>
      <c r="C18" s="288" t="s">
        <v>167</v>
      </c>
      <c r="D18" s="288" t="s">
        <v>690</v>
      </c>
      <c r="E18" s="19" t="s">
        <v>160</v>
      </c>
      <c r="F18" s="289">
        <v>271.435</v>
      </c>
      <c r="G18" s="40"/>
      <c r="H18" s="46"/>
    </row>
    <row r="19" s="2" customFormat="1" ht="16.8" customHeight="1">
      <c r="A19" s="40"/>
      <c r="B19" s="46"/>
      <c r="C19" s="288" t="s">
        <v>212</v>
      </c>
      <c r="D19" s="288" t="s">
        <v>691</v>
      </c>
      <c r="E19" s="19" t="s">
        <v>160</v>
      </c>
      <c r="F19" s="289">
        <v>520.20500000000004</v>
      </c>
      <c r="G19" s="40"/>
      <c r="H19" s="46"/>
    </row>
    <row r="20" s="2" customFormat="1" ht="16.8" customHeight="1">
      <c r="A20" s="40"/>
      <c r="B20" s="46"/>
      <c r="C20" s="284" t="s">
        <v>93</v>
      </c>
      <c r="D20" s="285" t="s">
        <v>19</v>
      </c>
      <c r="E20" s="286" t="s">
        <v>19</v>
      </c>
      <c r="F20" s="287">
        <v>248.77000000000001</v>
      </c>
      <c r="G20" s="40"/>
      <c r="H20" s="46"/>
    </row>
    <row r="21" s="2" customFormat="1" ht="16.8" customHeight="1">
      <c r="A21" s="40"/>
      <c r="B21" s="46"/>
      <c r="C21" s="288" t="s">
        <v>19</v>
      </c>
      <c r="D21" s="288" t="s">
        <v>181</v>
      </c>
      <c r="E21" s="19" t="s">
        <v>19</v>
      </c>
      <c r="F21" s="289">
        <v>0</v>
      </c>
      <c r="G21" s="40"/>
      <c r="H21" s="46"/>
    </row>
    <row r="22" s="2" customFormat="1" ht="16.8" customHeight="1">
      <c r="A22" s="40"/>
      <c r="B22" s="46"/>
      <c r="C22" s="288" t="s">
        <v>19</v>
      </c>
      <c r="D22" s="288" t="s">
        <v>164</v>
      </c>
      <c r="E22" s="19" t="s">
        <v>19</v>
      </c>
      <c r="F22" s="289">
        <v>55</v>
      </c>
      <c r="G22" s="40"/>
      <c r="H22" s="46"/>
    </row>
    <row r="23" s="2" customFormat="1" ht="16.8" customHeight="1">
      <c r="A23" s="40"/>
      <c r="B23" s="46"/>
      <c r="C23" s="288" t="s">
        <v>19</v>
      </c>
      <c r="D23" s="288" t="s">
        <v>19</v>
      </c>
      <c r="E23" s="19" t="s">
        <v>19</v>
      </c>
      <c r="F23" s="289">
        <v>0</v>
      </c>
      <c r="G23" s="40"/>
      <c r="H23" s="46"/>
    </row>
    <row r="24" s="2" customFormat="1" ht="16.8" customHeight="1">
      <c r="A24" s="40"/>
      <c r="B24" s="46"/>
      <c r="C24" s="288" t="s">
        <v>19</v>
      </c>
      <c r="D24" s="288" t="s">
        <v>149</v>
      </c>
      <c r="E24" s="19" t="s">
        <v>19</v>
      </c>
      <c r="F24" s="289">
        <v>0</v>
      </c>
      <c r="G24" s="40"/>
      <c r="H24" s="46"/>
    </row>
    <row r="25" s="2" customFormat="1" ht="16.8" customHeight="1">
      <c r="A25" s="40"/>
      <c r="B25" s="46"/>
      <c r="C25" s="288" t="s">
        <v>19</v>
      </c>
      <c r="D25" s="288" t="s">
        <v>182</v>
      </c>
      <c r="E25" s="19" t="s">
        <v>19</v>
      </c>
      <c r="F25" s="289">
        <v>43.049999999999997</v>
      </c>
      <c r="G25" s="40"/>
      <c r="H25" s="46"/>
    </row>
    <row r="26" s="2" customFormat="1" ht="16.8" customHeight="1">
      <c r="A26" s="40"/>
      <c r="B26" s="46"/>
      <c r="C26" s="288" t="s">
        <v>19</v>
      </c>
      <c r="D26" s="288" t="s">
        <v>19</v>
      </c>
      <c r="E26" s="19" t="s">
        <v>19</v>
      </c>
      <c r="F26" s="289">
        <v>0</v>
      </c>
      <c r="G26" s="40"/>
      <c r="H26" s="46"/>
    </row>
    <row r="27" s="2" customFormat="1" ht="16.8" customHeight="1">
      <c r="A27" s="40"/>
      <c r="B27" s="46"/>
      <c r="C27" s="288" t="s">
        <v>19</v>
      </c>
      <c r="D27" s="288" t="s">
        <v>152</v>
      </c>
      <c r="E27" s="19" t="s">
        <v>19</v>
      </c>
      <c r="F27" s="289">
        <v>0</v>
      </c>
      <c r="G27" s="40"/>
      <c r="H27" s="46"/>
    </row>
    <row r="28" s="2" customFormat="1" ht="16.8" customHeight="1">
      <c r="A28" s="40"/>
      <c r="B28" s="46"/>
      <c r="C28" s="288" t="s">
        <v>19</v>
      </c>
      <c r="D28" s="288" t="s">
        <v>183</v>
      </c>
      <c r="E28" s="19" t="s">
        <v>19</v>
      </c>
      <c r="F28" s="289">
        <v>150.72</v>
      </c>
      <c r="G28" s="40"/>
      <c r="H28" s="46"/>
    </row>
    <row r="29" s="2" customFormat="1" ht="16.8" customHeight="1">
      <c r="A29" s="40"/>
      <c r="B29" s="46"/>
      <c r="C29" s="288" t="s">
        <v>93</v>
      </c>
      <c r="D29" s="288" t="s">
        <v>155</v>
      </c>
      <c r="E29" s="19" t="s">
        <v>19</v>
      </c>
      <c r="F29" s="289">
        <v>248.77000000000001</v>
      </c>
      <c r="G29" s="40"/>
      <c r="H29" s="46"/>
    </row>
    <row r="30" s="2" customFormat="1" ht="16.8" customHeight="1">
      <c r="A30" s="40"/>
      <c r="B30" s="46"/>
      <c r="C30" s="290" t="s">
        <v>689</v>
      </c>
      <c r="D30" s="40"/>
      <c r="E30" s="40"/>
      <c r="F30" s="40"/>
      <c r="G30" s="40"/>
      <c r="H30" s="46"/>
    </row>
    <row r="31" s="2" customFormat="1" ht="16.8" customHeight="1">
      <c r="A31" s="40"/>
      <c r="B31" s="46"/>
      <c r="C31" s="288" t="s">
        <v>177</v>
      </c>
      <c r="D31" s="288" t="s">
        <v>692</v>
      </c>
      <c r="E31" s="19" t="s">
        <v>160</v>
      </c>
      <c r="F31" s="289">
        <v>248.77000000000001</v>
      </c>
      <c r="G31" s="40"/>
      <c r="H31" s="46"/>
    </row>
    <row r="32" s="2" customFormat="1" ht="16.8" customHeight="1">
      <c r="A32" s="40"/>
      <c r="B32" s="46"/>
      <c r="C32" s="288" t="s">
        <v>212</v>
      </c>
      <c r="D32" s="288" t="s">
        <v>691</v>
      </c>
      <c r="E32" s="19" t="s">
        <v>160</v>
      </c>
      <c r="F32" s="289">
        <v>520.20500000000004</v>
      </c>
      <c r="G32" s="40"/>
      <c r="H32" s="46"/>
    </row>
    <row r="33" s="2" customFormat="1" ht="16.8" customHeight="1">
      <c r="A33" s="40"/>
      <c r="B33" s="46"/>
      <c r="C33" s="284" t="s">
        <v>96</v>
      </c>
      <c r="D33" s="285" t="s">
        <v>19</v>
      </c>
      <c r="E33" s="286" t="s">
        <v>19</v>
      </c>
      <c r="F33" s="287">
        <v>175.68199999999999</v>
      </c>
      <c r="G33" s="40"/>
      <c r="H33" s="46"/>
    </row>
    <row r="34" s="2" customFormat="1" ht="16.8" customHeight="1">
      <c r="A34" s="40"/>
      <c r="B34" s="46"/>
      <c r="C34" s="288" t="s">
        <v>19</v>
      </c>
      <c r="D34" s="288" t="s">
        <v>163</v>
      </c>
      <c r="E34" s="19" t="s">
        <v>19</v>
      </c>
      <c r="F34" s="289">
        <v>0</v>
      </c>
      <c r="G34" s="40"/>
      <c r="H34" s="46"/>
    </row>
    <row r="35" s="2" customFormat="1" ht="16.8" customHeight="1">
      <c r="A35" s="40"/>
      <c r="B35" s="46"/>
      <c r="C35" s="288" t="s">
        <v>19</v>
      </c>
      <c r="D35" s="288" t="s">
        <v>164</v>
      </c>
      <c r="E35" s="19" t="s">
        <v>19</v>
      </c>
      <c r="F35" s="289">
        <v>55</v>
      </c>
      <c r="G35" s="40"/>
      <c r="H35" s="46"/>
    </row>
    <row r="36" s="2" customFormat="1" ht="16.8" customHeight="1">
      <c r="A36" s="40"/>
      <c r="B36" s="46"/>
      <c r="C36" s="288" t="s">
        <v>19</v>
      </c>
      <c r="D36" s="288" t="s">
        <v>19</v>
      </c>
      <c r="E36" s="19" t="s">
        <v>19</v>
      </c>
      <c r="F36" s="289">
        <v>0</v>
      </c>
      <c r="G36" s="40"/>
      <c r="H36" s="46"/>
    </row>
    <row r="37" s="2" customFormat="1" ht="16.8" customHeight="1">
      <c r="A37" s="40"/>
      <c r="B37" s="46"/>
      <c r="C37" s="288" t="s">
        <v>19</v>
      </c>
      <c r="D37" s="288" t="s">
        <v>149</v>
      </c>
      <c r="E37" s="19" t="s">
        <v>19</v>
      </c>
      <c r="F37" s="289">
        <v>0</v>
      </c>
      <c r="G37" s="40"/>
      <c r="H37" s="46"/>
    </row>
    <row r="38" s="2" customFormat="1" ht="16.8" customHeight="1">
      <c r="A38" s="40"/>
      <c r="B38" s="46"/>
      <c r="C38" s="288" t="s">
        <v>19</v>
      </c>
      <c r="D38" s="288" t="s">
        <v>165</v>
      </c>
      <c r="E38" s="19" t="s">
        <v>19</v>
      </c>
      <c r="F38" s="289">
        <v>0</v>
      </c>
      <c r="G38" s="40"/>
      <c r="H38" s="46"/>
    </row>
    <row r="39" s="2" customFormat="1" ht="16.8" customHeight="1">
      <c r="A39" s="40"/>
      <c r="B39" s="46"/>
      <c r="C39" s="288" t="s">
        <v>19</v>
      </c>
      <c r="D39" s="288" t="s">
        <v>151</v>
      </c>
      <c r="E39" s="19" t="s">
        <v>19</v>
      </c>
      <c r="F39" s="289">
        <v>16.199999999999999</v>
      </c>
      <c r="G39" s="40"/>
      <c r="H39" s="46"/>
    </row>
    <row r="40" s="2" customFormat="1" ht="16.8" customHeight="1">
      <c r="A40" s="40"/>
      <c r="B40" s="46"/>
      <c r="C40" s="288" t="s">
        <v>19</v>
      </c>
      <c r="D40" s="288" t="s">
        <v>19</v>
      </c>
      <c r="E40" s="19" t="s">
        <v>19</v>
      </c>
      <c r="F40" s="289">
        <v>0</v>
      </c>
      <c r="G40" s="40"/>
      <c r="H40" s="46"/>
    </row>
    <row r="41" s="2" customFormat="1" ht="16.8" customHeight="1">
      <c r="A41" s="40"/>
      <c r="B41" s="46"/>
      <c r="C41" s="288" t="s">
        <v>19</v>
      </c>
      <c r="D41" s="288" t="s">
        <v>152</v>
      </c>
      <c r="E41" s="19" t="s">
        <v>19</v>
      </c>
      <c r="F41" s="289">
        <v>0</v>
      </c>
      <c r="G41" s="40"/>
      <c r="H41" s="46"/>
    </row>
    <row r="42" s="2" customFormat="1" ht="16.8" customHeight="1">
      <c r="A42" s="40"/>
      <c r="B42" s="46"/>
      <c r="C42" s="288" t="s">
        <v>19</v>
      </c>
      <c r="D42" s="288" t="s">
        <v>153</v>
      </c>
      <c r="E42" s="19" t="s">
        <v>19</v>
      </c>
      <c r="F42" s="289">
        <v>0</v>
      </c>
      <c r="G42" s="40"/>
      <c r="H42" s="46"/>
    </row>
    <row r="43" s="2" customFormat="1" ht="16.8" customHeight="1">
      <c r="A43" s="40"/>
      <c r="B43" s="46"/>
      <c r="C43" s="288" t="s">
        <v>19</v>
      </c>
      <c r="D43" s="288" t="s">
        <v>166</v>
      </c>
      <c r="E43" s="19" t="s">
        <v>19</v>
      </c>
      <c r="F43" s="289">
        <v>104.482</v>
      </c>
      <c r="G43" s="40"/>
      <c r="H43" s="46"/>
    </row>
    <row r="44" s="2" customFormat="1" ht="16.8" customHeight="1">
      <c r="A44" s="40"/>
      <c r="B44" s="46"/>
      <c r="C44" s="288" t="s">
        <v>96</v>
      </c>
      <c r="D44" s="288" t="s">
        <v>155</v>
      </c>
      <c r="E44" s="19" t="s">
        <v>19</v>
      </c>
      <c r="F44" s="289">
        <v>175.68199999999999</v>
      </c>
      <c r="G44" s="40"/>
      <c r="H44" s="46"/>
    </row>
    <row r="45" s="2" customFormat="1" ht="16.8" customHeight="1">
      <c r="A45" s="40"/>
      <c r="B45" s="46"/>
      <c r="C45" s="290" t="s">
        <v>689</v>
      </c>
      <c r="D45" s="40"/>
      <c r="E45" s="40"/>
      <c r="F45" s="40"/>
      <c r="G45" s="40"/>
      <c r="H45" s="46"/>
    </row>
    <row r="46" s="2" customFormat="1" ht="16.8" customHeight="1">
      <c r="A46" s="40"/>
      <c r="B46" s="46"/>
      <c r="C46" s="288" t="s">
        <v>158</v>
      </c>
      <c r="D46" s="288" t="s">
        <v>693</v>
      </c>
      <c r="E46" s="19" t="s">
        <v>160</v>
      </c>
      <c r="F46" s="289">
        <v>175.68199999999999</v>
      </c>
      <c r="G46" s="40"/>
      <c r="H46" s="46"/>
    </row>
    <row r="47" s="2" customFormat="1" ht="16.8" customHeight="1">
      <c r="A47" s="40"/>
      <c r="B47" s="46"/>
      <c r="C47" s="288" t="s">
        <v>167</v>
      </c>
      <c r="D47" s="288" t="s">
        <v>690</v>
      </c>
      <c r="E47" s="19" t="s">
        <v>160</v>
      </c>
      <c r="F47" s="289">
        <v>247.56200000000001</v>
      </c>
      <c r="G47" s="40"/>
      <c r="H47" s="46"/>
    </row>
    <row r="48" s="2" customFormat="1" ht="16.8" customHeight="1">
      <c r="A48" s="40"/>
      <c r="B48" s="46"/>
      <c r="C48" s="284" t="s">
        <v>98</v>
      </c>
      <c r="D48" s="285" t="s">
        <v>19</v>
      </c>
      <c r="E48" s="286" t="s">
        <v>19</v>
      </c>
      <c r="F48" s="287">
        <v>88</v>
      </c>
      <c r="G48" s="40"/>
      <c r="H48" s="46"/>
    </row>
    <row r="49" s="2" customFormat="1" ht="16.8" customHeight="1">
      <c r="A49" s="40"/>
      <c r="B49" s="46"/>
      <c r="C49" s="288" t="s">
        <v>19</v>
      </c>
      <c r="D49" s="288" t="s">
        <v>146</v>
      </c>
      <c r="E49" s="19" t="s">
        <v>19</v>
      </c>
      <c r="F49" s="289">
        <v>0</v>
      </c>
      <c r="G49" s="40"/>
      <c r="H49" s="46"/>
    </row>
    <row r="50" s="2" customFormat="1" ht="16.8" customHeight="1">
      <c r="A50" s="40"/>
      <c r="B50" s="46"/>
      <c r="C50" s="288" t="s">
        <v>19</v>
      </c>
      <c r="D50" s="288" t="s">
        <v>147</v>
      </c>
      <c r="E50" s="19" t="s">
        <v>19</v>
      </c>
      <c r="F50" s="289">
        <v>0</v>
      </c>
      <c r="G50" s="40"/>
      <c r="H50" s="46"/>
    </row>
    <row r="51" s="2" customFormat="1" ht="16.8" customHeight="1">
      <c r="A51" s="40"/>
      <c r="B51" s="46"/>
      <c r="C51" s="288" t="s">
        <v>19</v>
      </c>
      <c r="D51" s="288" t="s">
        <v>148</v>
      </c>
      <c r="E51" s="19" t="s">
        <v>19</v>
      </c>
      <c r="F51" s="289">
        <v>88</v>
      </c>
      <c r="G51" s="40"/>
      <c r="H51" s="46"/>
    </row>
    <row r="52" s="2" customFormat="1" ht="16.8" customHeight="1">
      <c r="A52" s="40"/>
      <c r="B52" s="46"/>
      <c r="C52" s="288" t="s">
        <v>98</v>
      </c>
      <c r="D52" s="288" t="s">
        <v>155</v>
      </c>
      <c r="E52" s="19" t="s">
        <v>19</v>
      </c>
      <c r="F52" s="289">
        <v>88</v>
      </c>
      <c r="G52" s="40"/>
      <c r="H52" s="46"/>
    </row>
    <row r="53" s="2" customFormat="1" ht="16.8" customHeight="1">
      <c r="A53" s="40"/>
      <c r="B53" s="46"/>
      <c r="C53" s="290" t="s">
        <v>689</v>
      </c>
      <c r="D53" s="40"/>
      <c r="E53" s="40"/>
      <c r="F53" s="40"/>
      <c r="G53" s="40"/>
      <c r="H53" s="46"/>
    </row>
    <row r="54" s="2" customFormat="1" ht="16.8" customHeight="1">
      <c r="A54" s="40"/>
      <c r="B54" s="46"/>
      <c r="C54" s="288" t="s">
        <v>221</v>
      </c>
      <c r="D54" s="288" t="s">
        <v>694</v>
      </c>
      <c r="E54" s="19" t="s">
        <v>139</v>
      </c>
      <c r="F54" s="289">
        <v>841.60000000000002</v>
      </c>
      <c r="G54" s="40"/>
      <c r="H54" s="46"/>
    </row>
    <row r="55" s="2" customFormat="1" ht="16.8" customHeight="1">
      <c r="A55" s="40"/>
      <c r="B55" s="46"/>
      <c r="C55" s="288" t="s">
        <v>167</v>
      </c>
      <c r="D55" s="288" t="s">
        <v>690</v>
      </c>
      <c r="E55" s="19" t="s">
        <v>160</v>
      </c>
      <c r="F55" s="289">
        <v>271.435</v>
      </c>
      <c r="G55" s="40"/>
      <c r="H55" s="46"/>
    </row>
    <row r="56" s="2" customFormat="1" ht="16.8" customHeight="1">
      <c r="A56" s="40"/>
      <c r="B56" s="46"/>
      <c r="C56" s="288" t="s">
        <v>212</v>
      </c>
      <c r="D56" s="288" t="s">
        <v>691</v>
      </c>
      <c r="E56" s="19" t="s">
        <v>160</v>
      </c>
      <c r="F56" s="289">
        <v>520.20500000000004</v>
      </c>
      <c r="G56" s="40"/>
      <c r="H56" s="46"/>
    </row>
    <row r="57" s="2" customFormat="1" ht="16.8" customHeight="1">
      <c r="A57" s="40"/>
      <c r="B57" s="46"/>
      <c r="C57" s="284" t="s">
        <v>100</v>
      </c>
      <c r="D57" s="285" t="s">
        <v>19</v>
      </c>
      <c r="E57" s="286" t="s">
        <v>19</v>
      </c>
      <c r="F57" s="287">
        <v>753.60000000000002</v>
      </c>
      <c r="G57" s="40"/>
      <c r="H57" s="46"/>
    </row>
    <row r="58" s="2" customFormat="1" ht="16.8" customHeight="1">
      <c r="A58" s="40"/>
      <c r="B58" s="46"/>
      <c r="C58" s="288" t="s">
        <v>19</v>
      </c>
      <c r="D58" s="288" t="s">
        <v>152</v>
      </c>
      <c r="E58" s="19" t="s">
        <v>19</v>
      </c>
      <c r="F58" s="289">
        <v>0</v>
      </c>
      <c r="G58" s="40"/>
      <c r="H58" s="46"/>
    </row>
    <row r="59" s="2" customFormat="1" ht="16.8" customHeight="1">
      <c r="A59" s="40"/>
      <c r="B59" s="46"/>
      <c r="C59" s="288" t="s">
        <v>19</v>
      </c>
      <c r="D59" s="288" t="s">
        <v>101</v>
      </c>
      <c r="E59" s="19" t="s">
        <v>19</v>
      </c>
      <c r="F59" s="289">
        <v>753.60000000000002</v>
      </c>
      <c r="G59" s="40"/>
      <c r="H59" s="46"/>
    </row>
    <row r="60" s="2" customFormat="1" ht="16.8" customHeight="1">
      <c r="A60" s="40"/>
      <c r="B60" s="46"/>
      <c r="C60" s="288" t="s">
        <v>100</v>
      </c>
      <c r="D60" s="288" t="s">
        <v>155</v>
      </c>
      <c r="E60" s="19" t="s">
        <v>19</v>
      </c>
      <c r="F60" s="289">
        <v>753.60000000000002</v>
      </c>
      <c r="G60" s="40"/>
      <c r="H60" s="46"/>
    </row>
    <row r="61" s="2" customFormat="1" ht="16.8" customHeight="1">
      <c r="A61" s="40"/>
      <c r="B61" s="46"/>
      <c r="C61" s="290" t="s">
        <v>689</v>
      </c>
      <c r="D61" s="40"/>
      <c r="E61" s="40"/>
      <c r="F61" s="40"/>
      <c r="G61" s="40"/>
      <c r="H61" s="46"/>
    </row>
    <row r="62" s="2" customFormat="1" ht="16.8" customHeight="1">
      <c r="A62" s="40"/>
      <c r="B62" s="46"/>
      <c r="C62" s="288" t="s">
        <v>221</v>
      </c>
      <c r="D62" s="288" t="s">
        <v>694</v>
      </c>
      <c r="E62" s="19" t="s">
        <v>139</v>
      </c>
      <c r="F62" s="289">
        <v>841.60000000000002</v>
      </c>
      <c r="G62" s="40"/>
      <c r="H62" s="46"/>
    </row>
    <row r="63" s="2" customFormat="1" ht="16.8" customHeight="1">
      <c r="A63" s="40"/>
      <c r="B63" s="46"/>
      <c r="C63" s="288" t="s">
        <v>167</v>
      </c>
      <c r="D63" s="288" t="s">
        <v>690</v>
      </c>
      <c r="E63" s="19" t="s">
        <v>160</v>
      </c>
      <c r="F63" s="289">
        <v>271.435</v>
      </c>
      <c r="G63" s="40"/>
      <c r="H63" s="46"/>
    </row>
    <row r="64" s="2" customFormat="1" ht="16.8" customHeight="1">
      <c r="A64" s="40"/>
      <c r="B64" s="46"/>
      <c r="C64" s="288" t="s">
        <v>212</v>
      </c>
      <c r="D64" s="288" t="s">
        <v>691</v>
      </c>
      <c r="E64" s="19" t="s">
        <v>160</v>
      </c>
      <c r="F64" s="289">
        <v>520.20500000000004</v>
      </c>
      <c r="G64" s="40"/>
      <c r="H64" s="46"/>
    </row>
    <row r="65" s="2" customFormat="1" ht="16.8" customHeight="1">
      <c r="A65" s="40"/>
      <c r="B65" s="46"/>
      <c r="C65" s="284" t="s">
        <v>231</v>
      </c>
      <c r="D65" s="285" t="s">
        <v>19</v>
      </c>
      <c r="E65" s="286" t="s">
        <v>19</v>
      </c>
      <c r="F65" s="287">
        <v>86.099999999999994</v>
      </c>
      <c r="G65" s="40"/>
      <c r="H65" s="46"/>
    </row>
    <row r="66" s="2" customFormat="1" ht="16.8" customHeight="1">
      <c r="A66" s="40"/>
      <c r="B66" s="46"/>
      <c r="C66" s="288" t="s">
        <v>19</v>
      </c>
      <c r="D66" s="288" t="s">
        <v>149</v>
      </c>
      <c r="E66" s="19" t="s">
        <v>19</v>
      </c>
      <c r="F66" s="289">
        <v>0</v>
      </c>
      <c r="G66" s="40"/>
      <c r="H66" s="46"/>
    </row>
    <row r="67" s="2" customFormat="1" ht="16.8" customHeight="1">
      <c r="A67" s="40"/>
      <c r="B67" s="46"/>
      <c r="C67" s="288" t="s">
        <v>19</v>
      </c>
      <c r="D67" s="288" t="s">
        <v>230</v>
      </c>
      <c r="E67" s="19" t="s">
        <v>19</v>
      </c>
      <c r="F67" s="289">
        <v>86.099999999999994</v>
      </c>
      <c r="G67" s="40"/>
      <c r="H67" s="46"/>
    </row>
    <row r="68" s="2" customFormat="1" ht="16.8" customHeight="1">
      <c r="A68" s="40"/>
      <c r="B68" s="46"/>
      <c r="C68" s="288" t="s">
        <v>231</v>
      </c>
      <c r="D68" s="288" t="s">
        <v>155</v>
      </c>
      <c r="E68" s="19" t="s">
        <v>19</v>
      </c>
      <c r="F68" s="289">
        <v>86.099999999999994</v>
      </c>
      <c r="G68" s="40"/>
      <c r="H68" s="46"/>
    </row>
    <row r="69" s="2" customFormat="1" ht="16.8" customHeight="1">
      <c r="A69" s="40"/>
      <c r="B69" s="46"/>
      <c r="C69" s="284" t="s">
        <v>102</v>
      </c>
      <c r="D69" s="285" t="s">
        <v>19</v>
      </c>
      <c r="E69" s="286" t="s">
        <v>19</v>
      </c>
      <c r="F69" s="287">
        <v>718.79999999999995</v>
      </c>
      <c r="G69" s="40"/>
      <c r="H69" s="46"/>
    </row>
    <row r="70" s="2" customFormat="1" ht="16.8" customHeight="1">
      <c r="A70" s="40"/>
      <c r="B70" s="46"/>
      <c r="C70" s="288" t="s">
        <v>19</v>
      </c>
      <c r="D70" s="288" t="s">
        <v>146</v>
      </c>
      <c r="E70" s="19" t="s">
        <v>19</v>
      </c>
      <c r="F70" s="289">
        <v>0</v>
      </c>
      <c r="G70" s="40"/>
      <c r="H70" s="46"/>
    </row>
    <row r="71" s="2" customFormat="1" ht="16.8" customHeight="1">
      <c r="A71" s="40"/>
      <c r="B71" s="46"/>
      <c r="C71" s="288" t="s">
        <v>19</v>
      </c>
      <c r="D71" s="288" t="s">
        <v>147</v>
      </c>
      <c r="E71" s="19" t="s">
        <v>19</v>
      </c>
      <c r="F71" s="289">
        <v>0</v>
      </c>
      <c r="G71" s="40"/>
      <c r="H71" s="46"/>
    </row>
    <row r="72" s="2" customFormat="1" ht="16.8" customHeight="1">
      <c r="A72" s="40"/>
      <c r="B72" s="46"/>
      <c r="C72" s="288" t="s">
        <v>19</v>
      </c>
      <c r="D72" s="288" t="s">
        <v>148</v>
      </c>
      <c r="E72" s="19" t="s">
        <v>19</v>
      </c>
      <c r="F72" s="289">
        <v>88</v>
      </c>
      <c r="G72" s="40"/>
      <c r="H72" s="46"/>
    </row>
    <row r="73" s="2" customFormat="1" ht="16.8" customHeight="1">
      <c r="A73" s="40"/>
      <c r="B73" s="46"/>
      <c r="C73" s="288" t="s">
        <v>19</v>
      </c>
      <c r="D73" s="288" t="s">
        <v>19</v>
      </c>
      <c r="E73" s="19" t="s">
        <v>19</v>
      </c>
      <c r="F73" s="289">
        <v>0</v>
      </c>
      <c r="G73" s="40"/>
      <c r="H73" s="46"/>
    </row>
    <row r="74" s="2" customFormat="1" ht="16.8" customHeight="1">
      <c r="A74" s="40"/>
      <c r="B74" s="46"/>
      <c r="C74" s="288" t="s">
        <v>19</v>
      </c>
      <c r="D74" s="288" t="s">
        <v>149</v>
      </c>
      <c r="E74" s="19" t="s">
        <v>19</v>
      </c>
      <c r="F74" s="289">
        <v>0</v>
      </c>
      <c r="G74" s="40"/>
      <c r="H74" s="46"/>
    </row>
    <row r="75" s="2" customFormat="1" ht="16.8" customHeight="1">
      <c r="A75" s="40"/>
      <c r="B75" s="46"/>
      <c r="C75" s="288" t="s">
        <v>19</v>
      </c>
      <c r="D75" s="288" t="s">
        <v>150</v>
      </c>
      <c r="E75" s="19" t="s">
        <v>19</v>
      </c>
      <c r="F75" s="289">
        <v>0</v>
      </c>
      <c r="G75" s="40"/>
      <c r="H75" s="46"/>
    </row>
    <row r="76" s="2" customFormat="1" ht="16.8" customHeight="1">
      <c r="A76" s="40"/>
      <c r="B76" s="46"/>
      <c r="C76" s="288" t="s">
        <v>19</v>
      </c>
      <c r="D76" s="288" t="s">
        <v>151</v>
      </c>
      <c r="E76" s="19" t="s">
        <v>19</v>
      </c>
      <c r="F76" s="289">
        <v>16.199999999999999</v>
      </c>
      <c r="G76" s="40"/>
      <c r="H76" s="46"/>
    </row>
    <row r="77" s="2" customFormat="1" ht="16.8" customHeight="1">
      <c r="A77" s="40"/>
      <c r="B77" s="46"/>
      <c r="C77" s="288" t="s">
        <v>19</v>
      </c>
      <c r="D77" s="288" t="s">
        <v>19</v>
      </c>
      <c r="E77" s="19" t="s">
        <v>19</v>
      </c>
      <c r="F77" s="289">
        <v>0</v>
      </c>
      <c r="G77" s="40"/>
      <c r="H77" s="46"/>
    </row>
    <row r="78" s="2" customFormat="1" ht="16.8" customHeight="1">
      <c r="A78" s="40"/>
      <c r="B78" s="46"/>
      <c r="C78" s="288" t="s">
        <v>19</v>
      </c>
      <c r="D78" s="288" t="s">
        <v>152</v>
      </c>
      <c r="E78" s="19" t="s">
        <v>19</v>
      </c>
      <c r="F78" s="289">
        <v>0</v>
      </c>
      <c r="G78" s="40"/>
      <c r="H78" s="46"/>
    </row>
    <row r="79" s="2" customFormat="1" ht="16.8" customHeight="1">
      <c r="A79" s="40"/>
      <c r="B79" s="46"/>
      <c r="C79" s="288" t="s">
        <v>19</v>
      </c>
      <c r="D79" s="288" t="s">
        <v>153</v>
      </c>
      <c r="E79" s="19" t="s">
        <v>19</v>
      </c>
      <c r="F79" s="289">
        <v>0</v>
      </c>
      <c r="G79" s="40"/>
      <c r="H79" s="46"/>
    </row>
    <row r="80" s="2" customFormat="1" ht="16.8" customHeight="1">
      <c r="A80" s="40"/>
      <c r="B80" s="46"/>
      <c r="C80" s="288" t="s">
        <v>19</v>
      </c>
      <c r="D80" s="288" t="s">
        <v>154</v>
      </c>
      <c r="E80" s="19" t="s">
        <v>19</v>
      </c>
      <c r="F80" s="289">
        <v>614.60000000000002</v>
      </c>
      <c r="G80" s="40"/>
      <c r="H80" s="46"/>
    </row>
    <row r="81" s="2" customFormat="1" ht="16.8" customHeight="1">
      <c r="A81" s="40"/>
      <c r="B81" s="46"/>
      <c r="C81" s="288" t="s">
        <v>102</v>
      </c>
      <c r="D81" s="288" t="s">
        <v>155</v>
      </c>
      <c r="E81" s="19" t="s">
        <v>19</v>
      </c>
      <c r="F81" s="289">
        <v>718.79999999999995</v>
      </c>
      <c r="G81" s="40"/>
      <c r="H81" s="46"/>
    </row>
    <row r="82" s="2" customFormat="1" ht="16.8" customHeight="1">
      <c r="A82" s="40"/>
      <c r="B82" s="46"/>
      <c r="C82" s="290" t="s">
        <v>689</v>
      </c>
      <c r="D82" s="40"/>
      <c r="E82" s="40"/>
      <c r="F82" s="40"/>
      <c r="G82" s="40"/>
      <c r="H82" s="46"/>
    </row>
    <row r="83" s="2" customFormat="1" ht="16.8" customHeight="1">
      <c r="A83" s="40"/>
      <c r="B83" s="46"/>
      <c r="C83" s="288" t="s">
        <v>137</v>
      </c>
      <c r="D83" s="288" t="s">
        <v>695</v>
      </c>
      <c r="E83" s="19" t="s">
        <v>139</v>
      </c>
      <c r="F83" s="289">
        <v>718.79999999999995</v>
      </c>
      <c r="G83" s="40"/>
      <c r="H83" s="46"/>
    </row>
    <row r="84" s="2" customFormat="1" ht="16.8" customHeight="1">
      <c r="A84" s="40"/>
      <c r="B84" s="46"/>
      <c r="C84" s="288" t="s">
        <v>167</v>
      </c>
      <c r="D84" s="288" t="s">
        <v>690</v>
      </c>
      <c r="E84" s="19" t="s">
        <v>160</v>
      </c>
      <c r="F84" s="289">
        <v>247.56200000000001</v>
      </c>
      <c r="G84" s="40"/>
      <c r="H84" s="46"/>
    </row>
    <row r="85" s="2" customFormat="1" ht="16.8" customHeight="1">
      <c r="A85" s="40"/>
      <c r="B85" s="46"/>
      <c r="C85" s="284" t="s">
        <v>105</v>
      </c>
      <c r="D85" s="285" t="s">
        <v>19</v>
      </c>
      <c r="E85" s="286" t="s">
        <v>19</v>
      </c>
      <c r="F85" s="287">
        <v>55</v>
      </c>
      <c r="G85" s="40"/>
      <c r="H85" s="46"/>
    </row>
    <row r="86" s="2" customFormat="1" ht="16.8" customHeight="1">
      <c r="A86" s="40"/>
      <c r="B86" s="46"/>
      <c r="C86" s="288" t="s">
        <v>19</v>
      </c>
      <c r="D86" s="288" t="s">
        <v>248</v>
      </c>
      <c r="E86" s="19" t="s">
        <v>19</v>
      </c>
      <c r="F86" s="289">
        <v>0</v>
      </c>
      <c r="G86" s="40"/>
      <c r="H86" s="46"/>
    </row>
    <row r="87" s="2" customFormat="1" ht="16.8" customHeight="1">
      <c r="A87" s="40"/>
      <c r="B87" s="46"/>
      <c r="C87" s="288" t="s">
        <v>19</v>
      </c>
      <c r="D87" s="288" t="s">
        <v>164</v>
      </c>
      <c r="E87" s="19" t="s">
        <v>19</v>
      </c>
      <c r="F87" s="289">
        <v>55</v>
      </c>
      <c r="G87" s="40"/>
      <c r="H87" s="46"/>
    </row>
    <row r="88" s="2" customFormat="1" ht="16.8" customHeight="1">
      <c r="A88" s="40"/>
      <c r="B88" s="46"/>
      <c r="C88" s="288" t="s">
        <v>105</v>
      </c>
      <c r="D88" s="288" t="s">
        <v>155</v>
      </c>
      <c r="E88" s="19" t="s">
        <v>19</v>
      </c>
      <c r="F88" s="289">
        <v>55</v>
      </c>
      <c r="G88" s="40"/>
      <c r="H88" s="46"/>
    </row>
    <row r="89" s="2" customFormat="1" ht="16.8" customHeight="1">
      <c r="A89" s="40"/>
      <c r="B89" s="46"/>
      <c r="C89" s="290" t="s">
        <v>689</v>
      </c>
      <c r="D89" s="40"/>
      <c r="E89" s="40"/>
      <c r="F89" s="40"/>
      <c r="G89" s="40"/>
      <c r="H89" s="46"/>
    </row>
    <row r="90" s="2" customFormat="1" ht="16.8" customHeight="1">
      <c r="A90" s="40"/>
      <c r="B90" s="46"/>
      <c r="C90" s="288" t="s">
        <v>238</v>
      </c>
      <c r="D90" s="288" t="s">
        <v>696</v>
      </c>
      <c r="E90" s="19" t="s">
        <v>160</v>
      </c>
      <c r="F90" s="289">
        <v>55</v>
      </c>
      <c r="G90" s="40"/>
      <c r="H90" s="46"/>
    </row>
    <row r="91" s="2" customFormat="1" ht="16.8" customHeight="1">
      <c r="A91" s="40"/>
      <c r="B91" s="46"/>
      <c r="C91" s="288" t="s">
        <v>167</v>
      </c>
      <c r="D91" s="288" t="s">
        <v>690</v>
      </c>
      <c r="E91" s="19" t="s">
        <v>160</v>
      </c>
      <c r="F91" s="289">
        <v>271.435</v>
      </c>
      <c r="G91" s="40"/>
      <c r="H91" s="46"/>
    </row>
    <row r="92" s="2" customFormat="1" ht="16.8" customHeight="1">
      <c r="A92" s="40"/>
      <c r="B92" s="46"/>
      <c r="C92" s="288" t="s">
        <v>212</v>
      </c>
      <c r="D92" s="288" t="s">
        <v>691</v>
      </c>
      <c r="E92" s="19" t="s">
        <v>160</v>
      </c>
      <c r="F92" s="289">
        <v>520.20500000000004</v>
      </c>
      <c r="G92" s="40"/>
      <c r="H92" s="46"/>
    </row>
    <row r="93" s="2" customFormat="1" ht="7.44" customHeight="1">
      <c r="A93" s="40"/>
      <c r="B93" s="159"/>
      <c r="C93" s="160"/>
      <c r="D93" s="160"/>
      <c r="E93" s="160"/>
      <c r="F93" s="160"/>
      <c r="G93" s="160"/>
      <c r="H93" s="46"/>
    </row>
    <row r="94" s="2" customFormat="1">
      <c r="A94" s="40"/>
      <c r="B94" s="40"/>
      <c r="C94" s="40"/>
      <c r="D94" s="40"/>
      <c r="E94" s="40"/>
      <c r="F94" s="40"/>
      <c r="G94" s="40"/>
      <c r="H94" s="40"/>
    </row>
  </sheetData>
  <sheetProtection sheet="1" formatColumns="0" formatRows="0" objects="1" scenarios="1" spinCount="100000" saltValue="2Wpc+JMY5jAYD4gSLuurdJSinp13vigGm8PsB/34MeJvAgmC1jBKSFoNy/iHDiX9DtBUWeTkFl/K0HK6ZdRXYQ==" hashValue="c2d4KJAl2GiKGsuvcFR68vyP2Tr8wVLWFVxafb/Yq/pWUwv3uQcW1CaVxUe1wxZiZ/fOayxsdOTrD70hWNLYUA==" algorithmName="SHA-512" password="CC35"/>
  <mergeCells count="2">
    <mergeCell ref="D5:F5"/>
    <mergeCell ref="D6:F6"/>
  </mergeCells>
  <pageSetup paperSize="9" orientation="landscape" blackAndWhite="1" fitToHeight="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91" customWidth="1"/>
    <col min="2" max="2" width="1.667969" style="291" customWidth="1"/>
    <col min="3" max="4" width="5" style="291" customWidth="1"/>
    <col min="5" max="5" width="11.66016" style="291" customWidth="1"/>
    <col min="6" max="6" width="9.160156" style="291" customWidth="1"/>
    <col min="7" max="7" width="5" style="291" customWidth="1"/>
    <col min="8" max="8" width="77.83203" style="291" customWidth="1"/>
    <col min="9" max="10" width="20" style="291" customWidth="1"/>
    <col min="11" max="11" width="1.667969" style="291" customWidth="1"/>
  </cols>
  <sheetData>
    <row r="1" s="1" customFormat="1" ht="37.5" customHeight="1"/>
    <row r="2" s="1" customFormat="1" ht="7.5" customHeight="1">
      <c r="B2" s="292"/>
      <c r="C2" s="293"/>
      <c r="D2" s="293"/>
      <c r="E2" s="293"/>
      <c r="F2" s="293"/>
      <c r="G2" s="293"/>
      <c r="H2" s="293"/>
      <c r="I2" s="293"/>
      <c r="J2" s="293"/>
      <c r="K2" s="294"/>
    </row>
    <row r="3" s="16" customFormat="1" ht="45" customHeight="1">
      <c r="B3" s="295"/>
      <c r="C3" s="296" t="s">
        <v>697</v>
      </c>
      <c r="D3" s="296"/>
      <c r="E3" s="296"/>
      <c r="F3" s="296"/>
      <c r="G3" s="296"/>
      <c r="H3" s="296"/>
      <c r="I3" s="296"/>
      <c r="J3" s="296"/>
      <c r="K3" s="297"/>
    </row>
    <row r="4" s="1" customFormat="1" ht="25.5" customHeight="1">
      <c r="B4" s="298"/>
      <c r="C4" s="299" t="s">
        <v>698</v>
      </c>
      <c r="D4" s="299"/>
      <c r="E4" s="299"/>
      <c r="F4" s="299"/>
      <c r="G4" s="299"/>
      <c r="H4" s="299"/>
      <c r="I4" s="299"/>
      <c r="J4" s="299"/>
      <c r="K4" s="300"/>
    </row>
    <row r="5" s="1" customFormat="1" ht="5.25" customHeight="1">
      <c r="B5" s="298"/>
      <c r="C5" s="301"/>
      <c r="D5" s="301"/>
      <c r="E5" s="301"/>
      <c r="F5" s="301"/>
      <c r="G5" s="301"/>
      <c r="H5" s="301"/>
      <c r="I5" s="301"/>
      <c r="J5" s="301"/>
      <c r="K5" s="300"/>
    </row>
    <row r="6" s="1" customFormat="1" ht="15" customHeight="1">
      <c r="B6" s="298"/>
      <c r="C6" s="302" t="s">
        <v>699</v>
      </c>
      <c r="D6" s="302"/>
      <c r="E6" s="302"/>
      <c r="F6" s="302"/>
      <c r="G6" s="302"/>
      <c r="H6" s="302"/>
      <c r="I6" s="302"/>
      <c r="J6" s="302"/>
      <c r="K6" s="300"/>
    </row>
    <row r="7" s="1" customFormat="1" ht="15" customHeight="1">
      <c r="B7" s="303"/>
      <c r="C7" s="302" t="s">
        <v>700</v>
      </c>
      <c r="D7" s="302"/>
      <c r="E7" s="302"/>
      <c r="F7" s="302"/>
      <c r="G7" s="302"/>
      <c r="H7" s="302"/>
      <c r="I7" s="302"/>
      <c r="J7" s="302"/>
      <c r="K7" s="300"/>
    </row>
    <row r="8" s="1" customFormat="1" ht="12.75" customHeight="1">
      <c r="B8" s="303"/>
      <c r="C8" s="302"/>
      <c r="D8" s="302"/>
      <c r="E8" s="302"/>
      <c r="F8" s="302"/>
      <c r="G8" s="302"/>
      <c r="H8" s="302"/>
      <c r="I8" s="302"/>
      <c r="J8" s="302"/>
      <c r="K8" s="300"/>
    </row>
    <row r="9" s="1" customFormat="1" ht="15" customHeight="1">
      <c r="B9" s="303"/>
      <c r="C9" s="302" t="s">
        <v>701</v>
      </c>
      <c r="D9" s="302"/>
      <c r="E9" s="302"/>
      <c r="F9" s="302"/>
      <c r="G9" s="302"/>
      <c r="H9" s="302"/>
      <c r="I9" s="302"/>
      <c r="J9" s="302"/>
      <c r="K9" s="300"/>
    </row>
    <row r="10" s="1" customFormat="1" ht="15" customHeight="1">
      <c r="B10" s="303"/>
      <c r="C10" s="302"/>
      <c r="D10" s="302" t="s">
        <v>702</v>
      </c>
      <c r="E10" s="302"/>
      <c r="F10" s="302"/>
      <c r="G10" s="302"/>
      <c r="H10" s="302"/>
      <c r="I10" s="302"/>
      <c r="J10" s="302"/>
      <c r="K10" s="300"/>
    </row>
    <row r="11" s="1" customFormat="1" ht="15" customHeight="1">
      <c r="B11" s="303"/>
      <c r="C11" s="304"/>
      <c r="D11" s="302" t="s">
        <v>703</v>
      </c>
      <c r="E11" s="302"/>
      <c r="F11" s="302"/>
      <c r="G11" s="302"/>
      <c r="H11" s="302"/>
      <c r="I11" s="302"/>
      <c r="J11" s="302"/>
      <c r="K11" s="300"/>
    </row>
    <row r="12" s="1" customFormat="1" ht="15" customHeight="1">
      <c r="B12" s="303"/>
      <c r="C12" s="304"/>
      <c r="D12" s="302"/>
      <c r="E12" s="302"/>
      <c r="F12" s="302"/>
      <c r="G12" s="302"/>
      <c r="H12" s="302"/>
      <c r="I12" s="302"/>
      <c r="J12" s="302"/>
      <c r="K12" s="300"/>
    </row>
    <row r="13" s="1" customFormat="1" ht="15" customHeight="1">
      <c r="B13" s="303"/>
      <c r="C13" s="304"/>
      <c r="D13" s="305" t="s">
        <v>704</v>
      </c>
      <c r="E13" s="302"/>
      <c r="F13" s="302"/>
      <c r="G13" s="302"/>
      <c r="H13" s="302"/>
      <c r="I13" s="302"/>
      <c r="J13" s="302"/>
      <c r="K13" s="300"/>
    </row>
    <row r="14" s="1" customFormat="1" ht="12.75" customHeight="1">
      <c r="B14" s="303"/>
      <c r="C14" s="304"/>
      <c r="D14" s="304"/>
      <c r="E14" s="304"/>
      <c r="F14" s="304"/>
      <c r="G14" s="304"/>
      <c r="H14" s="304"/>
      <c r="I14" s="304"/>
      <c r="J14" s="304"/>
      <c r="K14" s="300"/>
    </row>
    <row r="15" s="1" customFormat="1" ht="15" customHeight="1">
      <c r="B15" s="303"/>
      <c r="C15" s="304"/>
      <c r="D15" s="302" t="s">
        <v>705</v>
      </c>
      <c r="E15" s="302"/>
      <c r="F15" s="302"/>
      <c r="G15" s="302"/>
      <c r="H15" s="302"/>
      <c r="I15" s="302"/>
      <c r="J15" s="302"/>
      <c r="K15" s="300"/>
    </row>
    <row r="16" s="1" customFormat="1" ht="15" customHeight="1">
      <c r="B16" s="303"/>
      <c r="C16" s="304"/>
      <c r="D16" s="302" t="s">
        <v>706</v>
      </c>
      <c r="E16" s="302"/>
      <c r="F16" s="302"/>
      <c r="G16" s="302"/>
      <c r="H16" s="302"/>
      <c r="I16" s="302"/>
      <c r="J16" s="302"/>
      <c r="K16" s="300"/>
    </row>
    <row r="17" s="1" customFormat="1" ht="15" customHeight="1">
      <c r="B17" s="303"/>
      <c r="C17" s="304"/>
      <c r="D17" s="302" t="s">
        <v>707</v>
      </c>
      <c r="E17" s="302"/>
      <c r="F17" s="302"/>
      <c r="G17" s="302"/>
      <c r="H17" s="302"/>
      <c r="I17" s="302"/>
      <c r="J17" s="302"/>
      <c r="K17" s="300"/>
    </row>
    <row r="18" s="1" customFormat="1" ht="15" customHeight="1">
      <c r="B18" s="303"/>
      <c r="C18" s="304"/>
      <c r="D18" s="304"/>
      <c r="E18" s="306" t="s">
        <v>84</v>
      </c>
      <c r="F18" s="302" t="s">
        <v>708</v>
      </c>
      <c r="G18" s="302"/>
      <c r="H18" s="302"/>
      <c r="I18" s="302"/>
      <c r="J18" s="302"/>
      <c r="K18" s="300"/>
    </row>
    <row r="19" s="1" customFormat="1" ht="15" customHeight="1">
      <c r="B19" s="303"/>
      <c r="C19" s="304"/>
      <c r="D19" s="304"/>
      <c r="E19" s="306" t="s">
        <v>709</v>
      </c>
      <c r="F19" s="302" t="s">
        <v>710</v>
      </c>
      <c r="G19" s="302"/>
      <c r="H19" s="302"/>
      <c r="I19" s="302"/>
      <c r="J19" s="302"/>
      <c r="K19" s="300"/>
    </row>
    <row r="20" s="1" customFormat="1" ht="15" customHeight="1">
      <c r="B20" s="303"/>
      <c r="C20" s="304"/>
      <c r="D20" s="304"/>
      <c r="E20" s="306" t="s">
        <v>711</v>
      </c>
      <c r="F20" s="302" t="s">
        <v>712</v>
      </c>
      <c r="G20" s="302"/>
      <c r="H20" s="302"/>
      <c r="I20" s="302"/>
      <c r="J20" s="302"/>
      <c r="K20" s="300"/>
    </row>
    <row r="21" s="1" customFormat="1" ht="15" customHeight="1">
      <c r="B21" s="303"/>
      <c r="C21" s="304"/>
      <c r="D21" s="304"/>
      <c r="E21" s="306" t="s">
        <v>713</v>
      </c>
      <c r="F21" s="302" t="s">
        <v>714</v>
      </c>
      <c r="G21" s="302"/>
      <c r="H21" s="302"/>
      <c r="I21" s="302"/>
      <c r="J21" s="302"/>
      <c r="K21" s="300"/>
    </row>
    <row r="22" s="1" customFormat="1" ht="15" customHeight="1">
      <c r="B22" s="303"/>
      <c r="C22" s="304"/>
      <c r="D22" s="304"/>
      <c r="E22" s="306" t="s">
        <v>715</v>
      </c>
      <c r="F22" s="302" t="s">
        <v>716</v>
      </c>
      <c r="G22" s="302"/>
      <c r="H22" s="302"/>
      <c r="I22" s="302"/>
      <c r="J22" s="302"/>
      <c r="K22" s="300"/>
    </row>
    <row r="23" s="1" customFormat="1" ht="15" customHeight="1">
      <c r="B23" s="303"/>
      <c r="C23" s="304"/>
      <c r="D23" s="304"/>
      <c r="E23" s="306" t="s">
        <v>717</v>
      </c>
      <c r="F23" s="302" t="s">
        <v>718</v>
      </c>
      <c r="G23" s="302"/>
      <c r="H23" s="302"/>
      <c r="I23" s="302"/>
      <c r="J23" s="302"/>
      <c r="K23" s="300"/>
    </row>
    <row r="24" s="1" customFormat="1" ht="12.75" customHeight="1">
      <c r="B24" s="303"/>
      <c r="C24" s="304"/>
      <c r="D24" s="304"/>
      <c r="E24" s="304"/>
      <c r="F24" s="304"/>
      <c r="G24" s="304"/>
      <c r="H24" s="304"/>
      <c r="I24" s="304"/>
      <c r="J24" s="304"/>
      <c r="K24" s="300"/>
    </row>
    <row r="25" s="1" customFormat="1" ht="15" customHeight="1">
      <c r="B25" s="303"/>
      <c r="C25" s="302" t="s">
        <v>719</v>
      </c>
      <c r="D25" s="302"/>
      <c r="E25" s="302"/>
      <c r="F25" s="302"/>
      <c r="G25" s="302"/>
      <c r="H25" s="302"/>
      <c r="I25" s="302"/>
      <c r="J25" s="302"/>
      <c r="K25" s="300"/>
    </row>
    <row r="26" s="1" customFormat="1" ht="15" customHeight="1">
      <c r="B26" s="303"/>
      <c r="C26" s="302" t="s">
        <v>720</v>
      </c>
      <c r="D26" s="302"/>
      <c r="E26" s="302"/>
      <c r="F26" s="302"/>
      <c r="G26" s="302"/>
      <c r="H26" s="302"/>
      <c r="I26" s="302"/>
      <c r="J26" s="302"/>
      <c r="K26" s="300"/>
    </row>
    <row r="27" s="1" customFormat="1" ht="15" customHeight="1">
      <c r="B27" s="303"/>
      <c r="C27" s="302"/>
      <c r="D27" s="302" t="s">
        <v>721</v>
      </c>
      <c r="E27" s="302"/>
      <c r="F27" s="302"/>
      <c r="G27" s="302"/>
      <c r="H27" s="302"/>
      <c r="I27" s="302"/>
      <c r="J27" s="302"/>
      <c r="K27" s="300"/>
    </row>
    <row r="28" s="1" customFormat="1" ht="15" customHeight="1">
      <c r="B28" s="303"/>
      <c r="C28" s="304"/>
      <c r="D28" s="302" t="s">
        <v>722</v>
      </c>
      <c r="E28" s="302"/>
      <c r="F28" s="302"/>
      <c r="G28" s="302"/>
      <c r="H28" s="302"/>
      <c r="I28" s="302"/>
      <c r="J28" s="302"/>
      <c r="K28" s="300"/>
    </row>
    <row r="29" s="1" customFormat="1" ht="12.75" customHeight="1">
      <c r="B29" s="303"/>
      <c r="C29" s="304"/>
      <c r="D29" s="304"/>
      <c r="E29" s="304"/>
      <c r="F29" s="304"/>
      <c r="G29" s="304"/>
      <c r="H29" s="304"/>
      <c r="I29" s="304"/>
      <c r="J29" s="304"/>
      <c r="K29" s="300"/>
    </row>
    <row r="30" s="1" customFormat="1" ht="15" customHeight="1">
      <c r="B30" s="303"/>
      <c r="C30" s="304"/>
      <c r="D30" s="302" t="s">
        <v>723</v>
      </c>
      <c r="E30" s="302"/>
      <c r="F30" s="302"/>
      <c r="G30" s="302"/>
      <c r="H30" s="302"/>
      <c r="I30" s="302"/>
      <c r="J30" s="302"/>
      <c r="K30" s="300"/>
    </row>
    <row r="31" s="1" customFormat="1" ht="15" customHeight="1">
      <c r="B31" s="303"/>
      <c r="C31" s="304"/>
      <c r="D31" s="302" t="s">
        <v>724</v>
      </c>
      <c r="E31" s="302"/>
      <c r="F31" s="302"/>
      <c r="G31" s="302"/>
      <c r="H31" s="302"/>
      <c r="I31" s="302"/>
      <c r="J31" s="302"/>
      <c r="K31" s="300"/>
    </row>
    <row r="32" s="1" customFormat="1" ht="12.75" customHeight="1">
      <c r="B32" s="303"/>
      <c r="C32" s="304"/>
      <c r="D32" s="304"/>
      <c r="E32" s="304"/>
      <c r="F32" s="304"/>
      <c r="G32" s="304"/>
      <c r="H32" s="304"/>
      <c r="I32" s="304"/>
      <c r="J32" s="304"/>
      <c r="K32" s="300"/>
    </row>
    <row r="33" s="1" customFormat="1" ht="15" customHeight="1">
      <c r="B33" s="303"/>
      <c r="C33" s="304"/>
      <c r="D33" s="302" t="s">
        <v>725</v>
      </c>
      <c r="E33" s="302"/>
      <c r="F33" s="302"/>
      <c r="G33" s="302"/>
      <c r="H33" s="302"/>
      <c r="I33" s="302"/>
      <c r="J33" s="302"/>
      <c r="K33" s="300"/>
    </row>
    <row r="34" s="1" customFormat="1" ht="15" customHeight="1">
      <c r="B34" s="303"/>
      <c r="C34" s="304"/>
      <c r="D34" s="302" t="s">
        <v>726</v>
      </c>
      <c r="E34" s="302"/>
      <c r="F34" s="302"/>
      <c r="G34" s="302"/>
      <c r="H34" s="302"/>
      <c r="I34" s="302"/>
      <c r="J34" s="302"/>
      <c r="K34" s="300"/>
    </row>
    <row r="35" s="1" customFormat="1" ht="15" customHeight="1">
      <c r="B35" s="303"/>
      <c r="C35" s="304"/>
      <c r="D35" s="302" t="s">
        <v>727</v>
      </c>
      <c r="E35" s="302"/>
      <c r="F35" s="302"/>
      <c r="G35" s="302"/>
      <c r="H35" s="302"/>
      <c r="I35" s="302"/>
      <c r="J35" s="302"/>
      <c r="K35" s="300"/>
    </row>
    <row r="36" s="1" customFormat="1" ht="15" customHeight="1">
      <c r="B36" s="303"/>
      <c r="C36" s="304"/>
      <c r="D36" s="302"/>
      <c r="E36" s="305" t="s">
        <v>121</v>
      </c>
      <c r="F36" s="302"/>
      <c r="G36" s="302" t="s">
        <v>728</v>
      </c>
      <c r="H36" s="302"/>
      <c r="I36" s="302"/>
      <c r="J36" s="302"/>
      <c r="K36" s="300"/>
    </row>
    <row r="37" s="1" customFormat="1" ht="30.75" customHeight="1">
      <c r="B37" s="303"/>
      <c r="C37" s="304"/>
      <c r="D37" s="302"/>
      <c r="E37" s="305" t="s">
        <v>729</v>
      </c>
      <c r="F37" s="302"/>
      <c r="G37" s="302" t="s">
        <v>730</v>
      </c>
      <c r="H37" s="302"/>
      <c r="I37" s="302"/>
      <c r="J37" s="302"/>
      <c r="K37" s="300"/>
    </row>
    <row r="38" s="1" customFormat="1" ht="15" customHeight="1">
      <c r="B38" s="303"/>
      <c r="C38" s="304"/>
      <c r="D38" s="302"/>
      <c r="E38" s="305" t="s">
        <v>58</v>
      </c>
      <c r="F38" s="302"/>
      <c r="G38" s="302" t="s">
        <v>731</v>
      </c>
      <c r="H38" s="302"/>
      <c r="I38" s="302"/>
      <c r="J38" s="302"/>
      <c r="K38" s="300"/>
    </row>
    <row r="39" s="1" customFormat="1" ht="15" customHeight="1">
      <c r="B39" s="303"/>
      <c r="C39" s="304"/>
      <c r="D39" s="302"/>
      <c r="E39" s="305" t="s">
        <v>59</v>
      </c>
      <c r="F39" s="302"/>
      <c r="G39" s="302" t="s">
        <v>732</v>
      </c>
      <c r="H39" s="302"/>
      <c r="I39" s="302"/>
      <c r="J39" s="302"/>
      <c r="K39" s="300"/>
    </row>
    <row r="40" s="1" customFormat="1" ht="15" customHeight="1">
      <c r="B40" s="303"/>
      <c r="C40" s="304"/>
      <c r="D40" s="302"/>
      <c r="E40" s="305" t="s">
        <v>122</v>
      </c>
      <c r="F40" s="302"/>
      <c r="G40" s="302" t="s">
        <v>733</v>
      </c>
      <c r="H40" s="302"/>
      <c r="I40" s="302"/>
      <c r="J40" s="302"/>
      <c r="K40" s="300"/>
    </row>
    <row r="41" s="1" customFormat="1" ht="15" customHeight="1">
      <c r="B41" s="303"/>
      <c r="C41" s="304"/>
      <c r="D41" s="302"/>
      <c r="E41" s="305" t="s">
        <v>123</v>
      </c>
      <c r="F41" s="302"/>
      <c r="G41" s="302" t="s">
        <v>734</v>
      </c>
      <c r="H41" s="302"/>
      <c r="I41" s="302"/>
      <c r="J41" s="302"/>
      <c r="K41" s="300"/>
    </row>
    <row r="42" s="1" customFormat="1" ht="15" customHeight="1">
      <c r="B42" s="303"/>
      <c r="C42" s="304"/>
      <c r="D42" s="302"/>
      <c r="E42" s="305" t="s">
        <v>735</v>
      </c>
      <c r="F42" s="302"/>
      <c r="G42" s="302" t="s">
        <v>736</v>
      </c>
      <c r="H42" s="302"/>
      <c r="I42" s="302"/>
      <c r="J42" s="302"/>
      <c r="K42" s="300"/>
    </row>
    <row r="43" s="1" customFormat="1" ht="15" customHeight="1">
      <c r="B43" s="303"/>
      <c r="C43" s="304"/>
      <c r="D43" s="302"/>
      <c r="E43" s="305"/>
      <c r="F43" s="302"/>
      <c r="G43" s="302" t="s">
        <v>737</v>
      </c>
      <c r="H43" s="302"/>
      <c r="I43" s="302"/>
      <c r="J43" s="302"/>
      <c r="K43" s="300"/>
    </row>
    <row r="44" s="1" customFormat="1" ht="15" customHeight="1">
      <c r="B44" s="303"/>
      <c r="C44" s="304"/>
      <c r="D44" s="302"/>
      <c r="E44" s="305" t="s">
        <v>738</v>
      </c>
      <c r="F44" s="302"/>
      <c r="G44" s="302" t="s">
        <v>739</v>
      </c>
      <c r="H44" s="302"/>
      <c r="I44" s="302"/>
      <c r="J44" s="302"/>
      <c r="K44" s="300"/>
    </row>
    <row r="45" s="1" customFormat="1" ht="15" customHeight="1">
      <c r="B45" s="303"/>
      <c r="C45" s="304"/>
      <c r="D45" s="302"/>
      <c r="E45" s="305" t="s">
        <v>125</v>
      </c>
      <c r="F45" s="302"/>
      <c r="G45" s="302" t="s">
        <v>740</v>
      </c>
      <c r="H45" s="302"/>
      <c r="I45" s="302"/>
      <c r="J45" s="302"/>
      <c r="K45" s="300"/>
    </row>
    <row r="46" s="1" customFormat="1" ht="12.75" customHeight="1">
      <c r="B46" s="303"/>
      <c r="C46" s="304"/>
      <c r="D46" s="302"/>
      <c r="E46" s="302"/>
      <c r="F46" s="302"/>
      <c r="G46" s="302"/>
      <c r="H46" s="302"/>
      <c r="I46" s="302"/>
      <c r="J46" s="302"/>
      <c r="K46" s="300"/>
    </row>
    <row r="47" s="1" customFormat="1" ht="15" customHeight="1">
      <c r="B47" s="303"/>
      <c r="C47" s="304"/>
      <c r="D47" s="302" t="s">
        <v>741</v>
      </c>
      <c r="E47" s="302"/>
      <c r="F47" s="302"/>
      <c r="G47" s="302"/>
      <c r="H47" s="302"/>
      <c r="I47" s="302"/>
      <c r="J47" s="302"/>
      <c r="K47" s="300"/>
    </row>
    <row r="48" s="1" customFormat="1" ht="15" customHeight="1">
      <c r="B48" s="303"/>
      <c r="C48" s="304"/>
      <c r="D48" s="304"/>
      <c r="E48" s="302" t="s">
        <v>742</v>
      </c>
      <c r="F48" s="302"/>
      <c r="G48" s="302"/>
      <c r="H48" s="302"/>
      <c r="I48" s="302"/>
      <c r="J48" s="302"/>
      <c r="K48" s="300"/>
    </row>
    <row r="49" s="1" customFormat="1" ht="15" customHeight="1">
      <c r="B49" s="303"/>
      <c r="C49" s="304"/>
      <c r="D49" s="304"/>
      <c r="E49" s="302" t="s">
        <v>743</v>
      </c>
      <c r="F49" s="302"/>
      <c r="G49" s="302"/>
      <c r="H49" s="302"/>
      <c r="I49" s="302"/>
      <c r="J49" s="302"/>
      <c r="K49" s="300"/>
    </row>
    <row r="50" s="1" customFormat="1" ht="15" customHeight="1">
      <c r="B50" s="303"/>
      <c r="C50" s="304"/>
      <c r="D50" s="304"/>
      <c r="E50" s="302" t="s">
        <v>744</v>
      </c>
      <c r="F50" s="302"/>
      <c r="G50" s="302"/>
      <c r="H50" s="302"/>
      <c r="I50" s="302"/>
      <c r="J50" s="302"/>
      <c r="K50" s="300"/>
    </row>
    <row r="51" s="1" customFormat="1" ht="15" customHeight="1">
      <c r="B51" s="303"/>
      <c r="C51" s="304"/>
      <c r="D51" s="302" t="s">
        <v>745</v>
      </c>
      <c r="E51" s="302"/>
      <c r="F51" s="302"/>
      <c r="G51" s="302"/>
      <c r="H51" s="302"/>
      <c r="I51" s="302"/>
      <c r="J51" s="302"/>
      <c r="K51" s="300"/>
    </row>
    <row r="52" s="1" customFormat="1" ht="25.5" customHeight="1">
      <c r="B52" s="298"/>
      <c r="C52" s="299" t="s">
        <v>746</v>
      </c>
      <c r="D52" s="299"/>
      <c r="E52" s="299"/>
      <c r="F52" s="299"/>
      <c r="G52" s="299"/>
      <c r="H52" s="299"/>
      <c r="I52" s="299"/>
      <c r="J52" s="299"/>
      <c r="K52" s="300"/>
    </row>
    <row r="53" s="1" customFormat="1" ht="5.25" customHeight="1">
      <c r="B53" s="298"/>
      <c r="C53" s="301"/>
      <c r="D53" s="301"/>
      <c r="E53" s="301"/>
      <c r="F53" s="301"/>
      <c r="G53" s="301"/>
      <c r="H53" s="301"/>
      <c r="I53" s="301"/>
      <c r="J53" s="301"/>
      <c r="K53" s="300"/>
    </row>
    <row r="54" s="1" customFormat="1" ht="15" customHeight="1">
      <c r="B54" s="298"/>
      <c r="C54" s="302" t="s">
        <v>747</v>
      </c>
      <c r="D54" s="302"/>
      <c r="E54" s="302"/>
      <c r="F54" s="302"/>
      <c r="G54" s="302"/>
      <c r="H54" s="302"/>
      <c r="I54" s="302"/>
      <c r="J54" s="302"/>
      <c r="K54" s="300"/>
    </row>
    <row r="55" s="1" customFormat="1" ht="15" customHeight="1">
      <c r="B55" s="298"/>
      <c r="C55" s="302" t="s">
        <v>748</v>
      </c>
      <c r="D55" s="302"/>
      <c r="E55" s="302"/>
      <c r="F55" s="302"/>
      <c r="G55" s="302"/>
      <c r="H55" s="302"/>
      <c r="I55" s="302"/>
      <c r="J55" s="302"/>
      <c r="K55" s="300"/>
    </row>
    <row r="56" s="1" customFormat="1" ht="12.75" customHeight="1">
      <c r="B56" s="298"/>
      <c r="C56" s="302"/>
      <c r="D56" s="302"/>
      <c r="E56" s="302"/>
      <c r="F56" s="302"/>
      <c r="G56" s="302"/>
      <c r="H56" s="302"/>
      <c r="I56" s="302"/>
      <c r="J56" s="302"/>
      <c r="K56" s="300"/>
    </row>
    <row r="57" s="1" customFormat="1" ht="15" customHeight="1">
      <c r="B57" s="298"/>
      <c r="C57" s="302" t="s">
        <v>749</v>
      </c>
      <c r="D57" s="302"/>
      <c r="E57" s="302"/>
      <c r="F57" s="302"/>
      <c r="G57" s="302"/>
      <c r="H57" s="302"/>
      <c r="I57" s="302"/>
      <c r="J57" s="302"/>
      <c r="K57" s="300"/>
    </row>
    <row r="58" s="1" customFormat="1" ht="15" customHeight="1">
      <c r="B58" s="298"/>
      <c r="C58" s="304"/>
      <c r="D58" s="302" t="s">
        <v>750</v>
      </c>
      <c r="E58" s="302"/>
      <c r="F58" s="302"/>
      <c r="G58" s="302"/>
      <c r="H58" s="302"/>
      <c r="I58" s="302"/>
      <c r="J58" s="302"/>
      <c r="K58" s="300"/>
    </row>
    <row r="59" s="1" customFormat="1" ht="15" customHeight="1">
      <c r="B59" s="298"/>
      <c r="C59" s="304"/>
      <c r="D59" s="302" t="s">
        <v>751</v>
      </c>
      <c r="E59" s="302"/>
      <c r="F59" s="302"/>
      <c r="G59" s="302"/>
      <c r="H59" s="302"/>
      <c r="I59" s="302"/>
      <c r="J59" s="302"/>
      <c r="K59" s="300"/>
    </row>
    <row r="60" s="1" customFormat="1" ht="15" customHeight="1">
      <c r="B60" s="298"/>
      <c r="C60" s="304"/>
      <c r="D60" s="302" t="s">
        <v>752</v>
      </c>
      <c r="E60" s="302"/>
      <c r="F60" s="302"/>
      <c r="G60" s="302"/>
      <c r="H60" s="302"/>
      <c r="I60" s="302"/>
      <c r="J60" s="302"/>
      <c r="K60" s="300"/>
    </row>
    <row r="61" s="1" customFormat="1" ht="15" customHeight="1">
      <c r="B61" s="298"/>
      <c r="C61" s="304"/>
      <c r="D61" s="302" t="s">
        <v>753</v>
      </c>
      <c r="E61" s="302"/>
      <c r="F61" s="302"/>
      <c r="G61" s="302"/>
      <c r="H61" s="302"/>
      <c r="I61" s="302"/>
      <c r="J61" s="302"/>
      <c r="K61" s="300"/>
    </row>
    <row r="62" s="1" customFormat="1" ht="15" customHeight="1">
      <c r="B62" s="298"/>
      <c r="C62" s="304"/>
      <c r="D62" s="307" t="s">
        <v>754</v>
      </c>
      <c r="E62" s="307"/>
      <c r="F62" s="307"/>
      <c r="G62" s="307"/>
      <c r="H62" s="307"/>
      <c r="I62" s="307"/>
      <c r="J62" s="307"/>
      <c r="K62" s="300"/>
    </row>
    <row r="63" s="1" customFormat="1" ht="15" customHeight="1">
      <c r="B63" s="298"/>
      <c r="C63" s="304"/>
      <c r="D63" s="302" t="s">
        <v>755</v>
      </c>
      <c r="E63" s="302"/>
      <c r="F63" s="302"/>
      <c r="G63" s="302"/>
      <c r="H63" s="302"/>
      <c r="I63" s="302"/>
      <c r="J63" s="302"/>
      <c r="K63" s="300"/>
    </row>
    <row r="64" s="1" customFormat="1" ht="12.75" customHeight="1">
      <c r="B64" s="298"/>
      <c r="C64" s="304"/>
      <c r="D64" s="304"/>
      <c r="E64" s="308"/>
      <c r="F64" s="304"/>
      <c r="G64" s="304"/>
      <c r="H64" s="304"/>
      <c r="I64" s="304"/>
      <c r="J64" s="304"/>
      <c r="K64" s="300"/>
    </row>
    <row r="65" s="1" customFormat="1" ht="15" customHeight="1">
      <c r="B65" s="298"/>
      <c r="C65" s="304"/>
      <c r="D65" s="302" t="s">
        <v>756</v>
      </c>
      <c r="E65" s="302"/>
      <c r="F65" s="302"/>
      <c r="G65" s="302"/>
      <c r="H65" s="302"/>
      <c r="I65" s="302"/>
      <c r="J65" s="302"/>
      <c r="K65" s="300"/>
    </row>
    <row r="66" s="1" customFormat="1" ht="15" customHeight="1">
      <c r="B66" s="298"/>
      <c r="C66" s="304"/>
      <c r="D66" s="307" t="s">
        <v>757</v>
      </c>
      <c r="E66" s="307"/>
      <c r="F66" s="307"/>
      <c r="G66" s="307"/>
      <c r="H66" s="307"/>
      <c r="I66" s="307"/>
      <c r="J66" s="307"/>
      <c r="K66" s="300"/>
    </row>
    <row r="67" s="1" customFormat="1" ht="15" customHeight="1">
      <c r="B67" s="298"/>
      <c r="C67" s="304"/>
      <c r="D67" s="302" t="s">
        <v>758</v>
      </c>
      <c r="E67" s="302"/>
      <c r="F67" s="302"/>
      <c r="G67" s="302"/>
      <c r="H67" s="302"/>
      <c r="I67" s="302"/>
      <c r="J67" s="302"/>
      <c r="K67" s="300"/>
    </row>
    <row r="68" s="1" customFormat="1" ht="15" customHeight="1">
      <c r="B68" s="298"/>
      <c r="C68" s="304"/>
      <c r="D68" s="302" t="s">
        <v>759</v>
      </c>
      <c r="E68" s="302"/>
      <c r="F68" s="302"/>
      <c r="G68" s="302"/>
      <c r="H68" s="302"/>
      <c r="I68" s="302"/>
      <c r="J68" s="302"/>
      <c r="K68" s="300"/>
    </row>
    <row r="69" s="1" customFormat="1" ht="15" customHeight="1">
      <c r="B69" s="298"/>
      <c r="C69" s="304"/>
      <c r="D69" s="302" t="s">
        <v>760</v>
      </c>
      <c r="E69" s="302"/>
      <c r="F69" s="302"/>
      <c r="G69" s="302"/>
      <c r="H69" s="302"/>
      <c r="I69" s="302"/>
      <c r="J69" s="302"/>
      <c r="K69" s="300"/>
    </row>
    <row r="70" s="1" customFormat="1" ht="15" customHeight="1">
      <c r="B70" s="298"/>
      <c r="C70" s="304"/>
      <c r="D70" s="302" t="s">
        <v>761</v>
      </c>
      <c r="E70" s="302"/>
      <c r="F70" s="302"/>
      <c r="G70" s="302"/>
      <c r="H70" s="302"/>
      <c r="I70" s="302"/>
      <c r="J70" s="302"/>
      <c r="K70" s="300"/>
    </row>
    <row r="71" s="1" customFormat="1" ht="12.75" customHeight="1">
      <c r="B71" s="309"/>
      <c r="C71" s="310"/>
      <c r="D71" s="310"/>
      <c r="E71" s="310"/>
      <c r="F71" s="310"/>
      <c r="G71" s="310"/>
      <c r="H71" s="310"/>
      <c r="I71" s="310"/>
      <c r="J71" s="310"/>
      <c r="K71" s="311"/>
    </row>
    <row r="72" s="1" customFormat="1" ht="18.75" customHeight="1">
      <c r="B72" s="312"/>
      <c r="C72" s="312"/>
      <c r="D72" s="312"/>
      <c r="E72" s="312"/>
      <c r="F72" s="312"/>
      <c r="G72" s="312"/>
      <c r="H72" s="312"/>
      <c r="I72" s="312"/>
      <c r="J72" s="312"/>
      <c r="K72" s="313"/>
    </row>
    <row r="73" s="1" customFormat="1" ht="18.75" customHeight="1">
      <c r="B73" s="313"/>
      <c r="C73" s="313"/>
      <c r="D73" s="313"/>
      <c r="E73" s="313"/>
      <c r="F73" s="313"/>
      <c r="G73" s="313"/>
      <c r="H73" s="313"/>
      <c r="I73" s="313"/>
      <c r="J73" s="313"/>
      <c r="K73" s="313"/>
    </row>
    <row r="74" s="1" customFormat="1" ht="7.5" customHeight="1">
      <c r="B74" s="314"/>
      <c r="C74" s="315"/>
      <c r="D74" s="315"/>
      <c r="E74" s="315"/>
      <c r="F74" s="315"/>
      <c r="G74" s="315"/>
      <c r="H74" s="315"/>
      <c r="I74" s="315"/>
      <c r="J74" s="315"/>
      <c r="K74" s="316"/>
    </row>
    <row r="75" s="1" customFormat="1" ht="45" customHeight="1">
      <c r="B75" s="317"/>
      <c r="C75" s="318" t="s">
        <v>762</v>
      </c>
      <c r="D75" s="318"/>
      <c r="E75" s="318"/>
      <c r="F75" s="318"/>
      <c r="G75" s="318"/>
      <c r="H75" s="318"/>
      <c r="I75" s="318"/>
      <c r="J75" s="318"/>
      <c r="K75" s="319"/>
    </row>
    <row r="76" s="1" customFormat="1" ht="17.25" customHeight="1">
      <c r="B76" s="317"/>
      <c r="C76" s="320" t="s">
        <v>763</v>
      </c>
      <c r="D76" s="320"/>
      <c r="E76" s="320"/>
      <c r="F76" s="320" t="s">
        <v>764</v>
      </c>
      <c r="G76" s="321"/>
      <c r="H76" s="320" t="s">
        <v>59</v>
      </c>
      <c r="I76" s="320" t="s">
        <v>62</v>
      </c>
      <c r="J76" s="320" t="s">
        <v>765</v>
      </c>
      <c r="K76" s="319"/>
    </row>
    <row r="77" s="1" customFormat="1" ht="17.25" customHeight="1">
      <c r="B77" s="317"/>
      <c r="C77" s="322" t="s">
        <v>766</v>
      </c>
      <c r="D77" s="322"/>
      <c r="E77" s="322"/>
      <c r="F77" s="323" t="s">
        <v>767</v>
      </c>
      <c r="G77" s="324"/>
      <c r="H77" s="322"/>
      <c r="I77" s="322"/>
      <c r="J77" s="322" t="s">
        <v>768</v>
      </c>
      <c r="K77" s="319"/>
    </row>
    <row r="78" s="1" customFormat="1" ht="5.25" customHeight="1">
      <c r="B78" s="317"/>
      <c r="C78" s="325"/>
      <c r="D78" s="325"/>
      <c r="E78" s="325"/>
      <c r="F78" s="325"/>
      <c r="G78" s="326"/>
      <c r="H78" s="325"/>
      <c r="I78" s="325"/>
      <c r="J78" s="325"/>
      <c r="K78" s="319"/>
    </row>
    <row r="79" s="1" customFormat="1" ht="15" customHeight="1">
      <c r="B79" s="317"/>
      <c r="C79" s="305" t="s">
        <v>58</v>
      </c>
      <c r="D79" s="327"/>
      <c r="E79" s="327"/>
      <c r="F79" s="328" t="s">
        <v>769</v>
      </c>
      <c r="G79" s="329"/>
      <c r="H79" s="305" t="s">
        <v>770</v>
      </c>
      <c r="I79" s="305" t="s">
        <v>771</v>
      </c>
      <c r="J79" s="305">
        <v>20</v>
      </c>
      <c r="K79" s="319"/>
    </row>
    <row r="80" s="1" customFormat="1" ht="15" customHeight="1">
      <c r="B80" s="317"/>
      <c r="C80" s="305" t="s">
        <v>772</v>
      </c>
      <c r="D80" s="305"/>
      <c r="E80" s="305"/>
      <c r="F80" s="328" t="s">
        <v>769</v>
      </c>
      <c r="G80" s="329"/>
      <c r="H80" s="305" t="s">
        <v>773</v>
      </c>
      <c r="I80" s="305" t="s">
        <v>771</v>
      </c>
      <c r="J80" s="305">
        <v>120</v>
      </c>
      <c r="K80" s="319"/>
    </row>
    <row r="81" s="1" customFormat="1" ht="15" customHeight="1">
      <c r="B81" s="330"/>
      <c r="C81" s="305" t="s">
        <v>774</v>
      </c>
      <c r="D81" s="305"/>
      <c r="E81" s="305"/>
      <c r="F81" s="328" t="s">
        <v>775</v>
      </c>
      <c r="G81" s="329"/>
      <c r="H81" s="305" t="s">
        <v>776</v>
      </c>
      <c r="I81" s="305" t="s">
        <v>771</v>
      </c>
      <c r="J81" s="305">
        <v>50</v>
      </c>
      <c r="K81" s="319"/>
    </row>
    <row r="82" s="1" customFormat="1" ht="15" customHeight="1">
      <c r="B82" s="330"/>
      <c r="C82" s="305" t="s">
        <v>777</v>
      </c>
      <c r="D82" s="305"/>
      <c r="E82" s="305"/>
      <c r="F82" s="328" t="s">
        <v>769</v>
      </c>
      <c r="G82" s="329"/>
      <c r="H82" s="305" t="s">
        <v>778</v>
      </c>
      <c r="I82" s="305" t="s">
        <v>779</v>
      </c>
      <c r="J82" s="305"/>
      <c r="K82" s="319"/>
    </row>
    <row r="83" s="1" customFormat="1" ht="15" customHeight="1">
      <c r="B83" s="330"/>
      <c r="C83" s="331" t="s">
        <v>780</v>
      </c>
      <c r="D83" s="331"/>
      <c r="E83" s="331"/>
      <c r="F83" s="332" t="s">
        <v>775</v>
      </c>
      <c r="G83" s="331"/>
      <c r="H83" s="331" t="s">
        <v>781</v>
      </c>
      <c r="I83" s="331" t="s">
        <v>771</v>
      </c>
      <c r="J83" s="331">
        <v>15</v>
      </c>
      <c r="K83" s="319"/>
    </row>
    <row r="84" s="1" customFormat="1" ht="15" customHeight="1">
      <c r="B84" s="330"/>
      <c r="C84" s="331" t="s">
        <v>782</v>
      </c>
      <c r="D84" s="331"/>
      <c r="E84" s="331"/>
      <c r="F84" s="332" t="s">
        <v>775</v>
      </c>
      <c r="G84" s="331"/>
      <c r="H84" s="331" t="s">
        <v>783</v>
      </c>
      <c r="I84" s="331" t="s">
        <v>771</v>
      </c>
      <c r="J84" s="331">
        <v>15</v>
      </c>
      <c r="K84" s="319"/>
    </row>
    <row r="85" s="1" customFormat="1" ht="15" customHeight="1">
      <c r="B85" s="330"/>
      <c r="C85" s="331" t="s">
        <v>784</v>
      </c>
      <c r="D85" s="331"/>
      <c r="E85" s="331"/>
      <c r="F85" s="332" t="s">
        <v>775</v>
      </c>
      <c r="G85" s="331"/>
      <c r="H85" s="331" t="s">
        <v>785</v>
      </c>
      <c r="I85" s="331" t="s">
        <v>771</v>
      </c>
      <c r="J85" s="331">
        <v>20</v>
      </c>
      <c r="K85" s="319"/>
    </row>
    <row r="86" s="1" customFormat="1" ht="15" customHeight="1">
      <c r="B86" s="330"/>
      <c r="C86" s="331" t="s">
        <v>786</v>
      </c>
      <c r="D86" s="331"/>
      <c r="E86" s="331"/>
      <c r="F86" s="332" t="s">
        <v>775</v>
      </c>
      <c r="G86" s="331"/>
      <c r="H86" s="331" t="s">
        <v>787</v>
      </c>
      <c r="I86" s="331" t="s">
        <v>771</v>
      </c>
      <c r="J86" s="331">
        <v>20</v>
      </c>
      <c r="K86" s="319"/>
    </row>
    <row r="87" s="1" customFormat="1" ht="15" customHeight="1">
      <c r="B87" s="330"/>
      <c r="C87" s="305" t="s">
        <v>788</v>
      </c>
      <c r="D87" s="305"/>
      <c r="E87" s="305"/>
      <c r="F87" s="328" t="s">
        <v>775</v>
      </c>
      <c r="G87" s="329"/>
      <c r="H87" s="305" t="s">
        <v>789</v>
      </c>
      <c r="I87" s="305" t="s">
        <v>771</v>
      </c>
      <c r="J87" s="305">
        <v>50</v>
      </c>
      <c r="K87" s="319"/>
    </row>
    <row r="88" s="1" customFormat="1" ht="15" customHeight="1">
      <c r="B88" s="330"/>
      <c r="C88" s="305" t="s">
        <v>790</v>
      </c>
      <c r="D88" s="305"/>
      <c r="E88" s="305"/>
      <c r="F88" s="328" t="s">
        <v>775</v>
      </c>
      <c r="G88" s="329"/>
      <c r="H88" s="305" t="s">
        <v>791</v>
      </c>
      <c r="I88" s="305" t="s">
        <v>771</v>
      </c>
      <c r="J88" s="305">
        <v>20</v>
      </c>
      <c r="K88" s="319"/>
    </row>
    <row r="89" s="1" customFormat="1" ht="15" customHeight="1">
      <c r="B89" s="330"/>
      <c r="C89" s="305" t="s">
        <v>792</v>
      </c>
      <c r="D89" s="305"/>
      <c r="E89" s="305"/>
      <c r="F89" s="328" t="s">
        <v>775</v>
      </c>
      <c r="G89" s="329"/>
      <c r="H89" s="305" t="s">
        <v>793</v>
      </c>
      <c r="I89" s="305" t="s">
        <v>771</v>
      </c>
      <c r="J89" s="305">
        <v>20</v>
      </c>
      <c r="K89" s="319"/>
    </row>
    <row r="90" s="1" customFormat="1" ht="15" customHeight="1">
      <c r="B90" s="330"/>
      <c r="C90" s="305" t="s">
        <v>794</v>
      </c>
      <c r="D90" s="305"/>
      <c r="E90" s="305"/>
      <c r="F90" s="328" t="s">
        <v>775</v>
      </c>
      <c r="G90" s="329"/>
      <c r="H90" s="305" t="s">
        <v>795</v>
      </c>
      <c r="I90" s="305" t="s">
        <v>771</v>
      </c>
      <c r="J90" s="305">
        <v>50</v>
      </c>
      <c r="K90" s="319"/>
    </row>
    <row r="91" s="1" customFormat="1" ht="15" customHeight="1">
      <c r="B91" s="330"/>
      <c r="C91" s="305" t="s">
        <v>796</v>
      </c>
      <c r="D91" s="305"/>
      <c r="E91" s="305"/>
      <c r="F91" s="328" t="s">
        <v>775</v>
      </c>
      <c r="G91" s="329"/>
      <c r="H91" s="305" t="s">
        <v>796</v>
      </c>
      <c r="I91" s="305" t="s">
        <v>771</v>
      </c>
      <c r="J91" s="305">
        <v>50</v>
      </c>
      <c r="K91" s="319"/>
    </row>
    <row r="92" s="1" customFormat="1" ht="15" customHeight="1">
      <c r="B92" s="330"/>
      <c r="C92" s="305" t="s">
        <v>797</v>
      </c>
      <c r="D92" s="305"/>
      <c r="E92" s="305"/>
      <c r="F92" s="328" t="s">
        <v>775</v>
      </c>
      <c r="G92" s="329"/>
      <c r="H92" s="305" t="s">
        <v>798</v>
      </c>
      <c r="I92" s="305" t="s">
        <v>771</v>
      </c>
      <c r="J92" s="305">
        <v>255</v>
      </c>
      <c r="K92" s="319"/>
    </row>
    <row r="93" s="1" customFormat="1" ht="15" customHeight="1">
      <c r="B93" s="330"/>
      <c r="C93" s="305" t="s">
        <v>799</v>
      </c>
      <c r="D93" s="305"/>
      <c r="E93" s="305"/>
      <c r="F93" s="328" t="s">
        <v>769</v>
      </c>
      <c r="G93" s="329"/>
      <c r="H93" s="305" t="s">
        <v>800</v>
      </c>
      <c r="I93" s="305" t="s">
        <v>801</v>
      </c>
      <c r="J93" s="305"/>
      <c r="K93" s="319"/>
    </row>
    <row r="94" s="1" customFormat="1" ht="15" customHeight="1">
      <c r="B94" s="330"/>
      <c r="C94" s="305" t="s">
        <v>802</v>
      </c>
      <c r="D94" s="305"/>
      <c r="E94" s="305"/>
      <c r="F94" s="328" t="s">
        <v>769</v>
      </c>
      <c r="G94" s="329"/>
      <c r="H94" s="305" t="s">
        <v>803</v>
      </c>
      <c r="I94" s="305" t="s">
        <v>804</v>
      </c>
      <c r="J94" s="305"/>
      <c r="K94" s="319"/>
    </row>
    <row r="95" s="1" customFormat="1" ht="15" customHeight="1">
      <c r="B95" s="330"/>
      <c r="C95" s="305" t="s">
        <v>805</v>
      </c>
      <c r="D95" s="305"/>
      <c r="E95" s="305"/>
      <c r="F95" s="328" t="s">
        <v>769</v>
      </c>
      <c r="G95" s="329"/>
      <c r="H95" s="305" t="s">
        <v>805</v>
      </c>
      <c r="I95" s="305" t="s">
        <v>804</v>
      </c>
      <c r="J95" s="305"/>
      <c r="K95" s="319"/>
    </row>
    <row r="96" s="1" customFormat="1" ht="15" customHeight="1">
      <c r="B96" s="330"/>
      <c r="C96" s="305" t="s">
        <v>43</v>
      </c>
      <c r="D96" s="305"/>
      <c r="E96" s="305"/>
      <c r="F96" s="328" t="s">
        <v>769</v>
      </c>
      <c r="G96" s="329"/>
      <c r="H96" s="305" t="s">
        <v>806</v>
      </c>
      <c r="I96" s="305" t="s">
        <v>804</v>
      </c>
      <c r="J96" s="305"/>
      <c r="K96" s="319"/>
    </row>
    <row r="97" s="1" customFormat="1" ht="15" customHeight="1">
      <c r="B97" s="330"/>
      <c r="C97" s="305" t="s">
        <v>53</v>
      </c>
      <c r="D97" s="305"/>
      <c r="E97" s="305"/>
      <c r="F97" s="328" t="s">
        <v>769</v>
      </c>
      <c r="G97" s="329"/>
      <c r="H97" s="305" t="s">
        <v>807</v>
      </c>
      <c r="I97" s="305" t="s">
        <v>804</v>
      </c>
      <c r="J97" s="305"/>
      <c r="K97" s="319"/>
    </row>
    <row r="98" s="1" customFormat="1" ht="15" customHeight="1">
      <c r="B98" s="333"/>
      <c r="C98" s="334"/>
      <c r="D98" s="334"/>
      <c r="E98" s="334"/>
      <c r="F98" s="334"/>
      <c r="G98" s="334"/>
      <c r="H98" s="334"/>
      <c r="I98" s="334"/>
      <c r="J98" s="334"/>
      <c r="K98" s="335"/>
    </row>
    <row r="99" s="1" customFormat="1" ht="18.75" customHeight="1">
      <c r="B99" s="336"/>
      <c r="C99" s="337"/>
      <c r="D99" s="337"/>
      <c r="E99" s="337"/>
      <c r="F99" s="337"/>
      <c r="G99" s="337"/>
      <c r="H99" s="337"/>
      <c r="I99" s="337"/>
      <c r="J99" s="337"/>
      <c r="K99" s="336"/>
    </row>
    <row r="100" s="1" customFormat="1" ht="18.75" customHeight="1">
      <c r="B100" s="313"/>
      <c r="C100" s="313"/>
      <c r="D100" s="313"/>
      <c r="E100" s="313"/>
      <c r="F100" s="313"/>
      <c r="G100" s="313"/>
      <c r="H100" s="313"/>
      <c r="I100" s="313"/>
      <c r="J100" s="313"/>
      <c r="K100" s="313"/>
    </row>
    <row r="101" s="1" customFormat="1" ht="7.5" customHeight="1">
      <c r="B101" s="314"/>
      <c r="C101" s="315"/>
      <c r="D101" s="315"/>
      <c r="E101" s="315"/>
      <c r="F101" s="315"/>
      <c r="G101" s="315"/>
      <c r="H101" s="315"/>
      <c r="I101" s="315"/>
      <c r="J101" s="315"/>
      <c r="K101" s="316"/>
    </row>
    <row r="102" s="1" customFormat="1" ht="45" customHeight="1">
      <c r="B102" s="317"/>
      <c r="C102" s="318" t="s">
        <v>808</v>
      </c>
      <c r="D102" s="318"/>
      <c r="E102" s="318"/>
      <c r="F102" s="318"/>
      <c r="G102" s="318"/>
      <c r="H102" s="318"/>
      <c r="I102" s="318"/>
      <c r="J102" s="318"/>
      <c r="K102" s="319"/>
    </row>
    <row r="103" s="1" customFormat="1" ht="17.25" customHeight="1">
      <c r="B103" s="317"/>
      <c r="C103" s="320" t="s">
        <v>763</v>
      </c>
      <c r="D103" s="320"/>
      <c r="E103" s="320"/>
      <c r="F103" s="320" t="s">
        <v>764</v>
      </c>
      <c r="G103" s="321"/>
      <c r="H103" s="320" t="s">
        <v>59</v>
      </c>
      <c r="I103" s="320" t="s">
        <v>62</v>
      </c>
      <c r="J103" s="320" t="s">
        <v>765</v>
      </c>
      <c r="K103" s="319"/>
    </row>
    <row r="104" s="1" customFormat="1" ht="17.25" customHeight="1">
      <c r="B104" s="317"/>
      <c r="C104" s="322" t="s">
        <v>766</v>
      </c>
      <c r="D104" s="322"/>
      <c r="E104" s="322"/>
      <c r="F104" s="323" t="s">
        <v>767</v>
      </c>
      <c r="G104" s="324"/>
      <c r="H104" s="322"/>
      <c r="I104" s="322"/>
      <c r="J104" s="322" t="s">
        <v>768</v>
      </c>
      <c r="K104" s="319"/>
    </row>
    <row r="105" s="1" customFormat="1" ht="5.25" customHeight="1">
      <c r="B105" s="317"/>
      <c r="C105" s="320"/>
      <c r="D105" s="320"/>
      <c r="E105" s="320"/>
      <c r="F105" s="320"/>
      <c r="G105" s="338"/>
      <c r="H105" s="320"/>
      <c r="I105" s="320"/>
      <c r="J105" s="320"/>
      <c r="K105" s="319"/>
    </row>
    <row r="106" s="1" customFormat="1" ht="15" customHeight="1">
      <c r="B106" s="317"/>
      <c r="C106" s="305" t="s">
        <v>58</v>
      </c>
      <c r="D106" s="327"/>
      <c r="E106" s="327"/>
      <c r="F106" s="328" t="s">
        <v>769</v>
      </c>
      <c r="G106" s="305"/>
      <c r="H106" s="305" t="s">
        <v>809</v>
      </c>
      <c r="I106" s="305" t="s">
        <v>771</v>
      </c>
      <c r="J106" s="305">
        <v>20</v>
      </c>
      <c r="K106" s="319"/>
    </row>
    <row r="107" s="1" customFormat="1" ht="15" customHeight="1">
      <c r="B107" s="317"/>
      <c r="C107" s="305" t="s">
        <v>772</v>
      </c>
      <c r="D107" s="305"/>
      <c r="E107" s="305"/>
      <c r="F107" s="328" t="s">
        <v>769</v>
      </c>
      <c r="G107" s="305"/>
      <c r="H107" s="305" t="s">
        <v>809</v>
      </c>
      <c r="I107" s="305" t="s">
        <v>771</v>
      </c>
      <c r="J107" s="305">
        <v>120</v>
      </c>
      <c r="K107" s="319"/>
    </row>
    <row r="108" s="1" customFormat="1" ht="15" customHeight="1">
      <c r="B108" s="330"/>
      <c r="C108" s="305" t="s">
        <v>774</v>
      </c>
      <c r="D108" s="305"/>
      <c r="E108" s="305"/>
      <c r="F108" s="328" t="s">
        <v>775</v>
      </c>
      <c r="G108" s="305"/>
      <c r="H108" s="305" t="s">
        <v>809</v>
      </c>
      <c r="I108" s="305" t="s">
        <v>771</v>
      </c>
      <c r="J108" s="305">
        <v>50</v>
      </c>
      <c r="K108" s="319"/>
    </row>
    <row r="109" s="1" customFormat="1" ht="15" customHeight="1">
      <c r="B109" s="330"/>
      <c r="C109" s="305" t="s">
        <v>777</v>
      </c>
      <c r="D109" s="305"/>
      <c r="E109" s="305"/>
      <c r="F109" s="328" t="s">
        <v>769</v>
      </c>
      <c r="G109" s="305"/>
      <c r="H109" s="305" t="s">
        <v>809</v>
      </c>
      <c r="I109" s="305" t="s">
        <v>779</v>
      </c>
      <c r="J109" s="305"/>
      <c r="K109" s="319"/>
    </row>
    <row r="110" s="1" customFormat="1" ht="15" customHeight="1">
      <c r="B110" s="330"/>
      <c r="C110" s="305" t="s">
        <v>788</v>
      </c>
      <c r="D110" s="305"/>
      <c r="E110" s="305"/>
      <c r="F110" s="328" t="s">
        <v>775</v>
      </c>
      <c r="G110" s="305"/>
      <c r="H110" s="305" t="s">
        <v>809</v>
      </c>
      <c r="I110" s="305" t="s">
        <v>771</v>
      </c>
      <c r="J110" s="305">
        <v>50</v>
      </c>
      <c r="K110" s="319"/>
    </row>
    <row r="111" s="1" customFormat="1" ht="15" customHeight="1">
      <c r="B111" s="330"/>
      <c r="C111" s="305" t="s">
        <v>796</v>
      </c>
      <c r="D111" s="305"/>
      <c r="E111" s="305"/>
      <c r="F111" s="328" t="s">
        <v>775</v>
      </c>
      <c r="G111" s="305"/>
      <c r="H111" s="305" t="s">
        <v>809</v>
      </c>
      <c r="I111" s="305" t="s">
        <v>771</v>
      </c>
      <c r="J111" s="305">
        <v>50</v>
      </c>
      <c r="K111" s="319"/>
    </row>
    <row r="112" s="1" customFormat="1" ht="15" customHeight="1">
      <c r="B112" s="330"/>
      <c r="C112" s="305" t="s">
        <v>794</v>
      </c>
      <c r="D112" s="305"/>
      <c r="E112" s="305"/>
      <c r="F112" s="328" t="s">
        <v>775</v>
      </c>
      <c r="G112" s="305"/>
      <c r="H112" s="305" t="s">
        <v>809</v>
      </c>
      <c r="I112" s="305" t="s">
        <v>771</v>
      </c>
      <c r="J112" s="305">
        <v>50</v>
      </c>
      <c r="K112" s="319"/>
    </row>
    <row r="113" s="1" customFormat="1" ht="15" customHeight="1">
      <c r="B113" s="330"/>
      <c r="C113" s="305" t="s">
        <v>58</v>
      </c>
      <c r="D113" s="305"/>
      <c r="E113" s="305"/>
      <c r="F113" s="328" t="s">
        <v>769</v>
      </c>
      <c r="G113" s="305"/>
      <c r="H113" s="305" t="s">
        <v>810</v>
      </c>
      <c r="I113" s="305" t="s">
        <v>771</v>
      </c>
      <c r="J113" s="305">
        <v>20</v>
      </c>
      <c r="K113" s="319"/>
    </row>
    <row r="114" s="1" customFormat="1" ht="15" customHeight="1">
      <c r="B114" s="330"/>
      <c r="C114" s="305" t="s">
        <v>811</v>
      </c>
      <c r="D114" s="305"/>
      <c r="E114" s="305"/>
      <c r="F114" s="328" t="s">
        <v>769</v>
      </c>
      <c r="G114" s="305"/>
      <c r="H114" s="305" t="s">
        <v>812</v>
      </c>
      <c r="I114" s="305" t="s">
        <v>771</v>
      </c>
      <c r="J114" s="305">
        <v>120</v>
      </c>
      <c r="K114" s="319"/>
    </row>
    <row r="115" s="1" customFormat="1" ht="15" customHeight="1">
      <c r="B115" s="330"/>
      <c r="C115" s="305" t="s">
        <v>43</v>
      </c>
      <c r="D115" s="305"/>
      <c r="E115" s="305"/>
      <c r="F115" s="328" t="s">
        <v>769</v>
      </c>
      <c r="G115" s="305"/>
      <c r="H115" s="305" t="s">
        <v>813</v>
      </c>
      <c r="I115" s="305" t="s">
        <v>804</v>
      </c>
      <c r="J115" s="305"/>
      <c r="K115" s="319"/>
    </row>
    <row r="116" s="1" customFormat="1" ht="15" customHeight="1">
      <c r="B116" s="330"/>
      <c r="C116" s="305" t="s">
        <v>53</v>
      </c>
      <c r="D116" s="305"/>
      <c r="E116" s="305"/>
      <c r="F116" s="328" t="s">
        <v>769</v>
      </c>
      <c r="G116" s="305"/>
      <c r="H116" s="305" t="s">
        <v>814</v>
      </c>
      <c r="I116" s="305" t="s">
        <v>804</v>
      </c>
      <c r="J116" s="305"/>
      <c r="K116" s="319"/>
    </row>
    <row r="117" s="1" customFormat="1" ht="15" customHeight="1">
      <c r="B117" s="330"/>
      <c r="C117" s="305" t="s">
        <v>62</v>
      </c>
      <c r="D117" s="305"/>
      <c r="E117" s="305"/>
      <c r="F117" s="328" t="s">
        <v>769</v>
      </c>
      <c r="G117" s="305"/>
      <c r="H117" s="305" t="s">
        <v>815</v>
      </c>
      <c r="I117" s="305" t="s">
        <v>816</v>
      </c>
      <c r="J117" s="305"/>
      <c r="K117" s="319"/>
    </row>
    <row r="118" s="1" customFormat="1" ht="15" customHeight="1">
      <c r="B118" s="333"/>
      <c r="C118" s="339"/>
      <c r="D118" s="339"/>
      <c r="E118" s="339"/>
      <c r="F118" s="339"/>
      <c r="G118" s="339"/>
      <c r="H118" s="339"/>
      <c r="I118" s="339"/>
      <c r="J118" s="339"/>
      <c r="K118" s="335"/>
    </row>
    <row r="119" s="1" customFormat="1" ht="18.75" customHeight="1">
      <c r="B119" s="340"/>
      <c r="C119" s="341"/>
      <c r="D119" s="341"/>
      <c r="E119" s="341"/>
      <c r="F119" s="342"/>
      <c r="G119" s="341"/>
      <c r="H119" s="341"/>
      <c r="I119" s="341"/>
      <c r="J119" s="341"/>
      <c r="K119" s="340"/>
    </row>
    <row r="120" s="1" customFormat="1" ht="18.75" customHeight="1">
      <c r="B120" s="313"/>
      <c r="C120" s="313"/>
      <c r="D120" s="313"/>
      <c r="E120" s="313"/>
      <c r="F120" s="313"/>
      <c r="G120" s="313"/>
      <c r="H120" s="313"/>
      <c r="I120" s="313"/>
      <c r="J120" s="313"/>
      <c r="K120" s="313"/>
    </row>
    <row r="121" s="1" customFormat="1" ht="7.5" customHeight="1">
      <c r="B121" s="343"/>
      <c r="C121" s="344"/>
      <c r="D121" s="344"/>
      <c r="E121" s="344"/>
      <c r="F121" s="344"/>
      <c r="G121" s="344"/>
      <c r="H121" s="344"/>
      <c r="I121" s="344"/>
      <c r="J121" s="344"/>
      <c r="K121" s="345"/>
    </row>
    <row r="122" s="1" customFormat="1" ht="45" customHeight="1">
      <c r="B122" s="346"/>
      <c r="C122" s="296" t="s">
        <v>817</v>
      </c>
      <c r="D122" s="296"/>
      <c r="E122" s="296"/>
      <c r="F122" s="296"/>
      <c r="G122" s="296"/>
      <c r="H122" s="296"/>
      <c r="I122" s="296"/>
      <c r="J122" s="296"/>
      <c r="K122" s="347"/>
    </row>
    <row r="123" s="1" customFormat="1" ht="17.25" customHeight="1">
      <c r="B123" s="348"/>
      <c r="C123" s="320" t="s">
        <v>763</v>
      </c>
      <c r="D123" s="320"/>
      <c r="E123" s="320"/>
      <c r="F123" s="320" t="s">
        <v>764</v>
      </c>
      <c r="G123" s="321"/>
      <c r="H123" s="320" t="s">
        <v>59</v>
      </c>
      <c r="I123" s="320" t="s">
        <v>62</v>
      </c>
      <c r="J123" s="320" t="s">
        <v>765</v>
      </c>
      <c r="K123" s="349"/>
    </row>
    <row r="124" s="1" customFormat="1" ht="17.25" customHeight="1">
      <c r="B124" s="348"/>
      <c r="C124" s="322" t="s">
        <v>766</v>
      </c>
      <c r="D124" s="322"/>
      <c r="E124" s="322"/>
      <c r="F124" s="323" t="s">
        <v>767</v>
      </c>
      <c r="G124" s="324"/>
      <c r="H124" s="322"/>
      <c r="I124" s="322"/>
      <c r="J124" s="322" t="s">
        <v>768</v>
      </c>
      <c r="K124" s="349"/>
    </row>
    <row r="125" s="1" customFormat="1" ht="5.25" customHeight="1">
      <c r="B125" s="350"/>
      <c r="C125" s="325"/>
      <c r="D125" s="325"/>
      <c r="E125" s="325"/>
      <c r="F125" s="325"/>
      <c r="G125" s="351"/>
      <c r="H125" s="325"/>
      <c r="I125" s="325"/>
      <c r="J125" s="325"/>
      <c r="K125" s="352"/>
    </row>
    <row r="126" s="1" customFormat="1" ht="15" customHeight="1">
      <c r="B126" s="350"/>
      <c r="C126" s="305" t="s">
        <v>772</v>
      </c>
      <c r="D126" s="327"/>
      <c r="E126" s="327"/>
      <c r="F126" s="328" t="s">
        <v>769</v>
      </c>
      <c r="G126" s="305"/>
      <c r="H126" s="305" t="s">
        <v>809</v>
      </c>
      <c r="I126" s="305" t="s">
        <v>771</v>
      </c>
      <c r="J126" s="305">
        <v>120</v>
      </c>
      <c r="K126" s="353"/>
    </row>
    <row r="127" s="1" customFormat="1" ht="15" customHeight="1">
      <c r="B127" s="350"/>
      <c r="C127" s="305" t="s">
        <v>818</v>
      </c>
      <c r="D127" s="305"/>
      <c r="E127" s="305"/>
      <c r="F127" s="328" t="s">
        <v>769</v>
      </c>
      <c r="G127" s="305"/>
      <c r="H127" s="305" t="s">
        <v>819</v>
      </c>
      <c r="I127" s="305" t="s">
        <v>771</v>
      </c>
      <c r="J127" s="305" t="s">
        <v>820</v>
      </c>
      <c r="K127" s="353"/>
    </row>
    <row r="128" s="1" customFormat="1" ht="15" customHeight="1">
      <c r="B128" s="350"/>
      <c r="C128" s="305" t="s">
        <v>717</v>
      </c>
      <c r="D128" s="305"/>
      <c r="E128" s="305"/>
      <c r="F128" s="328" t="s">
        <v>769</v>
      </c>
      <c r="G128" s="305"/>
      <c r="H128" s="305" t="s">
        <v>821</v>
      </c>
      <c r="I128" s="305" t="s">
        <v>771</v>
      </c>
      <c r="J128" s="305" t="s">
        <v>820</v>
      </c>
      <c r="K128" s="353"/>
    </row>
    <row r="129" s="1" customFormat="1" ht="15" customHeight="1">
      <c r="B129" s="350"/>
      <c r="C129" s="305" t="s">
        <v>780</v>
      </c>
      <c r="D129" s="305"/>
      <c r="E129" s="305"/>
      <c r="F129" s="328" t="s">
        <v>775</v>
      </c>
      <c r="G129" s="305"/>
      <c r="H129" s="305" t="s">
        <v>781</v>
      </c>
      <c r="I129" s="305" t="s">
        <v>771</v>
      </c>
      <c r="J129" s="305">
        <v>15</v>
      </c>
      <c r="K129" s="353"/>
    </row>
    <row r="130" s="1" customFormat="1" ht="15" customHeight="1">
      <c r="B130" s="350"/>
      <c r="C130" s="331" t="s">
        <v>782</v>
      </c>
      <c r="D130" s="331"/>
      <c r="E130" s="331"/>
      <c r="F130" s="332" t="s">
        <v>775</v>
      </c>
      <c r="G130" s="331"/>
      <c r="H130" s="331" t="s">
        <v>783</v>
      </c>
      <c r="I130" s="331" t="s">
        <v>771</v>
      </c>
      <c r="J130" s="331">
        <v>15</v>
      </c>
      <c r="K130" s="353"/>
    </row>
    <row r="131" s="1" customFormat="1" ht="15" customHeight="1">
      <c r="B131" s="350"/>
      <c r="C131" s="331" t="s">
        <v>784</v>
      </c>
      <c r="D131" s="331"/>
      <c r="E131" s="331"/>
      <c r="F131" s="332" t="s">
        <v>775</v>
      </c>
      <c r="G131" s="331"/>
      <c r="H131" s="331" t="s">
        <v>785</v>
      </c>
      <c r="I131" s="331" t="s">
        <v>771</v>
      </c>
      <c r="J131" s="331">
        <v>20</v>
      </c>
      <c r="K131" s="353"/>
    </row>
    <row r="132" s="1" customFormat="1" ht="15" customHeight="1">
      <c r="B132" s="350"/>
      <c r="C132" s="331" t="s">
        <v>786</v>
      </c>
      <c r="D132" s="331"/>
      <c r="E132" s="331"/>
      <c r="F132" s="332" t="s">
        <v>775</v>
      </c>
      <c r="G132" s="331"/>
      <c r="H132" s="331" t="s">
        <v>787</v>
      </c>
      <c r="I132" s="331" t="s">
        <v>771</v>
      </c>
      <c r="J132" s="331">
        <v>20</v>
      </c>
      <c r="K132" s="353"/>
    </row>
    <row r="133" s="1" customFormat="1" ht="15" customHeight="1">
      <c r="B133" s="350"/>
      <c r="C133" s="305" t="s">
        <v>774</v>
      </c>
      <c r="D133" s="305"/>
      <c r="E133" s="305"/>
      <c r="F133" s="328" t="s">
        <v>775</v>
      </c>
      <c r="G133" s="305"/>
      <c r="H133" s="305" t="s">
        <v>809</v>
      </c>
      <c r="I133" s="305" t="s">
        <v>771</v>
      </c>
      <c r="J133" s="305">
        <v>50</v>
      </c>
      <c r="K133" s="353"/>
    </row>
    <row r="134" s="1" customFormat="1" ht="15" customHeight="1">
      <c r="B134" s="350"/>
      <c r="C134" s="305" t="s">
        <v>788</v>
      </c>
      <c r="D134" s="305"/>
      <c r="E134" s="305"/>
      <c r="F134" s="328" t="s">
        <v>775</v>
      </c>
      <c r="G134" s="305"/>
      <c r="H134" s="305" t="s">
        <v>809</v>
      </c>
      <c r="I134" s="305" t="s">
        <v>771</v>
      </c>
      <c r="J134" s="305">
        <v>50</v>
      </c>
      <c r="K134" s="353"/>
    </row>
    <row r="135" s="1" customFormat="1" ht="15" customHeight="1">
      <c r="B135" s="350"/>
      <c r="C135" s="305" t="s">
        <v>794</v>
      </c>
      <c r="D135" s="305"/>
      <c r="E135" s="305"/>
      <c r="F135" s="328" t="s">
        <v>775</v>
      </c>
      <c r="G135" s="305"/>
      <c r="H135" s="305" t="s">
        <v>809</v>
      </c>
      <c r="I135" s="305" t="s">
        <v>771</v>
      </c>
      <c r="J135" s="305">
        <v>50</v>
      </c>
      <c r="K135" s="353"/>
    </row>
    <row r="136" s="1" customFormat="1" ht="15" customHeight="1">
      <c r="B136" s="350"/>
      <c r="C136" s="305" t="s">
        <v>796</v>
      </c>
      <c r="D136" s="305"/>
      <c r="E136" s="305"/>
      <c r="F136" s="328" t="s">
        <v>775</v>
      </c>
      <c r="G136" s="305"/>
      <c r="H136" s="305" t="s">
        <v>809</v>
      </c>
      <c r="I136" s="305" t="s">
        <v>771</v>
      </c>
      <c r="J136" s="305">
        <v>50</v>
      </c>
      <c r="K136" s="353"/>
    </row>
    <row r="137" s="1" customFormat="1" ht="15" customHeight="1">
      <c r="B137" s="350"/>
      <c r="C137" s="305" t="s">
        <v>797</v>
      </c>
      <c r="D137" s="305"/>
      <c r="E137" s="305"/>
      <c r="F137" s="328" t="s">
        <v>775</v>
      </c>
      <c r="G137" s="305"/>
      <c r="H137" s="305" t="s">
        <v>822</v>
      </c>
      <c r="I137" s="305" t="s">
        <v>771</v>
      </c>
      <c r="J137" s="305">
        <v>255</v>
      </c>
      <c r="K137" s="353"/>
    </row>
    <row r="138" s="1" customFormat="1" ht="15" customHeight="1">
      <c r="B138" s="350"/>
      <c r="C138" s="305" t="s">
        <v>799</v>
      </c>
      <c r="D138" s="305"/>
      <c r="E138" s="305"/>
      <c r="F138" s="328" t="s">
        <v>769</v>
      </c>
      <c r="G138" s="305"/>
      <c r="H138" s="305" t="s">
        <v>823</v>
      </c>
      <c r="I138" s="305" t="s">
        <v>801</v>
      </c>
      <c r="J138" s="305"/>
      <c r="K138" s="353"/>
    </row>
    <row r="139" s="1" customFormat="1" ht="15" customHeight="1">
      <c r="B139" s="350"/>
      <c r="C139" s="305" t="s">
        <v>802</v>
      </c>
      <c r="D139" s="305"/>
      <c r="E139" s="305"/>
      <c r="F139" s="328" t="s">
        <v>769</v>
      </c>
      <c r="G139" s="305"/>
      <c r="H139" s="305" t="s">
        <v>824</v>
      </c>
      <c r="I139" s="305" t="s">
        <v>804</v>
      </c>
      <c r="J139" s="305"/>
      <c r="K139" s="353"/>
    </row>
    <row r="140" s="1" customFormat="1" ht="15" customHeight="1">
      <c r="B140" s="350"/>
      <c r="C140" s="305" t="s">
        <v>805</v>
      </c>
      <c r="D140" s="305"/>
      <c r="E140" s="305"/>
      <c r="F140" s="328" t="s">
        <v>769</v>
      </c>
      <c r="G140" s="305"/>
      <c r="H140" s="305" t="s">
        <v>805</v>
      </c>
      <c r="I140" s="305" t="s">
        <v>804</v>
      </c>
      <c r="J140" s="305"/>
      <c r="K140" s="353"/>
    </row>
    <row r="141" s="1" customFormat="1" ht="15" customHeight="1">
      <c r="B141" s="350"/>
      <c r="C141" s="305" t="s">
        <v>43</v>
      </c>
      <c r="D141" s="305"/>
      <c r="E141" s="305"/>
      <c r="F141" s="328" t="s">
        <v>769</v>
      </c>
      <c r="G141" s="305"/>
      <c r="H141" s="305" t="s">
        <v>825</v>
      </c>
      <c r="I141" s="305" t="s">
        <v>804</v>
      </c>
      <c r="J141" s="305"/>
      <c r="K141" s="353"/>
    </row>
    <row r="142" s="1" customFormat="1" ht="15" customHeight="1">
      <c r="B142" s="350"/>
      <c r="C142" s="305" t="s">
        <v>826</v>
      </c>
      <c r="D142" s="305"/>
      <c r="E142" s="305"/>
      <c r="F142" s="328" t="s">
        <v>769</v>
      </c>
      <c r="G142" s="305"/>
      <c r="H142" s="305" t="s">
        <v>827</v>
      </c>
      <c r="I142" s="305" t="s">
        <v>804</v>
      </c>
      <c r="J142" s="305"/>
      <c r="K142" s="353"/>
    </row>
    <row r="143" s="1" customFormat="1" ht="15" customHeight="1">
      <c r="B143" s="354"/>
      <c r="C143" s="355"/>
      <c r="D143" s="355"/>
      <c r="E143" s="355"/>
      <c r="F143" s="355"/>
      <c r="G143" s="355"/>
      <c r="H143" s="355"/>
      <c r="I143" s="355"/>
      <c r="J143" s="355"/>
      <c r="K143" s="356"/>
    </row>
    <row r="144" s="1" customFormat="1" ht="18.75" customHeight="1">
      <c r="B144" s="341"/>
      <c r="C144" s="341"/>
      <c r="D144" s="341"/>
      <c r="E144" s="341"/>
      <c r="F144" s="342"/>
      <c r="G144" s="341"/>
      <c r="H144" s="341"/>
      <c r="I144" s="341"/>
      <c r="J144" s="341"/>
      <c r="K144" s="341"/>
    </row>
    <row r="145" s="1" customFormat="1" ht="18.75" customHeight="1">
      <c r="B145" s="313"/>
      <c r="C145" s="313"/>
      <c r="D145" s="313"/>
      <c r="E145" s="313"/>
      <c r="F145" s="313"/>
      <c r="G145" s="313"/>
      <c r="H145" s="313"/>
      <c r="I145" s="313"/>
      <c r="J145" s="313"/>
      <c r="K145" s="313"/>
    </row>
    <row r="146" s="1" customFormat="1" ht="7.5" customHeight="1">
      <c r="B146" s="314"/>
      <c r="C146" s="315"/>
      <c r="D146" s="315"/>
      <c r="E146" s="315"/>
      <c r="F146" s="315"/>
      <c r="G146" s="315"/>
      <c r="H146" s="315"/>
      <c r="I146" s="315"/>
      <c r="J146" s="315"/>
      <c r="K146" s="316"/>
    </row>
    <row r="147" s="1" customFormat="1" ht="45" customHeight="1">
      <c r="B147" s="317"/>
      <c r="C147" s="318" t="s">
        <v>828</v>
      </c>
      <c r="D147" s="318"/>
      <c r="E147" s="318"/>
      <c r="F147" s="318"/>
      <c r="G147" s="318"/>
      <c r="H147" s="318"/>
      <c r="I147" s="318"/>
      <c r="J147" s="318"/>
      <c r="K147" s="319"/>
    </row>
    <row r="148" s="1" customFormat="1" ht="17.25" customHeight="1">
      <c r="B148" s="317"/>
      <c r="C148" s="320" t="s">
        <v>763</v>
      </c>
      <c r="D148" s="320"/>
      <c r="E148" s="320"/>
      <c r="F148" s="320" t="s">
        <v>764</v>
      </c>
      <c r="G148" s="321"/>
      <c r="H148" s="320" t="s">
        <v>59</v>
      </c>
      <c r="I148" s="320" t="s">
        <v>62</v>
      </c>
      <c r="J148" s="320" t="s">
        <v>765</v>
      </c>
      <c r="K148" s="319"/>
    </row>
    <row r="149" s="1" customFormat="1" ht="17.25" customHeight="1">
      <c r="B149" s="317"/>
      <c r="C149" s="322" t="s">
        <v>766</v>
      </c>
      <c r="D149" s="322"/>
      <c r="E149" s="322"/>
      <c r="F149" s="323" t="s">
        <v>767</v>
      </c>
      <c r="G149" s="324"/>
      <c r="H149" s="322"/>
      <c r="I149" s="322"/>
      <c r="J149" s="322" t="s">
        <v>768</v>
      </c>
      <c r="K149" s="319"/>
    </row>
    <row r="150" s="1" customFormat="1" ht="5.25" customHeight="1">
      <c r="B150" s="330"/>
      <c r="C150" s="325"/>
      <c r="D150" s="325"/>
      <c r="E150" s="325"/>
      <c r="F150" s="325"/>
      <c r="G150" s="326"/>
      <c r="H150" s="325"/>
      <c r="I150" s="325"/>
      <c r="J150" s="325"/>
      <c r="K150" s="353"/>
    </row>
    <row r="151" s="1" customFormat="1" ht="15" customHeight="1">
      <c r="B151" s="330"/>
      <c r="C151" s="357" t="s">
        <v>772</v>
      </c>
      <c r="D151" s="305"/>
      <c r="E151" s="305"/>
      <c r="F151" s="358" t="s">
        <v>769</v>
      </c>
      <c r="G151" s="305"/>
      <c r="H151" s="357" t="s">
        <v>809</v>
      </c>
      <c r="I151" s="357" t="s">
        <v>771</v>
      </c>
      <c r="J151" s="357">
        <v>120</v>
      </c>
      <c r="K151" s="353"/>
    </row>
    <row r="152" s="1" customFormat="1" ht="15" customHeight="1">
      <c r="B152" s="330"/>
      <c r="C152" s="357" t="s">
        <v>818</v>
      </c>
      <c r="D152" s="305"/>
      <c r="E152" s="305"/>
      <c r="F152" s="358" t="s">
        <v>769</v>
      </c>
      <c r="G152" s="305"/>
      <c r="H152" s="357" t="s">
        <v>829</v>
      </c>
      <c r="I152" s="357" t="s">
        <v>771</v>
      </c>
      <c r="J152" s="357" t="s">
        <v>820</v>
      </c>
      <c r="K152" s="353"/>
    </row>
    <row r="153" s="1" customFormat="1" ht="15" customHeight="1">
      <c r="B153" s="330"/>
      <c r="C153" s="357" t="s">
        <v>717</v>
      </c>
      <c r="D153" s="305"/>
      <c r="E153" s="305"/>
      <c r="F153" s="358" t="s">
        <v>769</v>
      </c>
      <c r="G153" s="305"/>
      <c r="H153" s="357" t="s">
        <v>830</v>
      </c>
      <c r="I153" s="357" t="s">
        <v>771</v>
      </c>
      <c r="J153" s="357" t="s">
        <v>820</v>
      </c>
      <c r="K153" s="353"/>
    </row>
    <row r="154" s="1" customFormat="1" ht="15" customHeight="1">
      <c r="B154" s="330"/>
      <c r="C154" s="357" t="s">
        <v>774</v>
      </c>
      <c r="D154" s="305"/>
      <c r="E154" s="305"/>
      <c r="F154" s="358" t="s">
        <v>775</v>
      </c>
      <c r="G154" s="305"/>
      <c r="H154" s="357" t="s">
        <v>809</v>
      </c>
      <c r="I154" s="357" t="s">
        <v>771</v>
      </c>
      <c r="J154" s="357">
        <v>50</v>
      </c>
      <c r="K154" s="353"/>
    </row>
    <row r="155" s="1" customFormat="1" ht="15" customHeight="1">
      <c r="B155" s="330"/>
      <c r="C155" s="357" t="s">
        <v>777</v>
      </c>
      <c r="D155" s="305"/>
      <c r="E155" s="305"/>
      <c r="F155" s="358" t="s">
        <v>769</v>
      </c>
      <c r="G155" s="305"/>
      <c r="H155" s="357" t="s">
        <v>809</v>
      </c>
      <c r="I155" s="357" t="s">
        <v>779</v>
      </c>
      <c r="J155" s="357"/>
      <c r="K155" s="353"/>
    </row>
    <row r="156" s="1" customFormat="1" ht="15" customHeight="1">
      <c r="B156" s="330"/>
      <c r="C156" s="357" t="s">
        <v>788</v>
      </c>
      <c r="D156" s="305"/>
      <c r="E156" s="305"/>
      <c r="F156" s="358" t="s">
        <v>775</v>
      </c>
      <c r="G156" s="305"/>
      <c r="H156" s="357" t="s">
        <v>809</v>
      </c>
      <c r="I156" s="357" t="s">
        <v>771</v>
      </c>
      <c r="J156" s="357">
        <v>50</v>
      </c>
      <c r="K156" s="353"/>
    </row>
    <row r="157" s="1" customFormat="1" ht="15" customHeight="1">
      <c r="B157" s="330"/>
      <c r="C157" s="357" t="s">
        <v>796</v>
      </c>
      <c r="D157" s="305"/>
      <c r="E157" s="305"/>
      <c r="F157" s="358" t="s">
        <v>775</v>
      </c>
      <c r="G157" s="305"/>
      <c r="H157" s="357" t="s">
        <v>809</v>
      </c>
      <c r="I157" s="357" t="s">
        <v>771</v>
      </c>
      <c r="J157" s="357">
        <v>50</v>
      </c>
      <c r="K157" s="353"/>
    </row>
    <row r="158" s="1" customFormat="1" ht="15" customHeight="1">
      <c r="B158" s="330"/>
      <c r="C158" s="357" t="s">
        <v>794</v>
      </c>
      <c r="D158" s="305"/>
      <c r="E158" s="305"/>
      <c r="F158" s="358" t="s">
        <v>775</v>
      </c>
      <c r="G158" s="305"/>
      <c r="H158" s="357" t="s">
        <v>809</v>
      </c>
      <c r="I158" s="357" t="s">
        <v>771</v>
      </c>
      <c r="J158" s="357">
        <v>50</v>
      </c>
      <c r="K158" s="353"/>
    </row>
    <row r="159" s="1" customFormat="1" ht="15" customHeight="1">
      <c r="B159" s="330"/>
      <c r="C159" s="357" t="s">
        <v>110</v>
      </c>
      <c r="D159" s="305"/>
      <c r="E159" s="305"/>
      <c r="F159" s="358" t="s">
        <v>769</v>
      </c>
      <c r="G159" s="305"/>
      <c r="H159" s="357" t="s">
        <v>831</v>
      </c>
      <c r="I159" s="357" t="s">
        <v>771</v>
      </c>
      <c r="J159" s="357" t="s">
        <v>832</v>
      </c>
      <c r="K159" s="353"/>
    </row>
    <row r="160" s="1" customFormat="1" ht="15" customHeight="1">
      <c r="B160" s="330"/>
      <c r="C160" s="357" t="s">
        <v>833</v>
      </c>
      <c r="D160" s="305"/>
      <c r="E160" s="305"/>
      <c r="F160" s="358" t="s">
        <v>769</v>
      </c>
      <c r="G160" s="305"/>
      <c r="H160" s="357" t="s">
        <v>834</v>
      </c>
      <c r="I160" s="357" t="s">
        <v>804</v>
      </c>
      <c r="J160" s="357"/>
      <c r="K160" s="353"/>
    </row>
    <row r="161" s="1" customFormat="1" ht="15" customHeight="1">
      <c r="B161" s="359"/>
      <c r="C161" s="339"/>
      <c r="D161" s="339"/>
      <c r="E161" s="339"/>
      <c r="F161" s="339"/>
      <c r="G161" s="339"/>
      <c r="H161" s="339"/>
      <c r="I161" s="339"/>
      <c r="J161" s="339"/>
      <c r="K161" s="360"/>
    </row>
    <row r="162" s="1" customFormat="1" ht="18.75" customHeight="1">
      <c r="B162" s="341"/>
      <c r="C162" s="351"/>
      <c r="D162" s="351"/>
      <c r="E162" s="351"/>
      <c r="F162" s="361"/>
      <c r="G162" s="351"/>
      <c r="H162" s="351"/>
      <c r="I162" s="351"/>
      <c r="J162" s="351"/>
      <c r="K162" s="341"/>
    </row>
    <row r="163" s="1" customFormat="1" ht="18.75" customHeight="1">
      <c r="B163" s="313"/>
      <c r="C163" s="313"/>
      <c r="D163" s="313"/>
      <c r="E163" s="313"/>
      <c r="F163" s="313"/>
      <c r="G163" s="313"/>
      <c r="H163" s="313"/>
      <c r="I163" s="313"/>
      <c r="J163" s="313"/>
      <c r="K163" s="313"/>
    </row>
    <row r="164" s="1" customFormat="1" ht="7.5" customHeight="1">
      <c r="B164" s="292"/>
      <c r="C164" s="293"/>
      <c r="D164" s="293"/>
      <c r="E164" s="293"/>
      <c r="F164" s="293"/>
      <c r="G164" s="293"/>
      <c r="H164" s="293"/>
      <c r="I164" s="293"/>
      <c r="J164" s="293"/>
      <c r="K164" s="294"/>
    </row>
    <row r="165" s="1" customFormat="1" ht="45" customHeight="1">
      <c r="B165" s="295"/>
      <c r="C165" s="296" t="s">
        <v>835</v>
      </c>
      <c r="D165" s="296"/>
      <c r="E165" s="296"/>
      <c r="F165" s="296"/>
      <c r="G165" s="296"/>
      <c r="H165" s="296"/>
      <c r="I165" s="296"/>
      <c r="J165" s="296"/>
      <c r="K165" s="297"/>
    </row>
    <row r="166" s="1" customFormat="1" ht="17.25" customHeight="1">
      <c r="B166" s="295"/>
      <c r="C166" s="320" t="s">
        <v>763</v>
      </c>
      <c r="D166" s="320"/>
      <c r="E166" s="320"/>
      <c r="F166" s="320" t="s">
        <v>764</v>
      </c>
      <c r="G166" s="362"/>
      <c r="H166" s="363" t="s">
        <v>59</v>
      </c>
      <c r="I166" s="363" t="s">
        <v>62</v>
      </c>
      <c r="J166" s="320" t="s">
        <v>765</v>
      </c>
      <c r="K166" s="297"/>
    </row>
    <row r="167" s="1" customFormat="1" ht="17.25" customHeight="1">
      <c r="B167" s="298"/>
      <c r="C167" s="322" t="s">
        <v>766</v>
      </c>
      <c r="D167" s="322"/>
      <c r="E167" s="322"/>
      <c r="F167" s="323" t="s">
        <v>767</v>
      </c>
      <c r="G167" s="364"/>
      <c r="H167" s="365"/>
      <c r="I167" s="365"/>
      <c r="J167" s="322" t="s">
        <v>768</v>
      </c>
      <c r="K167" s="300"/>
    </row>
    <row r="168" s="1" customFormat="1" ht="5.25" customHeight="1">
      <c r="B168" s="330"/>
      <c r="C168" s="325"/>
      <c r="D168" s="325"/>
      <c r="E168" s="325"/>
      <c r="F168" s="325"/>
      <c r="G168" s="326"/>
      <c r="H168" s="325"/>
      <c r="I168" s="325"/>
      <c r="J168" s="325"/>
      <c r="K168" s="353"/>
    </row>
    <row r="169" s="1" customFormat="1" ht="15" customHeight="1">
      <c r="B169" s="330"/>
      <c r="C169" s="305" t="s">
        <v>772</v>
      </c>
      <c r="D169" s="305"/>
      <c r="E169" s="305"/>
      <c r="F169" s="328" t="s">
        <v>769</v>
      </c>
      <c r="G169" s="305"/>
      <c r="H169" s="305" t="s">
        <v>809</v>
      </c>
      <c r="I169" s="305" t="s">
        <v>771</v>
      </c>
      <c r="J169" s="305">
        <v>120</v>
      </c>
      <c r="K169" s="353"/>
    </row>
    <row r="170" s="1" customFormat="1" ht="15" customHeight="1">
      <c r="B170" s="330"/>
      <c r="C170" s="305" t="s">
        <v>818</v>
      </c>
      <c r="D170" s="305"/>
      <c r="E170" s="305"/>
      <c r="F170" s="328" t="s">
        <v>769</v>
      </c>
      <c r="G170" s="305"/>
      <c r="H170" s="305" t="s">
        <v>819</v>
      </c>
      <c r="I170" s="305" t="s">
        <v>771</v>
      </c>
      <c r="J170" s="305" t="s">
        <v>820</v>
      </c>
      <c r="K170" s="353"/>
    </row>
    <row r="171" s="1" customFormat="1" ht="15" customHeight="1">
      <c r="B171" s="330"/>
      <c r="C171" s="305" t="s">
        <v>717</v>
      </c>
      <c r="D171" s="305"/>
      <c r="E171" s="305"/>
      <c r="F171" s="328" t="s">
        <v>769</v>
      </c>
      <c r="G171" s="305"/>
      <c r="H171" s="305" t="s">
        <v>836</v>
      </c>
      <c r="I171" s="305" t="s">
        <v>771</v>
      </c>
      <c r="J171" s="305" t="s">
        <v>820</v>
      </c>
      <c r="K171" s="353"/>
    </row>
    <row r="172" s="1" customFormat="1" ht="15" customHeight="1">
      <c r="B172" s="330"/>
      <c r="C172" s="305" t="s">
        <v>774</v>
      </c>
      <c r="D172" s="305"/>
      <c r="E172" s="305"/>
      <c r="F172" s="328" t="s">
        <v>775</v>
      </c>
      <c r="G172" s="305"/>
      <c r="H172" s="305" t="s">
        <v>836</v>
      </c>
      <c r="I172" s="305" t="s">
        <v>771</v>
      </c>
      <c r="J172" s="305">
        <v>50</v>
      </c>
      <c r="K172" s="353"/>
    </row>
    <row r="173" s="1" customFormat="1" ht="15" customHeight="1">
      <c r="B173" s="330"/>
      <c r="C173" s="305" t="s">
        <v>777</v>
      </c>
      <c r="D173" s="305"/>
      <c r="E173" s="305"/>
      <c r="F173" s="328" t="s">
        <v>769</v>
      </c>
      <c r="G173" s="305"/>
      <c r="H173" s="305" t="s">
        <v>836</v>
      </c>
      <c r="I173" s="305" t="s">
        <v>779</v>
      </c>
      <c r="J173" s="305"/>
      <c r="K173" s="353"/>
    </row>
    <row r="174" s="1" customFormat="1" ht="15" customHeight="1">
      <c r="B174" s="330"/>
      <c r="C174" s="305" t="s">
        <v>788</v>
      </c>
      <c r="D174" s="305"/>
      <c r="E174" s="305"/>
      <c r="F174" s="328" t="s">
        <v>775</v>
      </c>
      <c r="G174" s="305"/>
      <c r="H174" s="305" t="s">
        <v>836</v>
      </c>
      <c r="I174" s="305" t="s">
        <v>771</v>
      </c>
      <c r="J174" s="305">
        <v>50</v>
      </c>
      <c r="K174" s="353"/>
    </row>
    <row r="175" s="1" customFormat="1" ht="15" customHeight="1">
      <c r="B175" s="330"/>
      <c r="C175" s="305" t="s">
        <v>796</v>
      </c>
      <c r="D175" s="305"/>
      <c r="E175" s="305"/>
      <c r="F175" s="328" t="s">
        <v>775</v>
      </c>
      <c r="G175" s="305"/>
      <c r="H175" s="305" t="s">
        <v>836</v>
      </c>
      <c r="I175" s="305" t="s">
        <v>771</v>
      </c>
      <c r="J175" s="305">
        <v>50</v>
      </c>
      <c r="K175" s="353"/>
    </row>
    <row r="176" s="1" customFormat="1" ht="15" customHeight="1">
      <c r="B176" s="330"/>
      <c r="C176" s="305" t="s">
        <v>794</v>
      </c>
      <c r="D176" s="305"/>
      <c r="E176" s="305"/>
      <c r="F176" s="328" t="s">
        <v>775</v>
      </c>
      <c r="G176" s="305"/>
      <c r="H176" s="305" t="s">
        <v>836</v>
      </c>
      <c r="I176" s="305" t="s">
        <v>771</v>
      </c>
      <c r="J176" s="305">
        <v>50</v>
      </c>
      <c r="K176" s="353"/>
    </row>
    <row r="177" s="1" customFormat="1" ht="15" customHeight="1">
      <c r="B177" s="330"/>
      <c r="C177" s="305" t="s">
        <v>121</v>
      </c>
      <c r="D177" s="305"/>
      <c r="E177" s="305"/>
      <c r="F177" s="328" t="s">
        <v>769</v>
      </c>
      <c r="G177" s="305"/>
      <c r="H177" s="305" t="s">
        <v>837</v>
      </c>
      <c r="I177" s="305" t="s">
        <v>838</v>
      </c>
      <c r="J177" s="305"/>
      <c r="K177" s="353"/>
    </row>
    <row r="178" s="1" customFormat="1" ht="15" customHeight="1">
      <c r="B178" s="330"/>
      <c r="C178" s="305" t="s">
        <v>62</v>
      </c>
      <c r="D178" s="305"/>
      <c r="E178" s="305"/>
      <c r="F178" s="328" t="s">
        <v>769</v>
      </c>
      <c r="G178" s="305"/>
      <c r="H178" s="305" t="s">
        <v>839</v>
      </c>
      <c r="I178" s="305" t="s">
        <v>840</v>
      </c>
      <c r="J178" s="305">
        <v>1</v>
      </c>
      <c r="K178" s="353"/>
    </row>
    <row r="179" s="1" customFormat="1" ht="15" customHeight="1">
      <c r="B179" s="330"/>
      <c r="C179" s="305" t="s">
        <v>58</v>
      </c>
      <c r="D179" s="305"/>
      <c r="E179" s="305"/>
      <c r="F179" s="328" t="s">
        <v>769</v>
      </c>
      <c r="G179" s="305"/>
      <c r="H179" s="305" t="s">
        <v>841</v>
      </c>
      <c r="I179" s="305" t="s">
        <v>771</v>
      </c>
      <c r="J179" s="305">
        <v>20</v>
      </c>
      <c r="K179" s="353"/>
    </row>
    <row r="180" s="1" customFormat="1" ht="15" customHeight="1">
      <c r="B180" s="330"/>
      <c r="C180" s="305" t="s">
        <v>59</v>
      </c>
      <c r="D180" s="305"/>
      <c r="E180" s="305"/>
      <c r="F180" s="328" t="s">
        <v>769</v>
      </c>
      <c r="G180" s="305"/>
      <c r="H180" s="305" t="s">
        <v>842</v>
      </c>
      <c r="I180" s="305" t="s">
        <v>771</v>
      </c>
      <c r="J180" s="305">
        <v>255</v>
      </c>
      <c r="K180" s="353"/>
    </row>
    <row r="181" s="1" customFormat="1" ht="15" customHeight="1">
      <c r="B181" s="330"/>
      <c r="C181" s="305" t="s">
        <v>122</v>
      </c>
      <c r="D181" s="305"/>
      <c r="E181" s="305"/>
      <c r="F181" s="328" t="s">
        <v>769</v>
      </c>
      <c r="G181" s="305"/>
      <c r="H181" s="305" t="s">
        <v>733</v>
      </c>
      <c r="I181" s="305" t="s">
        <v>771</v>
      </c>
      <c r="J181" s="305">
        <v>10</v>
      </c>
      <c r="K181" s="353"/>
    </row>
    <row r="182" s="1" customFormat="1" ht="15" customHeight="1">
      <c r="B182" s="330"/>
      <c r="C182" s="305" t="s">
        <v>123</v>
      </c>
      <c r="D182" s="305"/>
      <c r="E182" s="305"/>
      <c r="F182" s="328" t="s">
        <v>769</v>
      </c>
      <c r="G182" s="305"/>
      <c r="H182" s="305" t="s">
        <v>843</v>
      </c>
      <c r="I182" s="305" t="s">
        <v>804</v>
      </c>
      <c r="J182" s="305"/>
      <c r="K182" s="353"/>
    </row>
    <row r="183" s="1" customFormat="1" ht="15" customHeight="1">
      <c r="B183" s="330"/>
      <c r="C183" s="305" t="s">
        <v>844</v>
      </c>
      <c r="D183" s="305"/>
      <c r="E183" s="305"/>
      <c r="F183" s="328" t="s">
        <v>769</v>
      </c>
      <c r="G183" s="305"/>
      <c r="H183" s="305" t="s">
        <v>845</v>
      </c>
      <c r="I183" s="305" t="s">
        <v>804</v>
      </c>
      <c r="J183" s="305"/>
      <c r="K183" s="353"/>
    </row>
    <row r="184" s="1" customFormat="1" ht="15" customHeight="1">
      <c r="B184" s="330"/>
      <c r="C184" s="305" t="s">
        <v>833</v>
      </c>
      <c r="D184" s="305"/>
      <c r="E184" s="305"/>
      <c r="F184" s="328" t="s">
        <v>769</v>
      </c>
      <c r="G184" s="305"/>
      <c r="H184" s="305" t="s">
        <v>846</v>
      </c>
      <c r="I184" s="305" t="s">
        <v>804</v>
      </c>
      <c r="J184" s="305"/>
      <c r="K184" s="353"/>
    </row>
    <row r="185" s="1" customFormat="1" ht="15" customHeight="1">
      <c r="B185" s="330"/>
      <c r="C185" s="305" t="s">
        <v>125</v>
      </c>
      <c r="D185" s="305"/>
      <c r="E185" s="305"/>
      <c r="F185" s="328" t="s">
        <v>775</v>
      </c>
      <c r="G185" s="305"/>
      <c r="H185" s="305" t="s">
        <v>847</v>
      </c>
      <c r="I185" s="305" t="s">
        <v>771</v>
      </c>
      <c r="J185" s="305">
        <v>50</v>
      </c>
      <c r="K185" s="353"/>
    </row>
    <row r="186" s="1" customFormat="1" ht="15" customHeight="1">
      <c r="B186" s="330"/>
      <c r="C186" s="305" t="s">
        <v>848</v>
      </c>
      <c r="D186" s="305"/>
      <c r="E186" s="305"/>
      <c r="F186" s="328" t="s">
        <v>775</v>
      </c>
      <c r="G186" s="305"/>
      <c r="H186" s="305" t="s">
        <v>849</v>
      </c>
      <c r="I186" s="305" t="s">
        <v>850</v>
      </c>
      <c r="J186" s="305"/>
      <c r="K186" s="353"/>
    </row>
    <row r="187" s="1" customFormat="1" ht="15" customHeight="1">
      <c r="B187" s="330"/>
      <c r="C187" s="305" t="s">
        <v>851</v>
      </c>
      <c r="D187" s="305"/>
      <c r="E187" s="305"/>
      <c r="F187" s="328" t="s">
        <v>775</v>
      </c>
      <c r="G187" s="305"/>
      <c r="H187" s="305" t="s">
        <v>852</v>
      </c>
      <c r="I187" s="305" t="s">
        <v>850</v>
      </c>
      <c r="J187" s="305"/>
      <c r="K187" s="353"/>
    </row>
    <row r="188" s="1" customFormat="1" ht="15" customHeight="1">
      <c r="B188" s="330"/>
      <c r="C188" s="305" t="s">
        <v>853</v>
      </c>
      <c r="D188" s="305"/>
      <c r="E188" s="305"/>
      <c r="F188" s="328" t="s">
        <v>775</v>
      </c>
      <c r="G188" s="305"/>
      <c r="H188" s="305" t="s">
        <v>854</v>
      </c>
      <c r="I188" s="305" t="s">
        <v>850</v>
      </c>
      <c r="J188" s="305"/>
      <c r="K188" s="353"/>
    </row>
    <row r="189" s="1" customFormat="1" ht="15" customHeight="1">
      <c r="B189" s="330"/>
      <c r="C189" s="366" t="s">
        <v>855</v>
      </c>
      <c r="D189" s="305"/>
      <c r="E189" s="305"/>
      <c r="F189" s="328" t="s">
        <v>775</v>
      </c>
      <c r="G189" s="305"/>
      <c r="H189" s="305" t="s">
        <v>856</v>
      </c>
      <c r="I189" s="305" t="s">
        <v>857</v>
      </c>
      <c r="J189" s="367" t="s">
        <v>858</v>
      </c>
      <c r="K189" s="353"/>
    </row>
    <row r="190" s="17" customFormat="1" ht="15" customHeight="1">
      <c r="B190" s="368"/>
      <c r="C190" s="369" t="s">
        <v>859</v>
      </c>
      <c r="D190" s="370"/>
      <c r="E190" s="370"/>
      <c r="F190" s="371" t="s">
        <v>775</v>
      </c>
      <c r="G190" s="370"/>
      <c r="H190" s="370" t="s">
        <v>860</v>
      </c>
      <c r="I190" s="370" t="s">
        <v>857</v>
      </c>
      <c r="J190" s="372" t="s">
        <v>858</v>
      </c>
      <c r="K190" s="373"/>
    </row>
    <row r="191" s="1" customFormat="1" ht="15" customHeight="1">
      <c r="B191" s="330"/>
      <c r="C191" s="366" t="s">
        <v>47</v>
      </c>
      <c r="D191" s="305"/>
      <c r="E191" s="305"/>
      <c r="F191" s="328" t="s">
        <v>769</v>
      </c>
      <c r="G191" s="305"/>
      <c r="H191" s="302" t="s">
        <v>861</v>
      </c>
      <c r="I191" s="305" t="s">
        <v>862</v>
      </c>
      <c r="J191" s="305"/>
      <c r="K191" s="353"/>
    </row>
    <row r="192" s="1" customFormat="1" ht="15" customHeight="1">
      <c r="B192" s="330"/>
      <c r="C192" s="366" t="s">
        <v>863</v>
      </c>
      <c r="D192" s="305"/>
      <c r="E192" s="305"/>
      <c r="F192" s="328" t="s">
        <v>769</v>
      </c>
      <c r="G192" s="305"/>
      <c r="H192" s="305" t="s">
        <v>864</v>
      </c>
      <c r="I192" s="305" t="s">
        <v>804</v>
      </c>
      <c r="J192" s="305"/>
      <c r="K192" s="353"/>
    </row>
    <row r="193" s="1" customFormat="1" ht="15" customHeight="1">
      <c r="B193" s="330"/>
      <c r="C193" s="366" t="s">
        <v>865</v>
      </c>
      <c r="D193" s="305"/>
      <c r="E193" s="305"/>
      <c r="F193" s="328" t="s">
        <v>769</v>
      </c>
      <c r="G193" s="305"/>
      <c r="H193" s="305" t="s">
        <v>866</v>
      </c>
      <c r="I193" s="305" t="s">
        <v>804</v>
      </c>
      <c r="J193" s="305"/>
      <c r="K193" s="353"/>
    </row>
    <row r="194" s="1" customFormat="1" ht="15" customHeight="1">
      <c r="B194" s="330"/>
      <c r="C194" s="366" t="s">
        <v>867</v>
      </c>
      <c r="D194" s="305"/>
      <c r="E194" s="305"/>
      <c r="F194" s="328" t="s">
        <v>775</v>
      </c>
      <c r="G194" s="305"/>
      <c r="H194" s="305" t="s">
        <v>868</v>
      </c>
      <c r="I194" s="305" t="s">
        <v>804</v>
      </c>
      <c r="J194" s="305"/>
      <c r="K194" s="353"/>
    </row>
    <row r="195" s="1" customFormat="1" ht="15" customHeight="1">
      <c r="B195" s="359"/>
      <c r="C195" s="374"/>
      <c r="D195" s="339"/>
      <c r="E195" s="339"/>
      <c r="F195" s="339"/>
      <c r="G195" s="339"/>
      <c r="H195" s="339"/>
      <c r="I195" s="339"/>
      <c r="J195" s="339"/>
      <c r="K195" s="360"/>
    </row>
    <row r="196" s="1" customFormat="1" ht="18.75" customHeight="1">
      <c r="B196" s="341"/>
      <c r="C196" s="351"/>
      <c r="D196" s="351"/>
      <c r="E196" s="351"/>
      <c r="F196" s="361"/>
      <c r="G196" s="351"/>
      <c r="H196" s="351"/>
      <c r="I196" s="351"/>
      <c r="J196" s="351"/>
      <c r="K196" s="341"/>
    </row>
    <row r="197" s="1" customFormat="1" ht="18.75" customHeight="1">
      <c r="B197" s="341"/>
      <c r="C197" s="351"/>
      <c r="D197" s="351"/>
      <c r="E197" s="351"/>
      <c r="F197" s="361"/>
      <c r="G197" s="351"/>
      <c r="H197" s="351"/>
      <c r="I197" s="351"/>
      <c r="J197" s="351"/>
      <c r="K197" s="341"/>
    </row>
    <row r="198" s="1" customFormat="1" ht="18.75" customHeight="1">
      <c r="B198" s="313"/>
      <c r="C198" s="313"/>
      <c r="D198" s="313"/>
      <c r="E198" s="313"/>
      <c r="F198" s="313"/>
      <c r="G198" s="313"/>
      <c r="H198" s="313"/>
      <c r="I198" s="313"/>
      <c r="J198" s="313"/>
      <c r="K198" s="313"/>
    </row>
    <row r="199" s="1" customFormat="1" ht="13.5">
      <c r="B199" s="292"/>
      <c r="C199" s="293"/>
      <c r="D199" s="293"/>
      <c r="E199" s="293"/>
      <c r="F199" s="293"/>
      <c r="G199" s="293"/>
      <c r="H199" s="293"/>
      <c r="I199" s="293"/>
      <c r="J199" s="293"/>
      <c r="K199" s="294"/>
    </row>
    <row r="200" s="1" customFormat="1" ht="21">
      <c r="B200" s="295"/>
      <c r="C200" s="296" t="s">
        <v>869</v>
      </c>
      <c r="D200" s="296"/>
      <c r="E200" s="296"/>
      <c r="F200" s="296"/>
      <c r="G200" s="296"/>
      <c r="H200" s="296"/>
      <c r="I200" s="296"/>
      <c r="J200" s="296"/>
      <c r="K200" s="297"/>
    </row>
    <row r="201" s="1" customFormat="1" ht="25.5" customHeight="1">
      <c r="B201" s="295"/>
      <c r="C201" s="375" t="s">
        <v>870</v>
      </c>
      <c r="D201" s="375"/>
      <c r="E201" s="375"/>
      <c r="F201" s="375" t="s">
        <v>871</v>
      </c>
      <c r="G201" s="376"/>
      <c r="H201" s="375" t="s">
        <v>872</v>
      </c>
      <c r="I201" s="375"/>
      <c r="J201" s="375"/>
      <c r="K201" s="297"/>
    </row>
    <row r="202" s="1" customFormat="1" ht="5.25" customHeight="1">
      <c r="B202" s="330"/>
      <c r="C202" s="325"/>
      <c r="D202" s="325"/>
      <c r="E202" s="325"/>
      <c r="F202" s="325"/>
      <c r="G202" s="351"/>
      <c r="H202" s="325"/>
      <c r="I202" s="325"/>
      <c r="J202" s="325"/>
      <c r="K202" s="353"/>
    </row>
    <row r="203" s="1" customFormat="1" ht="15" customHeight="1">
      <c r="B203" s="330"/>
      <c r="C203" s="305" t="s">
        <v>862</v>
      </c>
      <c r="D203" s="305"/>
      <c r="E203" s="305"/>
      <c r="F203" s="328" t="s">
        <v>48</v>
      </c>
      <c r="G203" s="305"/>
      <c r="H203" s="305" t="s">
        <v>873</v>
      </c>
      <c r="I203" s="305"/>
      <c r="J203" s="305"/>
      <c r="K203" s="353"/>
    </row>
    <row r="204" s="1" customFormat="1" ht="15" customHeight="1">
      <c r="B204" s="330"/>
      <c r="C204" s="305"/>
      <c r="D204" s="305"/>
      <c r="E204" s="305"/>
      <c r="F204" s="328" t="s">
        <v>49</v>
      </c>
      <c r="G204" s="305"/>
      <c r="H204" s="305" t="s">
        <v>874</v>
      </c>
      <c r="I204" s="305"/>
      <c r="J204" s="305"/>
      <c r="K204" s="353"/>
    </row>
    <row r="205" s="1" customFormat="1" ht="15" customHeight="1">
      <c r="B205" s="330"/>
      <c r="C205" s="305"/>
      <c r="D205" s="305"/>
      <c r="E205" s="305"/>
      <c r="F205" s="328" t="s">
        <v>52</v>
      </c>
      <c r="G205" s="305"/>
      <c r="H205" s="305" t="s">
        <v>875</v>
      </c>
      <c r="I205" s="305"/>
      <c r="J205" s="305"/>
      <c r="K205" s="353"/>
    </row>
    <row r="206" s="1" customFormat="1" ht="15" customHeight="1">
      <c r="B206" s="330"/>
      <c r="C206" s="305"/>
      <c r="D206" s="305"/>
      <c r="E206" s="305"/>
      <c r="F206" s="328" t="s">
        <v>50</v>
      </c>
      <c r="G206" s="305"/>
      <c r="H206" s="305" t="s">
        <v>876</v>
      </c>
      <c r="I206" s="305"/>
      <c r="J206" s="305"/>
      <c r="K206" s="353"/>
    </row>
    <row r="207" s="1" customFormat="1" ht="15" customHeight="1">
      <c r="B207" s="330"/>
      <c r="C207" s="305"/>
      <c r="D207" s="305"/>
      <c r="E207" s="305"/>
      <c r="F207" s="328" t="s">
        <v>51</v>
      </c>
      <c r="G207" s="305"/>
      <c r="H207" s="305" t="s">
        <v>877</v>
      </c>
      <c r="I207" s="305"/>
      <c r="J207" s="305"/>
      <c r="K207" s="353"/>
    </row>
    <row r="208" s="1" customFormat="1" ht="15" customHeight="1">
      <c r="B208" s="330"/>
      <c r="C208" s="305"/>
      <c r="D208" s="305"/>
      <c r="E208" s="305"/>
      <c r="F208" s="328"/>
      <c r="G208" s="305"/>
      <c r="H208" s="305"/>
      <c r="I208" s="305"/>
      <c r="J208" s="305"/>
      <c r="K208" s="353"/>
    </row>
    <row r="209" s="1" customFormat="1" ht="15" customHeight="1">
      <c r="B209" s="330"/>
      <c r="C209" s="305" t="s">
        <v>816</v>
      </c>
      <c r="D209" s="305"/>
      <c r="E209" s="305"/>
      <c r="F209" s="328" t="s">
        <v>84</v>
      </c>
      <c r="G209" s="305"/>
      <c r="H209" s="305" t="s">
        <v>878</v>
      </c>
      <c r="I209" s="305"/>
      <c r="J209" s="305"/>
      <c r="K209" s="353"/>
    </row>
    <row r="210" s="1" customFormat="1" ht="15" customHeight="1">
      <c r="B210" s="330"/>
      <c r="C210" s="305"/>
      <c r="D210" s="305"/>
      <c r="E210" s="305"/>
      <c r="F210" s="328" t="s">
        <v>711</v>
      </c>
      <c r="G210" s="305"/>
      <c r="H210" s="305" t="s">
        <v>712</v>
      </c>
      <c r="I210" s="305"/>
      <c r="J210" s="305"/>
      <c r="K210" s="353"/>
    </row>
    <row r="211" s="1" customFormat="1" ht="15" customHeight="1">
      <c r="B211" s="330"/>
      <c r="C211" s="305"/>
      <c r="D211" s="305"/>
      <c r="E211" s="305"/>
      <c r="F211" s="328" t="s">
        <v>709</v>
      </c>
      <c r="G211" s="305"/>
      <c r="H211" s="305" t="s">
        <v>879</v>
      </c>
      <c r="I211" s="305"/>
      <c r="J211" s="305"/>
      <c r="K211" s="353"/>
    </row>
    <row r="212" s="1" customFormat="1" ht="15" customHeight="1">
      <c r="B212" s="377"/>
      <c r="C212" s="305"/>
      <c r="D212" s="305"/>
      <c r="E212" s="305"/>
      <c r="F212" s="328" t="s">
        <v>713</v>
      </c>
      <c r="G212" s="366"/>
      <c r="H212" s="357" t="s">
        <v>714</v>
      </c>
      <c r="I212" s="357"/>
      <c r="J212" s="357"/>
      <c r="K212" s="378"/>
    </row>
    <row r="213" s="1" customFormat="1" ht="15" customHeight="1">
      <c r="B213" s="377"/>
      <c r="C213" s="305"/>
      <c r="D213" s="305"/>
      <c r="E213" s="305"/>
      <c r="F213" s="328" t="s">
        <v>715</v>
      </c>
      <c r="G213" s="366"/>
      <c r="H213" s="357" t="s">
        <v>880</v>
      </c>
      <c r="I213" s="357"/>
      <c r="J213" s="357"/>
      <c r="K213" s="378"/>
    </row>
    <row r="214" s="1" customFormat="1" ht="15" customHeight="1">
      <c r="B214" s="377"/>
      <c r="C214" s="305"/>
      <c r="D214" s="305"/>
      <c r="E214" s="305"/>
      <c r="F214" s="328"/>
      <c r="G214" s="366"/>
      <c r="H214" s="357"/>
      <c r="I214" s="357"/>
      <c r="J214" s="357"/>
      <c r="K214" s="378"/>
    </row>
    <row r="215" s="1" customFormat="1" ht="15" customHeight="1">
      <c r="B215" s="377"/>
      <c r="C215" s="305" t="s">
        <v>840</v>
      </c>
      <c r="D215" s="305"/>
      <c r="E215" s="305"/>
      <c r="F215" s="328">
        <v>1</v>
      </c>
      <c r="G215" s="366"/>
      <c r="H215" s="357" t="s">
        <v>881</v>
      </c>
      <c r="I215" s="357"/>
      <c r="J215" s="357"/>
      <c r="K215" s="378"/>
    </row>
    <row r="216" s="1" customFormat="1" ht="15" customHeight="1">
      <c r="B216" s="377"/>
      <c r="C216" s="305"/>
      <c r="D216" s="305"/>
      <c r="E216" s="305"/>
      <c r="F216" s="328">
        <v>2</v>
      </c>
      <c r="G216" s="366"/>
      <c r="H216" s="357" t="s">
        <v>882</v>
      </c>
      <c r="I216" s="357"/>
      <c r="J216" s="357"/>
      <c r="K216" s="378"/>
    </row>
    <row r="217" s="1" customFormat="1" ht="15" customHeight="1">
      <c r="B217" s="377"/>
      <c r="C217" s="305"/>
      <c r="D217" s="305"/>
      <c r="E217" s="305"/>
      <c r="F217" s="328">
        <v>3</v>
      </c>
      <c r="G217" s="366"/>
      <c r="H217" s="357" t="s">
        <v>883</v>
      </c>
      <c r="I217" s="357"/>
      <c r="J217" s="357"/>
      <c r="K217" s="378"/>
    </row>
    <row r="218" s="1" customFormat="1" ht="15" customHeight="1">
      <c r="B218" s="377"/>
      <c r="C218" s="305"/>
      <c r="D218" s="305"/>
      <c r="E218" s="305"/>
      <c r="F218" s="328">
        <v>4</v>
      </c>
      <c r="G218" s="366"/>
      <c r="H218" s="357" t="s">
        <v>884</v>
      </c>
      <c r="I218" s="357"/>
      <c r="J218" s="357"/>
      <c r="K218" s="378"/>
    </row>
    <row r="219" s="1" customFormat="1" ht="12.75" customHeight="1">
      <c r="B219" s="379"/>
      <c r="C219" s="380"/>
      <c r="D219" s="380"/>
      <c r="E219" s="380"/>
      <c r="F219" s="380"/>
      <c r="G219" s="380"/>
      <c r="H219" s="380"/>
      <c r="I219" s="380"/>
      <c r="J219" s="380"/>
      <c r="K219" s="381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Vojtěch Biolek</dc:creator>
  <cp:lastModifiedBy>Vojtěch Biolek</cp:lastModifiedBy>
  <dcterms:created xsi:type="dcterms:W3CDTF">2025-09-17T11:20:28Z</dcterms:created>
  <dcterms:modified xsi:type="dcterms:W3CDTF">2025-09-17T11:20:31Z</dcterms:modified>
</cp:coreProperties>
</file>