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  <sheet name="SO 103" sheetId="4" r:id="rId4"/>
    <sheet name="SO 104" sheetId="5" r:id="rId5"/>
  </sheets>
  <definedNames/>
  <calcPr fullCalcOnLoad="1"/>
</workbook>
</file>

<file path=xl/sharedStrings.xml><?xml version="1.0" encoding="utf-8"?>
<sst xmlns="http://schemas.openxmlformats.org/spreadsheetml/2006/main" count="973" uniqueCount="267">
  <si>
    <t>Firma: VIAT s.r.o.</t>
  </si>
  <si>
    <t>Soupis objektů s DPH</t>
  </si>
  <si>
    <t>Stavba: 06/2017 - Obecní komunikace k RD Oborná Skalka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</si>
  <si>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</si>
  <si>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</si>
  <si>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</si>
  <si>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</si>
  <si>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</si>
  <si>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</si>
  <si>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</si>
  <si>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</si>
  <si>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</si>
  <si>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</si>
  <si>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</si>
  <si>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</si>
  <si>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06/2017</t>
  </si>
  <si>
    <t>Obecní komunikace k RD Oborná Skalka</t>
  </si>
  <si>
    <t>O</t>
  </si>
  <si>
    <t>Rozpočet:</t>
  </si>
  <si>
    <t>0.00</t>
  </si>
  <si>
    <t>15.00</t>
  </si>
  <si>
    <t>21.00</t>
  </si>
  <si>
    <t>3</t>
  </si>
  <si>
    <t>2</t>
  </si>
  <si>
    <t>SO 101</t>
  </si>
  <si>
    <t>Místní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</si>
  <si>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</si>
  <si>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</si>
  <si>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</si>
  <si>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</si>
  <si>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</si>
  <si>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</si>
  <si>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</si>
  <si>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</si>
  <si>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</si>
  <si>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</si>
  <si>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</si>
  <si>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</si>
  <si>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</si>
  <si>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</si>
  <si>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</si>
  <si>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</si>
  <si>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</si>
  <si>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</si>
  <si>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</si>
  <si>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</si>
  <si>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</si>
  <si>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</si>
  <si>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</si>
  <si>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</si>
  <si>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</si>
  <si>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VV</t>
  </si>
  <si>
    <t>viz. položka 17120:3.50*(447,02+37,57)-(0,15*50)=1 688.5650 [A]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</si>
  <si>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</si>
  <si>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</si>
  <si>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</si>
  <si>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</si>
  <si>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viz. položka 113327:1947,60*0,3=584.2800 [A] 
viz. položka 11346:36,50*3*0,25=27.3750 [B] 
Celkem: A+B=611.6550 [C]</t>
  </si>
  <si>
    <t>Zemní práce</t>
  </si>
  <si>
    <t>112014</t>
  </si>
  <si>
    <t>KÁCENÍ STROMŮ D KMENE DO 0,5M S ODSTRANĚNÍM PAŘEZŮ, ODVOZ DO 5KM</t>
  </si>
  <si>
    <t>KUS</t>
  </si>
  <si>
    <t>Kácení 2 ks stav. stromů 
2=2.0000 [A]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</si>
  <si>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</si>
  <si>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113327</t>
  </si>
  <si>
    <t>ODSTRAN PODKL ZPEVNĚNÝCH PLOCH Z KAMENIVA NESTMEL, ODVOZ DO 16KM</t>
  </si>
  <si>
    <t>Odstranění stav. konstrukce místní komunikace 
plocha planimetrována aplikací autocad 
1947,60*0,3=584.2800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</si>
  <si>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</si>
  <si>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11346</t>
  </si>
  <si>
    <t>ODSTRANĚNÍ KRYTU ZPEVNĚNÝCH PLOCH ZE SILNIČ DÍLCŮ (PANELŮ) VČET PODKL</t>
  </si>
  <si>
    <t>Odstranění stávající zpevněné plochy z panelů 
36,50*3*0,25=27.3750 [A]</t>
  </si>
  <si>
    <t>113721</t>
  </si>
  <si>
    <t>FRÉZOVÁNÍ ZPEVNĚNÝCH PLOCH ASFALTOVÝCH, ODVOZ DO 1KM</t>
  </si>
  <si>
    <t>Odfrézování stávajíícho krytu v místě napojení MK v km 0,01159 
(vyfrézovaný materiál bude použit do nezepvněné krajnice) 
40,35*0,05=2.0175 [B]</t>
  </si>
  <si>
    <t>7</t>
  </si>
  <si>
    <t>123737</t>
  </si>
  <si>
    <t>ODKOP PRO SPOD STAVBU SILNIC A ŽELEZNIC TŘ. I, ODVOZ DO 16KM</t>
  </si>
  <si>
    <t>Výkop pro zřízení konstrukce komunikace, pro osazení odvodňovacího žlabu, pro zřízení příkopu v km 0,020 71 - 0,072 83 
"Průměrná kubatůra výkopu v řezy x délka výkopu" 
3.50*(447,02+37,57)=1 696.0650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</si>
  <si>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</si>
  <si>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8</t>
  </si>
  <si>
    <t>17120</t>
  </si>
  <si>
    <t>ULOŽENÍ SYPANINY DO NÁSYPŮ A NA SKLÁDKY BEZ ZHUTNĚNÍ</t>
  </si>
  <si>
    <t>Uložení přebytečné zeminy naskládky  
Odkopácky - obsyp objektů  
(položka 123737 - 17511) 
3.50*(447,02+37,57)-(0,15*50)=1 688.5650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</si>
  <si>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</si>
  <si>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</si>
  <si>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</si>
  <si>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obsyp objektů  
průměrná kubatůta obsypu x délka  
0,15*50=7.5000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</si>
  <si>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</si>
  <si>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</si>
  <si>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</si>
  <si>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</si>
  <si>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Úprava pláně komunikace  
"planimetrováno aplikací autocad" 
1947,60=1 947.6000 [A]</t>
  </si>
  <si>
    <t>položka zahrnuje úpravu pláně včetně vyrovnání výškových rozdílů. Míru zhutnění určuje projekt.</t>
  </si>
  <si>
    <t>11</t>
  </si>
  <si>
    <t>18215</t>
  </si>
  <si>
    <t>ÚPRAVA POVRCHŮ SROVNÁNÍM ÚZEMÍ V TL DO 0,50M</t>
  </si>
  <si>
    <t>úprava podél krajnic 
km 0,290-0,44702 = 157,02 m 
km 0,000-0,21000 = 210 m 
157,02*0,50+210*0,5=183.5100 [A]</t>
  </si>
  <si>
    <t>položka zahrnuje srovnání výškových rozdílů terénu</t>
  </si>
  <si>
    <t>12</t>
  </si>
  <si>
    <t>18241</t>
  </si>
  <si>
    <t>ZALOŽENÍ TRÁVNÍKU RUČNÍM VÝSEVEM</t>
  </si>
  <si>
    <t>výsev podél krajnic 
km 0,290-0,44702 = 157,02 m 
km 0,000-0,21000 = 210 m 
157,02*0,50+210*0,5=183.5100 [A] 
osev svahů podél štěrbinového žlabu  
373,40*1=373.4000 [B] 
Celkem: A+B=556.9100 [C]</t>
  </si>
  <si>
    <t>Zahrnuje dodání předepsané travní směsi, její výsev na ornici, zalévání, první pokosení, to vše bez ohledu na sklon terénu</t>
  </si>
  <si>
    <t>Vodorovné konstrukce</t>
  </si>
  <si>
    <t>13</t>
  </si>
  <si>
    <t>451312</t>
  </si>
  <si>
    <t>PODKLADNÍ A VÝPLŇOVÉ VRSTVY Z PROSTÉHO BETONU C12/15</t>
  </si>
  <si>
    <t>Podkladní vrstva betonu pod betonový štěrbinový žlab tl. 100 mm 
délka žlabu viz. položka 897624 (viz výkres B.2.1 a 101.2.3.) 
(373,40+5)*0,6*0.1=22.7040 [A] 
Kladecí vrstva tl. 30 mm (beton C12/15, viz výkres B.2.1 a 101.2.3.) 
(373,40+5)*0,6*0,03=6.8112 [B] 
Celkem: A+B=29.5152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</si>
  <si>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</si>
  <si>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Komunikace</t>
  </si>
  <si>
    <t>14</t>
  </si>
  <si>
    <t>56333</t>
  </si>
  <si>
    <t>VOZOVKOVÉ VRSTVY ZE ŠTĚRKODRTI TL. DO 150MM</t>
  </si>
  <si>
    <t>Konstrukční vrstva komunikace (planimetrováno apikací autocad) 
Podklad ŠDA (ČSN 736126-1)..................................................................................tl. 150 mm 
2214.1=2 214.1000 [A] 
Podsyp ŠDB (ČSN 736126-1)...................................................................................tl. 150 mm 
2335.20=2 335.2000 [B] 
Celkem: A+B=4 549.3000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</si>
  <si>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</si>
  <si>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15</t>
  </si>
  <si>
    <t>56362</t>
  </si>
  <si>
    <t>VOZOVKOVÉ VRSTVY Z RECYKLOVANÉHO MATERIÁLU TL DO 100MM</t>
  </si>
  <si>
    <t>Zpevnění stávajících sjezdů k nemovitostem a výhybny 
planimetrováno z koordinační situace v programu autocad  
(110,8+3,50+50,95+15,70)=180.9500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</si>
  <si>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</si>
  <si>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16</t>
  </si>
  <si>
    <t>56963</t>
  </si>
  <si>
    <t>ZPEVNĚNÍ KRAJNIC Z RECYKLOVANÉHO MATERIÁLU TL DO 150MM</t>
  </si>
  <si>
    <t>Zřízení nezpevněné krajnice šířky 250 mm 
km 0,290-0,44702 = 157,02 m 
km 0,000-0,21000 = 210 m 
+30,39 m2 
157,02*0,25+210*0,25+30,39=122.1450 [A]</t>
  </si>
  <si>
    <t>17</t>
  </si>
  <si>
    <t>572211</t>
  </si>
  <si>
    <t>SPOJOVACÍ POSTŘIK Z ASFALTU DO 0,5KG/M2</t>
  </si>
  <si>
    <t>(Postřik živičný spojovací z asfaltu v množství 0,30-0,50 kg/m2, dle ČSN EN 12271)  
planimetrováno v aplikaci autocad 
1947,60=1 947.6000 [A] 
Napojení stav. místní komunikace v km 0,011 59 
40,35=40.3500 [B] 
Celkem: A+B=1 987.9500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</si>
  <si>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</si>
  <si>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18</t>
  </si>
  <si>
    <t>572221</t>
  </si>
  <si>
    <t>SPOJOVACÍ POSTŘIK Z ASFALTU DO 1,0KG/M2</t>
  </si>
  <si>
    <t>(Postřik živičný spojovací z asfaltu v množství 0,50-0,70 kg/m2 (dle ČSN EN 12271) 
planimetrováno aplikací autocad 
2214.1=2 214.1000 [A]</t>
  </si>
  <si>
    <t>19</t>
  </si>
  <si>
    <t>574A34</t>
  </si>
  <si>
    <t>ASFALTOVÝ BETON PRO OBRUSNÉ VRSTVY ACO 11+, 11S TL. 40MM</t>
  </si>
  <si>
    <t>Obrusná vrstva ACO 11+………………tl. 40 mm 
1947,60=1 947.6000 [A] 
Napojení stav. místní komunikace v km 0,011 59 
40,35=40.3500 [B] 
Celkem: A+B=1 987.9500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</si>
  <si>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</si>
  <si>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20</t>
  </si>
  <si>
    <t>574E66</t>
  </si>
  <si>
    <t>ASFALTOVÝ BETON PRO PODKLADNÍ VRSTVY ACP 16+, 16S TL. 70MM</t>
  </si>
  <si>
    <t>Podkladní vrstva ACP 16+ ……………tl. 70 mm 
planimetrováno aplikací autocad 
2141.60=2 141.6000 [A]</t>
  </si>
  <si>
    <t>21</t>
  </si>
  <si>
    <t>58910</t>
  </si>
  <si>
    <t>VÝPLŇ SPAR ASFALTEM</t>
  </si>
  <si>
    <t>M</t>
  </si>
  <si>
    <t>Výplň spár mezi konstrukcí komunikace a dvořádkem z žul kostek na začátku a na konci úseku 
(9+13,30)*2=44.6000 [A] 
celková délka výplně mezery mezi žlabem a komunikací -  373,40 m  
(373,40)=373.4000 [B] 
Celkem: A+B=418.0000 [C]</t>
  </si>
  <si>
    <t>položka zahrnuje:  
- dodávku předepsaného materiálu  
- vyčištění a výplň spar tímto materiálem</t>
  </si>
  <si>
    <t>Potrubí</t>
  </si>
  <si>
    <t>22</t>
  </si>
  <si>
    <t>87633</t>
  </si>
  <si>
    <t>CHRÁNIČKY Z TRUB PLASTOVÝCH DN DO 150MM</t>
  </si>
  <si>
    <t>umístění vodovodu do chráničky dl. 2,80 m  a 10,0 m 
2,8+10=12.8000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</si>
  <si>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</si>
  <si>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23</t>
  </si>
  <si>
    <t>897624.1</t>
  </si>
  <si>
    <t>ŠTĚRBINOVÝ ŽLAB Z BETON DÍLCŮ SV. ŠÍŘKY DO 250MM</t>
  </si>
  <si>
    <t>žlab v km 0,011 dl. 5,0 m 
5/2=2.5000 [A]</t>
  </si>
  <si>
    <t>položka zahrnuje dodávku a osazení předepsaného dílce včetně mříže 
do ceny jsou zapičítány náklady na manipulaci a přesun hmot 
nezahrnuje předepsané podkladní konstrukce</t>
  </si>
  <si>
    <t>Ostatní konstrukce a práce</t>
  </si>
  <si>
    <t>24</t>
  </si>
  <si>
    <t>919112</t>
  </si>
  <si>
    <t>ŘEZÁNÍ ASFALTOVÉHO KRYTU VOZOVEK TL DO 100MM</t>
  </si>
  <si>
    <t>Řezání stávajícího krytu komunikací  
- začítek úseku 15,50 m 
- konce úseku 13,80 
- stav. místní komunikace v km 0,011 59 - 3,2 m 
15,50+13,80+3,2=32.5000 [A]</t>
  </si>
  <si>
    <t>položka zahrnuje řezání vozovkové vrstvy v předepsané tloušťce, včetně spotřeby vody</t>
  </si>
  <si>
    <t>25</t>
  </si>
  <si>
    <t>935212</t>
  </si>
  <si>
    <t>PŘÍKOPOVÉ ŽLABY Z BETON TVÁRNIC ŠÍŘ DO 600MM DO BETONU TL 100MM</t>
  </si>
  <si>
    <t>zpevnění dna příkopu v km 0,020 71 - 0,072 83 
Rozměr žlabovky : 80/330/590(669), 
 celková délka zpevněné příkopy  46,30 m ( 141 ks) 
celková délka podél komunikace 373,40 m 
Do ceny jsou započítány i náklady na napojení žlabu na stávající horskou vpusť a na propustek v km 0,073 23 
Cena zahrunje i náklady na prořez, zalití asfalt. zálivkou  spáry mezi žlabem a cestou. 
373,40=373.4000 [B] 
46.30=46.3000 [A] 
Celkem: B+A=419.7000 [C]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</si>
  <si>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</si>
  <si>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26</t>
  </si>
  <si>
    <t>935812</t>
  </si>
  <si>
    <t>ŽLABY A RIGOLY DLÁŽDĚNÉ Z KOSTEK DROBNÝCH DO BETONU TL 100MM</t>
  </si>
  <si>
    <t>dvojřádky z žulových kostek na začátku a na konci komunikace  
(9+13,30)*0,2=4.4600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</si>
  <si>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</si>
  <si>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SO 102</t>
  </si>
  <si>
    <t>Betónový monolitický žlab s ocelovou mříží</t>
  </si>
  <si>
    <t>viz. položka 17120:(17*1,35)*0.75=22.950 [A]</t>
  </si>
  <si>
    <t>132737</t>
  </si>
  <si>
    <t>HLOUBENÍ RÝH ŠÍŘ DO 2M PAŽ I NEPAŽ TŘ. I, ODVOZ DO 16KM</t>
  </si>
  <si>
    <t>Výkop rýhy pro zřízení kosntrukce monolitického žlabu a pro osazení žlabovek na straně výtoku ze žlabu 
délka rýhy x průměrná kubatůra výkopu v řezu 
17*1,35=22.9500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</si>
  <si>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</si>
  <si>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uložení přebytečné zeminy na skládku 
(viz. pložka 17511) 
(17*1,35)*0.75=22.950 [A]</t>
  </si>
  <si>
    <t>předpokládá se využití 15% zeminy z výkopku na obsyp objektů 
(viz. položka 132737) 
(17*1,35)*0,15=22.950 [A]</t>
  </si>
  <si>
    <t>Svislé konstrukce</t>
  </si>
  <si>
    <t>355314</t>
  </si>
  <si>
    <t>STOKOVÉ ŽLABY Z PROST BET DO C25/30 (B30)</t>
  </si>
  <si>
    <t>Betonový monolitický žalb (viz. výkresy č.102.2.5) 
- délka žlabu x plocha žlabu v řezy  
11*0,50=5.5000 [A] 
-čelo na vtoku a výtoku z žlabu  
1*0,6*0,3*2=0.3600 [B] 
Celkem: A+B=5.8600 [C]</t>
  </si>
  <si>
    <t>Podkladní beton pod zepvěnný příkop z betonových žlabů  
plocha podkladu v řezu x dl. žlabu  
5,28*0.075=0.3960 [A]</t>
  </si>
  <si>
    <t>45152</t>
  </si>
  <si>
    <t>PODKLADNÍ A VÝPLŇOVÉ VRSTVY Z KAMENIVA DRCENÉHO</t>
  </si>
  <si>
    <t>Podkladní vsrtva z kameniva pod konstrukci žalbu v tl. 150 mm a šířce 2,0 m 
11*2*0,15=3.3000 [A]</t>
  </si>
  <si>
    <t>položka zahrnuje dodávku předepsaného kameniva, mimostaveništní a vnitrostaveništní dopravu a jeho uložení  
není-li v zadávací dokumentaci uvedeno jinak, jedná se o nakupovaný materiál</t>
  </si>
  <si>
    <t>Výplň spár mezi žlabem a asfaltem 
6,8+5,7=12.5000 [A]</t>
  </si>
  <si>
    <t>899121</t>
  </si>
  <si>
    <t>MŘÍŽE OCELOVÉ SAMOSTATNÉ</t>
  </si>
  <si>
    <t>Ocelová mříž je tvořena pásovou ocelí 50/6 tvořící rám. K rámu je přivařen nosný úhelník U 100, dl.485 mm (7ks/1rám), těchto svařených rámu je použito 11ks, při délce jednoho rámu 1,0 m. 
(viz. výkres 102.2.6) 
Celkové množství jednotlivých kusů 11 
11=11.0000 [A]</t>
  </si>
  <si>
    <t>Položka zahrnuje dodávku a osazení předepsané mříže včetně rámu</t>
  </si>
  <si>
    <t>914112</t>
  </si>
  <si>
    <t>DOPRAVNÍ ZNAČKY ZÁKLAD VELIKOSTI OCEL NEREFLEXNÍ - MONTÁŽ S PŘEMÍST</t>
  </si>
  <si>
    <t>Přemístění stávající diopravní značky o 2,85 m 
1=1.0000 [A]</t>
  </si>
  <si>
    <t>položka zahrnuje:  
- dopravu demontované značky z dočasné skládky  
- osazení a montáž značky na místě určeném projektem  
- nutnou opravu poškozených částí  
nezahrnuje dodávku značky</t>
  </si>
  <si>
    <t>Zpevnění příkopu na výtoku ze žlabu - celkem 16 ks 
do ceny jsou započítány i náklady na úpravu napojení žlabu na stávající vodní tok 
16*0,33=5.2800 [A]</t>
  </si>
  <si>
    <t>SO 103</t>
  </si>
  <si>
    <t>Propustek km 0,072 83</t>
  </si>
  <si>
    <t>viz. položka: 17120 
4,80*7,85=37.6800 [A] 
0,748*5,25=3.9270 [B] 
Celkem: A+B=41.6070 [C]</t>
  </si>
  <si>
    <t>122737</t>
  </si>
  <si>
    <t>ODKOPÁVKY A PROKOPÁVKY OBECNÉ TŘ. I, ODVOZ DO 16KM</t>
  </si>
  <si>
    <t>Výkop pro zřízení konstrukce propustku  
délka výkop x průměrná kubatura výkopu v řezu 
4,80*7,85=37.6800 [A]</t>
  </si>
  <si>
    <t>viz. položka 122737 - položka 17511 
4,80*7,85=37.6800 [A] 
0,748*5,25=3.9270 [B] 
Celkem: A+B=41.6070 [C]</t>
  </si>
  <si>
    <t>17481</t>
  </si>
  <si>
    <t>ZÁSYP JAM A RÝH Z NAKUPOVANÝCH MATERIÁLŮ</t>
  </si>
  <si>
    <t>Zásyp trouby propustku. Obsyp tubusu bude proveden nenamrzavou zeminou ŠP fr 0-32 mm, hutněný po vrstvách max. 300 mm, zhutněno min. na 98% PS.  
plocha v řezu x délka mezi čely 
2,6*5,25=13.6500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</si>
  <si>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</si>
  <si>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zásyp trouby, obsyp jímky a čela 
0,748*5,25=3.9270 [A]</t>
  </si>
  <si>
    <t>podkladní beton pod jímku na vtoku:2,45*2*0,1=0.4900 [A] 
podkladní beton pod čelo na výtoku:1,0*4,6*0,1=0.4600 [B] 
podkladní beton pod dlažbu na výtoku:6,5*0,1=0.6500 [C] 
Celkem: A+B+C=1.6000 [D]</t>
  </si>
  <si>
    <t>Podkladní vrstva ze štěrkopísku pod troubu (0-8 mm, tl. 300 mm), vyprofilovaná do tvaru písmene ,,V", zhutněno min. na 98% PS, 50 mm pode dnem tubusu nehutnit. Minimální únosnost podloží ve styku s plastovou troubou 200 kPa 
plocha lože v řezy x délka mezi čely 
0,6*5,25=3.1500 [A]</t>
  </si>
  <si>
    <t>45157</t>
  </si>
  <si>
    <t>PODKLADNÍ A VÝPLŇOVÉ VRSTVY Z KAMENIVA TĚŽENÉHO</t>
  </si>
  <si>
    <t>Úprava vtoku a výtoku propustku. 
Podkladní vrstva pod dlažbu z ŠP tl. 50 mm. 
podkladní beton pod dlažbu na výtoku: 
6,5*0,05=0.3250 [A]</t>
  </si>
  <si>
    <t>465512</t>
  </si>
  <si>
    <t>DLAŽBY Z LOMOVÉHO KAMENE NA MC</t>
  </si>
  <si>
    <t>opevnění dna a příkopu na výtoku  
6,5*0,2=1.3000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</si>
  <si>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</si>
  <si>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Mříž navtokové jímce (viz. výkres 103.2.10) 
1=1.0000 [A]</t>
  </si>
  <si>
    <t>9112A1</t>
  </si>
  <si>
    <t>ZÁBRADLÍ MOSTNÍ S VODOR MADLY - DODÁVKA A MONTÁŽ</t>
  </si>
  <si>
    <t>Zřízení zábradlí na výtoku 
dl. 3,80 m 
3,8=3.8000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</si>
  <si>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</si>
  <si>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91816</t>
  </si>
  <si>
    <t>ČELA BETONOVÁ PROPUSTU Z TRUB DN DO 800MM</t>
  </si>
  <si>
    <t>Zřízení betonového čela na výtoku (viz. 103.2.7, 103.2.7, 103.2.8, 103.2.9, 103.2.11)  
římsa:0,7*0,6*4,20=1.764 m3 
čelo: 5,28*0,6=3.168 m3 
základ: 0,8*0,8*4,4=2.816 m3 
Celkem 7,748 m3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</si>
  <si>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</si>
  <si>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91826</t>
  </si>
  <si>
    <t>VTOKOVÉ JÍMKY BETONOVÉ VČETNĚ DLAŽBY PROPUSTU Z TRUB DN DO 800MM</t>
  </si>
  <si>
    <t>Vtoková jímka  
(2,04*1,95)+(1*1*0,35)=4,328 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</si>
  <si>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</si>
  <si>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91836</t>
  </si>
  <si>
    <t>PROPUSTY Z TRUB DN 800MM</t>
  </si>
  <si>
    <t>SO 103 - Propustek km 0,073 23 
Profil: korugovaná plastová trouba DN 800 (kruhová pevnost SN8) 
Délka propustku :  6,45  m   
Sklon nivelety dna propustku  2%  
Úhel křížení s komunikací: 90° 
6,45=6.4500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</si>
  <si>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</si>
  <si>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SO 104</t>
  </si>
  <si>
    <t>VRN - Vedlejší rozpočtové náklady</t>
  </si>
  <si>
    <t>02620</t>
  </si>
  <si>
    <t>ZKOUŠENÍ KONSTRUKCÍ A PRACÍ NEZÁVISLOU ZKUŠEBNOU</t>
  </si>
  <si>
    <t>SOUBOR</t>
  </si>
  <si>
    <t>Zkoušení konstrukcí a prací nezávislou zkušebnou: 
- zahrnuje veškeré náklady spojené s objednatelem požadovanými zkouškami, tj. provedení jádrových vývrtů o průměru 100 mm v nové vrstvě vozovky z asfaltového betonu a pracemi zkušebny pro ověření tloušťky obrusné vsrtvy, míry zhutnění, mezerovitost akontroly spojení vrstvy s podkladem. 
- cena zahrnuje veškeré náklady na laboratorní zkoušky  
-zkoušky budou provedeny dle platných ČSN, TP a TKP.</t>
  </si>
  <si>
    <t>zahrnuje veškeré náklady spojené s objednatelem požadovanými zkouškami</t>
  </si>
  <si>
    <t>02720</t>
  </si>
  <si>
    <t>POMOC PRÁCE ZŘÍZ NEBO ZAJIŠŤ REGULACI A OCHRANU DOPRAVY</t>
  </si>
  <si>
    <t>Zabezpečení staveniště dopravní značení na stavenišť. 
Projednání dočasné úpravy dopravního značení po dobu výstavby s územně příslušným odborem dopravy a d DI Policie ČR. 
Zřízení, údržba a odstranění dopravního značení.</t>
  </si>
  <si>
    <t>zahrnuje veškeré náklady spojené s objednatelem požadovanými zařízeními</t>
  </si>
  <si>
    <t>02730</t>
  </si>
  <si>
    <t>POMOC PRÁCE ZŘÍZ NEBO ZAJIŠŤ OCHRANU INŽENÝRSKÝCH SÍTÍ</t>
  </si>
  <si>
    <t>Náklady na vytyčení inženýrských sítí na staveništi jejich správci, s případným provedením průzkumných sond.</t>
  </si>
  <si>
    <t>02944</t>
  </si>
  <si>
    <t>OSTAT POŽADAVKY - DOKUMENTACE SKUTEČ PROVEDENÍ V DIGIT FORMĚ</t>
  </si>
  <si>
    <t>KČ</t>
  </si>
  <si>
    <t>Průzkumné, geodetické a projektové práce geodetické práce při stavbě a po výstavbě,zaměření skutečného provedení stavby (odevzdání dokumentace skutečného provedení stavby v počtu 3 paré v papítové podobě a 1x v ele. na CD.</t>
  </si>
  <si>
    <t>zahrnuje veškeré náklady spojené s objednatelem požadovanými pracemi</t>
  </si>
  <si>
    <t>02991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</si>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</sst>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0+'SO 101'!O9+'SO 101'!O13+'SO 101'!O18+'SO 101'!O22+'SO 101'!O26+'SO 101'!O30+'SO 101'!O34+'SO 101'!O38+'SO 101'!O42+'SO 101'!O46+'SO 101'!O50+'SO 101'!O54+'SO 101'!O59+'SO 101'!O64+'SO 101'!O68+'SO 101'!O72+'SO 101'!O76+'SO 101'!O80+'SO 101'!O84+'SO 101'!O88+'SO 101'!O92+'SO 101'!O97+'SO 101'!O101+'SO 101'!O106+'SO 101'!O110+'SO 101'!O114</f>
      </c>
      <c r="E10" s="21">
        <f>C10+D10</f>
      </c>
    </row>
    <row r="11" spans="1:5" ht="12.75" customHeight="1">
      <c r="A11" s="20" t="s">
        <v>175</v>
      </c>
      <c r="B11" s="20" t="s">
        <v>176</v>
      </c>
      <c r="C11" s="21">
        <f>'SO 102'!I3</f>
      </c>
      <c r="D11" s="21">
        <f>0+'SO 102'!O9+'SO 102'!O14+'SO 102'!O18+'SO 102'!O22+'SO 102'!O27+'SO 102'!O32+'SO 102'!O36+'SO 102'!O41+'SO 102'!O46+'SO 102'!O51+'SO 102'!O55</f>
      </c>
      <c r="E11" s="21">
        <f>C11+D11</f>
      </c>
    </row>
    <row r="12" spans="1:5" ht="12.75" customHeight="1">
      <c r="A12" s="20" t="s">
        <v>203</v>
      </c>
      <c r="B12" s="20" t="s">
        <v>204</v>
      </c>
      <c r="C12" s="21">
        <f>'SO 103'!I3</f>
      </c>
      <c r="D12" s="21">
        <f>0+'SO 103'!O9+'SO 103'!O14+'SO 103'!O18+'SO 103'!O22+'SO 103'!O26+'SO 103'!O31+'SO 103'!O35+'SO 103'!O39+'SO 103'!O43+'SO 103'!O48+'SO 103'!O53+'SO 103'!O57+'SO 103'!O61+'SO 103'!O65</f>
      </c>
      <c r="E12" s="21">
        <f>C12+D12</f>
      </c>
    </row>
    <row r="13" spans="1:5" ht="12.75" customHeight="1">
      <c r="A13" s="20" t="s">
        <v>241</v>
      </c>
      <c r="B13" s="20" t="s">
        <v>242</v>
      </c>
      <c r="C13" s="21">
        <f>'SO 104'!I3</f>
      </c>
      <c r="D13" s="21">
        <f>0+'SO 104'!O9+'SO 104'!O13+'SO 104'!O17+'SO 104'!O21+'SO 104'!O25+'SO 104'!O29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0+I8+I17+I58+I63+I96+I105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1688.565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51</v>
      </c>
      <c r="E11" s="37" t="s">
        <v>52</v>
      </c>
    </row>
    <row r="12" spans="1:5" ht="12.75" customHeight="1">
      <c r="A12" t="s">
        <v>53</v>
      </c>
      <c r="E12" s="35" t="s">
        <v>54</v>
      </c>
    </row>
    <row r="13" spans="1:16" ht="12.75" customHeight="1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611.655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50</v>
      </c>
      <c r="E14" s="35" t="s">
        <v>47</v>
      </c>
    </row>
    <row r="15" spans="1:5" ht="38.25" customHeight="1">
      <c r="A15" s="36" t="s">
        <v>51</v>
      </c>
      <c r="E15" s="37" t="s">
        <v>57</v>
      </c>
    </row>
    <row r="16" spans="1:5" ht="12.75" customHeight="1">
      <c r="A16" t="s">
        <v>53</v>
      </c>
      <c r="E16" s="35" t="s">
        <v>54</v>
      </c>
    </row>
    <row r="17" spans="1:9" ht="12.75" customHeight="1">
      <c r="A17" s="6" t="s">
        <v>43</v>
      </c>
      <c r="B17" s="6"/>
      <c r="C17" s="39" t="s">
        <v>29</v>
      </c>
      <c r="D17" s="6"/>
      <c r="E17" s="27" t="s">
        <v>58</v>
      </c>
      <c r="F17" s="6"/>
      <c r="G17" s="6"/>
      <c r="H17" s="6"/>
      <c r="I17" s="40">
        <f>0+I18+I22+I26+I30+I34+I38+I42+I46+I50+I54</f>
      </c>
    </row>
    <row r="18" spans="1:16" ht="12.75" customHeight="1">
      <c r="A18" s="25" t="s">
        <v>45</v>
      </c>
      <c r="B18" s="29" t="s">
        <v>22</v>
      </c>
      <c r="C18" s="29" t="s">
        <v>59</v>
      </c>
      <c r="D18" s="25" t="s">
        <v>47</v>
      </c>
      <c r="E18" s="30" t="s">
        <v>60</v>
      </c>
      <c r="F18" s="31" t="s">
        <v>61</v>
      </c>
      <c r="G18" s="32">
        <v>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47</v>
      </c>
    </row>
    <row r="20" spans="1:5" ht="25.5" customHeight="1">
      <c r="A20" s="36" t="s">
        <v>51</v>
      </c>
      <c r="E20" s="37" t="s">
        <v>62</v>
      </c>
    </row>
    <row r="21" spans="1:5" ht="114.75" customHeight="1">
      <c r="A21" t="s">
        <v>53</v>
      </c>
      <c r="E21" s="35" t="s">
        <v>63</v>
      </c>
    </row>
    <row r="22" spans="1:16" ht="12.75" customHeight="1">
      <c r="A22" s="25" t="s">
        <v>45</v>
      </c>
      <c r="B22" s="29" t="s">
        <v>33</v>
      </c>
      <c r="C22" s="29" t="s">
        <v>64</v>
      </c>
      <c r="D22" s="25" t="s">
        <v>47</v>
      </c>
      <c r="E22" s="30" t="s">
        <v>65</v>
      </c>
      <c r="F22" s="31" t="s">
        <v>49</v>
      </c>
      <c r="G22" s="32">
        <v>584.28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47</v>
      </c>
    </row>
    <row r="24" spans="1:5" ht="38.25" customHeight="1">
      <c r="A24" s="36" t="s">
        <v>51</v>
      </c>
      <c r="E24" s="37" t="s">
        <v>66</v>
      </c>
    </row>
    <row r="25" spans="1:5" ht="12.75" customHeight="1">
      <c r="A25" t="s">
        <v>53</v>
      </c>
      <c r="E25" s="35" t="s">
        <v>67</v>
      </c>
    </row>
    <row r="26" spans="1:16" ht="12.75" customHeight="1">
      <c r="A26" s="25" t="s">
        <v>45</v>
      </c>
      <c r="B26" s="29" t="s">
        <v>35</v>
      </c>
      <c r="C26" s="29" t="s">
        <v>68</v>
      </c>
      <c r="D26" s="25" t="s">
        <v>47</v>
      </c>
      <c r="E26" s="30" t="s">
        <v>69</v>
      </c>
      <c r="F26" s="31" t="s">
        <v>49</v>
      </c>
      <c r="G26" s="32">
        <v>27.375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47</v>
      </c>
    </row>
    <row r="28" spans="1:5" ht="25.5" customHeight="1">
      <c r="A28" s="36" t="s">
        <v>51</v>
      </c>
      <c r="E28" s="37" t="s">
        <v>70</v>
      </c>
    </row>
    <row r="29" spans="1:5" ht="12.75" customHeight="1">
      <c r="A29" t="s">
        <v>53</v>
      </c>
      <c r="E29" s="35" t="s">
        <v>67</v>
      </c>
    </row>
    <row r="30" spans="1:16" ht="12.75" customHeight="1">
      <c r="A30" s="25" t="s">
        <v>45</v>
      </c>
      <c r="B30" s="29" t="s">
        <v>37</v>
      </c>
      <c r="C30" s="29" t="s">
        <v>71</v>
      </c>
      <c r="D30" s="25" t="s">
        <v>47</v>
      </c>
      <c r="E30" s="30" t="s">
        <v>72</v>
      </c>
      <c r="F30" s="31" t="s">
        <v>49</v>
      </c>
      <c r="G30" s="32">
        <v>2.018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47</v>
      </c>
    </row>
    <row r="32" spans="1:5" ht="38.25" customHeight="1">
      <c r="A32" s="36" t="s">
        <v>51</v>
      </c>
      <c r="E32" s="37" t="s">
        <v>73</v>
      </c>
    </row>
    <row r="33" spans="1:5" ht="12.75" customHeight="1">
      <c r="A33" t="s">
        <v>53</v>
      </c>
      <c r="E33" s="35" t="s">
        <v>67</v>
      </c>
    </row>
    <row r="34" spans="1:16" ht="12.75" customHeight="1">
      <c r="A34" s="25" t="s">
        <v>45</v>
      </c>
      <c r="B34" s="29" t="s">
        <v>74</v>
      </c>
      <c r="C34" s="29" t="s">
        <v>75</v>
      </c>
      <c r="D34" s="25" t="s">
        <v>47</v>
      </c>
      <c r="E34" s="30" t="s">
        <v>76</v>
      </c>
      <c r="F34" s="31" t="s">
        <v>49</v>
      </c>
      <c r="G34" s="32">
        <v>1696.065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50</v>
      </c>
      <c r="E35" s="35" t="s">
        <v>47</v>
      </c>
    </row>
    <row r="36" spans="1:5" ht="38.25" customHeight="1">
      <c r="A36" s="36" t="s">
        <v>51</v>
      </c>
      <c r="E36" s="37" t="s">
        <v>77</v>
      </c>
    </row>
    <row r="37" spans="1:5" ht="293.25" customHeight="1">
      <c r="A37" t="s">
        <v>53</v>
      </c>
      <c r="E37" s="35" t="s">
        <v>78</v>
      </c>
    </row>
    <row r="38" spans="1:16" ht="12.75" customHeight="1">
      <c r="A38" s="25" t="s">
        <v>45</v>
      </c>
      <c r="B38" s="29" t="s">
        <v>79</v>
      </c>
      <c r="C38" s="29" t="s">
        <v>80</v>
      </c>
      <c r="D38" s="25" t="s">
        <v>47</v>
      </c>
      <c r="E38" s="30" t="s">
        <v>81</v>
      </c>
      <c r="F38" s="31" t="s">
        <v>49</v>
      </c>
      <c r="G38" s="32">
        <v>1688.565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50</v>
      </c>
      <c r="E39" s="35" t="s">
        <v>47</v>
      </c>
    </row>
    <row r="40" spans="1:5" ht="51" customHeight="1">
      <c r="A40" s="36" t="s">
        <v>51</v>
      </c>
      <c r="E40" s="37" t="s">
        <v>82</v>
      </c>
    </row>
    <row r="41" spans="1:5" ht="165.75" customHeight="1">
      <c r="A41" t="s">
        <v>53</v>
      </c>
      <c r="E41" s="35" t="s">
        <v>83</v>
      </c>
    </row>
    <row r="42" spans="1:16" ht="12.75" customHeight="1">
      <c r="A42" s="25" t="s">
        <v>45</v>
      </c>
      <c r="B42" s="29" t="s">
        <v>40</v>
      </c>
      <c r="C42" s="29" t="s">
        <v>84</v>
      </c>
      <c r="D42" s="25" t="s">
        <v>47</v>
      </c>
      <c r="E42" s="30" t="s">
        <v>85</v>
      </c>
      <c r="F42" s="31" t="s">
        <v>49</v>
      </c>
      <c r="G42" s="32">
        <v>7.5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50</v>
      </c>
      <c r="E43" s="35" t="s">
        <v>47</v>
      </c>
    </row>
    <row r="44" spans="1:5" ht="38.25" customHeight="1">
      <c r="A44" s="36" t="s">
        <v>51</v>
      </c>
      <c r="E44" s="37" t="s">
        <v>86</v>
      </c>
    </row>
    <row r="45" spans="1:5" ht="229.5" customHeight="1">
      <c r="A45" t="s">
        <v>53</v>
      </c>
      <c r="E45" s="35" t="s">
        <v>87</v>
      </c>
    </row>
    <row r="46" spans="1:16" ht="12.75" customHeight="1">
      <c r="A46" s="25" t="s">
        <v>45</v>
      </c>
      <c r="B46" s="29" t="s">
        <v>42</v>
      </c>
      <c r="C46" s="29" t="s">
        <v>88</v>
      </c>
      <c r="D46" s="25" t="s">
        <v>47</v>
      </c>
      <c r="E46" s="30" t="s">
        <v>89</v>
      </c>
      <c r="F46" s="31" t="s">
        <v>90</v>
      </c>
      <c r="G46" s="32">
        <v>1947.6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50</v>
      </c>
      <c r="E47" s="35" t="s">
        <v>47</v>
      </c>
    </row>
    <row r="48" spans="1:5" ht="38.25" customHeight="1">
      <c r="A48" s="36" t="s">
        <v>51</v>
      </c>
      <c r="E48" s="37" t="s">
        <v>91</v>
      </c>
    </row>
    <row r="49" spans="1:5" ht="12.75" customHeight="1">
      <c r="A49" t="s">
        <v>53</v>
      </c>
      <c r="E49" s="35" t="s">
        <v>92</v>
      </c>
    </row>
    <row r="50" spans="1:16" ht="12.75" customHeight="1">
      <c r="A50" s="25" t="s">
        <v>45</v>
      </c>
      <c r="B50" s="29" t="s">
        <v>93</v>
      </c>
      <c r="C50" s="29" t="s">
        <v>94</v>
      </c>
      <c r="D50" s="25" t="s">
        <v>47</v>
      </c>
      <c r="E50" s="30" t="s">
        <v>95</v>
      </c>
      <c r="F50" s="31" t="s">
        <v>90</v>
      </c>
      <c r="G50" s="32">
        <v>183.51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50</v>
      </c>
      <c r="E51" s="35" t="s">
        <v>47</v>
      </c>
    </row>
    <row r="52" spans="1:5" ht="51" customHeight="1">
      <c r="A52" s="36" t="s">
        <v>51</v>
      </c>
      <c r="E52" s="37" t="s">
        <v>96</v>
      </c>
    </row>
    <row r="53" spans="1:5" ht="12.75" customHeight="1">
      <c r="A53" t="s">
        <v>53</v>
      </c>
      <c r="E53" s="35" t="s">
        <v>97</v>
      </c>
    </row>
    <row r="54" spans="1:16" ht="12.75" customHeight="1">
      <c r="A54" s="25" t="s">
        <v>45</v>
      </c>
      <c r="B54" s="29" t="s">
        <v>98</v>
      </c>
      <c r="C54" s="29" t="s">
        <v>99</v>
      </c>
      <c r="D54" s="25" t="s">
        <v>47</v>
      </c>
      <c r="E54" s="30" t="s">
        <v>100</v>
      </c>
      <c r="F54" s="31" t="s">
        <v>90</v>
      </c>
      <c r="G54" s="32">
        <v>556.91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50</v>
      </c>
      <c r="E55" s="35" t="s">
        <v>47</v>
      </c>
    </row>
    <row r="56" spans="1:5" ht="89.25" customHeight="1">
      <c r="A56" s="36" t="s">
        <v>51</v>
      </c>
      <c r="E56" s="37" t="s">
        <v>101</v>
      </c>
    </row>
    <row r="57" spans="1:5" ht="12.75" customHeight="1">
      <c r="A57" t="s">
        <v>53</v>
      </c>
      <c r="E57" s="35" t="s">
        <v>102</v>
      </c>
    </row>
    <row r="58" spans="1:9" ht="12.75" customHeight="1">
      <c r="A58" s="6" t="s">
        <v>43</v>
      </c>
      <c r="B58" s="6"/>
      <c r="C58" s="39" t="s">
        <v>33</v>
      </c>
      <c r="D58" s="6"/>
      <c r="E58" s="27" t="s">
        <v>103</v>
      </c>
      <c r="F58" s="6"/>
      <c r="G58" s="6"/>
      <c r="H58" s="6"/>
      <c r="I58" s="40">
        <f>0+I59</f>
      </c>
    </row>
    <row r="59" spans="1:16" ht="12.75" customHeight="1">
      <c r="A59" s="25" t="s">
        <v>45</v>
      </c>
      <c r="B59" s="29" t="s">
        <v>104</v>
      </c>
      <c r="C59" s="29" t="s">
        <v>105</v>
      </c>
      <c r="D59" s="25" t="s">
        <v>47</v>
      </c>
      <c r="E59" s="30" t="s">
        <v>106</v>
      </c>
      <c r="F59" s="31" t="s">
        <v>49</v>
      </c>
      <c r="G59" s="32">
        <v>29.515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 customHeight="1">
      <c r="A60" s="34" t="s">
        <v>50</v>
      </c>
      <c r="E60" s="35" t="s">
        <v>47</v>
      </c>
    </row>
    <row r="61" spans="1:5" ht="76.5" customHeight="1">
      <c r="A61" s="36" t="s">
        <v>51</v>
      </c>
      <c r="E61" s="37" t="s">
        <v>107</v>
      </c>
    </row>
    <row r="62" spans="1:5" ht="216.75" customHeight="1">
      <c r="A62" t="s">
        <v>53</v>
      </c>
      <c r="E62" s="35" t="s">
        <v>108</v>
      </c>
    </row>
    <row r="63" spans="1:9" ht="12.75" customHeight="1">
      <c r="A63" s="6" t="s">
        <v>43</v>
      </c>
      <c r="B63" s="6"/>
      <c r="C63" s="39" t="s">
        <v>35</v>
      </c>
      <c r="D63" s="6"/>
      <c r="E63" s="27" t="s">
        <v>109</v>
      </c>
      <c r="F63" s="6"/>
      <c r="G63" s="6"/>
      <c r="H63" s="6"/>
      <c r="I63" s="40">
        <f>0+I64+I68+I72+I76+I80+I84+I88+I92</f>
      </c>
    </row>
    <row r="64" spans="1:16" ht="12.75" customHeight="1">
      <c r="A64" s="25" t="s">
        <v>45</v>
      </c>
      <c r="B64" s="29" t="s">
        <v>110</v>
      </c>
      <c r="C64" s="29" t="s">
        <v>111</v>
      </c>
      <c r="D64" s="25" t="s">
        <v>47</v>
      </c>
      <c r="E64" s="30" t="s">
        <v>112</v>
      </c>
      <c r="F64" s="31" t="s">
        <v>90</v>
      </c>
      <c r="G64" s="32">
        <v>4549.3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 customHeight="1">
      <c r="A65" s="34" t="s">
        <v>50</v>
      </c>
      <c r="E65" s="35" t="s">
        <v>47</v>
      </c>
    </row>
    <row r="66" spans="1:5" ht="76.5" customHeight="1">
      <c r="A66" s="36" t="s">
        <v>51</v>
      </c>
      <c r="E66" s="37" t="s">
        <v>113</v>
      </c>
    </row>
    <row r="67" spans="1:5" ht="51" customHeight="1">
      <c r="A67" t="s">
        <v>53</v>
      </c>
      <c r="E67" s="35" t="s">
        <v>114</v>
      </c>
    </row>
    <row r="68" spans="1:16" ht="12.75" customHeight="1">
      <c r="A68" s="25" t="s">
        <v>45</v>
      </c>
      <c r="B68" s="29" t="s">
        <v>115</v>
      </c>
      <c r="C68" s="29" t="s">
        <v>116</v>
      </c>
      <c r="D68" s="25" t="s">
        <v>47</v>
      </c>
      <c r="E68" s="30" t="s">
        <v>117</v>
      </c>
      <c r="F68" s="31" t="s">
        <v>90</v>
      </c>
      <c r="G68" s="32">
        <v>180.95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 customHeight="1">
      <c r="A69" s="34" t="s">
        <v>50</v>
      </c>
      <c r="E69" s="35" t="s">
        <v>47</v>
      </c>
    </row>
    <row r="70" spans="1:5" ht="38.25" customHeight="1">
      <c r="A70" s="36" t="s">
        <v>51</v>
      </c>
      <c r="E70" s="37" t="s">
        <v>118</v>
      </c>
    </row>
    <row r="71" spans="1:5" ht="76.5" customHeight="1">
      <c r="A71" t="s">
        <v>53</v>
      </c>
      <c r="E71" s="35" t="s">
        <v>119</v>
      </c>
    </row>
    <row r="72" spans="1:16" ht="12.75" customHeight="1">
      <c r="A72" s="25" t="s">
        <v>45</v>
      </c>
      <c r="B72" s="29" t="s">
        <v>120</v>
      </c>
      <c r="C72" s="29" t="s">
        <v>121</v>
      </c>
      <c r="D72" s="25" t="s">
        <v>47</v>
      </c>
      <c r="E72" s="30" t="s">
        <v>122</v>
      </c>
      <c r="F72" s="31" t="s">
        <v>90</v>
      </c>
      <c r="G72" s="32">
        <v>122.145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 customHeight="1">
      <c r="A73" s="34" t="s">
        <v>50</v>
      </c>
      <c r="E73" s="35" t="s">
        <v>47</v>
      </c>
    </row>
    <row r="74" spans="1:5" ht="63.75" customHeight="1">
      <c r="A74" s="36" t="s">
        <v>51</v>
      </c>
      <c r="E74" s="37" t="s">
        <v>123</v>
      </c>
    </row>
    <row r="75" spans="1:5" ht="76.5" customHeight="1">
      <c r="A75" t="s">
        <v>53</v>
      </c>
      <c r="E75" s="35" t="s">
        <v>119</v>
      </c>
    </row>
    <row r="76" spans="1:16" ht="12.75" customHeight="1">
      <c r="A76" s="25" t="s">
        <v>45</v>
      </c>
      <c r="B76" s="29" t="s">
        <v>124</v>
      </c>
      <c r="C76" s="29" t="s">
        <v>125</v>
      </c>
      <c r="D76" s="25" t="s">
        <v>47</v>
      </c>
      <c r="E76" s="30" t="s">
        <v>126</v>
      </c>
      <c r="F76" s="31" t="s">
        <v>90</v>
      </c>
      <c r="G76" s="32">
        <v>1987.95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 customHeight="1">
      <c r="A77" s="34" t="s">
        <v>50</v>
      </c>
      <c r="E77" s="35" t="s">
        <v>47</v>
      </c>
    </row>
    <row r="78" spans="1:5" ht="76.5" customHeight="1">
      <c r="A78" s="36" t="s">
        <v>51</v>
      </c>
      <c r="E78" s="37" t="s">
        <v>127</v>
      </c>
    </row>
    <row r="79" spans="1:5" ht="51" customHeight="1">
      <c r="A79" t="s">
        <v>53</v>
      </c>
      <c r="E79" s="35" t="s">
        <v>128</v>
      </c>
    </row>
    <row r="80" spans="1:16" ht="12.75" customHeight="1">
      <c r="A80" s="25" t="s">
        <v>45</v>
      </c>
      <c r="B80" s="29" t="s">
        <v>129</v>
      </c>
      <c r="C80" s="29" t="s">
        <v>130</v>
      </c>
      <c r="D80" s="25" t="s">
        <v>47</v>
      </c>
      <c r="E80" s="30" t="s">
        <v>131</v>
      </c>
      <c r="F80" s="31" t="s">
        <v>90</v>
      </c>
      <c r="G80" s="32">
        <v>2214.1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 customHeight="1">
      <c r="A81" s="34" t="s">
        <v>50</v>
      </c>
      <c r="E81" s="35" t="s">
        <v>47</v>
      </c>
    </row>
    <row r="82" spans="1:5" ht="38.25" customHeight="1">
      <c r="A82" s="36" t="s">
        <v>51</v>
      </c>
      <c r="E82" s="37" t="s">
        <v>132</v>
      </c>
    </row>
    <row r="83" spans="1:5" ht="51" customHeight="1">
      <c r="A83" t="s">
        <v>53</v>
      </c>
      <c r="E83" s="35" t="s">
        <v>128</v>
      </c>
    </row>
    <row r="84" spans="1:16" ht="12.75" customHeight="1">
      <c r="A84" s="25" t="s">
        <v>45</v>
      </c>
      <c r="B84" s="29" t="s">
        <v>133</v>
      </c>
      <c r="C84" s="29" t="s">
        <v>134</v>
      </c>
      <c r="D84" s="25" t="s">
        <v>47</v>
      </c>
      <c r="E84" s="30" t="s">
        <v>135</v>
      </c>
      <c r="F84" s="31" t="s">
        <v>90</v>
      </c>
      <c r="G84" s="32">
        <v>1987.95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 customHeight="1">
      <c r="A85" s="34" t="s">
        <v>50</v>
      </c>
      <c r="E85" s="35" t="s">
        <v>47</v>
      </c>
    </row>
    <row r="86" spans="1:5" ht="63.75" customHeight="1">
      <c r="A86" s="36" t="s">
        <v>51</v>
      </c>
      <c r="E86" s="37" t="s">
        <v>136</v>
      </c>
    </row>
    <row r="87" spans="1:5" ht="89.25" customHeight="1">
      <c r="A87" t="s">
        <v>53</v>
      </c>
      <c r="E87" s="35" t="s">
        <v>137</v>
      </c>
    </row>
    <row r="88" spans="1:16" ht="12.75" customHeight="1">
      <c r="A88" s="25" t="s">
        <v>45</v>
      </c>
      <c r="B88" s="29" t="s">
        <v>138</v>
      </c>
      <c r="C88" s="29" t="s">
        <v>139</v>
      </c>
      <c r="D88" s="25" t="s">
        <v>47</v>
      </c>
      <c r="E88" s="30" t="s">
        <v>140</v>
      </c>
      <c r="F88" s="31" t="s">
        <v>90</v>
      </c>
      <c r="G88" s="32">
        <v>2141.6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 customHeight="1">
      <c r="A89" s="34" t="s">
        <v>50</v>
      </c>
      <c r="E89" s="35" t="s">
        <v>47</v>
      </c>
    </row>
    <row r="90" spans="1:5" ht="38.25" customHeight="1">
      <c r="A90" s="36" t="s">
        <v>51</v>
      </c>
      <c r="E90" s="37" t="s">
        <v>141</v>
      </c>
    </row>
    <row r="91" spans="1:5" ht="89.25" customHeight="1">
      <c r="A91" t="s">
        <v>53</v>
      </c>
      <c r="E91" s="35" t="s">
        <v>137</v>
      </c>
    </row>
    <row r="92" spans="1:16" ht="12.75" customHeight="1">
      <c r="A92" s="25" t="s">
        <v>45</v>
      </c>
      <c r="B92" s="29" t="s">
        <v>142</v>
      </c>
      <c r="C92" s="29" t="s">
        <v>143</v>
      </c>
      <c r="D92" s="25" t="s">
        <v>47</v>
      </c>
      <c r="E92" s="30" t="s">
        <v>144</v>
      </c>
      <c r="F92" s="31" t="s">
        <v>145</v>
      </c>
      <c r="G92" s="32">
        <v>418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 customHeight="1">
      <c r="A93" s="34" t="s">
        <v>50</v>
      </c>
      <c r="E93" s="35" t="s">
        <v>47</v>
      </c>
    </row>
    <row r="94" spans="1:5" ht="63.75" customHeight="1">
      <c r="A94" s="36" t="s">
        <v>51</v>
      </c>
      <c r="E94" s="37" t="s">
        <v>146</v>
      </c>
    </row>
    <row r="95" spans="1:5" ht="38.25" customHeight="1">
      <c r="A95" t="s">
        <v>53</v>
      </c>
      <c r="E95" s="35" t="s">
        <v>147</v>
      </c>
    </row>
    <row r="96" spans="1:9" ht="12.75" customHeight="1">
      <c r="A96" s="6" t="s">
        <v>43</v>
      </c>
      <c r="B96" s="6"/>
      <c r="C96" s="39" t="s">
        <v>79</v>
      </c>
      <c r="D96" s="6"/>
      <c r="E96" s="27" t="s">
        <v>148</v>
      </c>
      <c r="F96" s="6"/>
      <c r="G96" s="6"/>
      <c r="H96" s="6"/>
      <c r="I96" s="40">
        <f>0+I97+I101</f>
      </c>
    </row>
    <row r="97" spans="1:16" ht="12.75" customHeight="1">
      <c r="A97" s="25" t="s">
        <v>45</v>
      </c>
      <c r="B97" s="29" t="s">
        <v>149</v>
      </c>
      <c r="C97" s="29" t="s">
        <v>150</v>
      </c>
      <c r="D97" s="25" t="s">
        <v>47</v>
      </c>
      <c r="E97" s="30" t="s">
        <v>151</v>
      </c>
      <c r="F97" s="31" t="s">
        <v>145</v>
      </c>
      <c r="G97" s="32">
        <v>12.8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50</v>
      </c>
      <c r="E98" s="35" t="s">
        <v>47</v>
      </c>
    </row>
    <row r="99" spans="1:5" ht="25.5" customHeight="1">
      <c r="A99" s="36" t="s">
        <v>51</v>
      </c>
      <c r="E99" s="37" t="s">
        <v>152</v>
      </c>
    </row>
    <row r="100" spans="1:5" ht="153" customHeight="1">
      <c r="A100" t="s">
        <v>53</v>
      </c>
      <c r="E100" s="35" t="s">
        <v>153</v>
      </c>
    </row>
    <row r="101" spans="1:16" ht="12.75" customHeight="1">
      <c r="A101" s="25" t="s">
        <v>45</v>
      </c>
      <c r="B101" s="29" t="s">
        <v>154</v>
      </c>
      <c r="C101" s="29" t="s">
        <v>155</v>
      </c>
      <c r="D101" s="25" t="s">
        <v>47</v>
      </c>
      <c r="E101" s="30" t="s">
        <v>156</v>
      </c>
      <c r="F101" s="31" t="s">
        <v>61</v>
      </c>
      <c r="G101" s="32">
        <v>2.5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 customHeight="1">
      <c r="A102" s="34" t="s">
        <v>50</v>
      </c>
      <c r="E102" s="35" t="s">
        <v>47</v>
      </c>
    </row>
    <row r="103" spans="1:5" ht="25.5" customHeight="1">
      <c r="A103" s="36" t="s">
        <v>51</v>
      </c>
      <c r="E103" s="37" t="s">
        <v>157</v>
      </c>
    </row>
    <row r="104" spans="1:5" ht="38.25" customHeight="1">
      <c r="A104" t="s">
        <v>53</v>
      </c>
      <c r="E104" s="35" t="s">
        <v>158</v>
      </c>
    </row>
    <row r="105" spans="1:9" ht="12.75" customHeight="1">
      <c r="A105" s="6" t="s">
        <v>43</v>
      </c>
      <c r="B105" s="6"/>
      <c r="C105" s="39" t="s">
        <v>40</v>
      </c>
      <c r="D105" s="6"/>
      <c r="E105" s="27" t="s">
        <v>159</v>
      </c>
      <c r="F105" s="6"/>
      <c r="G105" s="6"/>
      <c r="H105" s="6"/>
      <c r="I105" s="40">
        <f>0+I106+I110+I114</f>
      </c>
    </row>
    <row r="106" spans="1:16" ht="12.75" customHeight="1">
      <c r="A106" s="25" t="s">
        <v>45</v>
      </c>
      <c r="B106" s="29" t="s">
        <v>160</v>
      </c>
      <c r="C106" s="29" t="s">
        <v>161</v>
      </c>
      <c r="D106" s="25" t="s">
        <v>47</v>
      </c>
      <c r="E106" s="30" t="s">
        <v>162</v>
      </c>
      <c r="F106" s="31" t="s">
        <v>145</v>
      </c>
      <c r="G106" s="32">
        <v>32.5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50</v>
      </c>
      <c r="E107" s="35" t="s">
        <v>47</v>
      </c>
    </row>
    <row r="108" spans="1:5" ht="63.75" customHeight="1">
      <c r="A108" s="36" t="s">
        <v>51</v>
      </c>
      <c r="E108" s="37" t="s">
        <v>163</v>
      </c>
    </row>
    <row r="109" spans="1:5" ht="12.75" customHeight="1">
      <c r="A109" t="s">
        <v>53</v>
      </c>
      <c r="E109" s="35" t="s">
        <v>164</v>
      </c>
    </row>
    <row r="110" spans="1:16" ht="12.75" customHeight="1">
      <c r="A110" s="25" t="s">
        <v>45</v>
      </c>
      <c r="B110" s="29" t="s">
        <v>165</v>
      </c>
      <c r="C110" s="29" t="s">
        <v>166</v>
      </c>
      <c r="D110" s="25" t="s">
        <v>47</v>
      </c>
      <c r="E110" s="30" t="s">
        <v>167</v>
      </c>
      <c r="F110" s="31" t="s">
        <v>145</v>
      </c>
      <c r="G110" s="32">
        <v>419.7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50</v>
      </c>
      <c r="E111" s="35" t="s">
        <v>47</v>
      </c>
    </row>
    <row r="112" spans="1:5" ht="114.75" customHeight="1">
      <c r="A112" s="36" t="s">
        <v>51</v>
      </c>
      <c r="E112" s="37" t="s">
        <v>168</v>
      </c>
    </row>
    <row r="113" spans="1:5" ht="76.5" customHeight="1">
      <c r="A113" t="s">
        <v>53</v>
      </c>
      <c r="E113" s="35" t="s">
        <v>169</v>
      </c>
    </row>
    <row r="114" spans="1:16" ht="12.75" customHeight="1">
      <c r="A114" s="25" t="s">
        <v>45</v>
      </c>
      <c r="B114" s="29" t="s">
        <v>170</v>
      </c>
      <c r="C114" s="29" t="s">
        <v>171</v>
      </c>
      <c r="D114" s="25" t="s">
        <v>47</v>
      </c>
      <c r="E114" s="30" t="s">
        <v>172</v>
      </c>
      <c r="F114" s="31" t="s">
        <v>90</v>
      </c>
      <c r="G114" s="32">
        <v>4.46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50</v>
      </c>
      <c r="E115" s="35" t="s">
        <v>47</v>
      </c>
    </row>
    <row r="116" spans="1:5" ht="25.5" customHeight="1">
      <c r="A116" s="36" t="s">
        <v>51</v>
      </c>
      <c r="E116" s="37" t="s">
        <v>173</v>
      </c>
    </row>
    <row r="117" spans="1:5" ht="76.5" customHeight="1">
      <c r="A117" t="s">
        <v>53</v>
      </c>
      <c r="E117" s="35" t="s">
        <v>174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175</v>
      </c>
      <c r="I3" s="41">
        <f>0+I8+I13+I26+I31+I40+I45+I50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175</v>
      </c>
      <c r="D4" s="6"/>
      <c r="E4" s="18" t="s">
        <v>176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51</v>
      </c>
      <c r="E11" s="37" t="s">
        <v>177</v>
      </c>
    </row>
    <row r="12" spans="1:5" ht="12.75" customHeight="1">
      <c r="A12" t="s">
        <v>53</v>
      </c>
      <c r="E12" s="35" t="s">
        <v>54</v>
      </c>
    </row>
    <row r="13" spans="1:9" ht="12.75" customHeight="1">
      <c r="A13" s="6" t="s">
        <v>43</v>
      </c>
      <c r="B13" s="6"/>
      <c r="C13" s="39" t="s">
        <v>29</v>
      </c>
      <c r="D13" s="6"/>
      <c r="E13" s="27" t="s">
        <v>58</v>
      </c>
      <c r="F13" s="6"/>
      <c r="G13" s="6"/>
      <c r="H13" s="6"/>
      <c r="I13" s="40">
        <f>0+I14+I18+I22</f>
      </c>
    </row>
    <row r="14" spans="1:16" ht="12.75" customHeight="1">
      <c r="A14" s="25" t="s">
        <v>45</v>
      </c>
      <c r="B14" s="29" t="s">
        <v>23</v>
      </c>
      <c r="C14" s="29" t="s">
        <v>178</v>
      </c>
      <c r="D14" s="25" t="s">
        <v>47</v>
      </c>
      <c r="E14" s="30" t="s">
        <v>179</v>
      </c>
      <c r="F14" s="31" t="s">
        <v>49</v>
      </c>
      <c r="G14" s="32">
        <v>22.95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 customHeight="1">
      <c r="A15" s="34" t="s">
        <v>50</v>
      </c>
      <c r="E15" s="35" t="s">
        <v>47</v>
      </c>
    </row>
    <row r="16" spans="1:5" ht="38.25" customHeight="1">
      <c r="A16" s="36" t="s">
        <v>51</v>
      </c>
      <c r="E16" s="37" t="s">
        <v>180</v>
      </c>
    </row>
    <row r="17" spans="1:5" ht="255" customHeight="1">
      <c r="A17" t="s">
        <v>53</v>
      </c>
      <c r="E17" s="35" t="s">
        <v>181</v>
      </c>
    </row>
    <row r="18" spans="1:16" ht="12.75" customHeight="1">
      <c r="A18" s="25" t="s">
        <v>45</v>
      </c>
      <c r="B18" s="29" t="s">
        <v>22</v>
      </c>
      <c r="C18" s="29" t="s">
        <v>80</v>
      </c>
      <c r="D18" s="25" t="s">
        <v>47</v>
      </c>
      <c r="E18" s="30" t="s">
        <v>81</v>
      </c>
      <c r="F18" s="31" t="s">
        <v>49</v>
      </c>
      <c r="G18" s="32">
        <v>22.95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47</v>
      </c>
    </row>
    <row r="20" spans="1:5" ht="38.25" customHeight="1">
      <c r="A20" s="36" t="s">
        <v>51</v>
      </c>
      <c r="E20" s="37" t="s">
        <v>182</v>
      </c>
    </row>
    <row r="21" spans="1:5" ht="165.75" customHeight="1">
      <c r="A21" t="s">
        <v>53</v>
      </c>
      <c r="E21" s="35" t="s">
        <v>83</v>
      </c>
    </row>
    <row r="22" spans="1:16" ht="12.75" customHeight="1">
      <c r="A22" s="25" t="s">
        <v>45</v>
      </c>
      <c r="B22" s="29" t="s">
        <v>33</v>
      </c>
      <c r="C22" s="29" t="s">
        <v>84</v>
      </c>
      <c r="D22" s="25" t="s">
        <v>47</v>
      </c>
      <c r="E22" s="30" t="s">
        <v>85</v>
      </c>
      <c r="F22" s="31" t="s">
        <v>49</v>
      </c>
      <c r="G22" s="32">
        <v>22.95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47</v>
      </c>
    </row>
    <row r="24" spans="1:5" ht="38.25" customHeight="1">
      <c r="A24" s="36" t="s">
        <v>51</v>
      </c>
      <c r="E24" s="37" t="s">
        <v>183</v>
      </c>
    </row>
    <row r="25" spans="1:5" ht="229.5" customHeight="1">
      <c r="A25" t="s">
        <v>53</v>
      </c>
      <c r="E25" s="35" t="s">
        <v>87</v>
      </c>
    </row>
    <row r="26" spans="1:9" ht="12.75" customHeight="1">
      <c r="A26" s="6" t="s">
        <v>43</v>
      </c>
      <c r="B26" s="6"/>
      <c r="C26" s="39" t="s">
        <v>22</v>
      </c>
      <c r="D26" s="6"/>
      <c r="E26" s="27" t="s">
        <v>184</v>
      </c>
      <c r="F26" s="6"/>
      <c r="G26" s="6"/>
      <c r="H26" s="6"/>
      <c r="I26" s="40">
        <f>0+I27</f>
      </c>
    </row>
    <row r="27" spans="1:16" ht="12.75" customHeight="1">
      <c r="A27" s="25" t="s">
        <v>45</v>
      </c>
      <c r="B27" s="29" t="s">
        <v>35</v>
      </c>
      <c r="C27" s="29" t="s">
        <v>185</v>
      </c>
      <c r="D27" s="25" t="s">
        <v>47</v>
      </c>
      <c r="E27" s="30" t="s">
        <v>186</v>
      </c>
      <c r="F27" s="31" t="s">
        <v>49</v>
      </c>
      <c r="G27" s="32">
        <v>5.86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 customHeight="1">
      <c r="A28" s="34" t="s">
        <v>50</v>
      </c>
      <c r="E28" s="35" t="s">
        <v>47</v>
      </c>
    </row>
    <row r="29" spans="1:5" ht="76.5" customHeight="1">
      <c r="A29" s="36" t="s">
        <v>51</v>
      </c>
      <c r="E29" s="37" t="s">
        <v>187</v>
      </c>
    </row>
    <row r="30" spans="1:5" ht="216.75" customHeight="1">
      <c r="A30" t="s">
        <v>53</v>
      </c>
      <c r="E30" s="35" t="s">
        <v>108</v>
      </c>
    </row>
    <row r="31" spans="1:9" ht="12.75" customHeight="1">
      <c r="A31" s="6" t="s">
        <v>43</v>
      </c>
      <c r="B31" s="6"/>
      <c r="C31" s="39" t="s">
        <v>33</v>
      </c>
      <c r="D31" s="6"/>
      <c r="E31" s="27" t="s">
        <v>103</v>
      </c>
      <c r="F31" s="6"/>
      <c r="G31" s="6"/>
      <c r="H31" s="6"/>
      <c r="I31" s="40">
        <f>0+I32+I36</f>
      </c>
    </row>
    <row r="32" spans="1:16" ht="12.75" customHeight="1">
      <c r="A32" s="25" t="s">
        <v>45</v>
      </c>
      <c r="B32" s="29" t="s">
        <v>37</v>
      </c>
      <c r="C32" s="29" t="s">
        <v>105</v>
      </c>
      <c r="D32" s="25" t="s">
        <v>47</v>
      </c>
      <c r="E32" s="30" t="s">
        <v>106</v>
      </c>
      <c r="F32" s="31" t="s">
        <v>49</v>
      </c>
      <c r="G32" s="32">
        <v>0.396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 customHeight="1">
      <c r="A33" s="34" t="s">
        <v>50</v>
      </c>
      <c r="E33" s="35" t="s">
        <v>47</v>
      </c>
    </row>
    <row r="34" spans="1:5" ht="38.25" customHeight="1">
      <c r="A34" s="36" t="s">
        <v>51</v>
      </c>
      <c r="E34" s="37" t="s">
        <v>188</v>
      </c>
    </row>
    <row r="35" spans="1:5" ht="216.75" customHeight="1">
      <c r="A35" t="s">
        <v>53</v>
      </c>
      <c r="E35" s="35" t="s">
        <v>108</v>
      </c>
    </row>
    <row r="36" spans="1:16" ht="12.75" customHeight="1">
      <c r="A36" s="25" t="s">
        <v>45</v>
      </c>
      <c r="B36" s="29" t="s">
        <v>74</v>
      </c>
      <c r="C36" s="29" t="s">
        <v>189</v>
      </c>
      <c r="D36" s="25" t="s">
        <v>47</v>
      </c>
      <c r="E36" s="30" t="s">
        <v>190</v>
      </c>
      <c r="F36" s="31" t="s">
        <v>49</v>
      </c>
      <c r="G36" s="32">
        <v>3.3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 customHeight="1">
      <c r="A37" s="34" t="s">
        <v>50</v>
      </c>
      <c r="E37" s="35" t="s">
        <v>47</v>
      </c>
    </row>
    <row r="38" spans="1:5" ht="25.5" customHeight="1">
      <c r="A38" s="36" t="s">
        <v>51</v>
      </c>
      <c r="E38" s="37" t="s">
        <v>191</v>
      </c>
    </row>
    <row r="39" spans="1:5" ht="25.5" customHeight="1">
      <c r="A39" t="s">
        <v>53</v>
      </c>
      <c r="E39" s="35" t="s">
        <v>192</v>
      </c>
    </row>
    <row r="40" spans="1:9" ht="12.75" customHeight="1">
      <c r="A40" s="6" t="s">
        <v>43</v>
      </c>
      <c r="B40" s="6"/>
      <c r="C40" s="39" t="s">
        <v>35</v>
      </c>
      <c r="D40" s="6"/>
      <c r="E40" s="27" t="s">
        <v>109</v>
      </c>
      <c r="F40" s="6"/>
      <c r="G40" s="6"/>
      <c r="H40" s="6"/>
      <c r="I40" s="40">
        <f>0+I41</f>
      </c>
    </row>
    <row r="41" spans="1:16" ht="12.75" customHeight="1">
      <c r="A41" s="25" t="s">
        <v>45</v>
      </c>
      <c r="B41" s="29" t="s">
        <v>79</v>
      </c>
      <c r="C41" s="29" t="s">
        <v>143</v>
      </c>
      <c r="D41" s="25" t="s">
        <v>47</v>
      </c>
      <c r="E41" s="30" t="s">
        <v>144</v>
      </c>
      <c r="F41" s="31" t="s">
        <v>145</v>
      </c>
      <c r="G41" s="32">
        <v>12.5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50</v>
      </c>
      <c r="E42" s="35" t="s">
        <v>47</v>
      </c>
    </row>
    <row r="43" spans="1:5" ht="25.5" customHeight="1">
      <c r="A43" s="36" t="s">
        <v>51</v>
      </c>
      <c r="E43" s="37" t="s">
        <v>193</v>
      </c>
    </row>
    <row r="44" spans="1:5" ht="38.25" customHeight="1">
      <c r="A44" t="s">
        <v>53</v>
      </c>
      <c r="E44" s="35" t="s">
        <v>147</v>
      </c>
    </row>
    <row r="45" spans="1:9" ht="12.75" customHeight="1">
      <c r="A45" s="6" t="s">
        <v>43</v>
      </c>
      <c r="B45" s="6"/>
      <c r="C45" s="39" t="s">
        <v>79</v>
      </c>
      <c r="D45" s="6"/>
      <c r="E45" s="27" t="s">
        <v>148</v>
      </c>
      <c r="F45" s="6"/>
      <c r="G45" s="6"/>
      <c r="H45" s="6"/>
      <c r="I45" s="40">
        <f>0+I46</f>
      </c>
    </row>
    <row r="46" spans="1:16" ht="12.75" customHeight="1">
      <c r="A46" s="25" t="s">
        <v>45</v>
      </c>
      <c r="B46" s="29" t="s">
        <v>40</v>
      </c>
      <c r="C46" s="29" t="s">
        <v>194</v>
      </c>
      <c r="D46" s="25" t="s">
        <v>47</v>
      </c>
      <c r="E46" s="30" t="s">
        <v>195</v>
      </c>
      <c r="F46" s="31" t="s">
        <v>61</v>
      </c>
      <c r="G46" s="32">
        <v>11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50</v>
      </c>
      <c r="E47" s="35" t="s">
        <v>47</v>
      </c>
    </row>
    <row r="48" spans="1:5" ht="51" customHeight="1">
      <c r="A48" s="36" t="s">
        <v>51</v>
      </c>
      <c r="E48" s="37" t="s">
        <v>196</v>
      </c>
    </row>
    <row r="49" spans="1:5" ht="12.75" customHeight="1">
      <c r="A49" t="s">
        <v>53</v>
      </c>
      <c r="E49" s="35" t="s">
        <v>197</v>
      </c>
    </row>
    <row r="50" spans="1:9" ht="12.75" customHeight="1">
      <c r="A50" s="6" t="s">
        <v>43</v>
      </c>
      <c r="B50" s="6"/>
      <c r="C50" s="39" t="s">
        <v>40</v>
      </c>
      <c r="D50" s="6"/>
      <c r="E50" s="27" t="s">
        <v>159</v>
      </c>
      <c r="F50" s="6"/>
      <c r="G50" s="6"/>
      <c r="H50" s="6"/>
      <c r="I50" s="40">
        <f>0+I51+I55</f>
      </c>
    </row>
    <row r="51" spans="1:16" ht="12.75" customHeight="1">
      <c r="A51" s="25" t="s">
        <v>45</v>
      </c>
      <c r="B51" s="29" t="s">
        <v>42</v>
      </c>
      <c r="C51" s="29" t="s">
        <v>198</v>
      </c>
      <c r="D51" s="25" t="s">
        <v>47</v>
      </c>
      <c r="E51" s="30" t="s">
        <v>199</v>
      </c>
      <c r="F51" s="31" t="s">
        <v>61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 customHeight="1">
      <c r="A52" s="34" t="s">
        <v>50</v>
      </c>
      <c r="E52" s="35" t="s">
        <v>47</v>
      </c>
    </row>
    <row r="53" spans="1:5" ht="25.5" customHeight="1">
      <c r="A53" s="36" t="s">
        <v>51</v>
      </c>
      <c r="E53" s="37" t="s">
        <v>200</v>
      </c>
    </row>
    <row r="54" spans="1:5" ht="63.75" customHeight="1">
      <c r="A54" t="s">
        <v>53</v>
      </c>
      <c r="E54" s="35" t="s">
        <v>201</v>
      </c>
    </row>
    <row r="55" spans="1:16" ht="12.75" customHeight="1">
      <c r="A55" s="25" t="s">
        <v>45</v>
      </c>
      <c r="B55" s="29" t="s">
        <v>93</v>
      </c>
      <c r="C55" s="29" t="s">
        <v>166</v>
      </c>
      <c r="D55" s="25" t="s">
        <v>47</v>
      </c>
      <c r="E55" s="30" t="s">
        <v>167</v>
      </c>
      <c r="F55" s="31" t="s">
        <v>145</v>
      </c>
      <c r="G55" s="32">
        <v>5.28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 customHeight="1">
      <c r="A56" s="34" t="s">
        <v>50</v>
      </c>
      <c r="E56" s="35" t="s">
        <v>47</v>
      </c>
    </row>
    <row r="57" spans="1:5" ht="38.25" customHeight="1">
      <c r="A57" s="36" t="s">
        <v>51</v>
      </c>
      <c r="E57" s="37" t="s">
        <v>202</v>
      </c>
    </row>
    <row r="58" spans="1:5" ht="76.5" customHeight="1">
      <c r="A58" t="s">
        <v>53</v>
      </c>
      <c r="E58" s="35" t="s">
        <v>169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203</v>
      </c>
      <c r="I3" s="41">
        <f>0+I8+I13+I30+I47+I52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203</v>
      </c>
      <c r="D4" s="6"/>
      <c r="E4" s="18" t="s">
        <v>204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41.607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51" customHeight="1">
      <c r="A11" s="36" t="s">
        <v>51</v>
      </c>
      <c r="E11" s="37" t="s">
        <v>205</v>
      </c>
    </row>
    <row r="12" spans="1:5" ht="12.75" customHeight="1">
      <c r="A12" t="s">
        <v>53</v>
      </c>
      <c r="E12" s="35" t="s">
        <v>54</v>
      </c>
    </row>
    <row r="13" spans="1:9" ht="12.75" customHeight="1">
      <c r="A13" s="6" t="s">
        <v>43</v>
      </c>
      <c r="B13" s="6"/>
      <c r="C13" s="39" t="s">
        <v>29</v>
      </c>
      <c r="D13" s="6"/>
      <c r="E13" s="27" t="s">
        <v>58</v>
      </c>
      <c r="F13" s="6"/>
      <c r="G13" s="6"/>
      <c r="H13" s="6"/>
      <c r="I13" s="40">
        <f>0+I14+I18+I22+I26</f>
      </c>
    </row>
    <row r="14" spans="1:16" ht="12.75" customHeight="1">
      <c r="A14" s="25" t="s">
        <v>45</v>
      </c>
      <c r="B14" s="29" t="s">
        <v>23</v>
      </c>
      <c r="C14" s="29" t="s">
        <v>206</v>
      </c>
      <c r="D14" s="25" t="s">
        <v>47</v>
      </c>
      <c r="E14" s="30" t="s">
        <v>207</v>
      </c>
      <c r="F14" s="31" t="s">
        <v>49</v>
      </c>
      <c r="G14" s="32">
        <v>37.68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 customHeight="1">
      <c r="A15" s="34" t="s">
        <v>50</v>
      </c>
      <c r="E15" s="35" t="s">
        <v>47</v>
      </c>
    </row>
    <row r="16" spans="1:5" ht="38.25" customHeight="1">
      <c r="A16" s="36" t="s">
        <v>51</v>
      </c>
      <c r="E16" s="37" t="s">
        <v>208</v>
      </c>
    </row>
    <row r="17" spans="1:5" ht="293.25" customHeight="1">
      <c r="A17" t="s">
        <v>53</v>
      </c>
      <c r="E17" s="35" t="s">
        <v>78</v>
      </c>
    </row>
    <row r="18" spans="1:16" ht="12.75" customHeight="1">
      <c r="A18" s="25" t="s">
        <v>45</v>
      </c>
      <c r="B18" s="29" t="s">
        <v>22</v>
      </c>
      <c r="C18" s="29" t="s">
        <v>80</v>
      </c>
      <c r="D18" s="25" t="s">
        <v>47</v>
      </c>
      <c r="E18" s="30" t="s">
        <v>81</v>
      </c>
      <c r="F18" s="31" t="s">
        <v>49</v>
      </c>
      <c r="G18" s="32">
        <v>41.607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47</v>
      </c>
    </row>
    <row r="20" spans="1:5" ht="51" customHeight="1">
      <c r="A20" s="36" t="s">
        <v>51</v>
      </c>
      <c r="E20" s="37" t="s">
        <v>209</v>
      </c>
    </row>
    <row r="21" spans="1:5" ht="165.75" customHeight="1">
      <c r="A21" t="s">
        <v>53</v>
      </c>
      <c r="E21" s="35" t="s">
        <v>83</v>
      </c>
    </row>
    <row r="22" spans="1:16" ht="12.75" customHeight="1">
      <c r="A22" s="25" t="s">
        <v>45</v>
      </c>
      <c r="B22" s="29" t="s">
        <v>33</v>
      </c>
      <c r="C22" s="29" t="s">
        <v>210</v>
      </c>
      <c r="D22" s="25" t="s">
        <v>47</v>
      </c>
      <c r="E22" s="30" t="s">
        <v>211</v>
      </c>
      <c r="F22" s="31" t="s">
        <v>49</v>
      </c>
      <c r="G22" s="32">
        <v>13.65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47</v>
      </c>
    </row>
    <row r="24" spans="1:5" ht="38.25" customHeight="1">
      <c r="A24" s="36" t="s">
        <v>51</v>
      </c>
      <c r="E24" s="37" t="s">
        <v>212</v>
      </c>
    </row>
    <row r="25" spans="1:5" ht="178.5" customHeight="1">
      <c r="A25" t="s">
        <v>53</v>
      </c>
      <c r="E25" s="35" t="s">
        <v>213</v>
      </c>
    </row>
    <row r="26" spans="1:16" ht="12.75" customHeight="1">
      <c r="A26" s="25" t="s">
        <v>45</v>
      </c>
      <c r="B26" s="29" t="s">
        <v>35</v>
      </c>
      <c r="C26" s="29" t="s">
        <v>84</v>
      </c>
      <c r="D26" s="25" t="s">
        <v>47</v>
      </c>
      <c r="E26" s="30" t="s">
        <v>85</v>
      </c>
      <c r="F26" s="31" t="s">
        <v>49</v>
      </c>
      <c r="G26" s="32">
        <v>3.927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47</v>
      </c>
    </row>
    <row r="28" spans="1:5" ht="25.5" customHeight="1">
      <c r="A28" s="36" t="s">
        <v>51</v>
      </c>
      <c r="E28" s="37" t="s">
        <v>214</v>
      </c>
    </row>
    <row r="29" spans="1:5" ht="229.5" customHeight="1">
      <c r="A29" t="s">
        <v>53</v>
      </c>
      <c r="E29" s="35" t="s">
        <v>87</v>
      </c>
    </row>
    <row r="30" spans="1:9" ht="12.75" customHeight="1">
      <c r="A30" s="6" t="s">
        <v>43</v>
      </c>
      <c r="B30" s="6"/>
      <c r="C30" s="39" t="s">
        <v>33</v>
      </c>
      <c r="D30" s="6"/>
      <c r="E30" s="27" t="s">
        <v>103</v>
      </c>
      <c r="F30" s="6"/>
      <c r="G30" s="6"/>
      <c r="H30" s="6"/>
      <c r="I30" s="40">
        <f>0+I31+I35+I39+I43</f>
      </c>
    </row>
    <row r="31" spans="1:16" ht="12.75" customHeight="1">
      <c r="A31" s="25" t="s">
        <v>45</v>
      </c>
      <c r="B31" s="29" t="s">
        <v>37</v>
      </c>
      <c r="C31" s="29" t="s">
        <v>105</v>
      </c>
      <c r="D31" s="25" t="s">
        <v>47</v>
      </c>
      <c r="E31" s="30" t="s">
        <v>106</v>
      </c>
      <c r="F31" s="31" t="s">
        <v>49</v>
      </c>
      <c r="G31" s="32">
        <v>1.6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 customHeight="1">
      <c r="A32" s="34" t="s">
        <v>50</v>
      </c>
      <c r="E32" s="35" t="s">
        <v>47</v>
      </c>
    </row>
    <row r="33" spans="1:5" ht="51" customHeight="1">
      <c r="A33" s="36" t="s">
        <v>51</v>
      </c>
      <c r="E33" s="37" t="s">
        <v>215</v>
      </c>
    </row>
    <row r="34" spans="1:5" ht="216.75" customHeight="1">
      <c r="A34" t="s">
        <v>53</v>
      </c>
      <c r="E34" s="35" t="s">
        <v>108</v>
      </c>
    </row>
    <row r="35" spans="1:16" ht="12.75" customHeight="1">
      <c r="A35" s="25" t="s">
        <v>45</v>
      </c>
      <c r="B35" s="29" t="s">
        <v>74</v>
      </c>
      <c r="C35" s="29" t="s">
        <v>189</v>
      </c>
      <c r="D35" s="25" t="s">
        <v>47</v>
      </c>
      <c r="E35" s="30" t="s">
        <v>190</v>
      </c>
      <c r="F35" s="31" t="s">
        <v>49</v>
      </c>
      <c r="G35" s="32">
        <v>3.15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 customHeight="1">
      <c r="A36" s="34" t="s">
        <v>50</v>
      </c>
      <c r="E36" s="35" t="s">
        <v>47</v>
      </c>
    </row>
    <row r="37" spans="1:5" ht="38.25" customHeight="1">
      <c r="A37" s="36" t="s">
        <v>51</v>
      </c>
      <c r="E37" s="37" t="s">
        <v>216</v>
      </c>
    </row>
    <row r="38" spans="1:5" ht="25.5" customHeight="1">
      <c r="A38" t="s">
        <v>53</v>
      </c>
      <c r="E38" s="35" t="s">
        <v>192</v>
      </c>
    </row>
    <row r="39" spans="1:16" ht="12.75" customHeight="1">
      <c r="A39" s="25" t="s">
        <v>45</v>
      </c>
      <c r="B39" s="29" t="s">
        <v>79</v>
      </c>
      <c r="C39" s="29" t="s">
        <v>217</v>
      </c>
      <c r="D39" s="25" t="s">
        <v>47</v>
      </c>
      <c r="E39" s="30" t="s">
        <v>218</v>
      </c>
      <c r="F39" s="31" t="s">
        <v>49</v>
      </c>
      <c r="G39" s="32">
        <v>0.325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 customHeight="1">
      <c r="A40" s="34" t="s">
        <v>50</v>
      </c>
      <c r="E40" s="35" t="s">
        <v>47</v>
      </c>
    </row>
    <row r="41" spans="1:5" ht="51" customHeight="1">
      <c r="A41" s="36" t="s">
        <v>51</v>
      </c>
      <c r="E41" s="37" t="s">
        <v>219</v>
      </c>
    </row>
    <row r="42" spans="1:5" ht="25.5" customHeight="1">
      <c r="A42" t="s">
        <v>53</v>
      </c>
      <c r="E42" s="35" t="s">
        <v>192</v>
      </c>
    </row>
    <row r="43" spans="1:16" ht="12.75" customHeight="1">
      <c r="A43" s="25" t="s">
        <v>45</v>
      </c>
      <c r="B43" s="29" t="s">
        <v>40</v>
      </c>
      <c r="C43" s="29" t="s">
        <v>220</v>
      </c>
      <c r="D43" s="25" t="s">
        <v>47</v>
      </c>
      <c r="E43" s="30" t="s">
        <v>221</v>
      </c>
      <c r="F43" s="31" t="s">
        <v>49</v>
      </c>
      <c r="G43" s="32">
        <v>1.3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 customHeight="1">
      <c r="A44" s="34" t="s">
        <v>50</v>
      </c>
      <c r="E44" s="35" t="s">
        <v>47</v>
      </c>
    </row>
    <row r="45" spans="1:5" ht="25.5" customHeight="1">
      <c r="A45" s="36" t="s">
        <v>51</v>
      </c>
      <c r="E45" s="37" t="s">
        <v>222</v>
      </c>
    </row>
    <row r="46" spans="1:5" ht="102" customHeight="1">
      <c r="A46" t="s">
        <v>53</v>
      </c>
      <c r="E46" s="35" t="s">
        <v>223</v>
      </c>
    </row>
    <row r="47" spans="1:9" ht="12.75" customHeight="1">
      <c r="A47" s="6" t="s">
        <v>43</v>
      </c>
      <c r="B47" s="6"/>
      <c r="C47" s="39" t="s">
        <v>79</v>
      </c>
      <c r="D47" s="6"/>
      <c r="E47" s="27" t="s">
        <v>148</v>
      </c>
      <c r="F47" s="6"/>
      <c r="G47" s="6"/>
      <c r="H47" s="6"/>
      <c r="I47" s="40">
        <f>0+I48</f>
      </c>
    </row>
    <row r="48" spans="1:16" ht="12.75" customHeight="1">
      <c r="A48" s="25" t="s">
        <v>45</v>
      </c>
      <c r="B48" s="29" t="s">
        <v>42</v>
      </c>
      <c r="C48" s="29" t="s">
        <v>194</v>
      </c>
      <c r="D48" s="25" t="s">
        <v>47</v>
      </c>
      <c r="E48" s="30" t="s">
        <v>195</v>
      </c>
      <c r="F48" s="31" t="s">
        <v>61</v>
      </c>
      <c r="G48" s="32">
        <v>1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 customHeight="1">
      <c r="A49" s="34" t="s">
        <v>50</v>
      </c>
      <c r="E49" s="35" t="s">
        <v>47</v>
      </c>
    </row>
    <row r="50" spans="1:5" ht="25.5" customHeight="1">
      <c r="A50" s="36" t="s">
        <v>51</v>
      </c>
      <c r="E50" s="37" t="s">
        <v>224</v>
      </c>
    </row>
    <row r="51" spans="1:5" ht="12.75" customHeight="1">
      <c r="A51" t="s">
        <v>53</v>
      </c>
      <c r="E51" s="35" t="s">
        <v>197</v>
      </c>
    </row>
    <row r="52" spans="1:9" ht="12.75" customHeight="1">
      <c r="A52" s="6" t="s">
        <v>43</v>
      </c>
      <c r="B52" s="6"/>
      <c r="C52" s="39" t="s">
        <v>40</v>
      </c>
      <c r="D52" s="6"/>
      <c r="E52" s="27" t="s">
        <v>159</v>
      </c>
      <c r="F52" s="6"/>
      <c r="G52" s="6"/>
      <c r="H52" s="6"/>
      <c r="I52" s="40">
        <f>0+I53+I57+I61+I65</f>
      </c>
    </row>
    <row r="53" spans="1:16" ht="12.75" customHeight="1">
      <c r="A53" s="25" t="s">
        <v>45</v>
      </c>
      <c r="B53" s="29" t="s">
        <v>93</v>
      </c>
      <c r="C53" s="29" t="s">
        <v>225</v>
      </c>
      <c r="D53" s="25" t="s">
        <v>47</v>
      </c>
      <c r="E53" s="30" t="s">
        <v>226</v>
      </c>
      <c r="F53" s="31" t="s">
        <v>145</v>
      </c>
      <c r="G53" s="32">
        <v>3.8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 customHeight="1">
      <c r="A54" s="34" t="s">
        <v>50</v>
      </c>
      <c r="E54" s="35" t="s">
        <v>47</v>
      </c>
    </row>
    <row r="55" spans="1:5" ht="38.25" customHeight="1">
      <c r="A55" s="36" t="s">
        <v>51</v>
      </c>
      <c r="E55" s="37" t="s">
        <v>227</v>
      </c>
    </row>
    <row r="56" spans="1:5" ht="51" customHeight="1">
      <c r="A56" t="s">
        <v>53</v>
      </c>
      <c r="E56" s="35" t="s">
        <v>228</v>
      </c>
    </row>
    <row r="57" spans="1:16" ht="12.75" customHeight="1">
      <c r="A57" s="25" t="s">
        <v>45</v>
      </c>
      <c r="B57" s="29" t="s">
        <v>98</v>
      </c>
      <c r="C57" s="29" t="s">
        <v>229</v>
      </c>
      <c r="D57" s="25" t="s">
        <v>47</v>
      </c>
      <c r="E57" s="30" t="s">
        <v>230</v>
      </c>
      <c r="F57" s="31" t="s">
        <v>61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 customHeight="1">
      <c r="A58" s="34" t="s">
        <v>50</v>
      </c>
      <c r="E58" s="35" t="s">
        <v>47</v>
      </c>
    </row>
    <row r="59" spans="1:5" ht="63.75" customHeight="1">
      <c r="A59" s="36" t="s">
        <v>51</v>
      </c>
      <c r="E59" s="37" t="s">
        <v>231</v>
      </c>
    </row>
    <row r="60" spans="1:5" ht="267.75" customHeight="1">
      <c r="A60" t="s">
        <v>53</v>
      </c>
      <c r="E60" s="35" t="s">
        <v>232</v>
      </c>
    </row>
    <row r="61" spans="1:16" ht="12.75" customHeight="1">
      <c r="A61" s="25" t="s">
        <v>45</v>
      </c>
      <c r="B61" s="29" t="s">
        <v>104</v>
      </c>
      <c r="C61" s="29" t="s">
        <v>233</v>
      </c>
      <c r="D61" s="25" t="s">
        <v>47</v>
      </c>
      <c r="E61" s="30" t="s">
        <v>234</v>
      </c>
      <c r="F61" s="31" t="s">
        <v>61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 customHeight="1">
      <c r="A62" s="34" t="s">
        <v>50</v>
      </c>
      <c r="E62" s="35" t="s">
        <v>47</v>
      </c>
    </row>
    <row r="63" spans="1:5" ht="25.5" customHeight="1">
      <c r="A63" s="36" t="s">
        <v>51</v>
      </c>
      <c r="E63" s="37" t="s">
        <v>235</v>
      </c>
    </row>
    <row r="64" spans="1:5" ht="267.75" customHeight="1">
      <c r="A64" t="s">
        <v>53</v>
      </c>
      <c r="E64" s="35" t="s">
        <v>236</v>
      </c>
    </row>
    <row r="65" spans="1:16" ht="12.75" customHeight="1">
      <c r="A65" s="25" t="s">
        <v>45</v>
      </c>
      <c r="B65" s="29" t="s">
        <v>110</v>
      </c>
      <c r="C65" s="29" t="s">
        <v>237</v>
      </c>
      <c r="D65" s="25" t="s">
        <v>47</v>
      </c>
      <c r="E65" s="30" t="s">
        <v>238</v>
      </c>
      <c r="F65" s="31" t="s">
        <v>145</v>
      </c>
      <c r="G65" s="32">
        <v>6.45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50</v>
      </c>
      <c r="E66" s="35" t="s">
        <v>47</v>
      </c>
    </row>
    <row r="67" spans="1:5" ht="76.5" customHeight="1">
      <c r="A67" s="36" t="s">
        <v>51</v>
      </c>
      <c r="E67" s="37" t="s">
        <v>239</v>
      </c>
    </row>
    <row r="68" spans="1:5" ht="51" customHeight="1">
      <c r="A68" t="s">
        <v>53</v>
      </c>
      <c r="E68" s="35" t="s">
        <v>240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241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241</v>
      </c>
      <c r="D4" s="6"/>
      <c r="E4" s="18" t="s">
        <v>242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0+I9+I13+I17+I21+I25+I29</f>
      </c>
    </row>
    <row r="9" spans="1:16" ht="12.75" customHeight="1">
      <c r="A9" s="25" t="s">
        <v>45</v>
      </c>
      <c r="B9" s="29" t="s">
        <v>29</v>
      </c>
      <c r="C9" s="29" t="s">
        <v>243</v>
      </c>
      <c r="D9" s="25" t="s">
        <v>47</v>
      </c>
      <c r="E9" s="30" t="s">
        <v>244</v>
      </c>
      <c r="F9" s="31" t="s">
        <v>245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51" customHeight="1">
      <c r="A10" s="34" t="s">
        <v>50</v>
      </c>
      <c r="E10" s="35" t="s">
        <v>246</v>
      </c>
    </row>
    <row r="11" spans="1:5" ht="12.75" customHeight="1">
      <c r="A11" s="36" t="s">
        <v>51</v>
      </c>
      <c r="E11" s="37" t="s">
        <v>47</v>
      </c>
    </row>
    <row r="12" spans="1:5" ht="12.75" customHeight="1">
      <c r="A12" t="s">
        <v>53</v>
      </c>
      <c r="E12" s="35" t="s">
        <v>247</v>
      </c>
    </row>
    <row r="13" spans="1:16" ht="12.75" customHeight="1">
      <c r="A13" s="25" t="s">
        <v>45</v>
      </c>
      <c r="B13" s="29" t="s">
        <v>23</v>
      </c>
      <c r="C13" s="29" t="s">
        <v>248</v>
      </c>
      <c r="D13" s="25" t="s">
        <v>47</v>
      </c>
      <c r="E13" s="30" t="s">
        <v>249</v>
      </c>
      <c r="F13" s="31" t="s">
        <v>245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 customHeight="1">
      <c r="A14" s="34" t="s">
        <v>50</v>
      </c>
      <c r="E14" s="35" t="s">
        <v>250</v>
      </c>
    </row>
    <row r="15" spans="1:5" ht="12.75" customHeight="1">
      <c r="A15" s="36" t="s">
        <v>51</v>
      </c>
      <c r="E15" s="37" t="s">
        <v>47</v>
      </c>
    </row>
    <row r="16" spans="1:5" ht="12.75" customHeight="1">
      <c r="A16" t="s">
        <v>53</v>
      </c>
      <c r="E16" s="35" t="s">
        <v>251</v>
      </c>
    </row>
    <row r="17" spans="1:16" ht="12.75" customHeight="1">
      <c r="A17" s="25" t="s">
        <v>45</v>
      </c>
      <c r="B17" s="29" t="s">
        <v>22</v>
      </c>
      <c r="C17" s="29" t="s">
        <v>252</v>
      </c>
      <c r="D17" s="25" t="s">
        <v>47</v>
      </c>
      <c r="E17" s="30" t="s">
        <v>253</v>
      </c>
      <c r="F17" s="31" t="s">
        <v>245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50</v>
      </c>
      <c r="E18" s="35" t="s">
        <v>254</v>
      </c>
    </row>
    <row r="19" spans="1:5" ht="12.75" customHeight="1">
      <c r="A19" s="36" t="s">
        <v>51</v>
      </c>
      <c r="E19" s="37" t="s">
        <v>47</v>
      </c>
    </row>
    <row r="20" spans="1:5" ht="12.75" customHeight="1">
      <c r="A20" t="s">
        <v>53</v>
      </c>
      <c r="E20" s="35" t="s">
        <v>251</v>
      </c>
    </row>
    <row r="21" spans="1:16" ht="12.75" customHeight="1">
      <c r="A21" s="25" t="s">
        <v>45</v>
      </c>
      <c r="B21" s="29" t="s">
        <v>33</v>
      </c>
      <c r="C21" s="29" t="s">
        <v>255</v>
      </c>
      <c r="D21" s="25" t="s">
        <v>47</v>
      </c>
      <c r="E21" s="30" t="s">
        <v>256</v>
      </c>
      <c r="F21" s="31" t="s">
        <v>257</v>
      </c>
      <c r="G21" s="32">
        <v>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50</v>
      </c>
      <c r="E22" s="35" t="s">
        <v>258</v>
      </c>
    </row>
    <row r="23" spans="1:5" ht="12.75" customHeight="1">
      <c r="A23" s="36" t="s">
        <v>51</v>
      </c>
      <c r="E23" s="37" t="s">
        <v>47</v>
      </c>
    </row>
    <row r="24" spans="1:5" ht="12.75" customHeight="1">
      <c r="A24" t="s">
        <v>53</v>
      </c>
      <c r="E24" s="35" t="s">
        <v>259</v>
      </c>
    </row>
    <row r="25" spans="1:16" ht="12.75" customHeight="1">
      <c r="A25" s="25" t="s">
        <v>45</v>
      </c>
      <c r="B25" s="29" t="s">
        <v>35</v>
      </c>
      <c r="C25" s="29" t="s">
        <v>260</v>
      </c>
      <c r="D25" s="25" t="s">
        <v>47</v>
      </c>
      <c r="E25" s="30" t="s">
        <v>261</v>
      </c>
      <c r="F25" s="31" t="s">
        <v>61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50</v>
      </c>
      <c r="E26" s="35" t="s">
        <v>47</v>
      </c>
    </row>
    <row r="27" spans="1:5" ht="12.75" customHeight="1">
      <c r="A27" s="36" t="s">
        <v>51</v>
      </c>
      <c r="E27" s="37" t="s">
        <v>47</v>
      </c>
    </row>
    <row r="28" spans="1:5" ht="76.5" customHeight="1">
      <c r="A28" t="s">
        <v>53</v>
      </c>
      <c r="E28" s="35" t="s">
        <v>262</v>
      </c>
    </row>
    <row r="29" spans="1:16" ht="12.75" customHeight="1">
      <c r="A29" s="25" t="s">
        <v>45</v>
      </c>
      <c r="B29" s="29" t="s">
        <v>37</v>
      </c>
      <c r="C29" s="29" t="s">
        <v>263</v>
      </c>
      <c r="D29" s="25" t="s">
        <v>47</v>
      </c>
      <c r="E29" s="30" t="s">
        <v>264</v>
      </c>
      <c r="F29" s="31" t="s">
        <v>257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 customHeight="1">
      <c r="A30" s="34" t="s">
        <v>50</v>
      </c>
      <c r="E30" s="35" t="s">
        <v>265</v>
      </c>
    </row>
    <row r="31" spans="1:5" ht="12.75" customHeight="1">
      <c r="A31" s="36" t="s">
        <v>51</v>
      </c>
      <c r="E31" s="37" t="s">
        <v>47</v>
      </c>
    </row>
    <row r="32" spans="1:5" ht="12.75" customHeight="1">
      <c r="A32" t="s">
        <v>53</v>
      </c>
      <c r="E32" s="35" t="s">
        <v>266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