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rwegroup.cz\rwecz\Home-NB\Kalabova\Dokumenty\2015\VŘ_2015_n\VZ Armatury\TS D_Dunajovice\"/>
    </mc:Choice>
  </mc:AlternateContent>
  <bookViews>
    <workbookView xWindow="12795" yWindow="0" windowWidth="12465" windowHeight="12210"/>
  </bookViews>
  <sheets>
    <sheet name="English version" sheetId="1" r:id="rId1"/>
    <sheet name="Česká verze" sheetId="3" r:id="rId2"/>
  </sheets>
  <externalReferences>
    <externalReference r:id="rId3"/>
  </externalReferences>
  <calcPr calcId="152511"/>
</workbook>
</file>

<file path=xl/calcChain.xml><?xml version="1.0" encoding="utf-8"?>
<calcChain xmlns="http://schemas.openxmlformats.org/spreadsheetml/2006/main">
  <c r="F25" i="1" l="1"/>
  <c r="F40" i="1" l="1"/>
  <c r="F39" i="1"/>
  <c r="F24" i="1"/>
  <c r="F23" i="1"/>
  <c r="F5" i="1"/>
  <c r="F4" i="1"/>
  <c r="F3" i="1"/>
  <c r="C42" i="1"/>
  <c r="C39" i="1"/>
  <c r="C32" i="1"/>
  <c r="C21" i="1"/>
  <c r="C20" i="1"/>
  <c r="C10" i="1"/>
  <c r="C5" i="1"/>
  <c r="K41" i="3" l="1"/>
  <c r="I20" i="3"/>
  <c r="J41" i="3"/>
  <c r="M41" i="3"/>
  <c r="L41" i="3"/>
  <c r="F13" i="3"/>
  <c r="F13" i="1" s="1"/>
  <c r="H41" i="3"/>
  <c r="F12" i="3"/>
  <c r="F12" i="1" s="1"/>
  <c r="F11" i="3"/>
  <c r="F11" i="1" s="1"/>
  <c r="F10" i="3"/>
  <c r="F10" i="1" s="1"/>
  <c r="F9" i="3"/>
  <c r="F9" i="1" s="1"/>
  <c r="F8" i="3"/>
  <c r="F8" i="1" s="1"/>
  <c r="A44" i="1"/>
  <c r="K41" i="1"/>
  <c r="J41" i="1"/>
  <c r="J20" i="1"/>
  <c r="L41" i="1"/>
  <c r="H41" i="1"/>
  <c r="I20" i="1" l="1"/>
  <c r="H20" i="3"/>
  <c r="J20" i="3"/>
  <c r="M41" i="1"/>
  <c r="H20" i="1"/>
</calcChain>
</file>

<file path=xl/sharedStrings.xml><?xml version="1.0" encoding="utf-8"?>
<sst xmlns="http://schemas.openxmlformats.org/spreadsheetml/2006/main" count="405" uniqueCount="221">
  <si>
    <t xml:space="preserve">        DATA SHEET BALL VALVE</t>
  </si>
  <si>
    <t>Basic data</t>
  </si>
  <si>
    <t>Designed for:</t>
  </si>
  <si>
    <t>In acoordance to specification:</t>
  </si>
  <si>
    <t>Trade number</t>
  </si>
  <si>
    <t>Quantity</t>
  </si>
  <si>
    <t>CODE</t>
  </si>
  <si>
    <t>Project number</t>
  </si>
  <si>
    <t>DN / NPS</t>
  </si>
  <si>
    <t>PN  / class#</t>
  </si>
  <si>
    <t>Operating conditions</t>
  </si>
  <si>
    <t>Medium</t>
  </si>
  <si>
    <r>
      <t>Operating temperature [</t>
    </r>
    <r>
      <rPr>
        <vertAlign val="superscript"/>
        <sz val="10"/>
        <color theme="1"/>
        <rFont val="Arial"/>
        <family val="2"/>
        <charset val="238"/>
      </rPr>
      <t>o</t>
    </r>
    <r>
      <rPr>
        <sz val="10"/>
        <color theme="1"/>
        <rFont val="Arial"/>
        <family val="2"/>
        <charset val="238"/>
      </rPr>
      <t>C]</t>
    </r>
  </si>
  <si>
    <t>Design pressure DP [MPa]</t>
  </si>
  <si>
    <r>
      <t>Ambient temperature [</t>
    </r>
    <r>
      <rPr>
        <vertAlign val="superscript"/>
        <sz val="10"/>
        <color theme="1"/>
        <rFont val="Arial"/>
        <family val="2"/>
        <charset val="238"/>
      </rPr>
      <t>o</t>
    </r>
    <r>
      <rPr>
        <sz val="10"/>
        <color theme="1"/>
        <rFont val="Arial"/>
        <family val="2"/>
        <charset val="238"/>
      </rPr>
      <t>C]</t>
    </r>
  </si>
  <si>
    <t>Maximum operating pressure MOP [MPa]</t>
  </si>
  <si>
    <t>Safety factor (body/Welding connection )</t>
  </si>
  <si>
    <t>Lokation (real)</t>
  </si>
  <si>
    <t>Position</t>
  </si>
  <si>
    <t>Pipe cover (on position BV) [mm]</t>
  </si>
  <si>
    <t>Design and equipping valves</t>
  </si>
  <si>
    <t>Typ</t>
  </si>
  <si>
    <t>Extension -- [with /without]</t>
  </si>
  <si>
    <t>Design</t>
  </si>
  <si>
    <t>Extension lenght [mm]</t>
  </si>
  <si>
    <t>Flow</t>
  </si>
  <si>
    <t>base -- [with /without/standard/high]</t>
  </si>
  <si>
    <t>Required dimensions</t>
  </si>
  <si>
    <t>Producer modified dimensions</t>
  </si>
  <si>
    <t>Dimensions</t>
  </si>
  <si>
    <t>Flange type</t>
  </si>
  <si>
    <t>D</t>
  </si>
  <si>
    <t>t</t>
  </si>
  <si>
    <t>P</t>
  </si>
  <si>
    <t>O</t>
  </si>
  <si>
    <t>H</t>
  </si>
  <si>
    <t>J</t>
  </si>
  <si>
    <t>C</t>
  </si>
  <si>
    <t>G</t>
  </si>
  <si>
    <t>F</t>
  </si>
  <si>
    <t>E</t>
  </si>
  <si>
    <t>Connection</t>
  </si>
  <si>
    <t>Leiste</t>
  </si>
  <si>
    <t>[mm]</t>
  </si>
  <si>
    <t>Connection dimension diametr [mm]</t>
  </si>
  <si>
    <t>Counterflange,gasket, connecting material</t>
  </si>
  <si>
    <t>min 500</t>
  </si>
  <si>
    <t>Connection dimension wall thickness [mm]</t>
  </si>
  <si>
    <t>primary seal</t>
  </si>
  <si>
    <t>Connection dimensionwall thickness [mm]</t>
  </si>
  <si>
    <t>Secundary seal</t>
  </si>
  <si>
    <t>Went line [inch- mm]</t>
  </si>
  <si>
    <t>Emergency seal</t>
  </si>
  <si>
    <t>Drain [inch - mm]</t>
  </si>
  <si>
    <t>By pass [inch - mm]</t>
  </si>
  <si>
    <t>Actuator</t>
  </si>
  <si>
    <t>type of actuator</t>
  </si>
  <si>
    <t>Linebreak</t>
  </si>
  <si>
    <t>actuator designation</t>
  </si>
  <si>
    <t xml:space="preserve"> pressure setting fall gradient [bar/min]</t>
  </si>
  <si>
    <t>Gearbox</t>
  </si>
  <si>
    <t>Hi pilot</t>
  </si>
  <si>
    <t>drive medium</t>
  </si>
  <si>
    <t>pressure setting [bar]</t>
  </si>
  <si>
    <t>power suply voltage/ pressure</t>
  </si>
  <si>
    <t>Low Pilot</t>
  </si>
  <si>
    <t>control voltage</t>
  </si>
  <si>
    <t>wiring diagram</t>
  </si>
  <si>
    <t>safe position</t>
  </si>
  <si>
    <t>location of control box</t>
  </si>
  <si>
    <t>ESD</t>
  </si>
  <si>
    <t>galvanic isolation</t>
  </si>
  <si>
    <t>SSD</t>
  </si>
  <si>
    <t>emergency control</t>
  </si>
  <si>
    <t>Energy Stocks [number of Running]</t>
  </si>
  <si>
    <t>other equipment oe SW ver.</t>
  </si>
  <si>
    <t>Material requierements</t>
  </si>
  <si>
    <t>Cover</t>
  </si>
  <si>
    <t xml:space="preserve">weld ends material </t>
  </si>
  <si>
    <t>strength test pressure TP /time</t>
  </si>
  <si>
    <t>K</t>
  </si>
  <si>
    <t>L</t>
  </si>
  <si>
    <t>N</t>
  </si>
  <si>
    <t>flange material</t>
  </si>
  <si>
    <t>pressure tests according to</t>
  </si>
  <si>
    <t>paint, coating</t>
  </si>
  <si>
    <t>allowable leakage</t>
  </si>
  <si>
    <t>TAG</t>
  </si>
  <si>
    <t>destined for</t>
  </si>
  <si>
    <t>Notes</t>
  </si>
  <si>
    <t>Datum:</t>
  </si>
  <si>
    <t xml:space="preserve">Vorberaitet und Überprüft </t>
  </si>
  <si>
    <t>Genehmigt</t>
  </si>
  <si>
    <t>Funkcion</t>
  </si>
  <si>
    <t>Specialist technology</t>
  </si>
  <si>
    <t>Senior Specialist technology</t>
  </si>
  <si>
    <t>SM Technical Support</t>
  </si>
  <si>
    <t>Name</t>
  </si>
  <si>
    <t>Ing. Petr Král</t>
  </si>
  <si>
    <t>Ing. Miroslav Tichý</t>
  </si>
  <si>
    <t>Ing Romana Pavelková</t>
  </si>
  <si>
    <t>Signature</t>
  </si>
  <si>
    <t>By pass</t>
  </si>
  <si>
    <t>Unterschrift</t>
  </si>
  <si>
    <t xml:space="preserve">           DATOVÝ LIST KULOVÉHO KOHOUTU</t>
  </si>
  <si>
    <t>Základní informace</t>
  </si>
  <si>
    <t>Určen pro:</t>
  </si>
  <si>
    <t>Podle specifikace :</t>
  </si>
  <si>
    <t>Obchodní číslo</t>
  </si>
  <si>
    <t>Počet</t>
  </si>
  <si>
    <t>Projektová pozice</t>
  </si>
  <si>
    <t>Provozní podmínky</t>
  </si>
  <si>
    <t>návrhový tlak DP [MPa]</t>
  </si>
  <si>
    <t>maximální provozní tlak MOP [MPa]</t>
  </si>
  <si>
    <t>koeficient bezpečnosti tělo/přivař. konce</t>
  </si>
  <si>
    <t>umístění skutečné</t>
  </si>
  <si>
    <t>poloha</t>
  </si>
  <si>
    <t>krytí potrubí v místě [mm]</t>
  </si>
  <si>
    <t>Provedení a vystrojení armatury</t>
  </si>
  <si>
    <t>Nástavec -- [s /bez]</t>
  </si>
  <si>
    <t>Provedení</t>
  </si>
  <si>
    <t>Délka nástavce [mm]</t>
  </si>
  <si>
    <t>Průtok</t>
  </si>
  <si>
    <t>Podstavec -- [bez/s/standard/výška mm]</t>
  </si>
  <si>
    <t>Požadované rozměry</t>
  </si>
  <si>
    <t>Výrobcem upravené a stanovené rozměry</t>
  </si>
  <si>
    <t>Rozměry</t>
  </si>
  <si>
    <t>Typ příruby</t>
  </si>
  <si>
    <t>Připojení</t>
  </si>
  <si>
    <t>Těsnící lišta</t>
  </si>
  <si>
    <t>Připojovací rozměr průměr [mm]</t>
  </si>
  <si>
    <t>Protipříruby, těsnění spoj. Materiál</t>
  </si>
  <si>
    <t>Připojovací rozměr síla stěny [mm]</t>
  </si>
  <si>
    <t>Primární těsnění</t>
  </si>
  <si>
    <t>Sekundární těsnění</t>
  </si>
  <si>
    <t>Odvzdušnění  [palce - mm]</t>
  </si>
  <si>
    <t>Dotěsňování</t>
  </si>
  <si>
    <t>Odkalení  [palce - mm]</t>
  </si>
  <si>
    <t>Pohon</t>
  </si>
  <si>
    <t>typ pohonu</t>
  </si>
  <si>
    <t>označení pohonu</t>
  </si>
  <si>
    <t>Nastavení poklesu tlaku  [bar/min]</t>
  </si>
  <si>
    <t>Převodovka</t>
  </si>
  <si>
    <t>pohonné medium</t>
  </si>
  <si>
    <t>nastavení tlaku [bar]</t>
  </si>
  <si>
    <t>silové napětí /tlak</t>
  </si>
  <si>
    <t>ovládací a signalizační napětí</t>
  </si>
  <si>
    <t>Schema zapojení pohonu</t>
  </si>
  <si>
    <t>Provedení s bezpečnou polohou</t>
  </si>
  <si>
    <t>umístění ovládací skříně</t>
  </si>
  <si>
    <t>Provedení ESD</t>
  </si>
  <si>
    <t>galvanické oddělení pohonu</t>
  </si>
  <si>
    <t>Provedení SSD</t>
  </si>
  <si>
    <t>nouzové ovládání</t>
  </si>
  <si>
    <t>zásoba energie [počet přestavení]</t>
  </si>
  <si>
    <t>další vybavení /SW verze</t>
  </si>
  <si>
    <t>Požadavky na materiál a zkoušky</t>
  </si>
  <si>
    <t>krytí</t>
  </si>
  <si>
    <t>materiál přivařovacích konců</t>
  </si>
  <si>
    <t>tlak při zkoušce pevnosti TP</t>
  </si>
  <si>
    <t>materiál přírub</t>
  </si>
  <si>
    <t>tlakové zkušky podle</t>
  </si>
  <si>
    <t>protikorozní úprava</t>
  </si>
  <si>
    <t xml:space="preserve">povolená netěsnost </t>
  </si>
  <si>
    <t>určeno pro:</t>
  </si>
  <si>
    <t>Poznámky</t>
  </si>
  <si>
    <t>TS-KK-2015</t>
  </si>
  <si>
    <t>kov</t>
  </si>
  <si>
    <t xml:space="preserve">předávací stanici </t>
  </si>
  <si>
    <t>TS-A-15GS007/7533</t>
  </si>
  <si>
    <t>HV 632</t>
  </si>
  <si>
    <t>Zemní plyn podle ČSN EN ISO 13 443</t>
  </si>
  <si>
    <t>vodorovná</t>
  </si>
  <si>
    <t>18 mil. Nm3/den</t>
  </si>
  <si>
    <t>určí dodavatel
dle ISO 14 313:2007</t>
  </si>
  <si>
    <t>přivařovací</t>
  </si>
  <si>
    <t>ano</t>
  </si>
  <si>
    <t>bez</t>
  </si>
  <si>
    <t>ano, výška dle výrobce</t>
  </si>
  <si>
    <t>DN 25</t>
  </si>
  <si>
    <t>ne</t>
  </si>
  <si>
    <t>dle výrobce</t>
  </si>
  <si>
    <t>24 VDC</t>
  </si>
  <si>
    <t>na KK</t>
  </si>
  <si>
    <t>L360NE</t>
  </si>
  <si>
    <t>TPG 702 04</t>
  </si>
  <si>
    <t>PN /class#</t>
  </si>
  <si>
    <t>Kulový kohout s těsněním kov - kov a gashydraulickým pohonem.</t>
  </si>
  <si>
    <t>gashydraulický</t>
  </si>
  <si>
    <t>transfer station</t>
  </si>
  <si>
    <t>Natural gas pursuant to ČSN EN ISO 13 443</t>
  </si>
  <si>
    <t>venkovní</t>
  </si>
  <si>
    <t>outdoor</t>
  </si>
  <si>
    <t>horizontal</t>
  </si>
  <si>
    <t>ball valve with  metal to metal sealing and gashydraulic actuator</t>
  </si>
  <si>
    <t>9 mio. Nm3/day</t>
  </si>
  <si>
    <t>designated by the supplier
according to ISO 14 313:2007</t>
  </si>
  <si>
    <t>welded</t>
  </si>
  <si>
    <t>metal</t>
  </si>
  <si>
    <t>yes</t>
  </si>
  <si>
    <t>gashydraulic</t>
  </si>
  <si>
    <t>designated by the supplier</t>
  </si>
  <si>
    <t>no</t>
  </si>
  <si>
    <t>on the ball valve</t>
  </si>
  <si>
    <t>without</t>
  </si>
  <si>
    <t>with, height by the supplier</t>
  </si>
  <si>
    <t xml:space="preserve"> --</t>
  </si>
  <si>
    <t>700 / 28"</t>
  </si>
  <si>
    <t>63 / class 600</t>
  </si>
  <si>
    <t xml:space="preserve">abobeground fullywelded </t>
  </si>
  <si>
    <t xml:space="preserve">  --</t>
  </si>
  <si>
    <t>základní nátěr</t>
  </si>
  <si>
    <t>primer</t>
  </si>
  <si>
    <t>min. 3,8 MPa</t>
  </si>
  <si>
    <t>6.1</t>
  </si>
  <si>
    <t>6,3 MPa</t>
  </si>
  <si>
    <r>
      <t>provozní teplota [</t>
    </r>
    <r>
      <rPr>
        <vertAlign val="superscript"/>
        <sz val="10"/>
        <rFont val="Arial"/>
        <family val="2"/>
        <charset val="238"/>
      </rPr>
      <t>o</t>
    </r>
    <r>
      <rPr>
        <sz val="10"/>
        <rFont val="Arial"/>
        <family val="2"/>
        <charset val="238"/>
      </rPr>
      <t>C]</t>
    </r>
  </si>
  <si>
    <r>
      <t>teplota okolí [</t>
    </r>
    <r>
      <rPr>
        <vertAlign val="superscript"/>
        <sz val="10"/>
        <rFont val="Arial"/>
        <family val="2"/>
        <charset val="238"/>
      </rPr>
      <t>o</t>
    </r>
    <r>
      <rPr>
        <sz val="10"/>
        <rFont val="Arial"/>
        <family val="2"/>
        <charset val="238"/>
      </rPr>
      <t>C]</t>
    </r>
  </si>
  <si>
    <t>nadzemní celosvařovaný</t>
  </si>
  <si>
    <r>
      <t xml:space="preserve">Class </t>
    </r>
    <r>
      <rPr>
        <b/>
        <sz val="10"/>
        <rFont val="Arial"/>
        <family val="2"/>
        <charset val="238"/>
      </rPr>
      <t xml:space="preserve">A </t>
    </r>
    <r>
      <rPr>
        <sz val="10"/>
        <rFont val="Arial"/>
        <family val="2"/>
        <charset val="238"/>
      </rPr>
      <t>podle IEC 60534-4 (tělo armatury musí být směrem ven absolutně nepropustné)</t>
    </r>
  </si>
  <si>
    <r>
      <t xml:space="preserve">Class </t>
    </r>
    <r>
      <rPr>
        <b/>
        <sz val="10"/>
        <color theme="1"/>
        <rFont val="Arial"/>
        <family val="2"/>
        <charset val="238"/>
      </rPr>
      <t>A</t>
    </r>
    <r>
      <rPr>
        <sz val="10"/>
        <color theme="1"/>
        <rFont val="Arial"/>
        <family val="2"/>
        <charset val="238"/>
      </rPr>
      <t xml:space="preserve"> pursuant to  IEC 60534-4 (valve body shall be absolutely leak-proof outwards)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</si>
</sst>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Kč&quot;* #,##0.00_);_(&quot;Kč&quot;* \(#,##0.00\);_(&quot;Kč&quot;* &quot;-&quot;??_);_(@_)"/>
  </numFmts>
  <fonts count="18" x14ac:knownFonts="1"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4"/>
      <name val="Arial"/>
      <family val="2"/>
      <charset val="238"/>
    </font>
    <font>
      <vertAlign val="superscript"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1">
    <xf numFmtId="0" fontId="0" fillId="0" borderId="0" xfId="0"/>
    <xf numFmtId="0" fontId="0" fillId="0" borderId="10" xfId="0" applyBorder="1"/>
    <xf numFmtId="0" fontId="0" fillId="0" borderId="0" xfId="0" applyBorder="1"/>
    <xf numFmtId="0" fontId="6" fillId="0" borderId="0" xfId="0" applyFont="1" applyBorder="1"/>
    <xf numFmtId="0" fontId="0" fillId="0" borderId="11" xfId="0" applyBorder="1"/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1" xfId="0" applyBorder="1" applyAlignment="1">
      <alignment horizontal="center" vertical="center"/>
    </xf>
    <xf numFmtId="0" fontId="7" fillId="0" borderId="22" xfId="0" applyFont="1" applyBorder="1" applyAlignment="1">
      <alignment vertical="center"/>
    </xf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6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27" xfId="0" applyBorder="1" applyAlignment="1">
      <alignment vertical="center"/>
    </xf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32" xfId="0" applyBorder="1" applyAlignment="1">
      <alignment vertical="center"/>
    </xf>
    <xf numFmtId="0" fontId="0" fillId="0" borderId="32" xfId="0" applyFill="1" applyBorder="1" applyAlignment="1">
      <alignment vertical="center"/>
    </xf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0" fillId="0" borderId="37" xfId="0" applyFill="1" applyBorder="1" applyAlignment="1">
      <alignment vertic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18" xfId="0" applyFill="1" applyBorder="1" applyAlignment="1">
      <alignment vertic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28" xfId="0" applyBorder="1" applyAlignment="1">
      <alignment horizontal="center" vertical="center"/>
    </xf>
    <xf numFmtId="0" fontId="0" fillId="0" borderId="49" xfId="0" applyBorder="1" applyAlignment="1">
      <alignment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Fill="1" applyBorder="1" applyAlignment="1">
      <alignment horizontal="center" vertical="center"/>
    </xf>
    <xf numFmtId="0" fontId="0" fillId="0" borderId="18" xfId="0" applyBorder="1" applyAlignment="1">
      <alignment horizontal="right" vertical="center"/>
    </xf>
    <xf numFmtId="0" fontId="0" fillId="0" borderId="0" xfId="0" applyBorder="1" applyAlignment="1">
      <alignment horizontal="center" vertical="center" wrapText="1"/>
    </xf>
    <xf numFmtId="0" fontId="0" fillId="0" borderId="17" xfId="0" applyFill="1" applyBorder="1" applyAlignment="1">
      <alignment horizontal="left" vertical="center"/>
    </xf>
    <xf numFmtId="0" fontId="0" fillId="0" borderId="5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54" xfId="0" applyBorder="1" applyAlignment="1">
      <alignment horizontal="center" vertical="center"/>
    </xf>
    <xf numFmtId="0" fontId="0" fillId="0" borderId="17" xfId="0" applyFill="1" applyBorder="1" applyAlignment="1">
      <alignment vertical="center"/>
    </xf>
    <xf numFmtId="0" fontId="0" fillId="0" borderId="20" xfId="0" applyBorder="1" applyAlignment="1">
      <alignment horizontal="center" vertical="center" wrapText="1"/>
    </xf>
    <xf numFmtId="0" fontId="0" fillId="0" borderId="55" xfId="0" applyBorder="1" applyAlignment="1">
      <alignment horizontal="center"/>
    </xf>
    <xf numFmtId="0" fontId="0" fillId="0" borderId="18" xfId="0" applyFill="1" applyBorder="1" applyAlignment="1">
      <alignment horizontal="left" vertical="center"/>
    </xf>
    <xf numFmtId="0" fontId="0" fillId="0" borderId="56" xfId="0" applyBorder="1" applyAlignment="1">
      <alignment horizontal="center"/>
    </xf>
    <xf numFmtId="0" fontId="0" fillId="0" borderId="57" xfId="0" applyBorder="1" applyAlignment="1">
      <alignment horizontal="center" vertical="center"/>
    </xf>
    <xf numFmtId="0" fontId="10" fillId="0" borderId="1" xfId="0" applyFont="1" applyBorder="1"/>
    <xf numFmtId="0" fontId="10" fillId="0" borderId="2" xfId="0" applyFont="1" applyBorder="1"/>
    <xf numFmtId="0" fontId="11" fillId="0" borderId="4" xfId="0" applyFont="1" applyBorder="1"/>
    <xf numFmtId="0" fontId="11" fillId="0" borderId="5" xfId="0" applyFont="1" applyBorder="1"/>
    <xf numFmtId="0" fontId="11" fillId="0" borderId="6" xfId="0" applyFont="1" applyBorder="1"/>
    <xf numFmtId="0" fontId="11" fillId="0" borderId="1" xfId="0" applyFont="1" applyBorder="1"/>
    <xf numFmtId="0" fontId="11" fillId="0" borderId="2" xfId="0" applyFont="1" applyBorder="1"/>
    <xf numFmtId="0" fontId="11" fillId="0" borderId="3" xfId="0" applyFont="1" applyBorder="1"/>
    <xf numFmtId="0" fontId="11" fillId="0" borderId="28" xfId="0" applyFont="1" applyBorder="1"/>
    <xf numFmtId="0" fontId="11" fillId="0" borderId="29" xfId="0" applyFont="1" applyBorder="1"/>
    <xf numFmtId="0" fontId="11" fillId="0" borderId="30" xfId="0" applyFont="1" applyBorder="1"/>
    <xf numFmtId="0" fontId="0" fillId="0" borderId="0" xfId="0" applyAlignment="1">
      <alignment horizontal="center"/>
    </xf>
    <xf numFmtId="0" fontId="0" fillId="0" borderId="24" xfId="0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8" xfId="0" applyFont="1" applyBorder="1" applyAlignment="1">
      <alignment vertical="center"/>
    </xf>
    <xf numFmtId="0" fontId="13" fillId="0" borderId="18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4" fillId="0" borderId="22" xfId="0" applyFont="1" applyBorder="1" applyAlignment="1">
      <alignment vertical="center"/>
    </xf>
    <xf numFmtId="0" fontId="14" fillId="0" borderId="22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vertical="center"/>
    </xf>
    <xf numFmtId="0" fontId="13" fillId="0" borderId="24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vertical="center"/>
    </xf>
    <xf numFmtId="0" fontId="13" fillId="0" borderId="25" xfId="0" applyFont="1" applyBorder="1" applyAlignment="1">
      <alignment horizontal="center" vertical="center"/>
    </xf>
    <xf numFmtId="0" fontId="13" fillId="0" borderId="22" xfId="0" applyFont="1" applyBorder="1" applyAlignment="1">
      <alignment vertical="center"/>
    </xf>
    <xf numFmtId="0" fontId="13" fillId="0" borderId="19" xfId="0" applyFont="1" applyBorder="1" applyAlignment="1">
      <alignment vertical="center"/>
    </xf>
    <xf numFmtId="0" fontId="13" fillId="0" borderId="26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27" xfId="0" applyFont="1" applyBorder="1" applyAlignment="1">
      <alignment vertical="center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vertical="center"/>
    </xf>
    <xf numFmtId="0" fontId="13" fillId="0" borderId="18" xfId="0" applyFont="1" applyBorder="1" applyAlignment="1">
      <alignment horizontal="center" vertical="center" wrapText="1"/>
    </xf>
    <xf numFmtId="0" fontId="13" fillId="0" borderId="32" xfId="0" applyFont="1" applyFill="1" applyBorder="1" applyAlignment="1">
      <alignment vertical="center"/>
    </xf>
    <xf numFmtId="0" fontId="13" fillId="0" borderId="37" xfId="0" applyFont="1" applyFill="1" applyBorder="1" applyAlignment="1">
      <alignment vertical="center"/>
    </xf>
    <xf numFmtId="0" fontId="13" fillId="0" borderId="18" xfId="0" applyFont="1" applyFill="1" applyBorder="1" applyAlignment="1">
      <alignment vertical="center"/>
    </xf>
    <xf numFmtId="49" fontId="13" fillId="0" borderId="18" xfId="0" applyNumberFormat="1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49" xfId="0" applyFont="1" applyBorder="1" applyAlignment="1">
      <alignment vertical="center"/>
    </xf>
    <xf numFmtId="0" fontId="13" fillId="0" borderId="49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8" xfId="0" applyFont="1" applyBorder="1" applyAlignment="1">
      <alignment horizontal="right" vertical="center"/>
    </xf>
    <xf numFmtId="0" fontId="13" fillId="0" borderId="18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left" vertical="center"/>
    </xf>
    <xf numFmtId="0" fontId="13" fillId="0" borderId="11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  <xf numFmtId="0" fontId="13" fillId="0" borderId="17" xfId="0" applyFont="1" applyFill="1" applyBorder="1" applyAlignment="1">
      <alignment vertical="center"/>
    </xf>
    <xf numFmtId="0" fontId="13" fillId="0" borderId="18" xfId="0" applyFont="1" applyFill="1" applyBorder="1" applyAlignment="1">
      <alignment horizontal="left" vertical="center"/>
    </xf>
    <xf numFmtId="0" fontId="13" fillId="0" borderId="20" xfId="0" applyFont="1" applyBorder="1" applyAlignment="1">
      <alignment wrapText="1"/>
    </xf>
    <xf numFmtId="0" fontId="13" fillId="0" borderId="57" xfId="0" applyFont="1" applyBorder="1" applyAlignment="1">
      <alignment horizontal="center" vertical="center"/>
    </xf>
    <xf numFmtId="49" fontId="13" fillId="0" borderId="19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/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164" fontId="10" fillId="0" borderId="1" xfId="1" applyFont="1" applyBorder="1" applyAlignment="1">
      <alignment horizontal="center"/>
    </xf>
    <xf numFmtId="164" fontId="10" fillId="0" borderId="2" xfId="1" applyFont="1" applyBorder="1" applyAlignment="1">
      <alignment horizontal="center"/>
    </xf>
    <xf numFmtId="164" fontId="10" fillId="0" borderId="3" xfId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164" fontId="11" fillId="0" borderId="4" xfId="1" applyFont="1" applyBorder="1" applyAlignment="1">
      <alignment horizontal="center"/>
    </xf>
    <xf numFmtId="164" fontId="11" fillId="0" borderId="5" xfId="1" applyFont="1" applyBorder="1" applyAlignment="1">
      <alignment horizontal="center"/>
    </xf>
    <xf numFmtId="164" fontId="11" fillId="0" borderId="6" xfId="1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164" fontId="11" fillId="0" borderId="1" xfId="1" applyFont="1" applyBorder="1" applyAlignment="1">
      <alignment horizontal="center"/>
    </xf>
    <xf numFmtId="164" fontId="11" fillId="0" borderId="2" xfId="1" applyFont="1" applyBorder="1" applyAlignment="1">
      <alignment horizontal="center"/>
    </xf>
    <xf numFmtId="164" fontId="11" fillId="0" borderId="3" xfId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134082</xdr:colOff>
      <xdr:row>0</xdr:row>
      <xdr:rowOff>1028700</xdr:rowOff>
    </xdr:from>
    <xdr:ext cx="8916866" cy="3514725"/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0482" y="1028700"/>
          <a:ext cx="8916866" cy="3514725"/>
        </a:xfrm>
        <a:prstGeom prst="rect">
          <a:avLst/>
        </a:prstGeom>
      </xdr:spPr>
    </xdr:pic>
    <xdr:clientData/>
  </xdr:oneCellAnchor>
  <xdr:oneCellAnchor>
    <xdr:from>
      <xdr:col>7</xdr:col>
      <xdr:colOff>90854</xdr:colOff>
      <xdr:row>21</xdr:row>
      <xdr:rowOff>161924</xdr:rowOff>
    </xdr:from>
    <xdr:ext cx="8918329" cy="3733801"/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87254" y="6296024"/>
          <a:ext cx="8918329" cy="3733801"/>
        </a:xfrm>
        <a:prstGeom prst="rect">
          <a:avLst/>
        </a:prstGeom>
      </xdr:spPr>
    </xdr:pic>
    <xdr:clientData/>
  </xdr:oneCellAnchor>
  <xdr:twoCellAnchor editAs="oneCell">
    <xdr:from>
      <xdr:col>0</xdr:col>
      <xdr:colOff>38100</xdr:colOff>
      <xdr:row>0</xdr:row>
      <xdr:rowOff>38100</xdr:rowOff>
    </xdr:from>
    <xdr:to>
      <xdr:col>1</xdr:col>
      <xdr:colOff>1000007</xdr:colOff>
      <xdr:row>0</xdr:row>
      <xdr:rowOff>1171575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8100"/>
          <a:ext cx="942857" cy="1133475"/>
        </a:xfrm>
        <a:prstGeom prst="rect">
          <a:avLst/>
        </a:prstGeom>
      </xdr:spPr>
    </xdr:pic>
    <xdr:clientData/>
  </xdr:twoCellAnchor>
  <xdr:twoCellAnchor editAs="oneCell">
    <xdr:from>
      <xdr:col>7</xdr:col>
      <xdr:colOff>152400</xdr:colOff>
      <xdr:row>0</xdr:row>
      <xdr:rowOff>57150</xdr:rowOff>
    </xdr:from>
    <xdr:to>
      <xdr:col>8</xdr:col>
      <xdr:colOff>487762</xdr:colOff>
      <xdr:row>0</xdr:row>
      <xdr:rowOff>1002112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448800" y="57150"/>
          <a:ext cx="944962" cy="9449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100995</xdr:colOff>
      <xdr:row>1</xdr:row>
      <xdr:rowOff>138731</xdr:rowOff>
    </xdr:from>
    <xdr:to>
      <xdr:col>21</xdr:col>
      <xdr:colOff>481996</xdr:colOff>
      <xdr:row>14</xdr:row>
      <xdr:rowOff>120951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97395" y="1319831"/>
          <a:ext cx="8915401" cy="3287395"/>
        </a:xfrm>
        <a:prstGeom prst="rect">
          <a:avLst/>
        </a:prstGeom>
      </xdr:spPr>
    </xdr:pic>
    <xdr:clientData/>
  </xdr:twoCellAnchor>
  <xdr:twoCellAnchor editAs="oneCell">
    <xdr:from>
      <xdr:col>7</xdr:col>
      <xdr:colOff>192923</xdr:colOff>
      <xdr:row>23</xdr:row>
      <xdr:rowOff>150395</xdr:rowOff>
    </xdr:from>
    <xdr:to>
      <xdr:col>21</xdr:col>
      <xdr:colOff>492959</xdr:colOff>
      <xdr:row>36</xdr:row>
      <xdr:rowOff>74403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89323" y="6779795"/>
          <a:ext cx="8834436" cy="3257758"/>
        </a:xfrm>
        <a:prstGeom prst="rect">
          <a:avLst/>
        </a:prstGeom>
      </xdr:spPr>
    </xdr:pic>
    <xdr:clientData/>
  </xdr:twoCellAnchor>
  <xdr:twoCellAnchor editAs="oneCell">
    <xdr:from>
      <xdr:col>0</xdr:col>
      <xdr:colOff>42413</xdr:colOff>
      <xdr:row>0</xdr:row>
      <xdr:rowOff>17972</xdr:rowOff>
    </xdr:from>
    <xdr:to>
      <xdr:col>1</xdr:col>
      <xdr:colOff>1004320</xdr:colOff>
      <xdr:row>0</xdr:row>
      <xdr:rowOff>1123231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13" y="17972"/>
          <a:ext cx="942857" cy="1105259"/>
        </a:xfrm>
        <a:prstGeom prst="rect">
          <a:avLst/>
        </a:prstGeom>
      </xdr:spPr>
    </xdr:pic>
    <xdr:clientData/>
  </xdr:twoCellAnchor>
  <xdr:twoCellAnchor editAs="oneCell">
    <xdr:from>
      <xdr:col>7</xdr:col>
      <xdr:colOff>149726</xdr:colOff>
      <xdr:row>0</xdr:row>
      <xdr:rowOff>149727</xdr:rowOff>
    </xdr:from>
    <xdr:to>
      <xdr:col>8</xdr:col>
      <xdr:colOff>489166</xdr:colOff>
      <xdr:row>0</xdr:row>
      <xdr:rowOff>1092584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6126" y="149727"/>
          <a:ext cx="949040" cy="94285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mrazil\AppData\Local\Microsoft\Windows\Temporary%20Internet%20Files\Content.Outlook\3RM3JZEW\nov&#253;%20datasheet\DATASHEE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d"/>
      <sheetName val="c"/>
      <sheetName val="n"/>
      <sheetName val="a"/>
      <sheetName val="arch"/>
      <sheetName val="pomc"/>
      <sheetName val="pomn"/>
      <sheetName val="poma"/>
      <sheetName val="List1"/>
    </sheetNames>
    <sheetDataSet>
      <sheetData sheetId="0"/>
      <sheetData sheetId="1"/>
      <sheetData sheetId="2"/>
      <sheetData sheetId="3"/>
      <sheetData sheetId="4">
        <row r="39">
          <cell r="A39">
            <v>0</v>
          </cell>
        </row>
        <row r="40">
          <cell r="A40">
            <v>0</v>
          </cell>
        </row>
      </sheetData>
      <sheetData sheetId="5">
        <row r="2">
          <cell r="C2">
            <v>55</v>
          </cell>
        </row>
        <row r="6">
          <cell r="H6" t="str">
            <v xml:space="preserve"> -5 až  +60°C</v>
          </cell>
        </row>
        <row r="7">
          <cell r="H7" t="str">
            <v xml:space="preserve"> -20 až  +40°C</v>
          </cell>
        </row>
        <row r="8">
          <cell r="H8" t="str">
            <v>2,15 /1,8</v>
          </cell>
        </row>
        <row r="9">
          <cell r="H9" t="str">
            <v xml:space="preserve"> --</v>
          </cell>
        </row>
        <row r="10">
          <cell r="H10" t="str">
            <v xml:space="preserve"> --</v>
          </cell>
        </row>
        <row r="11">
          <cell r="H11" t="str">
            <v xml:space="preserve"> --</v>
          </cell>
        </row>
      </sheetData>
      <sheetData sheetId="6">
        <row r="2">
          <cell r="C2">
            <v>55</v>
          </cell>
        </row>
      </sheetData>
      <sheetData sheetId="7">
        <row r="2">
          <cell r="C2">
            <v>55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Y223"/>
  <sheetViews>
    <sheetView tabSelected="1" workbookViewId="0">
      <selection activeCell="F42" sqref="F42"/>
    </sheetView>
  </sheetViews>
  <sheetFormatPr defaultRowHeight="12.75" x14ac:dyDescent="0.2"/>
  <cols>
    <col min="1" max="1" width="3.28515625" style="89" customWidth="1"/>
    <col min="2" max="2" width="35.7109375" customWidth="1"/>
    <col min="3" max="3" width="25.7109375" customWidth="1"/>
    <col min="4" max="4" width="4.140625" style="89" customWidth="1"/>
    <col min="5" max="5" width="35.7109375" customWidth="1"/>
    <col min="6" max="6" width="25.7109375" customWidth="1"/>
    <col min="11" max="12" width="9.140625" customWidth="1"/>
  </cols>
  <sheetData>
    <row r="1" spans="1:25" ht="93" customHeight="1" thickBot="1" x14ac:dyDescent="0.25">
      <c r="A1" s="148" t="s">
        <v>0</v>
      </c>
      <c r="B1" s="149"/>
      <c r="C1" s="149"/>
      <c r="D1" s="149"/>
      <c r="E1" s="149"/>
      <c r="F1" s="150"/>
      <c r="H1" s="151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3"/>
    </row>
    <row r="2" spans="1:25" ht="20.100000000000001" customHeight="1" thickBot="1" x14ac:dyDescent="0.25">
      <c r="A2" s="145" t="s">
        <v>1</v>
      </c>
      <c r="B2" s="146"/>
      <c r="C2" s="146"/>
      <c r="D2" s="146"/>
      <c r="E2" s="146"/>
      <c r="F2" s="147"/>
      <c r="H2" s="1"/>
      <c r="I2" s="2"/>
      <c r="J2" s="3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4"/>
    </row>
    <row r="3" spans="1:25" ht="20.100000000000001" customHeight="1" x14ac:dyDescent="0.2">
      <c r="A3" s="5">
        <v>1</v>
      </c>
      <c r="B3" s="6" t="s">
        <v>2</v>
      </c>
      <c r="C3" s="7" t="s">
        <v>189</v>
      </c>
      <c r="D3" s="8">
        <v>37</v>
      </c>
      <c r="E3" s="9" t="s">
        <v>3</v>
      </c>
      <c r="F3" s="10" t="str">
        <f>'Česká verze'!F3</f>
        <v>TS-KK-2015</v>
      </c>
      <c r="H3" s="1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4"/>
    </row>
    <row r="4" spans="1:25" ht="20.100000000000001" customHeight="1" x14ac:dyDescent="0.2">
      <c r="A4" s="11">
        <v>2</v>
      </c>
      <c r="B4" s="12" t="s">
        <v>4</v>
      </c>
      <c r="C4" s="13" t="s">
        <v>206</v>
      </c>
      <c r="D4" s="14">
        <v>38</v>
      </c>
      <c r="E4" s="15" t="s">
        <v>5</v>
      </c>
      <c r="F4" s="16">
        <f>'Česká verze'!F4</f>
        <v>1</v>
      </c>
      <c r="H4" s="1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4"/>
    </row>
    <row r="5" spans="1:25" ht="20.100000000000001" customHeight="1" x14ac:dyDescent="0.2">
      <c r="A5" s="11">
        <v>3</v>
      </c>
      <c r="B5" s="15" t="s">
        <v>6</v>
      </c>
      <c r="C5" s="143" t="str">
        <f>'Česká verze'!C5</f>
        <v>TS-A-15GS007/7533</v>
      </c>
      <c r="D5" s="95">
        <v>39</v>
      </c>
      <c r="E5" s="144" t="s">
        <v>7</v>
      </c>
      <c r="F5" s="97" t="str">
        <f>'Česká verze'!F5</f>
        <v>HV 632</v>
      </c>
      <c r="H5" s="1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4"/>
      <c r="X5" s="18"/>
      <c r="Y5" s="18"/>
    </row>
    <row r="6" spans="1:25" s="18" customFormat="1" ht="20.100000000000001" customHeight="1" thickBot="1" x14ac:dyDescent="0.25">
      <c r="A6" s="19">
        <v>4</v>
      </c>
      <c r="B6" s="20" t="s">
        <v>8</v>
      </c>
      <c r="C6" s="100" t="s">
        <v>207</v>
      </c>
      <c r="D6" s="101">
        <v>40</v>
      </c>
      <c r="E6" s="99" t="s">
        <v>9</v>
      </c>
      <c r="F6" s="102" t="s">
        <v>208</v>
      </c>
      <c r="H6" s="1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4"/>
      <c r="X6"/>
      <c r="Y6"/>
    </row>
    <row r="7" spans="1:25" ht="20.100000000000001" customHeight="1" thickBot="1" x14ac:dyDescent="0.25">
      <c r="A7" s="145" t="s">
        <v>10</v>
      </c>
      <c r="B7" s="146"/>
      <c r="C7" s="146"/>
      <c r="D7" s="146"/>
      <c r="E7" s="146"/>
      <c r="F7" s="147"/>
      <c r="H7" s="1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4"/>
    </row>
    <row r="8" spans="1:25" ht="29.25" customHeight="1" x14ac:dyDescent="0.2">
      <c r="A8" s="5">
        <v>5</v>
      </c>
      <c r="B8" s="6" t="s">
        <v>11</v>
      </c>
      <c r="C8" s="90" t="s">
        <v>190</v>
      </c>
      <c r="D8" s="21">
        <v>41</v>
      </c>
      <c r="E8" s="22" t="s">
        <v>12</v>
      </c>
      <c r="F8" s="23" t="str">
        <f>'Česká verze'!F8</f>
        <v xml:space="preserve"> -5 až  +60°C</v>
      </c>
      <c r="H8" s="1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4"/>
    </row>
    <row r="9" spans="1:25" ht="20.100000000000001" customHeight="1" x14ac:dyDescent="0.2">
      <c r="A9" s="11">
        <v>6</v>
      </c>
      <c r="B9" s="15" t="s">
        <v>13</v>
      </c>
      <c r="C9" s="95" t="s">
        <v>215</v>
      </c>
      <c r="D9" s="13">
        <v>42</v>
      </c>
      <c r="E9" s="15" t="s">
        <v>14</v>
      </c>
      <c r="F9" s="17" t="str">
        <f>'Česká verze'!F9</f>
        <v xml:space="preserve"> -20 až  +40°C</v>
      </c>
      <c r="H9" s="1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4"/>
    </row>
    <row r="10" spans="1:25" ht="20.100000000000001" customHeight="1" x14ac:dyDescent="0.2">
      <c r="A10" s="11">
        <v>7</v>
      </c>
      <c r="B10" s="15" t="s">
        <v>15</v>
      </c>
      <c r="C10" s="13" t="str">
        <f>'Česká verze'!C10</f>
        <v>6,3 MPa</v>
      </c>
      <c r="D10" s="21">
        <v>43</v>
      </c>
      <c r="E10" s="15" t="s">
        <v>16</v>
      </c>
      <c r="F10" s="17" t="str">
        <f>'Česká verze'!F10</f>
        <v>2,15 /1,8</v>
      </c>
      <c r="H10" s="1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4"/>
    </row>
    <row r="11" spans="1:25" ht="20.100000000000001" customHeight="1" x14ac:dyDescent="0.2">
      <c r="A11" s="11">
        <v>8</v>
      </c>
      <c r="B11" s="15" t="s">
        <v>17</v>
      </c>
      <c r="C11" s="13" t="s">
        <v>192</v>
      </c>
      <c r="D11" s="13">
        <v>44</v>
      </c>
      <c r="E11" s="15"/>
      <c r="F11" s="17" t="str">
        <f>'Česká verze'!F11</f>
        <v xml:space="preserve"> --</v>
      </c>
      <c r="H11" s="1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4"/>
    </row>
    <row r="12" spans="1:25" ht="20.100000000000001" customHeight="1" x14ac:dyDescent="0.2">
      <c r="A12" s="11">
        <v>9</v>
      </c>
      <c r="B12" s="15" t="s">
        <v>18</v>
      </c>
      <c r="C12" s="13" t="s">
        <v>193</v>
      </c>
      <c r="D12" s="21">
        <v>45</v>
      </c>
      <c r="E12" s="15"/>
      <c r="F12" s="17" t="str">
        <f>'Česká verze'!F12</f>
        <v xml:space="preserve"> --</v>
      </c>
      <c r="H12" s="1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4"/>
    </row>
    <row r="13" spans="1:25" ht="20.100000000000001" customHeight="1" thickBot="1" x14ac:dyDescent="0.25">
      <c r="A13" s="19">
        <v>10</v>
      </c>
      <c r="B13" s="24" t="s">
        <v>19</v>
      </c>
      <c r="C13" s="91" t="s">
        <v>206</v>
      </c>
      <c r="D13" s="13">
        <v>46</v>
      </c>
      <c r="E13" s="25"/>
      <c r="F13" s="26" t="str">
        <f>'Česká verze'!F13</f>
        <v xml:space="preserve"> --</v>
      </c>
      <c r="H13" s="1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4"/>
    </row>
    <row r="14" spans="1:25" ht="20.100000000000001" customHeight="1" thickBot="1" x14ac:dyDescent="0.25">
      <c r="A14" s="145" t="s">
        <v>20</v>
      </c>
      <c r="B14" s="146"/>
      <c r="C14" s="146"/>
      <c r="D14" s="146"/>
      <c r="E14" s="146"/>
      <c r="F14" s="147"/>
      <c r="H14" s="1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4"/>
    </row>
    <row r="15" spans="1:25" ht="38.25" customHeight="1" thickBot="1" x14ac:dyDescent="0.25">
      <c r="A15" s="5">
        <v>11</v>
      </c>
      <c r="B15" s="6" t="s">
        <v>21</v>
      </c>
      <c r="C15" s="27" t="s">
        <v>194</v>
      </c>
      <c r="D15" s="7">
        <v>47</v>
      </c>
      <c r="E15" s="28" t="s">
        <v>22</v>
      </c>
      <c r="F15" s="17" t="s">
        <v>204</v>
      </c>
      <c r="H15" s="29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1"/>
    </row>
    <row r="16" spans="1:25" ht="20.100000000000001" customHeight="1" thickBot="1" x14ac:dyDescent="0.25">
      <c r="A16" s="32">
        <v>12</v>
      </c>
      <c r="B16" s="15" t="s">
        <v>23</v>
      </c>
      <c r="C16" s="117" t="s">
        <v>209</v>
      </c>
      <c r="D16" s="13">
        <v>48</v>
      </c>
      <c r="E16" s="34" t="s">
        <v>24</v>
      </c>
      <c r="F16" s="17" t="s">
        <v>206</v>
      </c>
    </row>
    <row r="17" spans="1:22" ht="20.100000000000001" customHeight="1" thickBot="1" x14ac:dyDescent="0.3">
      <c r="A17" s="32">
        <v>13</v>
      </c>
      <c r="B17" s="15" t="s">
        <v>25</v>
      </c>
      <c r="C17" s="13" t="s">
        <v>195</v>
      </c>
      <c r="D17" s="21">
        <v>49</v>
      </c>
      <c r="E17" s="34" t="s">
        <v>26</v>
      </c>
      <c r="F17" s="17" t="s">
        <v>205</v>
      </c>
      <c r="H17" s="154" t="s">
        <v>27</v>
      </c>
      <c r="I17" s="155"/>
      <c r="J17" s="155"/>
      <c r="K17" s="155"/>
      <c r="L17" s="155"/>
      <c r="M17" s="156"/>
      <c r="N17" s="154" t="s">
        <v>28</v>
      </c>
      <c r="O17" s="155"/>
      <c r="P17" s="155"/>
      <c r="Q17" s="155"/>
      <c r="R17" s="155"/>
      <c r="S17" s="155"/>
      <c r="T17" s="155"/>
      <c r="U17" s="155"/>
      <c r="V17" s="156"/>
    </row>
    <row r="18" spans="1:22" ht="25.5" customHeight="1" thickBot="1" x14ac:dyDescent="0.25">
      <c r="A18" s="32">
        <v>14</v>
      </c>
      <c r="B18" s="15" t="s">
        <v>29</v>
      </c>
      <c r="C18" s="33" t="s">
        <v>196</v>
      </c>
      <c r="D18" s="13">
        <v>50</v>
      </c>
      <c r="E18" s="35" t="s">
        <v>30</v>
      </c>
      <c r="F18" s="17" t="s">
        <v>206</v>
      </c>
      <c r="H18" s="36" t="s">
        <v>31</v>
      </c>
      <c r="I18" s="37" t="s">
        <v>32</v>
      </c>
      <c r="J18" s="38" t="s">
        <v>33</v>
      </c>
      <c r="K18" s="38" t="s">
        <v>34</v>
      </c>
      <c r="L18" s="37" t="s">
        <v>35</v>
      </c>
      <c r="M18" s="39" t="s">
        <v>36</v>
      </c>
      <c r="N18" s="40" t="s">
        <v>33</v>
      </c>
      <c r="O18" s="40" t="s">
        <v>34</v>
      </c>
      <c r="P18" s="40" t="s">
        <v>35</v>
      </c>
      <c r="Q18" s="38" t="s">
        <v>36</v>
      </c>
      <c r="R18" s="37" t="s">
        <v>37</v>
      </c>
      <c r="S18" s="37"/>
      <c r="T18" s="37" t="s">
        <v>38</v>
      </c>
      <c r="U18" s="38" t="s">
        <v>39</v>
      </c>
      <c r="V18" s="41" t="s">
        <v>40</v>
      </c>
    </row>
    <row r="19" spans="1:22" ht="20.100000000000001" customHeight="1" x14ac:dyDescent="0.2">
      <c r="A19" s="32">
        <v>15</v>
      </c>
      <c r="B19" s="15" t="s">
        <v>41</v>
      </c>
      <c r="C19" s="13" t="s">
        <v>197</v>
      </c>
      <c r="D19" s="21">
        <v>51</v>
      </c>
      <c r="E19" s="42" t="s">
        <v>42</v>
      </c>
      <c r="F19" s="17" t="s">
        <v>206</v>
      </c>
      <c r="H19" s="43" t="s">
        <v>43</v>
      </c>
      <c r="I19" s="44" t="s">
        <v>43</v>
      </c>
      <c r="J19" s="44" t="s">
        <v>43</v>
      </c>
      <c r="K19" s="44" t="s">
        <v>43</v>
      </c>
      <c r="L19" s="44" t="s">
        <v>43</v>
      </c>
      <c r="M19" s="45" t="s">
        <v>43</v>
      </c>
      <c r="N19" s="46" t="s">
        <v>43</v>
      </c>
      <c r="O19" s="47" t="s">
        <v>43</v>
      </c>
      <c r="P19" s="46" t="s">
        <v>43</v>
      </c>
      <c r="Q19" s="44" t="s">
        <v>43</v>
      </c>
      <c r="R19" s="44" t="s">
        <v>43</v>
      </c>
      <c r="S19" s="44"/>
      <c r="T19" s="44" t="s">
        <v>43</v>
      </c>
      <c r="U19" s="44" t="s">
        <v>43</v>
      </c>
      <c r="V19" s="48" t="s">
        <v>43</v>
      </c>
    </row>
    <row r="20" spans="1:22" ht="20.100000000000001" customHeight="1" thickBot="1" x14ac:dyDescent="0.25">
      <c r="A20" s="32">
        <v>16</v>
      </c>
      <c r="B20" s="49" t="s">
        <v>44</v>
      </c>
      <c r="C20" s="13">
        <f>'Česká verze'!C20</f>
        <v>711</v>
      </c>
      <c r="D20" s="13">
        <v>52</v>
      </c>
      <c r="E20" s="35" t="s">
        <v>45</v>
      </c>
      <c r="F20" s="17" t="s">
        <v>206</v>
      </c>
      <c r="H20" s="50">
        <f>C20</f>
        <v>711</v>
      </c>
      <c r="I20" s="51">
        <f>C21</f>
        <v>14.2</v>
      </c>
      <c r="J20" s="51" t="str">
        <f>IF(F17="with base","  ",F17)</f>
        <v>with, height by the supplier</v>
      </c>
      <c r="K20" s="51" t="s">
        <v>46</v>
      </c>
      <c r="L20" s="51">
        <v>1500</v>
      </c>
      <c r="M20" s="52">
        <v>1200</v>
      </c>
      <c r="N20" s="53"/>
      <c r="O20" s="53"/>
      <c r="P20" s="53"/>
      <c r="Q20" s="51"/>
      <c r="R20" s="51"/>
      <c r="S20" s="51"/>
      <c r="T20" s="51"/>
      <c r="U20" s="51"/>
      <c r="V20" s="54"/>
    </row>
    <row r="21" spans="1:22" ht="20.100000000000001" customHeight="1" thickBot="1" x14ac:dyDescent="0.25">
      <c r="A21" s="32">
        <v>17</v>
      </c>
      <c r="B21" s="49" t="s">
        <v>47</v>
      </c>
      <c r="C21" s="92">
        <f>'Česká verze'!C21</f>
        <v>14.2</v>
      </c>
      <c r="D21" s="21">
        <v>53</v>
      </c>
      <c r="E21" s="35" t="s">
        <v>44</v>
      </c>
      <c r="F21" s="17" t="s">
        <v>206</v>
      </c>
    </row>
    <row r="22" spans="1:22" ht="20.100000000000001" customHeight="1" x14ac:dyDescent="0.2">
      <c r="A22" s="32">
        <v>18</v>
      </c>
      <c r="B22" s="49" t="s">
        <v>48</v>
      </c>
      <c r="C22" s="13" t="s">
        <v>198</v>
      </c>
      <c r="D22" s="13">
        <v>54</v>
      </c>
      <c r="E22" s="35" t="s">
        <v>49</v>
      </c>
      <c r="F22" s="17" t="s">
        <v>206</v>
      </c>
      <c r="H22" s="55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7"/>
    </row>
    <row r="23" spans="1:22" ht="20.100000000000001" customHeight="1" x14ac:dyDescent="0.2">
      <c r="A23" s="32">
        <v>19</v>
      </c>
      <c r="B23" s="49" t="s">
        <v>50</v>
      </c>
      <c r="C23" s="13" t="s">
        <v>198</v>
      </c>
      <c r="D23" s="21">
        <v>55</v>
      </c>
      <c r="E23" s="35" t="s">
        <v>51</v>
      </c>
      <c r="F23" s="17" t="str">
        <f>'Česká verze'!F23</f>
        <v>DN 25</v>
      </c>
      <c r="H23" s="1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4"/>
    </row>
    <row r="24" spans="1:22" ht="20.100000000000001" customHeight="1" x14ac:dyDescent="0.2">
      <c r="A24" s="11">
        <v>20</v>
      </c>
      <c r="B24" s="49" t="s">
        <v>52</v>
      </c>
      <c r="C24" s="13" t="s">
        <v>199</v>
      </c>
      <c r="D24" s="13">
        <v>56</v>
      </c>
      <c r="E24" s="35" t="s">
        <v>53</v>
      </c>
      <c r="F24" s="17" t="str">
        <f>'Česká verze'!F24</f>
        <v>DN 25</v>
      </c>
      <c r="H24" s="1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4"/>
    </row>
    <row r="25" spans="1:22" ht="20.100000000000001" customHeight="1" thickBot="1" x14ac:dyDescent="0.25">
      <c r="A25" s="58">
        <v>21</v>
      </c>
      <c r="B25" s="59"/>
      <c r="C25" s="13" t="s">
        <v>210</v>
      </c>
      <c r="D25" s="60">
        <v>57</v>
      </c>
      <c r="E25" s="35" t="s">
        <v>54</v>
      </c>
      <c r="F25" s="97" t="str">
        <f>'Česká verze'!F25</f>
        <v>DN 25</v>
      </c>
      <c r="H25" s="1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4"/>
    </row>
    <row r="26" spans="1:22" ht="20.100000000000001" customHeight="1" thickBot="1" x14ac:dyDescent="0.25">
      <c r="A26" s="145" t="s">
        <v>55</v>
      </c>
      <c r="B26" s="146"/>
      <c r="C26" s="146"/>
      <c r="D26" s="146"/>
      <c r="E26" s="146"/>
      <c r="F26" s="147"/>
      <c r="H26" s="1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4"/>
    </row>
    <row r="27" spans="1:22" ht="20.100000000000001" customHeight="1" x14ac:dyDescent="0.2">
      <c r="A27" s="61">
        <v>22</v>
      </c>
      <c r="B27" s="6" t="s">
        <v>56</v>
      </c>
      <c r="C27" s="7" t="s">
        <v>200</v>
      </c>
      <c r="D27" s="7">
        <v>58</v>
      </c>
      <c r="E27" s="6" t="s">
        <v>57</v>
      </c>
      <c r="F27" s="10" t="s">
        <v>202</v>
      </c>
      <c r="H27" s="1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4"/>
    </row>
    <row r="28" spans="1:22" ht="20.100000000000001" customHeight="1" x14ac:dyDescent="0.2">
      <c r="A28" s="62">
        <v>23</v>
      </c>
      <c r="B28" s="15" t="s">
        <v>58</v>
      </c>
      <c r="C28" s="13" t="s">
        <v>201</v>
      </c>
      <c r="D28" s="13">
        <v>59</v>
      </c>
      <c r="E28" s="63" t="s">
        <v>59</v>
      </c>
      <c r="F28" s="17" t="s">
        <v>206</v>
      </c>
      <c r="H28" s="1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4"/>
    </row>
    <row r="29" spans="1:22" ht="20.100000000000001" customHeight="1" x14ac:dyDescent="0.2">
      <c r="A29" s="62">
        <v>24</v>
      </c>
      <c r="B29" s="15" t="s">
        <v>60</v>
      </c>
      <c r="C29" s="13" t="s">
        <v>202</v>
      </c>
      <c r="D29" s="21">
        <v>60</v>
      </c>
      <c r="E29" s="15" t="s">
        <v>61</v>
      </c>
      <c r="F29" s="17" t="s">
        <v>202</v>
      </c>
      <c r="H29" s="1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4"/>
    </row>
    <row r="30" spans="1:22" ht="26.25" customHeight="1" x14ac:dyDescent="0.2">
      <c r="A30" s="62">
        <v>25</v>
      </c>
      <c r="B30" s="15" t="s">
        <v>62</v>
      </c>
      <c r="C30" s="33" t="s">
        <v>190</v>
      </c>
      <c r="D30" s="13">
        <v>61</v>
      </c>
      <c r="E30" s="63" t="s">
        <v>63</v>
      </c>
      <c r="F30" s="17" t="s">
        <v>206</v>
      </c>
      <c r="H30" s="1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4"/>
    </row>
    <row r="31" spans="1:22" ht="20.100000000000001" customHeight="1" x14ac:dyDescent="0.2">
      <c r="A31" s="62">
        <v>26</v>
      </c>
      <c r="B31" s="15" t="s">
        <v>64</v>
      </c>
      <c r="C31" s="95" t="s">
        <v>213</v>
      </c>
      <c r="D31" s="21">
        <v>62</v>
      </c>
      <c r="E31" s="15" t="s">
        <v>65</v>
      </c>
      <c r="F31" s="17" t="s">
        <v>202</v>
      </c>
      <c r="H31" s="1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4"/>
    </row>
    <row r="32" spans="1:22" ht="20.100000000000001" customHeight="1" x14ac:dyDescent="0.2">
      <c r="A32" s="62">
        <v>27</v>
      </c>
      <c r="B32" s="15" t="s">
        <v>66</v>
      </c>
      <c r="C32" s="13" t="str">
        <f>'Česká verze'!C32</f>
        <v>24 VDC</v>
      </c>
      <c r="D32" s="13">
        <v>63</v>
      </c>
      <c r="E32" s="63" t="s">
        <v>63</v>
      </c>
      <c r="F32" s="17" t="s">
        <v>206</v>
      </c>
      <c r="H32" s="1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4"/>
    </row>
    <row r="33" spans="1:22" ht="20.100000000000001" customHeight="1" x14ac:dyDescent="0.2">
      <c r="A33" s="62">
        <v>28</v>
      </c>
      <c r="B33" s="15" t="s">
        <v>67</v>
      </c>
      <c r="C33" s="64" t="s">
        <v>199</v>
      </c>
      <c r="D33" s="21">
        <v>64</v>
      </c>
      <c r="E33" s="65" t="s">
        <v>68</v>
      </c>
      <c r="F33" s="16" t="s">
        <v>202</v>
      </c>
      <c r="H33" s="1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4"/>
    </row>
    <row r="34" spans="1:22" ht="20.100000000000001" customHeight="1" x14ac:dyDescent="0.2">
      <c r="A34" s="62">
        <v>29</v>
      </c>
      <c r="B34" s="15" t="s">
        <v>69</v>
      </c>
      <c r="C34" s="13" t="s">
        <v>203</v>
      </c>
      <c r="D34" s="13">
        <v>65</v>
      </c>
      <c r="E34" s="15" t="s">
        <v>70</v>
      </c>
      <c r="F34" s="17" t="s">
        <v>202</v>
      </c>
      <c r="H34" s="1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4"/>
    </row>
    <row r="35" spans="1:22" ht="20.100000000000001" customHeight="1" x14ac:dyDescent="0.2">
      <c r="A35" s="62">
        <v>30</v>
      </c>
      <c r="B35" s="15" t="s">
        <v>71</v>
      </c>
      <c r="C35" s="13" t="s">
        <v>202</v>
      </c>
      <c r="D35" s="21">
        <v>66</v>
      </c>
      <c r="E35" s="49" t="s">
        <v>72</v>
      </c>
      <c r="F35" s="17" t="s">
        <v>202</v>
      </c>
      <c r="H35" s="1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4"/>
    </row>
    <row r="36" spans="1:22" ht="20.100000000000001" customHeight="1" x14ac:dyDescent="0.2">
      <c r="A36" s="62">
        <v>31</v>
      </c>
      <c r="B36" s="15" t="s">
        <v>73</v>
      </c>
      <c r="C36" s="14" t="s">
        <v>199</v>
      </c>
      <c r="D36" s="13">
        <v>67</v>
      </c>
      <c r="E36" s="49" t="s">
        <v>74</v>
      </c>
      <c r="F36" s="17" t="s">
        <v>202</v>
      </c>
      <c r="H36" s="1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4"/>
    </row>
    <row r="37" spans="1:22" ht="20.100000000000001" customHeight="1" thickBot="1" x14ac:dyDescent="0.25">
      <c r="A37" s="66">
        <v>32</v>
      </c>
      <c r="B37" s="24" t="s">
        <v>75</v>
      </c>
      <c r="C37" s="67" t="s">
        <v>206</v>
      </c>
      <c r="D37" s="60">
        <v>68</v>
      </c>
      <c r="E37" s="24"/>
      <c r="F37" s="68" t="s">
        <v>206</v>
      </c>
      <c r="H37" s="1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4"/>
    </row>
    <row r="38" spans="1:22" ht="20.100000000000001" customHeight="1" thickBot="1" x14ac:dyDescent="0.3">
      <c r="A38" s="145" t="s">
        <v>76</v>
      </c>
      <c r="B38" s="146"/>
      <c r="C38" s="146"/>
      <c r="D38" s="146"/>
      <c r="E38" s="146"/>
      <c r="F38" s="147"/>
      <c r="H38" s="154" t="s">
        <v>77</v>
      </c>
      <c r="I38" s="156"/>
      <c r="J38" s="154" t="s">
        <v>27</v>
      </c>
      <c r="K38" s="155"/>
      <c r="L38" s="155"/>
      <c r="M38" s="155"/>
      <c r="N38" s="155"/>
      <c r="O38" s="156"/>
      <c r="P38" s="154" t="s">
        <v>28</v>
      </c>
      <c r="Q38" s="155"/>
      <c r="R38" s="155"/>
      <c r="S38" s="155"/>
      <c r="T38" s="155"/>
      <c r="U38" s="155"/>
      <c r="V38" s="156"/>
    </row>
    <row r="39" spans="1:22" ht="20.100000000000001" customHeight="1" thickBot="1" x14ac:dyDescent="0.25">
      <c r="A39" s="69">
        <v>33</v>
      </c>
      <c r="B39" s="22" t="s">
        <v>78</v>
      </c>
      <c r="C39" s="21" t="str">
        <f>'Česká verze'!C39</f>
        <v>L360NE</v>
      </c>
      <c r="D39" s="21">
        <v>61</v>
      </c>
      <c r="E39" s="22" t="s">
        <v>79</v>
      </c>
      <c r="F39" s="23">
        <f>'Česká verze'!F39</f>
        <v>90.1</v>
      </c>
      <c r="H39" s="70" t="s">
        <v>80</v>
      </c>
      <c r="I39" s="39"/>
      <c r="J39" s="40" t="s">
        <v>31</v>
      </c>
      <c r="K39" s="37" t="s">
        <v>32</v>
      </c>
      <c r="L39" s="38" t="s">
        <v>81</v>
      </c>
      <c r="M39" s="38" t="s">
        <v>33</v>
      </c>
      <c r="N39" s="38" t="s">
        <v>34</v>
      </c>
      <c r="O39" s="41" t="s">
        <v>36</v>
      </c>
      <c r="P39" s="40" t="s">
        <v>81</v>
      </c>
      <c r="Q39" s="38" t="s">
        <v>37</v>
      </c>
      <c r="R39" s="37" t="s">
        <v>82</v>
      </c>
      <c r="S39" s="37"/>
      <c r="T39" s="37" t="s">
        <v>40</v>
      </c>
      <c r="U39" s="38" t="s">
        <v>38</v>
      </c>
      <c r="V39" s="41" t="s">
        <v>39</v>
      </c>
    </row>
    <row r="40" spans="1:22" ht="20.100000000000001" customHeight="1" x14ac:dyDescent="0.2">
      <c r="A40" s="71">
        <v>34</v>
      </c>
      <c r="B40" s="72" t="s">
        <v>83</v>
      </c>
      <c r="C40" s="64" t="s">
        <v>206</v>
      </c>
      <c r="D40" s="13">
        <v>62</v>
      </c>
      <c r="E40" s="15" t="s">
        <v>84</v>
      </c>
      <c r="F40" s="73" t="str">
        <f>'Česká verze'!F40</f>
        <v>TPG 702 04</v>
      </c>
      <c r="H40" s="74" t="s">
        <v>43</v>
      </c>
      <c r="I40" s="45"/>
      <c r="J40" s="46" t="s">
        <v>43</v>
      </c>
      <c r="K40" s="44" t="s">
        <v>43</v>
      </c>
      <c r="L40" s="44" t="s">
        <v>43</v>
      </c>
      <c r="M40" s="44" t="s">
        <v>43</v>
      </c>
      <c r="N40" s="44" t="s">
        <v>43</v>
      </c>
      <c r="O40" s="48" t="s">
        <v>43</v>
      </c>
      <c r="P40" s="46" t="s">
        <v>43</v>
      </c>
      <c r="Q40" s="44" t="s">
        <v>43</v>
      </c>
      <c r="R40" s="44" t="s">
        <v>43</v>
      </c>
      <c r="S40" s="44"/>
      <c r="T40" s="44" t="s">
        <v>43</v>
      </c>
      <c r="U40" s="44" t="s">
        <v>43</v>
      </c>
      <c r="V40" s="48" t="s">
        <v>43</v>
      </c>
    </row>
    <row r="41" spans="1:22" ht="52.5" customHeight="1" thickBot="1" x14ac:dyDescent="0.25">
      <c r="A41" s="71">
        <v>35</v>
      </c>
      <c r="B41" s="75" t="s">
        <v>85</v>
      </c>
      <c r="C41" s="95" t="s">
        <v>212</v>
      </c>
      <c r="D41" s="21">
        <v>63</v>
      </c>
      <c r="E41" s="15" t="s">
        <v>86</v>
      </c>
      <c r="F41" s="73" t="s">
        <v>220</v>
      </c>
      <c r="H41" s="76" t="str">
        <f>C13</f>
        <v xml:space="preserve"> --</v>
      </c>
      <c r="I41" s="52"/>
      <c r="J41" s="53">
        <f>C20</f>
        <v>711</v>
      </c>
      <c r="K41" s="51">
        <f>C21</f>
        <v>14.2</v>
      </c>
      <c r="L41" s="51" t="str">
        <f>F16</f>
        <v xml:space="preserve"> --</v>
      </c>
      <c r="M41" s="51" t="str">
        <f>IF(F17="with base","  ",F17)</f>
        <v>with, height by the supplier</v>
      </c>
      <c r="N41" s="51" t="s">
        <v>46</v>
      </c>
      <c r="O41" s="54">
        <v>1200</v>
      </c>
      <c r="P41" s="53"/>
      <c r="Q41" s="51"/>
      <c r="R41" s="51"/>
      <c r="S41" s="51"/>
      <c r="T41" s="51"/>
      <c r="U41" s="51"/>
      <c r="V41" s="54"/>
    </row>
    <row r="42" spans="1:22" ht="20.100000000000001" customHeight="1" thickBot="1" x14ac:dyDescent="0.25">
      <c r="A42" s="77">
        <v>36</v>
      </c>
      <c r="B42" s="25" t="s">
        <v>87</v>
      </c>
      <c r="C42" s="142" t="str">
        <f>'Česká verze'!C42</f>
        <v>6.1</v>
      </c>
      <c r="D42" s="13">
        <v>64</v>
      </c>
      <c r="E42" s="15" t="s">
        <v>88</v>
      </c>
      <c r="F42" s="26" t="s">
        <v>189</v>
      </c>
    </row>
    <row r="43" spans="1:22" ht="20.100000000000001" customHeight="1" thickBot="1" x14ac:dyDescent="0.25">
      <c r="A43" s="145" t="s">
        <v>89</v>
      </c>
      <c r="B43" s="146"/>
      <c r="C43" s="146"/>
      <c r="D43" s="146"/>
      <c r="E43" s="146"/>
      <c r="F43" s="147"/>
    </row>
    <row r="44" spans="1:22" ht="20.100000000000001" customHeight="1" thickBot="1" x14ac:dyDescent="0.3">
      <c r="A44" s="157">
        <f>[1]arch!A40</f>
        <v>0</v>
      </c>
      <c r="B44" s="158"/>
      <c r="C44" s="158"/>
      <c r="D44" s="158"/>
      <c r="E44" s="158"/>
      <c r="F44" s="159"/>
      <c r="H44" s="78" t="s">
        <v>90</v>
      </c>
      <c r="I44" s="79"/>
      <c r="J44" s="79"/>
      <c r="K44" s="166" t="s">
        <v>91</v>
      </c>
      <c r="L44" s="167"/>
      <c r="M44" s="167"/>
      <c r="N44" s="167"/>
      <c r="O44" s="167"/>
      <c r="P44" s="167"/>
      <c r="Q44" s="167"/>
      <c r="R44" s="168"/>
      <c r="S44" s="169" t="s">
        <v>92</v>
      </c>
      <c r="T44" s="169"/>
      <c r="U44" s="169"/>
      <c r="V44" s="170"/>
    </row>
    <row r="45" spans="1:22" ht="20.100000000000001" customHeight="1" thickBot="1" x14ac:dyDescent="0.25">
      <c r="A45" s="160"/>
      <c r="B45" s="161"/>
      <c r="C45" s="161"/>
      <c r="D45" s="161"/>
      <c r="E45" s="161"/>
      <c r="F45" s="162"/>
      <c r="H45" s="80" t="s">
        <v>93</v>
      </c>
      <c r="I45" s="81"/>
      <c r="J45" s="82"/>
      <c r="K45" s="171" t="s">
        <v>94</v>
      </c>
      <c r="L45" s="172"/>
      <c r="M45" s="172"/>
      <c r="N45" s="173"/>
      <c r="O45" s="174" t="s">
        <v>95</v>
      </c>
      <c r="P45" s="175"/>
      <c r="Q45" s="175"/>
      <c r="R45" s="176"/>
      <c r="S45" s="177" t="s">
        <v>96</v>
      </c>
      <c r="T45" s="177"/>
      <c r="U45" s="177"/>
      <c r="V45" s="178"/>
    </row>
    <row r="46" spans="1:22" ht="20.100000000000001" customHeight="1" thickBot="1" x14ac:dyDescent="0.25">
      <c r="A46" s="160"/>
      <c r="B46" s="161"/>
      <c r="C46" s="161"/>
      <c r="D46" s="161"/>
      <c r="E46" s="161"/>
      <c r="F46" s="162"/>
      <c r="H46" s="83" t="s">
        <v>97</v>
      </c>
      <c r="I46" s="84"/>
      <c r="J46" s="85"/>
      <c r="K46" s="179" t="s">
        <v>98</v>
      </c>
      <c r="L46" s="180"/>
      <c r="M46" s="180"/>
      <c r="N46" s="181"/>
      <c r="O46" s="182" t="s">
        <v>99</v>
      </c>
      <c r="P46" s="183"/>
      <c r="Q46" s="183"/>
      <c r="R46" s="184"/>
      <c r="S46" s="183" t="s">
        <v>100</v>
      </c>
      <c r="T46" s="183"/>
      <c r="U46" s="183"/>
      <c r="V46" s="184"/>
    </row>
    <row r="47" spans="1:22" ht="20.100000000000001" customHeight="1" thickBot="1" x14ac:dyDescent="0.25">
      <c r="A47" s="163"/>
      <c r="B47" s="164"/>
      <c r="C47" s="164"/>
      <c r="D47" s="164"/>
      <c r="E47" s="164"/>
      <c r="F47" s="165"/>
      <c r="H47" s="86" t="s">
        <v>101</v>
      </c>
      <c r="I47" s="87"/>
      <c r="J47" s="88"/>
      <c r="K47" s="86"/>
      <c r="L47" s="87"/>
      <c r="M47" s="87"/>
      <c r="N47" s="88"/>
      <c r="O47" s="86"/>
      <c r="P47" s="87"/>
      <c r="Q47" s="87"/>
      <c r="R47" s="88"/>
      <c r="S47" s="87"/>
      <c r="T47" s="87"/>
      <c r="U47" s="87"/>
      <c r="V47" s="88"/>
    </row>
    <row r="48" spans="1:22" ht="20.100000000000001" customHeight="1" x14ac:dyDescent="0.2"/>
    <row r="49" customFormat="1" x14ac:dyDescent="0.2"/>
    <row r="50" customFormat="1" x14ac:dyDescent="0.2"/>
    <row r="51" customFormat="1" x14ac:dyDescent="0.2"/>
    <row r="52" customFormat="1" x14ac:dyDescent="0.2"/>
    <row r="53" customFormat="1" x14ac:dyDescent="0.2"/>
    <row r="54" customFormat="1" x14ac:dyDescent="0.2"/>
    <row r="55" customFormat="1" x14ac:dyDescent="0.2"/>
    <row r="56" customFormat="1" x14ac:dyDescent="0.2"/>
    <row r="57" customFormat="1" x14ac:dyDescent="0.2"/>
    <row r="58" customFormat="1" x14ac:dyDescent="0.2"/>
    <row r="59" customFormat="1" x14ac:dyDescent="0.2"/>
    <row r="60" customFormat="1" x14ac:dyDescent="0.2"/>
    <row r="61" customFormat="1" x14ac:dyDescent="0.2"/>
    <row r="62" customFormat="1" x14ac:dyDescent="0.2"/>
    <row r="63" customFormat="1" x14ac:dyDescent="0.2"/>
    <row r="64" customFormat="1" x14ac:dyDescent="0.2"/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</sheetData>
  <mergeCells count="22">
    <mergeCell ref="A44:F47"/>
    <mergeCell ref="K44:R44"/>
    <mergeCell ref="S44:V44"/>
    <mergeCell ref="K45:N45"/>
    <mergeCell ref="O45:R45"/>
    <mergeCell ref="S45:V45"/>
    <mergeCell ref="K46:N46"/>
    <mergeCell ref="O46:R46"/>
    <mergeCell ref="S46:V46"/>
    <mergeCell ref="A43:F43"/>
    <mergeCell ref="A1:F1"/>
    <mergeCell ref="H1:V1"/>
    <mergeCell ref="A2:F2"/>
    <mergeCell ref="A7:F7"/>
    <mergeCell ref="A14:F14"/>
    <mergeCell ref="H17:M17"/>
    <mergeCell ref="N17:V17"/>
    <mergeCell ref="A26:F26"/>
    <mergeCell ref="A38:F38"/>
    <mergeCell ref="H38:I38"/>
    <mergeCell ref="J38:O38"/>
    <mergeCell ref="P38:V38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BO106"/>
  <sheetViews>
    <sheetView zoomScaleNormal="100" workbookViewId="0">
      <selection activeCell="E10" sqref="E10"/>
    </sheetView>
  </sheetViews>
  <sheetFormatPr defaultRowHeight="12.75" x14ac:dyDescent="0.2"/>
  <cols>
    <col min="1" max="1" width="3.28515625" style="89" customWidth="1"/>
    <col min="2" max="2" width="35.7109375" customWidth="1"/>
    <col min="3" max="3" width="25.7109375" customWidth="1"/>
    <col min="4" max="4" width="4.140625" style="89" customWidth="1"/>
    <col min="5" max="5" width="35.7109375" customWidth="1"/>
    <col min="6" max="6" width="25.7109375" customWidth="1"/>
    <col min="11" max="12" width="9.140625" customWidth="1"/>
  </cols>
  <sheetData>
    <row r="1" spans="1:67" ht="93" customHeight="1" thickBot="1" x14ac:dyDescent="0.25">
      <c r="A1" s="148" t="s">
        <v>104</v>
      </c>
      <c r="B1" s="149"/>
      <c r="C1" s="149"/>
      <c r="D1" s="149"/>
      <c r="E1" s="149"/>
      <c r="F1" s="150"/>
      <c r="H1" s="185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7"/>
    </row>
    <row r="2" spans="1:67" ht="20.100000000000001" customHeight="1" thickBot="1" x14ac:dyDescent="0.25">
      <c r="A2" s="145" t="s">
        <v>105</v>
      </c>
      <c r="B2" s="146"/>
      <c r="C2" s="146"/>
      <c r="D2" s="146"/>
      <c r="E2" s="146"/>
      <c r="F2" s="147"/>
      <c r="H2" s="1"/>
      <c r="I2" s="2"/>
      <c r="J2" s="3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4"/>
    </row>
    <row r="3" spans="1:67" ht="20.100000000000001" customHeight="1" x14ac:dyDescent="0.2">
      <c r="A3" s="5">
        <v>1</v>
      </c>
      <c r="B3" s="6" t="s">
        <v>106</v>
      </c>
      <c r="C3" s="7" t="s">
        <v>168</v>
      </c>
      <c r="D3" s="8">
        <v>37</v>
      </c>
      <c r="E3" s="6" t="s">
        <v>107</v>
      </c>
      <c r="F3" s="10" t="s">
        <v>166</v>
      </c>
      <c r="H3" s="1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4"/>
    </row>
    <row r="4" spans="1:67" ht="20.100000000000001" customHeight="1" x14ac:dyDescent="0.2">
      <c r="A4" s="11">
        <v>2</v>
      </c>
      <c r="B4" s="12" t="s">
        <v>108</v>
      </c>
      <c r="C4" s="13" t="s">
        <v>206</v>
      </c>
      <c r="D4" s="14">
        <v>38</v>
      </c>
      <c r="E4" s="15" t="s">
        <v>109</v>
      </c>
      <c r="F4" s="17">
        <v>1</v>
      </c>
      <c r="H4" s="1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4"/>
    </row>
    <row r="5" spans="1:67" ht="20.100000000000001" customHeight="1" x14ac:dyDescent="0.2">
      <c r="A5" s="93">
        <v>3</v>
      </c>
      <c r="B5" s="94" t="s">
        <v>6</v>
      </c>
      <c r="C5" s="95" t="s">
        <v>169</v>
      </c>
      <c r="D5" s="95">
        <v>39</v>
      </c>
      <c r="E5" s="96" t="s">
        <v>110</v>
      </c>
      <c r="F5" s="97" t="s">
        <v>170</v>
      </c>
      <c r="H5" s="1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4"/>
    </row>
    <row r="6" spans="1:67" s="18" customFormat="1" ht="20.100000000000001" customHeight="1" thickBot="1" x14ac:dyDescent="0.25">
      <c r="A6" s="98">
        <v>4</v>
      </c>
      <c r="B6" s="99" t="s">
        <v>8</v>
      </c>
      <c r="C6" s="100" t="s">
        <v>207</v>
      </c>
      <c r="D6" s="101">
        <v>40</v>
      </c>
      <c r="E6" s="99" t="s">
        <v>186</v>
      </c>
      <c r="F6" s="102" t="s">
        <v>208</v>
      </c>
      <c r="H6" s="1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4"/>
      <c r="BO6"/>
    </row>
    <row r="7" spans="1:67" ht="20.100000000000001" customHeight="1" thickBot="1" x14ac:dyDescent="0.25">
      <c r="A7" s="188" t="s">
        <v>111</v>
      </c>
      <c r="B7" s="189"/>
      <c r="C7" s="189"/>
      <c r="D7" s="189"/>
      <c r="E7" s="189"/>
      <c r="F7" s="190"/>
      <c r="H7" s="1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4"/>
      <c r="BO7" s="18"/>
    </row>
    <row r="8" spans="1:67" ht="26.25" customHeight="1" x14ac:dyDescent="0.2">
      <c r="A8" s="103">
        <v>5</v>
      </c>
      <c r="B8" s="104" t="s">
        <v>11</v>
      </c>
      <c r="C8" s="105" t="s">
        <v>171</v>
      </c>
      <c r="D8" s="106">
        <v>41</v>
      </c>
      <c r="E8" s="107" t="s">
        <v>216</v>
      </c>
      <c r="F8" s="108" t="str">
        <f>[1]pomc!H6</f>
        <v xml:space="preserve"> -5 až  +60°C</v>
      </c>
      <c r="H8" s="1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4"/>
    </row>
    <row r="9" spans="1:67" ht="20.100000000000001" customHeight="1" x14ac:dyDescent="0.2">
      <c r="A9" s="93">
        <v>6</v>
      </c>
      <c r="B9" s="94" t="s">
        <v>112</v>
      </c>
      <c r="C9" s="95" t="s">
        <v>215</v>
      </c>
      <c r="D9" s="95">
        <v>42</v>
      </c>
      <c r="E9" s="94" t="s">
        <v>217</v>
      </c>
      <c r="F9" s="97" t="str">
        <f>[1]pomc!H7</f>
        <v xml:space="preserve"> -20 až  +40°C</v>
      </c>
      <c r="H9" s="1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4"/>
    </row>
    <row r="10" spans="1:67" ht="20.100000000000001" customHeight="1" x14ac:dyDescent="0.2">
      <c r="A10" s="93">
        <v>7</v>
      </c>
      <c r="B10" s="94" t="s">
        <v>113</v>
      </c>
      <c r="C10" s="95" t="s">
        <v>215</v>
      </c>
      <c r="D10" s="106">
        <v>43</v>
      </c>
      <c r="E10" s="94" t="s">
        <v>114</v>
      </c>
      <c r="F10" s="97" t="str">
        <f>[1]pomc!H8</f>
        <v>2,15 /1,8</v>
      </c>
      <c r="H10" s="1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4"/>
    </row>
    <row r="11" spans="1:67" ht="20.100000000000001" customHeight="1" x14ac:dyDescent="0.2">
      <c r="A11" s="93">
        <v>8</v>
      </c>
      <c r="B11" s="94" t="s">
        <v>115</v>
      </c>
      <c r="C11" s="95" t="s">
        <v>191</v>
      </c>
      <c r="D11" s="95">
        <v>44</v>
      </c>
      <c r="E11" s="94"/>
      <c r="F11" s="97" t="str">
        <f>[1]pomc!H9</f>
        <v xml:space="preserve"> --</v>
      </c>
      <c r="H11" s="1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4"/>
    </row>
    <row r="12" spans="1:67" ht="20.100000000000001" customHeight="1" x14ac:dyDescent="0.2">
      <c r="A12" s="93">
        <v>9</v>
      </c>
      <c r="B12" s="94" t="s">
        <v>116</v>
      </c>
      <c r="C12" s="95" t="s">
        <v>172</v>
      </c>
      <c r="D12" s="106">
        <v>45</v>
      </c>
      <c r="E12" s="94"/>
      <c r="F12" s="97" t="str">
        <f>[1]pomc!H10</f>
        <v xml:space="preserve"> --</v>
      </c>
      <c r="H12" s="1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4"/>
    </row>
    <row r="13" spans="1:67" ht="20.100000000000001" customHeight="1" thickBot="1" x14ac:dyDescent="0.25">
      <c r="A13" s="98">
        <v>10</v>
      </c>
      <c r="B13" s="109" t="s">
        <v>117</v>
      </c>
      <c r="C13" s="95" t="s">
        <v>206</v>
      </c>
      <c r="D13" s="95">
        <v>46</v>
      </c>
      <c r="E13" s="110"/>
      <c r="F13" s="111" t="str">
        <f>[1]pomc!H11</f>
        <v xml:space="preserve"> --</v>
      </c>
      <c r="H13" s="1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4"/>
    </row>
    <row r="14" spans="1:67" ht="20.100000000000001" customHeight="1" thickBot="1" x14ac:dyDescent="0.25">
      <c r="A14" s="188" t="s">
        <v>118</v>
      </c>
      <c r="B14" s="189"/>
      <c r="C14" s="189"/>
      <c r="D14" s="189"/>
      <c r="E14" s="189"/>
      <c r="F14" s="190"/>
      <c r="H14" s="1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4"/>
    </row>
    <row r="15" spans="1:67" ht="39.75" customHeight="1" thickBot="1" x14ac:dyDescent="0.25">
      <c r="A15" s="103">
        <v>11</v>
      </c>
      <c r="B15" s="104" t="s">
        <v>21</v>
      </c>
      <c r="C15" s="112" t="s">
        <v>187</v>
      </c>
      <c r="D15" s="113">
        <v>47</v>
      </c>
      <c r="E15" s="114" t="s">
        <v>119</v>
      </c>
      <c r="F15" s="97" t="s">
        <v>177</v>
      </c>
      <c r="H15" s="29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1"/>
    </row>
    <row r="16" spans="1:67" ht="20.100000000000001" customHeight="1" thickBot="1" x14ac:dyDescent="0.25">
      <c r="A16" s="115">
        <v>12</v>
      </c>
      <c r="B16" s="94" t="s">
        <v>120</v>
      </c>
      <c r="C16" s="95" t="s">
        <v>218</v>
      </c>
      <c r="D16" s="95">
        <v>48</v>
      </c>
      <c r="E16" s="116" t="s">
        <v>121</v>
      </c>
      <c r="F16" s="97" t="s">
        <v>206</v>
      </c>
    </row>
    <row r="17" spans="1:22" ht="20.100000000000001" customHeight="1" thickBot="1" x14ac:dyDescent="0.3">
      <c r="A17" s="115">
        <v>13</v>
      </c>
      <c r="B17" s="94" t="s">
        <v>122</v>
      </c>
      <c r="C17" s="95" t="s">
        <v>173</v>
      </c>
      <c r="D17" s="106">
        <v>49</v>
      </c>
      <c r="E17" s="116" t="s">
        <v>123</v>
      </c>
      <c r="F17" s="97" t="s">
        <v>178</v>
      </c>
      <c r="H17" s="154" t="s">
        <v>124</v>
      </c>
      <c r="I17" s="155"/>
      <c r="J17" s="155"/>
      <c r="K17" s="155"/>
      <c r="L17" s="155"/>
      <c r="M17" s="156"/>
      <c r="N17" s="154" t="s">
        <v>125</v>
      </c>
      <c r="O17" s="155"/>
      <c r="P17" s="155"/>
      <c r="Q17" s="155"/>
      <c r="R17" s="155"/>
      <c r="S17" s="155"/>
      <c r="T17" s="155"/>
      <c r="U17" s="155"/>
      <c r="V17" s="156"/>
    </row>
    <row r="18" spans="1:22" ht="29.25" customHeight="1" thickBot="1" x14ac:dyDescent="0.25">
      <c r="A18" s="115">
        <v>14</v>
      </c>
      <c r="B18" s="94" t="s">
        <v>126</v>
      </c>
      <c r="C18" s="117" t="s">
        <v>174</v>
      </c>
      <c r="D18" s="95">
        <v>50</v>
      </c>
      <c r="E18" s="118" t="s">
        <v>127</v>
      </c>
      <c r="F18" s="97" t="s">
        <v>206</v>
      </c>
      <c r="H18" s="36" t="s">
        <v>31</v>
      </c>
      <c r="I18" s="37" t="s">
        <v>32</v>
      </c>
      <c r="J18" s="38" t="s">
        <v>33</v>
      </c>
      <c r="K18" s="38" t="s">
        <v>34</v>
      </c>
      <c r="L18" s="37" t="s">
        <v>35</v>
      </c>
      <c r="M18" s="39" t="s">
        <v>36</v>
      </c>
      <c r="N18" s="40" t="s">
        <v>33</v>
      </c>
      <c r="O18" s="40" t="s">
        <v>34</v>
      </c>
      <c r="P18" s="40" t="s">
        <v>35</v>
      </c>
      <c r="Q18" s="38" t="s">
        <v>36</v>
      </c>
      <c r="R18" s="37" t="s">
        <v>37</v>
      </c>
      <c r="S18" s="37"/>
      <c r="T18" s="37" t="s">
        <v>38</v>
      </c>
      <c r="U18" s="38" t="s">
        <v>39</v>
      </c>
      <c r="V18" s="41" t="s">
        <v>40</v>
      </c>
    </row>
    <row r="19" spans="1:22" ht="20.100000000000001" customHeight="1" x14ac:dyDescent="0.2">
      <c r="A19" s="115">
        <v>15</v>
      </c>
      <c r="B19" s="94" t="s">
        <v>128</v>
      </c>
      <c r="C19" s="95" t="s">
        <v>175</v>
      </c>
      <c r="D19" s="106">
        <v>51</v>
      </c>
      <c r="E19" s="119" t="s">
        <v>129</v>
      </c>
      <c r="F19" s="97" t="s">
        <v>206</v>
      </c>
      <c r="H19" s="43" t="s">
        <v>43</v>
      </c>
      <c r="I19" s="44" t="s">
        <v>43</v>
      </c>
      <c r="J19" s="44" t="s">
        <v>43</v>
      </c>
      <c r="K19" s="44" t="s">
        <v>43</v>
      </c>
      <c r="L19" s="44" t="s">
        <v>43</v>
      </c>
      <c r="M19" s="45" t="s">
        <v>43</v>
      </c>
      <c r="N19" s="46" t="s">
        <v>43</v>
      </c>
      <c r="O19" s="47" t="s">
        <v>43</v>
      </c>
      <c r="P19" s="46" t="s">
        <v>43</v>
      </c>
      <c r="Q19" s="44" t="s">
        <v>43</v>
      </c>
      <c r="R19" s="44" t="s">
        <v>43</v>
      </c>
      <c r="S19" s="44"/>
      <c r="T19" s="44" t="s">
        <v>43</v>
      </c>
      <c r="U19" s="44" t="s">
        <v>43</v>
      </c>
      <c r="V19" s="48" t="s">
        <v>43</v>
      </c>
    </row>
    <row r="20" spans="1:22" ht="20.100000000000001" customHeight="1" thickBot="1" x14ac:dyDescent="0.25">
      <c r="A20" s="115">
        <v>16</v>
      </c>
      <c r="B20" s="120" t="s">
        <v>130</v>
      </c>
      <c r="C20" s="95">
        <v>711</v>
      </c>
      <c r="D20" s="95">
        <v>52</v>
      </c>
      <c r="E20" s="118" t="s">
        <v>131</v>
      </c>
      <c r="F20" s="97" t="s">
        <v>206</v>
      </c>
      <c r="H20" s="50">
        <f>C20</f>
        <v>711</v>
      </c>
      <c r="I20" s="51">
        <f>C21</f>
        <v>14.2</v>
      </c>
      <c r="J20" s="51" t="str">
        <f>IF(F17="s podstavcem","  ",F17)</f>
        <v>ano, výška dle výrobce</v>
      </c>
      <c r="K20" s="51" t="s">
        <v>46</v>
      </c>
      <c r="L20" s="51">
        <v>1500</v>
      </c>
      <c r="M20" s="52">
        <v>1200</v>
      </c>
      <c r="N20" s="53"/>
      <c r="O20" s="53"/>
      <c r="P20" s="53"/>
      <c r="Q20" s="51"/>
      <c r="R20" s="51"/>
      <c r="S20" s="51"/>
      <c r="T20" s="51"/>
      <c r="U20" s="51"/>
      <c r="V20" s="54"/>
    </row>
    <row r="21" spans="1:22" ht="20.100000000000001" customHeight="1" thickBot="1" x14ac:dyDescent="0.25">
      <c r="A21" s="115">
        <v>17</v>
      </c>
      <c r="B21" s="120" t="s">
        <v>132</v>
      </c>
      <c r="C21" s="121">
        <v>14.2</v>
      </c>
      <c r="D21" s="106">
        <v>53</v>
      </c>
      <c r="E21" s="118" t="s">
        <v>130</v>
      </c>
      <c r="F21" s="97" t="s">
        <v>206</v>
      </c>
    </row>
    <row r="22" spans="1:22" ht="20.100000000000001" customHeight="1" x14ac:dyDescent="0.2">
      <c r="A22" s="115">
        <v>18</v>
      </c>
      <c r="B22" s="120" t="s">
        <v>133</v>
      </c>
      <c r="C22" s="95" t="s">
        <v>167</v>
      </c>
      <c r="D22" s="95">
        <v>54</v>
      </c>
      <c r="E22" s="118" t="s">
        <v>132</v>
      </c>
      <c r="F22" s="97" t="s">
        <v>206</v>
      </c>
      <c r="H22" s="55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7"/>
    </row>
    <row r="23" spans="1:22" ht="20.100000000000001" customHeight="1" x14ac:dyDescent="0.2">
      <c r="A23" s="115">
        <v>19</v>
      </c>
      <c r="B23" s="120" t="s">
        <v>134</v>
      </c>
      <c r="C23" s="95" t="s">
        <v>167</v>
      </c>
      <c r="D23" s="106">
        <v>55</v>
      </c>
      <c r="E23" s="118" t="s">
        <v>135</v>
      </c>
      <c r="F23" s="97" t="s">
        <v>179</v>
      </c>
      <c r="H23" s="1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4"/>
    </row>
    <row r="24" spans="1:22" ht="20.100000000000001" customHeight="1" x14ac:dyDescent="0.2">
      <c r="A24" s="93">
        <v>20</v>
      </c>
      <c r="B24" s="120" t="s">
        <v>136</v>
      </c>
      <c r="C24" s="95" t="s">
        <v>176</v>
      </c>
      <c r="D24" s="95">
        <v>56</v>
      </c>
      <c r="E24" s="118" t="s">
        <v>137</v>
      </c>
      <c r="F24" s="97" t="s">
        <v>179</v>
      </c>
      <c r="H24" s="1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4"/>
    </row>
    <row r="25" spans="1:22" ht="20.100000000000001" customHeight="1" thickBot="1" x14ac:dyDescent="0.25">
      <c r="A25" s="122">
        <v>21</v>
      </c>
      <c r="B25" s="123"/>
      <c r="C25" s="95"/>
      <c r="D25" s="124">
        <v>57</v>
      </c>
      <c r="E25" s="118" t="s">
        <v>102</v>
      </c>
      <c r="F25" s="97" t="s">
        <v>179</v>
      </c>
      <c r="H25" s="1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4"/>
    </row>
    <row r="26" spans="1:22" ht="20.100000000000001" customHeight="1" thickBot="1" x14ac:dyDescent="0.25">
      <c r="A26" s="188" t="s">
        <v>138</v>
      </c>
      <c r="B26" s="189"/>
      <c r="C26" s="189"/>
      <c r="D26" s="189"/>
      <c r="E26" s="189"/>
      <c r="F26" s="190"/>
      <c r="H26" s="1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4"/>
    </row>
    <row r="27" spans="1:22" ht="20.100000000000001" customHeight="1" x14ac:dyDescent="0.2">
      <c r="A27" s="125">
        <v>22</v>
      </c>
      <c r="B27" s="104" t="s">
        <v>139</v>
      </c>
      <c r="C27" s="113" t="s">
        <v>188</v>
      </c>
      <c r="D27" s="113">
        <v>58</v>
      </c>
      <c r="E27" s="104" t="s">
        <v>57</v>
      </c>
      <c r="F27" s="126" t="s">
        <v>180</v>
      </c>
      <c r="H27" s="1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4"/>
    </row>
    <row r="28" spans="1:22" ht="20.100000000000001" customHeight="1" x14ac:dyDescent="0.2">
      <c r="A28" s="115">
        <v>23</v>
      </c>
      <c r="B28" s="94" t="s">
        <v>140</v>
      </c>
      <c r="C28" s="95" t="s">
        <v>181</v>
      </c>
      <c r="D28" s="95">
        <v>59</v>
      </c>
      <c r="E28" s="127" t="s">
        <v>141</v>
      </c>
      <c r="F28" s="97" t="s">
        <v>206</v>
      </c>
      <c r="H28" s="1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4"/>
    </row>
    <row r="29" spans="1:22" ht="20.100000000000001" customHeight="1" x14ac:dyDescent="0.2">
      <c r="A29" s="115">
        <v>24</v>
      </c>
      <c r="B29" s="94" t="s">
        <v>142</v>
      </c>
      <c r="C29" s="95" t="s">
        <v>180</v>
      </c>
      <c r="D29" s="106">
        <v>60</v>
      </c>
      <c r="E29" s="94" t="s">
        <v>61</v>
      </c>
      <c r="F29" s="97" t="s">
        <v>180</v>
      </c>
      <c r="H29" s="1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4"/>
    </row>
    <row r="30" spans="1:22" ht="28.5" customHeight="1" x14ac:dyDescent="0.2">
      <c r="A30" s="115">
        <v>25</v>
      </c>
      <c r="B30" s="94" t="s">
        <v>143</v>
      </c>
      <c r="C30" s="117" t="s">
        <v>171</v>
      </c>
      <c r="D30" s="95">
        <v>61</v>
      </c>
      <c r="E30" s="127" t="s">
        <v>144</v>
      </c>
      <c r="F30" s="97" t="s">
        <v>206</v>
      </c>
      <c r="H30" s="1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4"/>
    </row>
    <row r="31" spans="1:22" ht="20.100000000000001" customHeight="1" x14ac:dyDescent="0.2">
      <c r="A31" s="115">
        <v>26</v>
      </c>
      <c r="B31" s="94" t="s">
        <v>145</v>
      </c>
      <c r="C31" s="128" t="s">
        <v>213</v>
      </c>
      <c r="D31" s="106">
        <v>62</v>
      </c>
      <c r="E31" s="94" t="s">
        <v>65</v>
      </c>
      <c r="F31" s="97" t="s">
        <v>180</v>
      </c>
      <c r="H31" s="1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4"/>
    </row>
    <row r="32" spans="1:22" ht="20.100000000000001" customHeight="1" x14ac:dyDescent="0.2">
      <c r="A32" s="115">
        <v>27</v>
      </c>
      <c r="B32" s="94" t="s">
        <v>146</v>
      </c>
      <c r="C32" s="95" t="s">
        <v>182</v>
      </c>
      <c r="D32" s="95">
        <v>63</v>
      </c>
      <c r="E32" s="127" t="s">
        <v>144</v>
      </c>
      <c r="F32" s="97" t="s">
        <v>206</v>
      </c>
      <c r="H32" s="1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4"/>
    </row>
    <row r="33" spans="1:22" ht="20.100000000000001" customHeight="1" x14ac:dyDescent="0.2">
      <c r="A33" s="115">
        <v>28</v>
      </c>
      <c r="B33" s="94" t="s">
        <v>147</v>
      </c>
      <c r="C33" s="129" t="s">
        <v>176</v>
      </c>
      <c r="D33" s="106">
        <v>64</v>
      </c>
      <c r="E33" s="130" t="s">
        <v>148</v>
      </c>
      <c r="F33" s="131" t="s">
        <v>180</v>
      </c>
      <c r="H33" s="1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4"/>
    </row>
    <row r="34" spans="1:22" ht="20.100000000000001" customHeight="1" x14ac:dyDescent="0.2">
      <c r="A34" s="115">
        <v>29</v>
      </c>
      <c r="B34" s="94" t="s">
        <v>149</v>
      </c>
      <c r="C34" s="95" t="s">
        <v>183</v>
      </c>
      <c r="D34" s="95">
        <v>65</v>
      </c>
      <c r="E34" s="94" t="s">
        <v>150</v>
      </c>
      <c r="F34" s="97" t="s">
        <v>180</v>
      </c>
      <c r="H34" s="1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4"/>
    </row>
    <row r="35" spans="1:22" ht="20.100000000000001" customHeight="1" x14ac:dyDescent="0.2">
      <c r="A35" s="115">
        <v>30</v>
      </c>
      <c r="B35" s="94" t="s">
        <v>151</v>
      </c>
      <c r="C35" s="95" t="s">
        <v>180</v>
      </c>
      <c r="D35" s="106">
        <v>66</v>
      </c>
      <c r="E35" s="120" t="s">
        <v>152</v>
      </c>
      <c r="F35" s="97" t="s">
        <v>180</v>
      </c>
      <c r="H35" s="1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4"/>
    </row>
    <row r="36" spans="1:22" ht="20.100000000000001" customHeight="1" x14ac:dyDescent="0.2">
      <c r="A36" s="115">
        <v>31</v>
      </c>
      <c r="B36" s="94" t="s">
        <v>153</v>
      </c>
      <c r="C36" s="132" t="s">
        <v>176</v>
      </c>
      <c r="D36" s="95">
        <v>67</v>
      </c>
      <c r="E36" s="120" t="s">
        <v>154</v>
      </c>
      <c r="F36" s="97" t="s">
        <v>180</v>
      </c>
      <c r="H36" s="1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4"/>
    </row>
    <row r="37" spans="1:22" ht="20.100000000000001" customHeight="1" thickBot="1" x14ac:dyDescent="0.25">
      <c r="A37" s="133">
        <v>32</v>
      </c>
      <c r="B37" s="109" t="s">
        <v>155</v>
      </c>
      <c r="C37" s="134"/>
      <c r="D37" s="124">
        <v>68</v>
      </c>
      <c r="E37" s="109"/>
      <c r="F37" s="135" t="s">
        <v>206</v>
      </c>
      <c r="H37" s="1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4"/>
    </row>
    <row r="38" spans="1:22" ht="20.100000000000001" customHeight="1" thickBot="1" x14ac:dyDescent="0.3">
      <c r="A38" s="188" t="s">
        <v>156</v>
      </c>
      <c r="B38" s="189"/>
      <c r="C38" s="189"/>
      <c r="D38" s="189"/>
      <c r="E38" s="189"/>
      <c r="F38" s="190"/>
      <c r="H38" s="154" t="s">
        <v>157</v>
      </c>
      <c r="I38" s="156"/>
      <c r="J38" s="154" t="s">
        <v>124</v>
      </c>
      <c r="K38" s="155"/>
      <c r="L38" s="155"/>
      <c r="M38" s="155"/>
      <c r="N38" s="155"/>
      <c r="O38" s="156"/>
      <c r="P38" s="154" t="s">
        <v>125</v>
      </c>
      <c r="Q38" s="155"/>
      <c r="R38" s="155"/>
      <c r="S38" s="155"/>
      <c r="T38" s="155"/>
      <c r="U38" s="155"/>
      <c r="V38" s="156"/>
    </row>
    <row r="39" spans="1:22" ht="20.100000000000001" customHeight="1" thickBot="1" x14ac:dyDescent="0.25">
      <c r="A39" s="136">
        <v>33</v>
      </c>
      <c r="B39" s="107" t="s">
        <v>158</v>
      </c>
      <c r="C39" s="106" t="s">
        <v>184</v>
      </c>
      <c r="D39" s="106">
        <v>61</v>
      </c>
      <c r="E39" s="107" t="s">
        <v>159</v>
      </c>
      <c r="F39" s="108">
        <v>90.1</v>
      </c>
      <c r="H39" s="70" t="s">
        <v>80</v>
      </c>
      <c r="I39" s="39"/>
      <c r="J39" s="40" t="s">
        <v>31</v>
      </c>
      <c r="K39" s="37" t="s">
        <v>32</v>
      </c>
      <c r="L39" s="38" t="s">
        <v>81</v>
      </c>
      <c r="M39" s="38" t="s">
        <v>33</v>
      </c>
      <c r="N39" s="38" t="s">
        <v>34</v>
      </c>
      <c r="O39" s="41" t="s">
        <v>36</v>
      </c>
      <c r="P39" s="40" t="s">
        <v>81</v>
      </c>
      <c r="Q39" s="38" t="s">
        <v>37</v>
      </c>
      <c r="R39" s="37" t="s">
        <v>82</v>
      </c>
      <c r="S39" s="37"/>
      <c r="T39" s="37" t="s">
        <v>40</v>
      </c>
      <c r="U39" s="38" t="s">
        <v>38</v>
      </c>
      <c r="V39" s="41" t="s">
        <v>39</v>
      </c>
    </row>
    <row r="40" spans="1:22" ht="20.100000000000001" customHeight="1" x14ac:dyDescent="0.2">
      <c r="A40" s="137">
        <v>34</v>
      </c>
      <c r="B40" s="138" t="s">
        <v>160</v>
      </c>
      <c r="C40" s="129" t="s">
        <v>206</v>
      </c>
      <c r="D40" s="95">
        <v>62</v>
      </c>
      <c r="E40" s="94" t="s">
        <v>161</v>
      </c>
      <c r="F40" s="97" t="s">
        <v>185</v>
      </c>
      <c r="H40" s="74" t="s">
        <v>43</v>
      </c>
      <c r="I40" s="45"/>
      <c r="J40" s="46" t="s">
        <v>43</v>
      </c>
      <c r="K40" s="44" t="s">
        <v>43</v>
      </c>
      <c r="L40" s="44" t="s">
        <v>43</v>
      </c>
      <c r="M40" s="44" t="s">
        <v>43</v>
      </c>
      <c r="N40" s="44" t="s">
        <v>43</v>
      </c>
      <c r="O40" s="48" t="s">
        <v>43</v>
      </c>
      <c r="P40" s="46" t="s">
        <v>43</v>
      </c>
      <c r="Q40" s="44" t="s">
        <v>43</v>
      </c>
      <c r="R40" s="44" t="s">
        <v>43</v>
      </c>
      <c r="S40" s="44"/>
      <c r="T40" s="44" t="s">
        <v>43</v>
      </c>
      <c r="U40" s="44" t="s">
        <v>43</v>
      </c>
      <c r="V40" s="48" t="s">
        <v>43</v>
      </c>
    </row>
    <row r="41" spans="1:22" ht="54.75" customHeight="1" thickBot="1" x14ac:dyDescent="0.25">
      <c r="A41" s="137">
        <v>35</v>
      </c>
      <c r="B41" s="139" t="s">
        <v>162</v>
      </c>
      <c r="C41" s="95" t="s">
        <v>211</v>
      </c>
      <c r="D41" s="106">
        <v>63</v>
      </c>
      <c r="E41" s="94" t="s">
        <v>163</v>
      </c>
      <c r="F41" s="140" t="s">
        <v>219</v>
      </c>
      <c r="H41" s="76" t="str">
        <f>C13</f>
        <v xml:space="preserve"> --</v>
      </c>
      <c r="I41" s="52"/>
      <c r="J41" s="53">
        <f>C20</f>
        <v>711</v>
      </c>
      <c r="K41" s="51">
        <f>C21</f>
        <v>14.2</v>
      </c>
      <c r="L41" s="51" t="str">
        <f>F16</f>
        <v xml:space="preserve"> --</v>
      </c>
      <c r="M41" s="51" t="str">
        <f>IF(F17="s podstavcem","  ",F17)</f>
        <v>ano, výška dle výrobce</v>
      </c>
      <c r="N41" s="51" t="s">
        <v>46</v>
      </c>
      <c r="O41" s="54">
        <v>1200</v>
      </c>
      <c r="P41" s="53"/>
      <c r="Q41" s="51"/>
      <c r="R41" s="51"/>
      <c r="S41" s="51"/>
      <c r="T41" s="51"/>
      <c r="U41" s="51"/>
      <c r="V41" s="54"/>
    </row>
    <row r="42" spans="1:22" ht="20.100000000000001" customHeight="1" thickBot="1" x14ac:dyDescent="0.25">
      <c r="A42" s="141">
        <v>36</v>
      </c>
      <c r="B42" s="110" t="s">
        <v>87</v>
      </c>
      <c r="C42" s="142" t="s">
        <v>214</v>
      </c>
      <c r="D42" s="95">
        <v>64</v>
      </c>
      <c r="E42" s="110" t="s">
        <v>164</v>
      </c>
      <c r="F42" s="135" t="s">
        <v>168</v>
      </c>
    </row>
    <row r="43" spans="1:22" ht="20.100000000000001" customHeight="1" thickBot="1" x14ac:dyDescent="0.25">
      <c r="A43" s="145" t="s">
        <v>165</v>
      </c>
      <c r="B43" s="146"/>
      <c r="C43" s="146"/>
      <c r="D43" s="146"/>
      <c r="E43" s="146"/>
      <c r="F43" s="147"/>
    </row>
    <row r="44" spans="1:22" ht="20.100000000000001" customHeight="1" thickBot="1" x14ac:dyDescent="0.3">
      <c r="A44" s="157"/>
      <c r="B44" s="158"/>
      <c r="C44" s="158"/>
      <c r="D44" s="158"/>
      <c r="E44" s="158"/>
      <c r="F44" s="159"/>
      <c r="H44" s="78" t="s">
        <v>90</v>
      </c>
      <c r="I44" s="79"/>
      <c r="J44" s="79"/>
      <c r="K44" s="166" t="s">
        <v>91</v>
      </c>
      <c r="L44" s="167"/>
      <c r="M44" s="167"/>
      <c r="N44" s="167"/>
      <c r="O44" s="167"/>
      <c r="P44" s="167"/>
      <c r="Q44" s="167"/>
      <c r="R44" s="168"/>
      <c r="S44" s="169" t="s">
        <v>92</v>
      </c>
      <c r="T44" s="169"/>
      <c r="U44" s="169"/>
      <c r="V44" s="170"/>
    </row>
    <row r="45" spans="1:22" ht="20.100000000000001" customHeight="1" thickBot="1" x14ac:dyDescent="0.25">
      <c r="A45" s="160"/>
      <c r="B45" s="161"/>
      <c r="C45" s="161"/>
      <c r="D45" s="161"/>
      <c r="E45" s="161"/>
      <c r="F45" s="162"/>
      <c r="H45" s="80" t="s">
        <v>93</v>
      </c>
      <c r="I45" s="81"/>
      <c r="J45" s="82"/>
      <c r="K45" s="171" t="s">
        <v>94</v>
      </c>
      <c r="L45" s="172"/>
      <c r="M45" s="172"/>
      <c r="N45" s="173"/>
      <c r="O45" s="174" t="s">
        <v>95</v>
      </c>
      <c r="P45" s="175"/>
      <c r="Q45" s="175"/>
      <c r="R45" s="176"/>
      <c r="S45" s="177" t="s">
        <v>96</v>
      </c>
      <c r="T45" s="177"/>
      <c r="U45" s="177"/>
      <c r="V45" s="178"/>
    </row>
    <row r="46" spans="1:22" ht="20.100000000000001" customHeight="1" thickBot="1" x14ac:dyDescent="0.25">
      <c r="A46" s="160"/>
      <c r="B46" s="161"/>
      <c r="C46" s="161"/>
      <c r="D46" s="161"/>
      <c r="E46" s="161"/>
      <c r="F46" s="162"/>
      <c r="H46" s="83" t="s">
        <v>97</v>
      </c>
      <c r="I46" s="84"/>
      <c r="J46" s="85"/>
      <c r="K46" s="179" t="s">
        <v>98</v>
      </c>
      <c r="L46" s="180"/>
      <c r="M46" s="180"/>
      <c r="N46" s="181"/>
      <c r="O46" s="182" t="s">
        <v>99</v>
      </c>
      <c r="P46" s="183"/>
      <c r="Q46" s="183"/>
      <c r="R46" s="184"/>
      <c r="S46" s="183" t="s">
        <v>100</v>
      </c>
      <c r="T46" s="183"/>
      <c r="U46" s="183"/>
      <c r="V46" s="184"/>
    </row>
    <row r="47" spans="1:22" ht="20.100000000000001" customHeight="1" thickBot="1" x14ac:dyDescent="0.25">
      <c r="A47" s="163"/>
      <c r="B47" s="164"/>
      <c r="C47" s="164"/>
      <c r="D47" s="164"/>
      <c r="E47" s="164"/>
      <c r="F47" s="165"/>
      <c r="H47" s="86" t="s">
        <v>103</v>
      </c>
      <c r="I47" s="87"/>
      <c r="J47" s="88"/>
      <c r="K47" s="86"/>
      <c r="L47" s="87"/>
      <c r="M47" s="87"/>
      <c r="N47" s="88"/>
      <c r="O47" s="86"/>
      <c r="P47" s="87"/>
      <c r="Q47" s="87"/>
      <c r="R47" s="88"/>
      <c r="S47" s="87"/>
      <c r="T47" s="87"/>
      <c r="U47" s="87"/>
      <c r="V47" s="88"/>
    </row>
    <row r="48" spans="1:22" ht="20.100000000000001" customHeight="1" x14ac:dyDescent="0.2"/>
    <row r="49" customFormat="1" x14ac:dyDescent="0.2"/>
    <row r="50" customFormat="1" x14ac:dyDescent="0.2"/>
    <row r="51" customFormat="1" x14ac:dyDescent="0.2"/>
    <row r="52" customFormat="1" x14ac:dyDescent="0.2"/>
    <row r="53" customFormat="1" x14ac:dyDescent="0.2"/>
    <row r="54" customFormat="1" x14ac:dyDescent="0.2"/>
    <row r="55" customFormat="1" x14ac:dyDescent="0.2"/>
    <row r="56" customFormat="1" x14ac:dyDescent="0.2"/>
    <row r="57" customFormat="1" x14ac:dyDescent="0.2"/>
    <row r="58" customFormat="1" x14ac:dyDescent="0.2"/>
    <row r="59" customFormat="1" x14ac:dyDescent="0.2"/>
    <row r="60" customFormat="1" x14ac:dyDescent="0.2"/>
    <row r="61" customFormat="1" x14ac:dyDescent="0.2"/>
    <row r="62" customFormat="1" x14ac:dyDescent="0.2"/>
    <row r="63" customFormat="1" x14ac:dyDescent="0.2"/>
    <row r="64" customFormat="1" x14ac:dyDescent="0.2"/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</sheetData>
  <mergeCells count="22">
    <mergeCell ref="A44:F47"/>
    <mergeCell ref="K44:R44"/>
    <mergeCell ref="S44:V44"/>
    <mergeCell ref="K45:N45"/>
    <mergeCell ref="O45:R45"/>
    <mergeCell ref="S45:V45"/>
    <mergeCell ref="K46:N46"/>
    <mergeCell ref="O46:R46"/>
    <mergeCell ref="S46:V46"/>
    <mergeCell ref="A43:F43"/>
    <mergeCell ref="A1:F1"/>
    <mergeCell ref="H1:V1"/>
    <mergeCell ref="A2:F2"/>
    <mergeCell ref="A7:F7"/>
    <mergeCell ref="A14:F14"/>
    <mergeCell ref="H17:M17"/>
    <mergeCell ref="N17:V17"/>
    <mergeCell ref="A26:F26"/>
    <mergeCell ref="A38:F38"/>
    <mergeCell ref="H38:I38"/>
    <mergeCell ref="J38:O38"/>
    <mergeCell ref="P38:V38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English version</vt:lpstr>
      <vt:lpstr>Česká verze</vt:lpstr>
    </vt:vector>
  </TitlesOfParts>
  <Company>Net4Gas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Tichý Miroslav</dc:creator>
  <cp:lastModifiedBy>Kalábová Judita</cp:lastModifiedBy>
  <dcterms:created xsi:type="dcterms:W3CDTF">2015-06-03T08:30:20Z</dcterms:created>
  <dcterms:modified xsi:type="dcterms:W3CDTF">2015-06-25T06:13:09Z</dcterms:modified>
</cp:coreProperties>
</file>