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ata Projektanti\Projekty\2017\Holice\Náklady\Výkaz výměr\výkaz výměr výběrové řízení_final\"/>
    </mc:Choice>
  </mc:AlternateContent>
  <bookViews>
    <workbookView xWindow="120" yWindow="75" windowWidth="28575" windowHeight="15270"/>
  </bookViews>
  <sheets>
    <sheet name="Parametry" sheetId="1" r:id="rId1"/>
    <sheet name="Rekapitulace" sheetId="3" r:id="rId2"/>
    <sheet name="Rozpočet" sheetId="2" r:id="rId3"/>
  </sheets>
  <calcPr calcId="152511"/>
</workbook>
</file>

<file path=xl/calcChain.xml><?xml version="1.0" encoding="utf-8"?>
<calcChain xmlns="http://schemas.openxmlformats.org/spreadsheetml/2006/main">
  <c r="H78" i="2" l="1"/>
  <c r="I79" i="2"/>
  <c r="H79" i="2"/>
  <c r="F79" i="2"/>
  <c r="J79" i="2" l="1"/>
  <c r="I37" i="2"/>
  <c r="H37" i="2"/>
  <c r="F37" i="2"/>
  <c r="I36" i="2"/>
  <c r="H36" i="2"/>
  <c r="F36" i="2"/>
  <c r="I6" i="2"/>
  <c r="H6" i="2"/>
  <c r="F6" i="2"/>
  <c r="F62" i="2"/>
  <c r="H62" i="2"/>
  <c r="I62" i="2"/>
  <c r="I63" i="2"/>
  <c r="H63" i="2"/>
  <c r="F63" i="2"/>
  <c r="J6" i="2" l="1"/>
  <c r="J62" i="2"/>
  <c r="J36" i="2"/>
  <c r="J37" i="2"/>
  <c r="J63" i="2"/>
  <c r="I90" i="2"/>
  <c r="H90" i="2"/>
  <c r="F90" i="2"/>
  <c r="F95" i="2"/>
  <c r="H95" i="2"/>
  <c r="I95" i="2"/>
  <c r="I85" i="2"/>
  <c r="J95" i="2" l="1"/>
  <c r="J90" i="2"/>
  <c r="I93" i="2"/>
  <c r="H93" i="2"/>
  <c r="F93" i="2"/>
  <c r="J93" i="2" l="1"/>
  <c r="I58" i="2"/>
  <c r="H58" i="2"/>
  <c r="F58" i="2"/>
  <c r="J58" i="2" s="1"/>
  <c r="I61" i="2"/>
  <c r="H61" i="2"/>
  <c r="F61" i="2"/>
  <c r="I60" i="2"/>
  <c r="H60" i="2"/>
  <c r="F60" i="2"/>
  <c r="I57" i="2"/>
  <c r="H57" i="2"/>
  <c r="F57" i="2"/>
  <c r="I56" i="2"/>
  <c r="H56" i="2"/>
  <c r="F56" i="2"/>
  <c r="I55" i="2"/>
  <c r="H55" i="2"/>
  <c r="F55" i="2"/>
  <c r="I51" i="2"/>
  <c r="H51" i="2"/>
  <c r="F51" i="2"/>
  <c r="I49" i="2"/>
  <c r="H49" i="2"/>
  <c r="F49" i="2"/>
  <c r="I68" i="2"/>
  <c r="H68" i="2"/>
  <c r="F68" i="2"/>
  <c r="H81" i="2"/>
  <c r="I81" i="2"/>
  <c r="F81" i="2"/>
  <c r="I114" i="2"/>
  <c r="H114" i="2"/>
  <c r="F114" i="2"/>
  <c r="I113" i="2"/>
  <c r="H113" i="2"/>
  <c r="F113" i="2"/>
  <c r="I112" i="2"/>
  <c r="H112" i="2"/>
  <c r="F112" i="2"/>
  <c r="I111" i="2"/>
  <c r="H111" i="2"/>
  <c r="F111" i="2"/>
  <c r="I110" i="2"/>
  <c r="H110" i="2"/>
  <c r="F110" i="2"/>
  <c r="J51" i="2" l="1"/>
  <c r="J68" i="2"/>
  <c r="J61" i="2"/>
  <c r="J56" i="2"/>
  <c r="J60" i="2"/>
  <c r="J55" i="2"/>
  <c r="J110" i="2"/>
  <c r="J57" i="2"/>
  <c r="J49" i="2"/>
  <c r="J112" i="2"/>
  <c r="J113" i="2"/>
  <c r="J81" i="2"/>
  <c r="J114" i="2"/>
  <c r="J111" i="2"/>
  <c r="I119" i="2"/>
  <c r="H119" i="2"/>
  <c r="F119" i="2"/>
  <c r="I92" i="2"/>
  <c r="H92" i="2"/>
  <c r="F92" i="2"/>
  <c r="J119" i="2" l="1"/>
  <c r="J92" i="2"/>
  <c r="I91" i="2"/>
  <c r="H91" i="2"/>
  <c r="F91" i="2"/>
  <c r="I89" i="2"/>
  <c r="H89" i="2"/>
  <c r="F89" i="2"/>
  <c r="I87" i="2"/>
  <c r="H87" i="2"/>
  <c r="F87" i="2"/>
  <c r="J91" i="2" l="1"/>
  <c r="J89" i="2"/>
  <c r="J87" i="2"/>
  <c r="I86" i="2"/>
  <c r="H86" i="2"/>
  <c r="F86" i="2"/>
  <c r="I69" i="2"/>
  <c r="I74" i="2"/>
  <c r="H74" i="2"/>
  <c r="F74" i="2"/>
  <c r="I75" i="2"/>
  <c r="H75" i="2"/>
  <c r="F75" i="2"/>
  <c r="I72" i="2"/>
  <c r="H72" i="2"/>
  <c r="F72" i="2"/>
  <c r="I70" i="2"/>
  <c r="H70" i="2"/>
  <c r="F70" i="2"/>
  <c r="H69" i="2"/>
  <c r="F69" i="2"/>
  <c r="I67" i="2"/>
  <c r="H67" i="2"/>
  <c r="F67" i="2"/>
  <c r="J86" i="2" l="1"/>
  <c r="J74" i="2"/>
  <c r="J69" i="2"/>
  <c r="J72" i="2"/>
  <c r="J75" i="2"/>
  <c r="J67" i="2"/>
  <c r="J70" i="2"/>
  <c r="I15" i="2"/>
  <c r="H15" i="2"/>
  <c r="F15" i="2"/>
  <c r="I24" i="2"/>
  <c r="H24" i="2"/>
  <c r="F24" i="2"/>
  <c r="I23" i="2"/>
  <c r="H23" i="2"/>
  <c r="F23" i="2"/>
  <c r="I18" i="2"/>
  <c r="H18" i="2"/>
  <c r="F18" i="2"/>
  <c r="J24" i="2" l="1"/>
  <c r="J23" i="2"/>
  <c r="J15" i="2"/>
  <c r="J18" i="2"/>
  <c r="F17" i="2"/>
  <c r="H17" i="2"/>
  <c r="I17" i="2"/>
  <c r="F13" i="2"/>
  <c r="H13" i="2"/>
  <c r="I13" i="2"/>
  <c r="J13" i="2" l="1"/>
  <c r="J17" i="2"/>
  <c r="I104" i="2" l="1"/>
  <c r="H104" i="2"/>
  <c r="F104" i="2"/>
  <c r="I101" i="2"/>
  <c r="H101" i="2"/>
  <c r="F101" i="2"/>
  <c r="I100" i="2"/>
  <c r="H100" i="2"/>
  <c r="F100" i="2"/>
  <c r="J100" i="2" l="1"/>
  <c r="J104" i="2"/>
  <c r="J101" i="2"/>
  <c r="I78" i="2"/>
  <c r="F78" i="2"/>
  <c r="I77" i="2"/>
  <c r="H77" i="2"/>
  <c r="F77" i="2"/>
  <c r="H42" i="2"/>
  <c r="H43" i="2"/>
  <c r="H4" i="2"/>
  <c r="H82" i="2" l="1"/>
  <c r="F82" i="2"/>
  <c r="J77" i="2"/>
  <c r="J78" i="2"/>
  <c r="F88" i="2"/>
  <c r="H88" i="2"/>
  <c r="I88" i="2"/>
  <c r="F4" i="2"/>
  <c r="I14" i="2"/>
  <c r="H14" i="2"/>
  <c r="F14" i="2"/>
  <c r="I39" i="2"/>
  <c r="F39" i="2"/>
  <c r="J39" i="2" s="1"/>
  <c r="I43" i="2"/>
  <c r="I42" i="2"/>
  <c r="I41" i="2"/>
  <c r="H41" i="2"/>
  <c r="I38" i="2"/>
  <c r="H38" i="2"/>
  <c r="I35" i="2"/>
  <c r="H35" i="2"/>
  <c r="I34" i="2"/>
  <c r="H34" i="2"/>
  <c r="I30" i="2"/>
  <c r="H30" i="2"/>
  <c r="I29" i="2"/>
  <c r="H29" i="2"/>
  <c r="I28" i="2"/>
  <c r="H28" i="2"/>
  <c r="I26" i="2"/>
  <c r="H26" i="2"/>
  <c r="I22" i="2"/>
  <c r="H22" i="2"/>
  <c r="I21" i="2"/>
  <c r="H21" i="2"/>
  <c r="I20" i="2"/>
  <c r="H20" i="2"/>
  <c r="I16" i="2"/>
  <c r="H16" i="2"/>
  <c r="I12" i="2"/>
  <c r="H12" i="2"/>
  <c r="I11" i="2"/>
  <c r="H11" i="2"/>
  <c r="I10" i="2"/>
  <c r="H10" i="2"/>
  <c r="I9" i="2"/>
  <c r="H9" i="2"/>
  <c r="I8" i="2"/>
  <c r="H8" i="2"/>
  <c r="I53" i="2"/>
  <c r="H53" i="2"/>
  <c r="H64" i="2" s="1"/>
  <c r="F43" i="2"/>
  <c r="J43" i="2" s="1"/>
  <c r="F42" i="2"/>
  <c r="J42" i="2" s="1"/>
  <c r="F41" i="2"/>
  <c r="F38" i="2"/>
  <c r="F35" i="2"/>
  <c r="F34" i="2"/>
  <c r="F30" i="2"/>
  <c r="F29" i="2"/>
  <c r="F28" i="2"/>
  <c r="F26" i="2"/>
  <c r="F22" i="2"/>
  <c r="F21" i="2"/>
  <c r="F20" i="2"/>
  <c r="F16" i="2"/>
  <c r="F12" i="2"/>
  <c r="F11" i="2"/>
  <c r="F10" i="2"/>
  <c r="F9" i="2"/>
  <c r="F8" i="2"/>
  <c r="F53" i="2"/>
  <c r="F64" i="2" s="1"/>
  <c r="I4" i="2"/>
  <c r="I96" i="2"/>
  <c r="H96" i="2"/>
  <c r="F96" i="2"/>
  <c r="I116" i="2"/>
  <c r="H116" i="2"/>
  <c r="F116" i="2"/>
  <c r="I123" i="2"/>
  <c r="H123" i="2"/>
  <c r="F123" i="2"/>
  <c r="C26" i="3"/>
  <c r="C10" i="3"/>
  <c r="C9" i="3"/>
  <c r="I122" i="2"/>
  <c r="H122" i="2"/>
  <c r="F122" i="2"/>
  <c r="I121" i="2"/>
  <c r="H121" i="2"/>
  <c r="F121" i="2"/>
  <c r="I118" i="2"/>
  <c r="H118" i="2"/>
  <c r="F118" i="2"/>
  <c r="I117" i="2"/>
  <c r="H117" i="2"/>
  <c r="F117" i="2"/>
  <c r="I109" i="2"/>
  <c r="H109" i="2"/>
  <c r="F109" i="2"/>
  <c r="I107" i="2"/>
  <c r="H107" i="2"/>
  <c r="F107" i="2"/>
  <c r="I106" i="2"/>
  <c r="H106" i="2"/>
  <c r="F106" i="2"/>
  <c r="I103" i="2"/>
  <c r="H103" i="2"/>
  <c r="F103" i="2"/>
  <c r="I99" i="2"/>
  <c r="H99" i="2"/>
  <c r="F99" i="2"/>
  <c r="I98" i="2"/>
  <c r="H98" i="2"/>
  <c r="F98" i="2"/>
  <c r="H85" i="2"/>
  <c r="F85" i="2"/>
  <c r="I45" i="2"/>
  <c r="H45" i="2"/>
  <c r="F45" i="2"/>
  <c r="I32" i="2"/>
  <c r="H32" i="2"/>
  <c r="F32" i="2"/>
  <c r="C11" i="3" l="1"/>
  <c r="F46" i="2"/>
  <c r="H46" i="2"/>
  <c r="J82" i="2"/>
  <c r="J4" i="2"/>
  <c r="J11" i="2"/>
  <c r="J116" i="2"/>
  <c r="J88" i="2"/>
  <c r="J106" i="2"/>
  <c r="J121" i="2"/>
  <c r="J85" i="2"/>
  <c r="J109" i="2"/>
  <c r="J32" i="2"/>
  <c r="J107" i="2"/>
  <c r="J99" i="2"/>
  <c r="J103" i="2"/>
  <c r="J122" i="2"/>
  <c r="J16" i="2"/>
  <c r="J117" i="2"/>
  <c r="J26" i="2"/>
  <c r="J41" i="2"/>
  <c r="J9" i="2"/>
  <c r="J118" i="2"/>
  <c r="J123" i="2"/>
  <c r="J22" i="2"/>
  <c r="J38" i="2"/>
  <c r="J10" i="2"/>
  <c r="J28" i="2"/>
  <c r="J21" i="2"/>
  <c r="J29" i="2"/>
  <c r="H124" i="2"/>
  <c r="C6" i="3" s="1"/>
  <c r="J98" i="2"/>
  <c r="J20" i="2"/>
  <c r="J45" i="2"/>
  <c r="J96" i="2"/>
  <c r="J35" i="2"/>
  <c r="J14" i="2"/>
  <c r="J34" i="2"/>
  <c r="J8" i="2"/>
  <c r="J12" i="2"/>
  <c r="J30" i="2"/>
  <c r="F124" i="2"/>
  <c r="C5" i="3" s="1"/>
  <c r="J53" i="2"/>
  <c r="J64" i="2" s="1"/>
  <c r="J46" i="2" l="1"/>
  <c r="B3" i="3" s="1"/>
  <c r="J124" i="2"/>
  <c r="C8" i="3"/>
  <c r="C4" i="3" l="1"/>
  <c r="C7" i="3" s="1"/>
  <c r="C12" i="3" s="1"/>
  <c r="C20" i="3" s="1"/>
  <c r="B4" i="3" l="1"/>
  <c r="B7" i="3" s="1"/>
  <c r="C15" i="3" s="1"/>
  <c r="C19" i="3"/>
  <c r="C21" i="3" s="1"/>
  <c r="B12" i="3" l="1"/>
  <c r="C14" i="3" s="1"/>
  <c r="C13" i="3" l="1"/>
  <c r="C16" i="3" s="1"/>
  <c r="C24" i="3" s="1"/>
  <c r="C29" i="3" s="1"/>
  <c r="C30" i="3" l="1"/>
  <c r="B25" i="3"/>
  <c r="C25" i="3" s="1"/>
  <c r="C27" i="3" s="1"/>
</calcChain>
</file>

<file path=xl/sharedStrings.xml><?xml version="1.0" encoding="utf-8"?>
<sst xmlns="http://schemas.openxmlformats.org/spreadsheetml/2006/main" count="458" uniqueCount="201">
  <si>
    <t>Název</t>
  </si>
  <si>
    <t>Hodnota</t>
  </si>
  <si>
    <t>Nadpis rekapitulace</t>
  </si>
  <si>
    <t>Seznam prací a dodávek elektrotechnických zařízení</t>
  </si>
  <si>
    <t>Akce</t>
  </si>
  <si>
    <t>Projekt</t>
  </si>
  <si>
    <t>Investor</t>
  </si>
  <si>
    <t/>
  </si>
  <si>
    <t>Z. č.</t>
  </si>
  <si>
    <t>A. č.</t>
  </si>
  <si>
    <t>Smlouva</t>
  </si>
  <si>
    <t>Vypracoval</t>
  </si>
  <si>
    <t>Kontroloval</t>
  </si>
  <si>
    <t>JINDŘICH HÁLA</t>
  </si>
  <si>
    <t>Datum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</si>
  <si>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</si>
  <si>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</si>
  <si>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</si>
  <si>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</si>
  <si>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</si>
  <si>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</si>
  <si>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</si>
  <si>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</si>
  <si>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</si>
  <si>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</si>
  <si>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</si>
  <si>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</si>
  <si>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</si>
  <si>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</si>
  <si>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</si>
  <si>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</si>
  <si>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</si>
  <si>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</si>
  <si>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</si>
  <si>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0,000000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</si>
  <si>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</si>
  <si>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</si>
  <si>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</si>
  <si>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</si>
  <si>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</si>
  <si>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</si>
  <si>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</si>
  <si>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</si>
  <si>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</si>
  <si>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</si>
  <si>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</si>
  <si>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</si>
  <si>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</si>
  <si>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</si>
  <si>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</si>
  <si>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</si>
  <si>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Nástěnné rozvodnice</t>
  </si>
  <si>
    <t>ks</t>
  </si>
  <si>
    <t>Hlavní vypínač</t>
  </si>
  <si>
    <t>Jističe</t>
  </si>
  <si>
    <t>Stykače a relé</t>
  </si>
  <si>
    <t>Soklové zásuvky</t>
  </si>
  <si>
    <t>Napájecí zdroje</t>
  </si>
  <si>
    <t>Ovladače a signálky</t>
  </si>
  <si>
    <t>Řídící systém, programovatelné PLC</t>
  </si>
  <si>
    <t>Podružný materiál</t>
  </si>
  <si>
    <t>kpl</t>
  </si>
  <si>
    <t>Dodávky</t>
  </si>
  <si>
    <t>Čidla</t>
  </si>
  <si>
    <t>Dodávky - celkem</t>
  </si>
  <si>
    <t>Elektromontáže</t>
  </si>
  <si>
    <t>KABEL SILOVÝ,IZOLACE PVC</t>
  </si>
  <si>
    <t>CYKY-J  3x1,5, pevně</t>
  </si>
  <si>
    <t>m</t>
  </si>
  <si>
    <t>KABEL STÍNĚNÝ</t>
  </si>
  <si>
    <t>UZEMNĚNÍ A POSPOJENÍ</t>
  </si>
  <si>
    <t>CY 6 , pevně</t>
  </si>
  <si>
    <t>Upevňovací materiál pro pospojení vodivých částí technologie a trubek</t>
  </si>
  <si>
    <t>KABELOVÝ ŽLAB FeZn</t>
  </si>
  <si>
    <t>Napojení technologie</t>
  </si>
  <si>
    <t>HODINOVE ZUCTOVACI SAZBY</t>
  </si>
  <si>
    <t>hod</t>
  </si>
  <si>
    <t>KOORDINACE POSTUPU PRACI</t>
  </si>
  <si>
    <t>Revizni technik</t>
  </si>
  <si>
    <t>Elektromontáže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</si>
  <si>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</si>
  <si>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</si>
  <si>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</si>
  <si>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</si>
  <si>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</si>
  <si>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</si>
  <si>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</si>
  <si>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</si>
  <si>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</si>
  <si>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</si>
  <si>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</si>
  <si>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</si>
  <si>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</si>
  <si>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</si>
  <si>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</si>
  <si>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</si>
  <si>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</si>
  <si>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</si>
  <si>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</si>
  <si>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</si>
  <si>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</si>
  <si>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</si>
  <si>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</si>
  <si>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</si>
  <si>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</si>
  <si>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</si>
  <si>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Roční nárůst cen 0,00%</t>
  </si>
  <si>
    <t>Procento PM % 1</t>
  </si>
  <si>
    <t>Procento PM % 2</t>
  </si>
  <si>
    <t>Pozice</t>
  </si>
  <si>
    <t>Poznámka 1</t>
  </si>
  <si>
    <t>Zkušební provoz</t>
  </si>
  <si>
    <t>Montáž rozvaděče</t>
  </si>
  <si>
    <t>LIŠTY</t>
  </si>
  <si>
    <t>JYTY-J 7x1, pevně</t>
  </si>
  <si>
    <t>Svorky</t>
  </si>
  <si>
    <t>Přepěťové ochrany</t>
  </si>
  <si>
    <t>Podružný materiál (např. svorky a vývodky), montáž rozvaděče</t>
  </si>
  <si>
    <t>Napojení ventilů</t>
  </si>
  <si>
    <t>08.2017</t>
  </si>
  <si>
    <t>Zemnící pásek FeZn 30x4mm</t>
  </si>
  <si>
    <t>Podpěra zemnícího pásku do stěny</t>
  </si>
  <si>
    <t>Pojistka trubičková 3x2A  1x1A F</t>
  </si>
  <si>
    <t>Zásuvky</t>
  </si>
  <si>
    <t>Zářivková trubice T8 36W, denní bílá</t>
  </si>
  <si>
    <t>GSM hlásič</t>
  </si>
  <si>
    <t>Průmyslová zářivková svítidla</t>
  </si>
  <si>
    <t>CYKY-J  3x2,5, pevně</t>
  </si>
  <si>
    <t>CYKY-J  5x2,5, pevně</t>
  </si>
  <si>
    <t>CYKY-J 5x4 pevně</t>
  </si>
  <si>
    <t>CYKY-J 12x1,5, volně</t>
  </si>
  <si>
    <t>CYKY-J 3x4, volně</t>
  </si>
  <si>
    <t>Přeložka stávajícího regulátoru řízení závlah</t>
  </si>
  <si>
    <t>Specifikace dodávky RM1</t>
  </si>
  <si>
    <t>Specifikace dodávky RM1 - celkem</t>
  </si>
  <si>
    <t xml:space="preserve">HOLICE - STADION DUKELSKÁ ZDROJE VODY PRO ZÁVLAHY
 </t>
  </si>
  <si>
    <t>MĚSTO HOLICE, HOLUBOVA 1, 534 01 HOLICE</t>
  </si>
  <si>
    <t>7195 17 041</t>
  </si>
  <si>
    <t>Napojení ATS</t>
  </si>
  <si>
    <t>Napojení čerpadel</t>
  </si>
  <si>
    <t>Napojení snímačů tlaku a hladiny</t>
  </si>
  <si>
    <t>Instalační krabice</t>
  </si>
  <si>
    <t>Tlumič tlakových rázů G3/4"</t>
  </si>
  <si>
    <t>Napojení a nastavení dávkovacích čerpadel a filtrů vč. kabeláže a propojení s vodoměry</t>
  </si>
  <si>
    <t>Specifikace dodávky RMS1</t>
  </si>
  <si>
    <t>CYKY-O 3x1,5, pevně</t>
  </si>
  <si>
    <t>JYTY-J 4x1, pevně</t>
  </si>
  <si>
    <t>CYKY-J 5x10,volně</t>
  </si>
  <si>
    <t>CYKY-J 4x10, volně</t>
  </si>
  <si>
    <t>Rozvaděč oceloplechový, 1200x800x300, s montážní deskou, krytí IP66</t>
  </si>
  <si>
    <t>Páčkový výkonový spínač In 63 A, Ue AC 250/440 V, 3P</t>
  </si>
  <si>
    <t>Jistič 6A 1P B 10kA</t>
  </si>
  <si>
    <t>Jistič 10A 1P B 10kA</t>
  </si>
  <si>
    <t>Jistič 16A 1P B 10kA</t>
  </si>
  <si>
    <t>Jistič 3P 16A B 10kA</t>
  </si>
  <si>
    <t>Jistič 3P 32A B 10kA</t>
  </si>
  <si>
    <t>Jistič 1P 4A C 10kA</t>
  </si>
  <si>
    <t>Proudový chránič/jistič 30mA/AC-G 10A</t>
  </si>
  <si>
    <t>Proudový chránič 4P 30mA/AC/10kA max 40A</t>
  </si>
  <si>
    <t>Proudový chránič 2P 30mA/AC/10kA max 25A</t>
  </si>
  <si>
    <t>Proudový chránič 4P 30mA/AC-G/10kA max 40A</t>
  </si>
  <si>
    <t>Instalační relé Un AC 230 V, AC/DC 24 V, 1x přepínací kontakt 16 A</t>
  </si>
  <si>
    <t>Instalační relé Un AC 230 V, AC/DC 24 V, 2x přepínací kontakt 8 A</t>
  </si>
  <si>
    <t xml:space="preserve">Stykač 20A 230Vac 1NO 1NC </t>
  </si>
  <si>
    <t>Stykač 20A 230Vac 2NO</t>
  </si>
  <si>
    <t>Bezpečnostní napájecí zdroj 230Vac/24Vdc, 10VA</t>
  </si>
  <si>
    <t>Přepínač třípolohový na DIN lištu Ith 16 A, Ue AC 250 V, DC 12 V, 1x přepínací kontakt</t>
  </si>
  <si>
    <t>Houkačka na DIN lištu 230Vac</t>
  </si>
  <si>
    <t>Signálka na DIN lištu 230Vac, červená</t>
  </si>
  <si>
    <t>Soklouvá zásuvka na DIN lištu</t>
  </si>
  <si>
    <t>Řadová svorka bílá 4mm2</t>
  </si>
  <si>
    <t>Řadová svorka zelenožlutá, vodivé spojení na lištu 4mm2</t>
  </si>
  <si>
    <t>Řadová svorka bílá 10mm2</t>
  </si>
  <si>
    <t>Řadová svorka zelenožlutá, vodivé spojení na lištu 10mm2</t>
  </si>
  <si>
    <t xml:space="preserve">Řadová svorka pojistková, šedá </t>
  </si>
  <si>
    <t>Kombinovaný svodič bleskových proudů a přepětí typ 1 + 2, Iimp 25 kA, Uc AC 350 V, výměnné moduly, se signalizací, jiskřiště, varistor</t>
  </si>
  <si>
    <t>Jistič 50A 3P B 10kA</t>
  </si>
  <si>
    <t>Regulátor tlaku a podtlaku 63kPa-630kPa</t>
  </si>
  <si>
    <t>Plovákový snímač hladiny 230V, 10A IP68 10m kabel</t>
  </si>
  <si>
    <t>Zásuvka kombinovaná nástěnná 16A/400V/5-pól + 16A/230V 6h</t>
  </si>
  <si>
    <t>Zářivkové svítidlo 2x36W T8 IP65 s elektronickým předřadníkem</t>
  </si>
  <si>
    <t>Specifikace dodávky RMS1 - celkem</t>
  </si>
  <si>
    <t>Rozvodnicová skříň pro nástěnnou montáž - modulární, průhledné dveře, počet řad 3, počet modulů v řadě 18, krytí IP65</t>
  </si>
  <si>
    <t xml:space="preserve">Nastavení GSM hlásiče </t>
  </si>
  <si>
    <t>Parametrování ŘS</t>
  </si>
  <si>
    <t>S ostatnimi profesemi</t>
  </si>
  <si>
    <t>Pomocný spínač k chrániči/jističi 1NC/1NO</t>
  </si>
  <si>
    <t>Pomocný spínač k instal. stykači 1NO 1NC</t>
  </si>
  <si>
    <t>Modul k ŘS 24VDC; 2xAI 0-10V/4-20mA</t>
  </si>
  <si>
    <t>Modul k ŘS 110/230V AC/DC; 4xDI 230V /4xRO 230V 10A</t>
  </si>
  <si>
    <t>ŘS na DIN lištu s displejem a ovl. tlačítky,Web server, komunikace Ethernet,SD karta, nap.110/230VAC/DC, 8xDI 230V, 4xRO 230V 10A</t>
  </si>
  <si>
    <t>Nerezový hydrostatický vestavný snímač hladiny 0-40mH2O, 0-10V, přesnost 0,25%, G3/4"</t>
  </si>
  <si>
    <t>Univerzální GSM komunikátor a ovladač 2x vstup 2x výstup napájení 230V, vestavěná záložní baterie</t>
  </si>
  <si>
    <t>Zásuvka jednonásobná plastová IP 44, s ochrannými kontakty,  s clonkami, s víčkem</t>
  </si>
  <si>
    <t>Instalační krabice 85x85x37mm IP44</t>
  </si>
  <si>
    <t>50x50mm drátěný kabelový žlab</t>
  </si>
  <si>
    <t>100x50mm plechový kabelový žlab FeZn vč. krytu a nosníků</t>
  </si>
  <si>
    <t>Chránička ohebná pr.75mm do zemně červená</t>
  </si>
  <si>
    <t>20x20mm Lišta kabelová hranatá</t>
  </si>
  <si>
    <t>Velkoplošný kolébkový spínač IP44</t>
  </si>
  <si>
    <t>SO 06  - ELEKTROINSTALACE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</si>
</sst>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sz val="9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8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9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AFEEEE"/>
        <bgColor indexed="64"/>
      </patternFill>
    </fill>
    <fill>
      <patternFill patternType="solid">
        <fgColor rgb="FF7FFFD4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3" fillId="3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2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center"/>
    </xf>
    <xf numFmtId="43" fontId="1" fillId="0" borderId="0" xfId="1" applyFont="1"/>
    <xf numFmtId="49" fontId="4" fillId="4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4" fontId="3" fillId="8" borderId="2" xfId="0" applyNumberFormat="1" applyFont="1" applyFill="1" applyBorder="1" applyAlignment="1">
      <alignment horizontal="right"/>
    </xf>
    <xf numFmtId="0" fontId="3" fillId="8" borderId="2" xfId="0" applyNumberFormat="1" applyFont="1" applyFill="1" applyBorder="1" applyAlignment="1">
      <alignment horizontal="right"/>
    </xf>
    <xf numFmtId="49" fontId="6" fillId="7" borderId="2" xfId="0" applyNumberFormat="1" applyFont="1" applyFill="1" applyBorder="1" applyAlignment="1">
      <alignment horizontal="left"/>
    </xf>
    <xf numFmtId="4" fontId="6" fillId="7" borderId="2" xfId="0" applyNumberFormat="1" applyFont="1" applyFill="1" applyBorder="1" applyAlignment="1">
      <alignment horizontal="right"/>
    </xf>
    <xf numFmtId="0" fontId="6" fillId="7" borderId="2" xfId="0" applyNumberFormat="1" applyFont="1" applyFill="1" applyBorder="1" applyAlignment="1">
      <alignment horizontal="right"/>
    </xf>
    <xf numFmtId="49" fontId="7" fillId="5" borderId="2" xfId="0" applyNumberFormat="1" applyFont="1" applyFill="1" applyBorder="1" applyAlignment="1">
      <alignment horizontal="left" wrapText="1"/>
    </xf>
    <xf numFmtId="49" fontId="2" fillId="5" borderId="2" xfId="0" applyNumberFormat="1" applyFont="1" applyFill="1" applyBorder="1" applyAlignment="1">
      <alignment horizontal="left"/>
    </xf>
    <xf numFmtId="4" fontId="2" fillId="5" borderId="2" xfId="0" applyNumberFormat="1" applyFont="1" applyFill="1" applyBorder="1" applyAlignment="1">
      <alignment horizontal="right"/>
    </xf>
    <xf numFmtId="3" fontId="0" fillId="0" borderId="2" xfId="0" applyNumberFormat="1" applyBorder="1"/>
    <xf numFmtId="49" fontId="7" fillId="5" borderId="2" xfId="0" applyNumberFormat="1" applyFont="1" applyFill="1" applyBorder="1" applyAlignment="1">
      <alignment horizontal="left"/>
    </xf>
    <xf numFmtId="49" fontId="0" fillId="0" borderId="2" xfId="0" applyNumberFormat="1" applyBorder="1"/>
    <xf numFmtId="43" fontId="6" fillId="7" borderId="2" xfId="1" applyFont="1" applyFill="1" applyBorder="1" applyAlignment="1">
      <alignment horizontal="left"/>
    </xf>
    <xf numFmtId="43" fontId="6" fillId="7" borderId="2" xfId="1" applyFont="1" applyFill="1" applyBorder="1" applyAlignment="1">
      <alignment horizontal="right"/>
    </xf>
    <xf numFmtId="49" fontId="8" fillId="7" borderId="2" xfId="0" applyNumberFormat="1" applyFont="1" applyFill="1" applyBorder="1" applyAlignment="1">
      <alignment horizontal="left"/>
    </xf>
    <xf numFmtId="4" fontId="8" fillId="7" borderId="2" xfId="0" applyNumberFormat="1" applyFont="1" applyFill="1" applyBorder="1" applyAlignment="1">
      <alignment horizontal="right"/>
    </xf>
    <xf numFmtId="4" fontId="7" fillId="5" borderId="2" xfId="0" applyNumberFormat="1" applyFont="1" applyFill="1" applyBorder="1" applyAlignment="1">
      <alignment horizontal="right"/>
    </xf>
    <xf numFmtId="49" fontId="3" fillId="9" borderId="2" xfId="0" applyNumberFormat="1" applyFont="1" applyFill="1" applyBorder="1" applyAlignment="1">
      <alignment horizontal="left"/>
    </xf>
    <xf numFmtId="4" fontId="3" fillId="9" borderId="2" xfId="0" applyNumberFormat="1" applyFont="1" applyFill="1" applyBorder="1" applyAlignment="1">
      <alignment horizontal="right"/>
    </xf>
    <xf numFmtId="4" fontId="9" fillId="5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workbookViewId="0">
      <selection activeCell="B5" sqref="B5"/>
    </sheetView>
  </sheetViews>
  <sheetFormatPr defaultRowHeight="15" x14ac:dyDescent="0.25"/>
  <cols>
    <col min="1" max="1" width="27.5703125" style="1" bestFit="1" customWidth="1"/>
    <col min="2" max="2" width="61.5703125" style="1" bestFit="1" customWidth="1"/>
    <col min="4" max="4" width="0" style="10" hidden="1" customWidth="1"/>
  </cols>
  <sheetData>
    <row r="1" spans="1:3" x14ac:dyDescent="0.25">
      <c r="A1" s="3" t="s">
        <v>0</v>
      </c>
      <c r="B1" s="3" t="s">
        <v>1</v>
      </c>
      <c r="C1" s="4"/>
    </row>
    <row r="2" spans="1:3" ht="16.5" x14ac:dyDescent="0.3">
      <c r="A2" s="3" t="s">
        <v>2</v>
      </c>
      <c r="B2" s="5" t="s">
        <v>3</v>
      </c>
      <c r="C2" s="4"/>
    </row>
    <row r="3" spans="1:3" ht="15" customHeight="1" x14ac:dyDescent="0.25">
      <c r="A3" s="3" t="s">
        <v>4</v>
      </c>
      <c r="B3" s="18" t="s">
        <v>135</v>
      </c>
    </row>
    <row r="4" spans="1:3" x14ac:dyDescent="0.25">
      <c r="A4" s="3" t="s">
        <v>5</v>
      </c>
      <c r="B4" s="6" t="s">
        <v>200</v>
      </c>
      <c r="C4" s="4"/>
    </row>
    <row r="5" spans="1:3" x14ac:dyDescent="0.25">
      <c r="A5" s="3" t="s">
        <v>6</v>
      </c>
      <c r="B5" s="6" t="s">
        <v>136</v>
      </c>
      <c r="C5" s="4"/>
    </row>
    <row r="6" spans="1:3" x14ac:dyDescent="0.25">
      <c r="A6" s="3" t="s">
        <v>8</v>
      </c>
      <c r="B6" s="6" t="s">
        <v>137</v>
      </c>
      <c r="C6" s="4"/>
    </row>
    <row r="7" spans="1:3" x14ac:dyDescent="0.25">
      <c r="A7" s="3" t="s">
        <v>9</v>
      </c>
      <c r="B7" s="6" t="s">
        <v>137</v>
      </c>
      <c r="C7" s="4"/>
    </row>
    <row r="8" spans="1:3" x14ac:dyDescent="0.25">
      <c r="A8" s="3" t="s">
        <v>10</v>
      </c>
      <c r="B8" s="6" t="s">
        <v>7</v>
      </c>
      <c r="C8" s="4"/>
    </row>
    <row r="9" spans="1:3" x14ac:dyDescent="0.25">
      <c r="A9" s="3" t="s">
        <v>11</v>
      </c>
      <c r="B9" s="6" t="s">
        <v>13</v>
      </c>
      <c r="C9" s="4"/>
    </row>
    <row r="10" spans="1:3" x14ac:dyDescent="0.25">
      <c r="A10" s="3" t="s">
        <v>12</v>
      </c>
      <c r="B10" s="6" t="s">
        <v>7</v>
      </c>
      <c r="C10" s="4"/>
    </row>
    <row r="11" spans="1:3" x14ac:dyDescent="0.25">
      <c r="A11" s="3" t="s">
        <v>14</v>
      </c>
      <c r="B11" s="6" t="s">
        <v>119</v>
      </c>
      <c r="C11" s="4"/>
    </row>
    <row r="12" spans="1:3" x14ac:dyDescent="0.25">
      <c r="A12" s="3" t="s">
        <v>15</v>
      </c>
      <c r="B12" s="6" t="s">
        <v>7</v>
      </c>
      <c r="C12" s="4"/>
    </row>
    <row r="13" spans="1:3" x14ac:dyDescent="0.25">
      <c r="A13" s="3" t="s">
        <v>16</v>
      </c>
      <c r="B13" s="6" t="s">
        <v>7</v>
      </c>
      <c r="C13" s="4"/>
    </row>
    <row r="14" spans="1:3" x14ac:dyDescent="0.25">
      <c r="A14" s="3" t="s">
        <v>17</v>
      </c>
      <c r="B14" s="6" t="s">
        <v>18</v>
      </c>
      <c r="C14" s="4"/>
    </row>
    <row r="15" spans="1:3" x14ac:dyDescent="0.25">
      <c r="A15" s="3" t="s">
        <v>7</v>
      </c>
      <c r="B15" s="7" t="s">
        <v>7</v>
      </c>
      <c r="C15" s="4"/>
    </row>
    <row r="16" spans="1:3" x14ac:dyDescent="0.25">
      <c r="A16" s="3" t="s">
        <v>19</v>
      </c>
      <c r="B16" s="8" t="s">
        <v>20</v>
      </c>
      <c r="C16" s="4"/>
    </row>
    <row r="17" spans="1:3" x14ac:dyDescent="0.25">
      <c r="A17" s="3" t="s">
        <v>21</v>
      </c>
      <c r="B17" s="8" t="s">
        <v>22</v>
      </c>
      <c r="C17" s="4"/>
    </row>
    <row r="18" spans="1:3" x14ac:dyDescent="0.25">
      <c r="A18" s="3" t="s">
        <v>23</v>
      </c>
      <c r="B18" s="8" t="s">
        <v>24</v>
      </c>
      <c r="C18" s="4"/>
    </row>
    <row r="19" spans="1:3" x14ac:dyDescent="0.25">
      <c r="A19" s="3" t="s">
        <v>25</v>
      </c>
      <c r="B19" s="8" t="s">
        <v>26</v>
      </c>
      <c r="C19" s="4"/>
    </row>
    <row r="20" spans="1:3" x14ac:dyDescent="0.25">
      <c r="A20" s="3" t="s">
        <v>27</v>
      </c>
      <c r="B20" s="8" t="s">
        <v>26</v>
      </c>
      <c r="C20" s="4"/>
    </row>
    <row r="21" spans="1:3" x14ac:dyDescent="0.25">
      <c r="A21" s="3" t="s">
        <v>28</v>
      </c>
      <c r="B21" s="8" t="s">
        <v>26</v>
      </c>
      <c r="C21" s="4"/>
    </row>
    <row r="22" spans="1:3" x14ac:dyDescent="0.25">
      <c r="A22" s="3" t="s">
        <v>29</v>
      </c>
      <c r="B22" s="8" t="s">
        <v>26</v>
      </c>
      <c r="C22" s="4"/>
    </row>
    <row r="23" spans="1:3" x14ac:dyDescent="0.25">
      <c r="A23" s="3" t="s">
        <v>30</v>
      </c>
      <c r="B23" s="8" t="s">
        <v>26</v>
      </c>
      <c r="C23" s="4"/>
    </row>
    <row r="24" spans="1:3" x14ac:dyDescent="0.25">
      <c r="A24" s="3" t="s">
        <v>31</v>
      </c>
      <c r="B24" s="8" t="s">
        <v>26</v>
      </c>
      <c r="C24" s="4"/>
    </row>
    <row r="25" spans="1:3" x14ac:dyDescent="0.25">
      <c r="A25" s="3" t="s">
        <v>32</v>
      </c>
      <c r="B25" s="8" t="s">
        <v>26</v>
      </c>
      <c r="C25" s="4"/>
    </row>
    <row r="26" spans="1:3" x14ac:dyDescent="0.25">
      <c r="A26" s="3" t="s">
        <v>33</v>
      </c>
      <c r="B26" s="8" t="s">
        <v>34</v>
      </c>
      <c r="C26" s="4"/>
    </row>
    <row r="27" spans="1:3" x14ac:dyDescent="0.25">
      <c r="A27" s="3" t="s">
        <v>35</v>
      </c>
      <c r="B27" s="8" t="s">
        <v>26</v>
      </c>
      <c r="C27" s="4"/>
    </row>
    <row r="28" spans="1:3" x14ac:dyDescent="0.25">
      <c r="A28" s="3" t="s">
        <v>36</v>
      </c>
      <c r="B28" s="8" t="s">
        <v>26</v>
      </c>
      <c r="C28" s="4"/>
    </row>
    <row r="29" spans="1:3" x14ac:dyDescent="0.25">
      <c r="A29" s="3" t="s">
        <v>37</v>
      </c>
      <c r="B29" s="8" t="s">
        <v>26</v>
      </c>
      <c r="C29" s="4"/>
    </row>
    <row r="30" spans="1:3" x14ac:dyDescent="0.25">
      <c r="A30" s="3" t="s">
        <v>38</v>
      </c>
      <c r="B30" s="8" t="s">
        <v>26</v>
      </c>
      <c r="C30" s="4"/>
    </row>
    <row r="31" spans="1:3" ht="24.75" x14ac:dyDescent="0.25">
      <c r="A31" s="9" t="s">
        <v>39</v>
      </c>
      <c r="B31" s="8" t="s">
        <v>40</v>
      </c>
      <c r="C31" s="4"/>
    </row>
    <row r="32" spans="1:3" x14ac:dyDescent="0.25">
      <c r="A32" s="3" t="s">
        <v>41</v>
      </c>
      <c r="B32" s="8" t="s">
        <v>42</v>
      </c>
      <c r="C32" s="4"/>
    </row>
    <row r="33" spans="1:2" x14ac:dyDescent="0.25">
      <c r="A33" s="1" t="s">
        <v>107</v>
      </c>
      <c r="B33" s="1">
        <v>5</v>
      </c>
    </row>
    <row r="34" spans="1:2" x14ac:dyDescent="0.25">
      <c r="A34" s="1" t="s">
        <v>108</v>
      </c>
      <c r="B34" s="1">
        <v>21</v>
      </c>
    </row>
  </sheetData>
  <pageMargins left="0.7" right="0.7" top="0.78740157499999996" bottom="0.78740157499999996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4" sqref="C4"/>
    </sheetView>
  </sheetViews>
  <sheetFormatPr defaultRowHeight="15" x14ac:dyDescent="0.25"/>
  <cols>
    <col min="1" max="1" width="38.42578125" style="1" bestFit="1" customWidth="1"/>
    <col min="2" max="2" width="10.85546875" style="2" customWidth="1"/>
    <col min="3" max="3" width="12.5703125" style="2" customWidth="1"/>
    <col min="6" max="6" width="0" style="10" hidden="1" customWidth="1"/>
  </cols>
  <sheetData>
    <row r="1" spans="1:4" x14ac:dyDescent="0.25">
      <c r="A1" s="3" t="s">
        <v>0</v>
      </c>
      <c r="B1" s="11" t="s">
        <v>80</v>
      </c>
      <c r="C1" s="11" t="s">
        <v>81</v>
      </c>
      <c r="D1" s="4"/>
    </row>
    <row r="2" spans="1:4" x14ac:dyDescent="0.25">
      <c r="A2" s="6" t="s">
        <v>82</v>
      </c>
      <c r="B2" s="14"/>
      <c r="C2" s="14"/>
      <c r="D2" s="4"/>
    </row>
    <row r="3" spans="1:4" x14ac:dyDescent="0.25">
      <c r="A3" s="7" t="s">
        <v>83</v>
      </c>
      <c r="B3" s="13">
        <f>Rozpočet!J82+Rozpočet!J46+Rozpočet!J64</f>
        <v>0</v>
      </c>
      <c r="C3" s="13"/>
      <c r="D3" s="4"/>
    </row>
    <row r="4" spans="1:4" x14ac:dyDescent="0.25">
      <c r="A4" s="7" t="s">
        <v>84</v>
      </c>
      <c r="B4" s="13">
        <f>B3 * Parametry!B16 / 100</f>
        <v>0</v>
      </c>
      <c r="C4" s="13">
        <f>B3 * Parametry!B17 / 100</f>
        <v>0</v>
      </c>
      <c r="D4" s="4"/>
    </row>
    <row r="5" spans="1:4" x14ac:dyDescent="0.25">
      <c r="A5" s="7" t="s">
        <v>85</v>
      </c>
      <c r="B5" s="13"/>
      <c r="C5" s="13">
        <f>(Rozpočet!F124)</f>
        <v>0</v>
      </c>
      <c r="D5" s="4"/>
    </row>
    <row r="6" spans="1:4" x14ac:dyDescent="0.25">
      <c r="A6" s="7" t="s">
        <v>86</v>
      </c>
      <c r="B6" s="13"/>
      <c r="C6" s="13">
        <f>(Rozpočet!H124)</f>
        <v>0</v>
      </c>
      <c r="D6" s="4"/>
    </row>
    <row r="7" spans="1:4" x14ac:dyDescent="0.25">
      <c r="A7" s="8" t="s">
        <v>87</v>
      </c>
      <c r="B7" s="15">
        <f>B3 + B4</f>
        <v>0</v>
      </c>
      <c r="C7" s="15">
        <f>C3 + C4 + C5 + C6</f>
        <v>0</v>
      </c>
      <c r="D7" s="4"/>
    </row>
    <row r="8" spans="1:4" x14ac:dyDescent="0.25">
      <c r="A8" s="7" t="s">
        <v>88</v>
      </c>
      <c r="B8" s="13"/>
      <c r="C8" s="13">
        <f>(C5 + C6) * Parametry!B18 / 100</f>
        <v>0</v>
      </c>
      <c r="D8" s="4"/>
    </row>
    <row r="9" spans="1:4" x14ac:dyDescent="0.25">
      <c r="A9" s="7" t="s">
        <v>89</v>
      </c>
      <c r="B9" s="13"/>
      <c r="C9" s="13">
        <f>0 + 0</f>
        <v>0</v>
      </c>
      <c r="D9" s="4"/>
    </row>
    <row r="10" spans="1:4" x14ac:dyDescent="0.25">
      <c r="A10" s="7" t="s">
        <v>90</v>
      </c>
      <c r="B10" s="13"/>
      <c r="C10" s="13">
        <f>0 + 0</f>
        <v>0</v>
      </c>
      <c r="D10" s="4"/>
    </row>
    <row r="11" spans="1:4" x14ac:dyDescent="0.25">
      <c r="A11" s="7" t="s">
        <v>91</v>
      </c>
      <c r="B11" s="13"/>
      <c r="C11" s="13">
        <f>(C9 + C10) * Parametry!B19 / 100</f>
        <v>0</v>
      </c>
      <c r="D11" s="4"/>
    </row>
    <row r="12" spans="1:4" x14ac:dyDescent="0.25">
      <c r="A12" s="8" t="s">
        <v>92</v>
      </c>
      <c r="B12" s="15">
        <f>B7</f>
        <v>0</v>
      </c>
      <c r="C12" s="15">
        <f>C7 + C8 + C9 + C10 + C11</f>
        <v>0</v>
      </c>
      <c r="D12" s="4"/>
    </row>
    <row r="13" spans="1:4" x14ac:dyDescent="0.25">
      <c r="A13" s="7" t="s">
        <v>93</v>
      </c>
      <c r="B13" s="13"/>
      <c r="C13" s="13">
        <f>(B12 + C12) * Parametry!B20 / 100</f>
        <v>0</v>
      </c>
      <c r="D13" s="4"/>
    </row>
    <row r="14" spans="1:4" x14ac:dyDescent="0.25">
      <c r="A14" s="7" t="s">
        <v>94</v>
      </c>
      <c r="B14" s="13"/>
      <c r="C14" s="13">
        <f>(B12 + C12) * Parametry!B21 / 100</f>
        <v>0</v>
      </c>
      <c r="D14" s="4"/>
    </row>
    <row r="15" spans="1:4" x14ac:dyDescent="0.25">
      <c r="A15" s="7" t="s">
        <v>95</v>
      </c>
      <c r="B15" s="13"/>
      <c r="C15" s="13">
        <f>(B7 + C7) * Parametry!B22 / 100</f>
        <v>0</v>
      </c>
      <c r="D15" s="4"/>
    </row>
    <row r="16" spans="1:4" x14ac:dyDescent="0.25">
      <c r="A16" s="6" t="s">
        <v>96</v>
      </c>
      <c r="B16" s="14"/>
      <c r="C16" s="14">
        <f>B12 + C12 + C13 + C14 + C15</f>
        <v>0</v>
      </c>
      <c r="D16" s="4"/>
    </row>
    <row r="17" spans="1:4" x14ac:dyDescent="0.25">
      <c r="A17" s="7" t="s">
        <v>7</v>
      </c>
      <c r="B17" s="13"/>
      <c r="C17" s="13"/>
      <c r="D17" s="4"/>
    </row>
    <row r="18" spans="1:4" x14ac:dyDescent="0.25">
      <c r="A18" s="6" t="s">
        <v>97</v>
      </c>
      <c r="B18" s="14"/>
      <c r="C18" s="14"/>
      <c r="D18" s="4"/>
    </row>
    <row r="19" spans="1:4" x14ac:dyDescent="0.25">
      <c r="A19" s="7" t="s">
        <v>98</v>
      </c>
      <c r="B19" s="13"/>
      <c r="C19" s="13">
        <f>C12 * Parametry!B23 / 100</f>
        <v>0</v>
      </c>
      <c r="D19" s="4"/>
    </row>
    <row r="20" spans="1:4" x14ac:dyDescent="0.25">
      <c r="A20" s="7" t="s">
        <v>99</v>
      </c>
      <c r="B20" s="13"/>
      <c r="C20" s="13">
        <f>C12 * Parametry!B24 / 100</f>
        <v>0</v>
      </c>
      <c r="D20" s="4"/>
    </row>
    <row r="21" spans="1:4" x14ac:dyDescent="0.25">
      <c r="A21" s="6" t="s">
        <v>100</v>
      </c>
      <c r="B21" s="14"/>
      <c r="C21" s="14">
        <f>C19 + C20</f>
        <v>0</v>
      </c>
      <c r="D21" s="4"/>
    </row>
    <row r="22" spans="1:4" x14ac:dyDescent="0.25">
      <c r="A22" s="7" t="s">
        <v>101</v>
      </c>
      <c r="B22" s="13"/>
      <c r="C22" s="13">
        <v>0</v>
      </c>
      <c r="D22" s="4"/>
    </row>
    <row r="23" spans="1:4" x14ac:dyDescent="0.25">
      <c r="A23" s="7" t="s">
        <v>7</v>
      </c>
      <c r="B23" s="13"/>
      <c r="C23" s="13"/>
      <c r="D23" s="4"/>
    </row>
    <row r="24" spans="1:4" ht="16.5" x14ac:dyDescent="0.3">
      <c r="A24" s="5" t="s">
        <v>102</v>
      </c>
      <c r="B24" s="12"/>
      <c r="C24" s="12">
        <f>C16 + C21 + C22</f>
        <v>0</v>
      </c>
      <c r="D24" s="4"/>
    </row>
    <row r="25" spans="1:4" x14ac:dyDescent="0.25">
      <c r="A25" s="7" t="s">
        <v>103</v>
      </c>
      <c r="B25" s="13">
        <f>C24</f>
        <v>0</v>
      </c>
      <c r="C25" s="13">
        <f>B25 * Parametry!B31 / 100</f>
        <v>0</v>
      </c>
      <c r="D25" s="4"/>
    </row>
    <row r="26" spans="1:4" x14ac:dyDescent="0.25">
      <c r="A26" s="7" t="s">
        <v>104</v>
      </c>
      <c r="B26" s="13">
        <v>0</v>
      </c>
      <c r="C26" s="13">
        <f>B26 * Parametry!B32 / 100</f>
        <v>0</v>
      </c>
      <c r="D26" s="4"/>
    </row>
    <row r="27" spans="1:4" ht="16.5" x14ac:dyDescent="0.3">
      <c r="A27" s="5" t="s">
        <v>105</v>
      </c>
      <c r="B27" s="12"/>
      <c r="C27" s="12">
        <f>C24 + C25 + C26</f>
        <v>0</v>
      </c>
      <c r="D27" s="4"/>
    </row>
    <row r="28" spans="1:4" x14ac:dyDescent="0.25">
      <c r="A28" s="7" t="s">
        <v>7</v>
      </c>
      <c r="B28" s="13"/>
      <c r="C28" s="13"/>
      <c r="D28" s="4"/>
    </row>
    <row r="29" spans="1:4" x14ac:dyDescent="0.25">
      <c r="A29" s="7" t="s">
        <v>106</v>
      </c>
      <c r="B29" s="13"/>
      <c r="C29" s="13">
        <f>C24 * Parametry!B29 / 100</f>
        <v>0</v>
      </c>
      <c r="D29" s="4"/>
    </row>
    <row r="30" spans="1:4" x14ac:dyDescent="0.25">
      <c r="A30" s="7" t="s">
        <v>106</v>
      </c>
      <c r="B30" s="13"/>
      <c r="C30" s="13">
        <f>C24 * Parametry!B30 / 100</f>
        <v>0</v>
      </c>
      <c r="D30" s="4"/>
    </row>
    <row r="31" spans="1:4" x14ac:dyDescent="0.25">
      <c r="A31" s="6"/>
      <c r="B31" s="16"/>
      <c r="C31" s="16"/>
      <c r="D31" s="4"/>
    </row>
    <row r="32" spans="1:4" x14ac:dyDescent="0.25">
      <c r="A32" s="7"/>
      <c r="B32" s="13"/>
      <c r="C32" s="13"/>
      <c r="D32" s="4"/>
    </row>
    <row r="33" spans="1:4" x14ac:dyDescent="0.25">
      <c r="A33" s="7"/>
      <c r="B33" s="13"/>
      <c r="C33" s="13"/>
      <c r="D33" s="4"/>
    </row>
    <row r="34" spans="1:4" x14ac:dyDescent="0.25">
      <c r="A34" s="7"/>
      <c r="B34" s="13"/>
      <c r="C34" s="13"/>
      <c r="D34" s="4"/>
    </row>
    <row r="35" spans="1:4" x14ac:dyDescent="0.25">
      <c r="A35" s="7"/>
      <c r="B35" s="13"/>
      <c r="C35" s="13"/>
      <c r="D35" s="4"/>
    </row>
    <row r="36" spans="1:4" x14ac:dyDescent="0.25">
      <c r="A36" s="7" t="s">
        <v>7</v>
      </c>
      <c r="B36" s="13"/>
      <c r="C36" s="13"/>
      <c r="D36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24"/>
  <sheetViews>
    <sheetView zoomScaleNormal="100" workbookViewId="0">
      <selection activeCell="G131" sqref="G131"/>
    </sheetView>
  </sheetViews>
  <sheetFormatPr defaultRowHeight="15" x14ac:dyDescent="0.25"/>
  <cols>
    <col min="1" max="1" width="5.85546875" style="1" bestFit="1" customWidth="1"/>
    <col min="2" max="2" width="67.85546875" style="1" customWidth="1"/>
    <col min="3" max="3" width="4" style="1" bestFit="1" customWidth="1"/>
    <col min="4" max="4" width="7" style="2" bestFit="1" customWidth="1"/>
    <col min="5" max="5" width="11.5703125" style="2" bestFit="1" customWidth="1"/>
    <col min="6" max="6" width="13.140625" style="2" bestFit="1" customWidth="1"/>
    <col min="7" max="7" width="9.42578125" style="2" bestFit="1" customWidth="1"/>
    <col min="8" max="8" width="12.5703125" style="2" bestFit="1" customWidth="1"/>
    <col min="9" max="9" width="12.28515625" style="2" customWidth="1"/>
    <col min="10" max="10" width="12.85546875" style="2" customWidth="1"/>
    <col min="11" max="11" width="10.140625" style="1" bestFit="1" customWidth="1"/>
  </cols>
  <sheetData>
    <row r="1" spans="1:11" x14ac:dyDescent="0.25">
      <c r="A1" s="19" t="s">
        <v>109</v>
      </c>
      <c r="B1" s="19" t="s">
        <v>0</v>
      </c>
      <c r="C1" s="19" t="s">
        <v>43</v>
      </c>
      <c r="D1" s="20" t="s">
        <v>44</v>
      </c>
      <c r="E1" s="20" t="s">
        <v>45</v>
      </c>
      <c r="F1" s="20" t="s">
        <v>46</v>
      </c>
      <c r="G1" s="20" t="s">
        <v>47</v>
      </c>
      <c r="H1" s="20" t="s">
        <v>48</v>
      </c>
      <c r="I1" s="20" t="s">
        <v>49</v>
      </c>
      <c r="J1" s="20" t="s">
        <v>50</v>
      </c>
      <c r="K1" s="19" t="s">
        <v>110</v>
      </c>
    </row>
    <row r="2" spans="1:11" ht="16.5" x14ac:dyDescent="0.3">
      <c r="A2" s="21" t="s">
        <v>7</v>
      </c>
      <c r="B2" s="21" t="s">
        <v>133</v>
      </c>
      <c r="C2" s="21" t="s">
        <v>7</v>
      </c>
      <c r="D2" s="22"/>
      <c r="E2" s="23"/>
      <c r="F2" s="22"/>
      <c r="G2" s="22"/>
      <c r="H2" s="22"/>
      <c r="I2" s="22"/>
      <c r="J2" s="22"/>
      <c r="K2" s="21" t="s">
        <v>7</v>
      </c>
    </row>
    <row r="3" spans="1:11" x14ac:dyDescent="0.25">
      <c r="A3" s="24" t="s">
        <v>7</v>
      </c>
      <c r="B3" s="24" t="s">
        <v>51</v>
      </c>
      <c r="C3" s="24" t="s">
        <v>7</v>
      </c>
      <c r="D3" s="25"/>
      <c r="E3" s="26"/>
      <c r="F3" s="25"/>
      <c r="G3" s="25"/>
      <c r="H3" s="25"/>
      <c r="I3" s="25"/>
      <c r="J3" s="25"/>
      <c r="K3" s="24" t="s">
        <v>7</v>
      </c>
    </row>
    <row r="4" spans="1:11" x14ac:dyDescent="0.25">
      <c r="A4" s="24" t="s">
        <v>7</v>
      </c>
      <c r="B4" s="27" t="s">
        <v>149</v>
      </c>
      <c r="C4" s="28" t="s">
        <v>52</v>
      </c>
      <c r="D4" s="29">
        <v>1</v>
      </c>
      <c r="E4" s="30"/>
      <c r="F4" s="29">
        <f>D4*E4</f>
        <v>0</v>
      </c>
      <c r="G4" s="29"/>
      <c r="H4" s="29">
        <f>D4*G4</f>
        <v>0</v>
      </c>
      <c r="I4" s="29">
        <f>E4+G4</f>
        <v>0</v>
      </c>
      <c r="J4" s="29">
        <f>F4+H4</f>
        <v>0</v>
      </c>
      <c r="K4" s="28" t="s">
        <v>7</v>
      </c>
    </row>
    <row r="5" spans="1:11" x14ac:dyDescent="0.25">
      <c r="A5" s="24" t="s">
        <v>7</v>
      </c>
      <c r="B5" s="24" t="s">
        <v>53</v>
      </c>
      <c r="C5" s="24" t="s">
        <v>7</v>
      </c>
      <c r="D5" s="25"/>
      <c r="E5" s="26"/>
      <c r="F5" s="25"/>
      <c r="G5" s="25"/>
      <c r="H5" s="25"/>
      <c r="I5" s="25"/>
      <c r="J5" s="25"/>
      <c r="K5" s="24" t="s">
        <v>7</v>
      </c>
    </row>
    <row r="6" spans="1:11" x14ac:dyDescent="0.25">
      <c r="A6" s="24" t="s">
        <v>7</v>
      </c>
      <c r="B6" s="31" t="s">
        <v>150</v>
      </c>
      <c r="C6" s="28" t="s">
        <v>52</v>
      </c>
      <c r="D6" s="29">
        <v>1</v>
      </c>
      <c r="E6" s="29"/>
      <c r="F6" s="29">
        <f>D6*E6</f>
        <v>0</v>
      </c>
      <c r="G6" s="29"/>
      <c r="H6" s="29">
        <f>D6*G6</f>
        <v>0</v>
      </c>
      <c r="I6" s="29">
        <f>E6+G6</f>
        <v>0</v>
      </c>
      <c r="J6" s="29">
        <f>F6+H6</f>
        <v>0</v>
      </c>
      <c r="K6" s="28" t="s">
        <v>7</v>
      </c>
    </row>
    <row r="7" spans="1:11" x14ac:dyDescent="0.25">
      <c r="A7" s="24" t="s">
        <v>7</v>
      </c>
      <c r="B7" s="24" t="s">
        <v>54</v>
      </c>
      <c r="C7" s="24" t="s">
        <v>7</v>
      </c>
      <c r="D7" s="25"/>
      <c r="E7" s="26"/>
      <c r="F7" s="25"/>
      <c r="G7" s="25"/>
      <c r="H7" s="25"/>
      <c r="I7" s="25"/>
      <c r="J7" s="25"/>
      <c r="K7" s="24" t="s">
        <v>7</v>
      </c>
    </row>
    <row r="8" spans="1:11" x14ac:dyDescent="0.25">
      <c r="A8" s="24"/>
      <c r="B8" s="31" t="s">
        <v>151</v>
      </c>
      <c r="C8" s="28" t="s">
        <v>52</v>
      </c>
      <c r="D8" s="29">
        <v>4</v>
      </c>
      <c r="E8" s="29"/>
      <c r="F8" s="29">
        <f t="shared" ref="F8:F16" si="0">D8*E8</f>
        <v>0</v>
      </c>
      <c r="G8" s="29"/>
      <c r="H8" s="29">
        <f t="shared" ref="H8:H16" si="1">D8*G8</f>
        <v>0</v>
      </c>
      <c r="I8" s="29">
        <f t="shared" ref="I8:I16" si="2">E8+G8</f>
        <v>0</v>
      </c>
      <c r="J8" s="29">
        <f t="shared" ref="J8:J16" si="3">F8+H8</f>
        <v>0</v>
      </c>
      <c r="K8" s="28"/>
    </row>
    <row r="9" spans="1:11" x14ac:dyDescent="0.25">
      <c r="A9" s="24"/>
      <c r="B9" s="31" t="s">
        <v>152</v>
      </c>
      <c r="C9" s="28" t="s">
        <v>52</v>
      </c>
      <c r="D9" s="29">
        <v>1</v>
      </c>
      <c r="E9" s="29"/>
      <c r="F9" s="29">
        <f t="shared" si="0"/>
        <v>0</v>
      </c>
      <c r="G9" s="29"/>
      <c r="H9" s="29">
        <f t="shared" si="1"/>
        <v>0</v>
      </c>
      <c r="I9" s="29">
        <f t="shared" si="2"/>
        <v>0</v>
      </c>
      <c r="J9" s="29">
        <f t="shared" si="3"/>
        <v>0</v>
      </c>
      <c r="K9" s="28"/>
    </row>
    <row r="10" spans="1:11" x14ac:dyDescent="0.25">
      <c r="A10" s="24"/>
      <c r="B10" s="31" t="s">
        <v>153</v>
      </c>
      <c r="C10" s="28" t="s">
        <v>52</v>
      </c>
      <c r="D10" s="29">
        <v>1</v>
      </c>
      <c r="E10" s="29"/>
      <c r="F10" s="29">
        <f t="shared" si="0"/>
        <v>0</v>
      </c>
      <c r="G10" s="29"/>
      <c r="H10" s="29">
        <f t="shared" si="1"/>
        <v>0</v>
      </c>
      <c r="I10" s="29">
        <f t="shared" si="2"/>
        <v>0</v>
      </c>
      <c r="J10" s="29">
        <f t="shared" si="3"/>
        <v>0</v>
      </c>
      <c r="K10" s="28"/>
    </row>
    <row r="11" spans="1:11" x14ac:dyDescent="0.25">
      <c r="A11" s="24"/>
      <c r="B11" s="31" t="s">
        <v>154</v>
      </c>
      <c r="C11" s="28" t="s">
        <v>52</v>
      </c>
      <c r="D11" s="29">
        <v>1</v>
      </c>
      <c r="E11" s="29"/>
      <c r="F11" s="29">
        <f t="shared" si="0"/>
        <v>0</v>
      </c>
      <c r="G11" s="29"/>
      <c r="H11" s="29">
        <f t="shared" si="1"/>
        <v>0</v>
      </c>
      <c r="I11" s="29">
        <f t="shared" si="2"/>
        <v>0</v>
      </c>
      <c r="J11" s="29">
        <f t="shared" si="3"/>
        <v>0</v>
      </c>
      <c r="K11" s="28"/>
    </row>
    <row r="12" spans="1:11" x14ac:dyDescent="0.25">
      <c r="A12" s="24"/>
      <c r="B12" s="31" t="s">
        <v>155</v>
      </c>
      <c r="C12" s="28" t="s">
        <v>52</v>
      </c>
      <c r="D12" s="29">
        <v>1</v>
      </c>
      <c r="E12" s="29"/>
      <c r="F12" s="29">
        <f t="shared" si="0"/>
        <v>0</v>
      </c>
      <c r="G12" s="29"/>
      <c r="H12" s="29">
        <f t="shared" si="1"/>
        <v>0</v>
      </c>
      <c r="I12" s="29">
        <f t="shared" si="2"/>
        <v>0</v>
      </c>
      <c r="J12" s="29">
        <f t="shared" si="3"/>
        <v>0</v>
      </c>
      <c r="K12" s="28"/>
    </row>
    <row r="13" spans="1:11" x14ac:dyDescent="0.25">
      <c r="A13" s="24"/>
      <c r="B13" s="31" t="s">
        <v>156</v>
      </c>
      <c r="C13" s="28" t="s">
        <v>52</v>
      </c>
      <c r="D13" s="29">
        <v>4</v>
      </c>
      <c r="E13" s="29"/>
      <c r="F13" s="29">
        <f t="shared" ref="F13" si="4">D13*E13</f>
        <v>0</v>
      </c>
      <c r="G13" s="29"/>
      <c r="H13" s="29">
        <f t="shared" ref="H13" si="5">D13*G13</f>
        <v>0</v>
      </c>
      <c r="I13" s="29">
        <f t="shared" ref="I13" si="6">E13+G13</f>
        <v>0</v>
      </c>
      <c r="J13" s="29">
        <f t="shared" ref="J13" si="7">F13+H13</f>
        <v>0</v>
      </c>
      <c r="K13" s="28"/>
    </row>
    <row r="14" spans="1:11" x14ac:dyDescent="0.25">
      <c r="A14" s="24"/>
      <c r="B14" s="31" t="s">
        <v>157</v>
      </c>
      <c r="C14" s="28" t="s">
        <v>52</v>
      </c>
      <c r="D14" s="29">
        <v>2</v>
      </c>
      <c r="E14" s="29"/>
      <c r="F14" s="29">
        <f>D14*E14</f>
        <v>0</v>
      </c>
      <c r="G14" s="29"/>
      <c r="H14" s="29">
        <f>D14*G14</f>
        <v>0</v>
      </c>
      <c r="I14" s="29">
        <f>E14+G14</f>
        <v>0</v>
      </c>
      <c r="J14" s="29">
        <f>F14+H14</f>
        <v>0</v>
      </c>
      <c r="K14" s="28"/>
    </row>
    <row r="15" spans="1:11" x14ac:dyDescent="0.25">
      <c r="A15" s="24"/>
      <c r="B15" s="31" t="s">
        <v>186</v>
      </c>
      <c r="C15" s="28" t="s">
        <v>52</v>
      </c>
      <c r="D15" s="29">
        <v>2</v>
      </c>
      <c r="E15" s="29"/>
      <c r="F15" s="29">
        <f>D15*E15</f>
        <v>0</v>
      </c>
      <c r="G15" s="29"/>
      <c r="H15" s="29">
        <f>D15*G15</f>
        <v>0</v>
      </c>
      <c r="I15" s="29">
        <f>E15+G15</f>
        <v>0</v>
      </c>
      <c r="J15" s="29">
        <f>F15+H15</f>
        <v>0</v>
      </c>
      <c r="K15" s="28"/>
    </row>
    <row r="16" spans="1:11" x14ac:dyDescent="0.25">
      <c r="A16" s="24"/>
      <c r="B16" s="31" t="s">
        <v>158</v>
      </c>
      <c r="C16" s="28" t="s">
        <v>52</v>
      </c>
      <c r="D16" s="29">
        <v>1</v>
      </c>
      <c r="E16" s="29"/>
      <c r="F16" s="29">
        <f t="shared" si="0"/>
        <v>0</v>
      </c>
      <c r="G16" s="29"/>
      <c r="H16" s="29">
        <f t="shared" si="1"/>
        <v>0</v>
      </c>
      <c r="I16" s="29">
        <f t="shared" si="2"/>
        <v>0</v>
      </c>
      <c r="J16" s="29">
        <f t="shared" si="3"/>
        <v>0</v>
      </c>
      <c r="K16" s="28"/>
    </row>
    <row r="17" spans="1:11" x14ac:dyDescent="0.25">
      <c r="A17" s="24"/>
      <c r="B17" s="31" t="s">
        <v>159</v>
      </c>
      <c r="C17" s="28" t="s">
        <v>52</v>
      </c>
      <c r="D17" s="29">
        <v>2</v>
      </c>
      <c r="E17" s="29"/>
      <c r="F17" s="29">
        <f t="shared" ref="F17" si="8">D17*E17</f>
        <v>0</v>
      </c>
      <c r="G17" s="29"/>
      <c r="H17" s="29">
        <f t="shared" ref="H17" si="9">D17*G17</f>
        <v>0</v>
      </c>
      <c r="I17" s="29">
        <f t="shared" ref="I17" si="10">E17+G17</f>
        <v>0</v>
      </c>
      <c r="J17" s="29">
        <f t="shared" ref="J17" si="11">F17+H17</f>
        <v>0</v>
      </c>
      <c r="K17" s="28"/>
    </row>
    <row r="18" spans="1:11" x14ac:dyDescent="0.25">
      <c r="A18" s="24"/>
      <c r="B18" s="31" t="s">
        <v>160</v>
      </c>
      <c r="C18" s="28" t="s">
        <v>52</v>
      </c>
      <c r="D18" s="29">
        <v>1</v>
      </c>
      <c r="E18" s="29"/>
      <c r="F18" s="29">
        <f t="shared" ref="F18" si="12">D18*E18</f>
        <v>0</v>
      </c>
      <c r="G18" s="29"/>
      <c r="H18" s="29">
        <f t="shared" ref="H18" si="13">D18*G18</f>
        <v>0</v>
      </c>
      <c r="I18" s="29">
        <f t="shared" ref="I18" si="14">E18+G18</f>
        <v>0</v>
      </c>
      <c r="J18" s="29">
        <f t="shared" ref="J18" si="15">F18+H18</f>
        <v>0</v>
      </c>
      <c r="K18" s="28"/>
    </row>
    <row r="19" spans="1:11" x14ac:dyDescent="0.25">
      <c r="A19" s="24" t="s">
        <v>7</v>
      </c>
      <c r="B19" s="24" t="s">
        <v>55</v>
      </c>
      <c r="C19" s="24" t="s">
        <v>7</v>
      </c>
      <c r="D19" s="25"/>
      <c r="E19" s="26"/>
      <c r="F19" s="25"/>
      <c r="G19" s="25"/>
      <c r="H19" s="25"/>
      <c r="I19" s="25"/>
      <c r="J19" s="25"/>
      <c r="K19" s="24" t="s">
        <v>7</v>
      </c>
    </row>
    <row r="20" spans="1:11" x14ac:dyDescent="0.25">
      <c r="A20" s="24"/>
      <c r="B20" s="31" t="s">
        <v>161</v>
      </c>
      <c r="C20" s="32" t="s">
        <v>52</v>
      </c>
      <c r="D20" s="29">
        <v>2</v>
      </c>
      <c r="E20" s="29"/>
      <c r="F20" s="29">
        <f>D20*E20</f>
        <v>0</v>
      </c>
      <c r="G20" s="29"/>
      <c r="H20" s="29">
        <f>D20*G20</f>
        <v>0</v>
      </c>
      <c r="I20" s="29">
        <f t="shared" ref="I20:J22" si="16">E20+G20</f>
        <v>0</v>
      </c>
      <c r="J20" s="29">
        <f t="shared" si="16"/>
        <v>0</v>
      </c>
      <c r="K20" s="28"/>
    </row>
    <row r="21" spans="1:11" x14ac:dyDescent="0.25">
      <c r="A21" s="24"/>
      <c r="B21" s="31" t="s">
        <v>162</v>
      </c>
      <c r="C21" s="32" t="s">
        <v>52</v>
      </c>
      <c r="D21" s="29">
        <v>4</v>
      </c>
      <c r="E21" s="29"/>
      <c r="F21" s="29">
        <f>D21*E21</f>
        <v>0</v>
      </c>
      <c r="G21" s="29"/>
      <c r="H21" s="29">
        <f>D21*G21</f>
        <v>0</v>
      </c>
      <c r="I21" s="29">
        <f t="shared" si="16"/>
        <v>0</v>
      </c>
      <c r="J21" s="29">
        <f t="shared" si="16"/>
        <v>0</v>
      </c>
      <c r="K21" s="28"/>
    </row>
    <row r="22" spans="1:11" x14ac:dyDescent="0.25">
      <c r="A22" s="24"/>
      <c r="B22" s="31" t="s">
        <v>164</v>
      </c>
      <c r="C22" s="32" t="s">
        <v>52</v>
      </c>
      <c r="D22" s="29">
        <v>2</v>
      </c>
      <c r="E22" s="29"/>
      <c r="F22" s="29">
        <f>D22*E22</f>
        <v>0</v>
      </c>
      <c r="G22" s="29"/>
      <c r="H22" s="29">
        <f>D22*G22</f>
        <v>0</v>
      </c>
      <c r="I22" s="29">
        <f t="shared" si="16"/>
        <v>0</v>
      </c>
      <c r="J22" s="29">
        <f t="shared" si="16"/>
        <v>0</v>
      </c>
      <c r="K22" s="28"/>
    </row>
    <row r="23" spans="1:11" x14ac:dyDescent="0.25">
      <c r="A23" s="24"/>
      <c r="B23" s="31" t="s">
        <v>163</v>
      </c>
      <c r="C23" s="32" t="s">
        <v>52</v>
      </c>
      <c r="D23" s="29">
        <v>1</v>
      </c>
      <c r="E23" s="29"/>
      <c r="F23" s="29">
        <f>D23*E23</f>
        <v>0</v>
      </c>
      <c r="G23" s="29"/>
      <c r="H23" s="29">
        <f>D23*G23</f>
        <v>0</v>
      </c>
      <c r="I23" s="29">
        <f t="shared" ref="I23" si="17">E23+G23</f>
        <v>0</v>
      </c>
      <c r="J23" s="29">
        <f t="shared" ref="J23" si="18">F23+H23</f>
        <v>0</v>
      </c>
      <c r="K23" s="28"/>
    </row>
    <row r="24" spans="1:11" x14ac:dyDescent="0.25">
      <c r="A24" s="24"/>
      <c r="B24" s="31" t="s">
        <v>187</v>
      </c>
      <c r="C24" s="32" t="s">
        <v>52</v>
      </c>
      <c r="D24" s="29">
        <v>3</v>
      </c>
      <c r="E24" s="29"/>
      <c r="F24" s="29">
        <f>D24*E24</f>
        <v>0</v>
      </c>
      <c r="G24" s="29"/>
      <c r="H24" s="29">
        <f>D24*G24</f>
        <v>0</v>
      </c>
      <c r="I24" s="29">
        <f t="shared" ref="I24" si="19">E24+G24</f>
        <v>0</v>
      </c>
      <c r="J24" s="29">
        <f t="shared" ref="J24" si="20">F24+H24</f>
        <v>0</v>
      </c>
      <c r="K24" s="28"/>
    </row>
    <row r="25" spans="1:11" x14ac:dyDescent="0.25">
      <c r="A25" s="24" t="s">
        <v>7</v>
      </c>
      <c r="B25" s="24" t="s">
        <v>57</v>
      </c>
      <c r="C25" s="24" t="s">
        <v>7</v>
      </c>
      <c r="D25" s="25"/>
      <c r="E25" s="26"/>
      <c r="F25" s="25"/>
      <c r="G25" s="25"/>
      <c r="H25" s="25"/>
      <c r="I25" s="25"/>
      <c r="J25" s="25"/>
      <c r="K25" s="24" t="s">
        <v>7</v>
      </c>
    </row>
    <row r="26" spans="1:11" x14ac:dyDescent="0.25">
      <c r="A26" s="24"/>
      <c r="B26" s="31" t="s">
        <v>165</v>
      </c>
      <c r="C26" s="32" t="s">
        <v>52</v>
      </c>
      <c r="D26" s="29">
        <v>1</v>
      </c>
      <c r="E26" s="29"/>
      <c r="F26" s="29">
        <f>D26*E26</f>
        <v>0</v>
      </c>
      <c r="G26" s="29"/>
      <c r="H26" s="29">
        <f>D26*G26</f>
        <v>0</v>
      </c>
      <c r="I26" s="29">
        <f>E26+G26</f>
        <v>0</v>
      </c>
      <c r="J26" s="29">
        <f>F26+H26</f>
        <v>0</v>
      </c>
      <c r="K26" s="28"/>
    </row>
    <row r="27" spans="1:11" x14ac:dyDescent="0.25">
      <c r="A27" s="24" t="s">
        <v>7</v>
      </c>
      <c r="B27" s="24" t="s">
        <v>58</v>
      </c>
      <c r="C27" s="24" t="s">
        <v>7</v>
      </c>
      <c r="D27" s="25"/>
      <c r="E27" s="26"/>
      <c r="F27" s="25"/>
      <c r="G27" s="25"/>
      <c r="H27" s="25"/>
      <c r="I27" s="25"/>
      <c r="J27" s="25"/>
      <c r="K27" s="24" t="s">
        <v>7</v>
      </c>
    </row>
    <row r="28" spans="1:11" x14ac:dyDescent="0.25">
      <c r="A28" s="24"/>
      <c r="B28" s="31" t="s">
        <v>166</v>
      </c>
      <c r="C28" s="32" t="s">
        <v>52</v>
      </c>
      <c r="D28" s="29">
        <v>4</v>
      </c>
      <c r="E28" s="29"/>
      <c r="F28" s="29">
        <f>D28*E28</f>
        <v>0</v>
      </c>
      <c r="G28" s="29"/>
      <c r="H28" s="29">
        <f>D28*G28</f>
        <v>0</v>
      </c>
      <c r="I28" s="29">
        <f t="shared" ref="I28:J30" si="21">E28+G28</f>
        <v>0</v>
      </c>
      <c r="J28" s="29">
        <f t="shared" si="21"/>
        <v>0</v>
      </c>
      <c r="K28" s="28"/>
    </row>
    <row r="29" spans="1:11" x14ac:dyDescent="0.25">
      <c r="A29" s="24"/>
      <c r="B29" s="31" t="s">
        <v>167</v>
      </c>
      <c r="C29" s="32" t="s">
        <v>52</v>
      </c>
      <c r="D29" s="29">
        <v>1</v>
      </c>
      <c r="E29" s="29"/>
      <c r="F29" s="29">
        <f>D29*E29</f>
        <v>0</v>
      </c>
      <c r="G29" s="29"/>
      <c r="H29" s="29">
        <f>D29*G29</f>
        <v>0</v>
      </c>
      <c r="I29" s="29">
        <f t="shared" si="21"/>
        <v>0</v>
      </c>
      <c r="J29" s="29">
        <f t="shared" si="21"/>
        <v>0</v>
      </c>
      <c r="K29" s="28"/>
    </row>
    <row r="30" spans="1:11" x14ac:dyDescent="0.25">
      <c r="A30" s="24"/>
      <c r="B30" s="31" t="s">
        <v>168</v>
      </c>
      <c r="C30" s="32" t="s">
        <v>52</v>
      </c>
      <c r="D30" s="29">
        <v>2</v>
      </c>
      <c r="E30" s="29"/>
      <c r="F30" s="29">
        <f>D30*E30</f>
        <v>0</v>
      </c>
      <c r="G30" s="29"/>
      <c r="H30" s="29">
        <f>D30*G30</f>
        <v>0</v>
      </c>
      <c r="I30" s="29">
        <f t="shared" si="21"/>
        <v>0</v>
      </c>
      <c r="J30" s="29">
        <f t="shared" si="21"/>
        <v>0</v>
      </c>
      <c r="K30" s="28"/>
    </row>
    <row r="31" spans="1:11" x14ac:dyDescent="0.25">
      <c r="A31" s="24" t="s">
        <v>7</v>
      </c>
      <c r="B31" s="24" t="s">
        <v>56</v>
      </c>
      <c r="C31" s="24" t="s">
        <v>7</v>
      </c>
      <c r="D31" s="25"/>
      <c r="E31" s="26"/>
      <c r="F31" s="25"/>
      <c r="G31" s="25"/>
      <c r="H31" s="25"/>
      <c r="I31" s="25"/>
      <c r="J31" s="25"/>
      <c r="K31" s="24" t="s">
        <v>7</v>
      </c>
    </row>
    <row r="32" spans="1:11" x14ac:dyDescent="0.25">
      <c r="A32" s="24" t="s">
        <v>7</v>
      </c>
      <c r="B32" s="31" t="s">
        <v>169</v>
      </c>
      <c r="C32" s="28" t="s">
        <v>52</v>
      </c>
      <c r="D32" s="29">
        <v>1</v>
      </c>
      <c r="E32" s="29"/>
      <c r="F32" s="29">
        <f>D32*E32</f>
        <v>0</v>
      </c>
      <c r="G32" s="29"/>
      <c r="H32" s="29">
        <f>D32*G32</f>
        <v>0</v>
      </c>
      <c r="I32" s="29">
        <f>E32+G32</f>
        <v>0</v>
      </c>
      <c r="J32" s="29">
        <f>F32+H32</f>
        <v>0</v>
      </c>
      <c r="K32" s="28" t="s">
        <v>7</v>
      </c>
    </row>
    <row r="33" spans="1:11" x14ac:dyDescent="0.25">
      <c r="A33" s="24" t="s">
        <v>7</v>
      </c>
      <c r="B33" s="24" t="s">
        <v>115</v>
      </c>
      <c r="C33" s="24" t="s">
        <v>7</v>
      </c>
      <c r="D33" s="25"/>
      <c r="E33" s="26"/>
      <c r="F33" s="25"/>
      <c r="G33" s="25"/>
      <c r="H33" s="25"/>
      <c r="I33" s="25"/>
      <c r="J33" s="25"/>
      <c r="K33" s="24" t="s">
        <v>7</v>
      </c>
    </row>
    <row r="34" spans="1:11" x14ac:dyDescent="0.25">
      <c r="A34" s="24"/>
      <c r="B34" s="31" t="s">
        <v>170</v>
      </c>
      <c r="C34" s="32" t="s">
        <v>52</v>
      </c>
      <c r="D34" s="29">
        <v>50</v>
      </c>
      <c r="E34" s="29"/>
      <c r="F34" s="29">
        <f t="shared" ref="F34:F39" si="22">D34*E34</f>
        <v>0</v>
      </c>
      <c r="G34" s="29"/>
      <c r="H34" s="29">
        <f>D34*G34</f>
        <v>0</v>
      </c>
      <c r="I34" s="29">
        <f t="shared" ref="I34:J39" si="23">E34+G34</f>
        <v>0</v>
      </c>
      <c r="J34" s="29">
        <f t="shared" si="23"/>
        <v>0</v>
      </c>
      <c r="K34" s="28"/>
    </row>
    <row r="35" spans="1:11" x14ac:dyDescent="0.25">
      <c r="A35" s="24"/>
      <c r="B35" s="31" t="s">
        <v>171</v>
      </c>
      <c r="C35" s="32" t="s">
        <v>52</v>
      </c>
      <c r="D35" s="29">
        <v>13</v>
      </c>
      <c r="E35" s="29"/>
      <c r="F35" s="29">
        <f t="shared" si="22"/>
        <v>0</v>
      </c>
      <c r="G35" s="29"/>
      <c r="H35" s="29">
        <f>D35*G35</f>
        <v>0</v>
      </c>
      <c r="I35" s="29">
        <f t="shared" si="23"/>
        <v>0</v>
      </c>
      <c r="J35" s="29">
        <f t="shared" si="23"/>
        <v>0</v>
      </c>
      <c r="K35" s="28"/>
    </row>
    <row r="36" spans="1:11" x14ac:dyDescent="0.25">
      <c r="A36" s="24"/>
      <c r="B36" s="31" t="s">
        <v>172</v>
      </c>
      <c r="C36" s="32" t="s">
        <v>52</v>
      </c>
      <c r="D36" s="29">
        <v>4</v>
      </c>
      <c r="E36" s="29"/>
      <c r="F36" s="29">
        <f t="shared" si="22"/>
        <v>0</v>
      </c>
      <c r="G36" s="29"/>
      <c r="H36" s="29">
        <f>D36*G36</f>
        <v>0</v>
      </c>
      <c r="I36" s="29">
        <f t="shared" si="23"/>
        <v>0</v>
      </c>
      <c r="J36" s="29">
        <f t="shared" si="23"/>
        <v>0</v>
      </c>
      <c r="K36" s="28"/>
    </row>
    <row r="37" spans="1:11" x14ac:dyDescent="0.25">
      <c r="A37" s="24"/>
      <c r="B37" s="31" t="s">
        <v>173</v>
      </c>
      <c r="C37" s="32" t="s">
        <v>52</v>
      </c>
      <c r="D37" s="29">
        <v>1</v>
      </c>
      <c r="E37" s="29"/>
      <c r="F37" s="29">
        <f t="shared" si="22"/>
        <v>0</v>
      </c>
      <c r="G37" s="29"/>
      <c r="H37" s="29">
        <f>D37*G37</f>
        <v>0</v>
      </c>
      <c r="I37" s="29">
        <f t="shared" si="23"/>
        <v>0</v>
      </c>
      <c r="J37" s="29">
        <f t="shared" si="23"/>
        <v>0</v>
      </c>
      <c r="K37" s="28"/>
    </row>
    <row r="38" spans="1:11" x14ac:dyDescent="0.25">
      <c r="A38" s="24"/>
      <c r="B38" s="31" t="s">
        <v>174</v>
      </c>
      <c r="C38" s="32" t="s">
        <v>52</v>
      </c>
      <c r="D38" s="29">
        <v>4</v>
      </c>
      <c r="E38" s="29"/>
      <c r="F38" s="29">
        <f t="shared" si="22"/>
        <v>0</v>
      </c>
      <c r="G38" s="29"/>
      <c r="H38" s="29">
        <f>D38*G38</f>
        <v>0</v>
      </c>
      <c r="I38" s="29">
        <f t="shared" si="23"/>
        <v>0</v>
      </c>
      <c r="J38" s="29">
        <f t="shared" si="23"/>
        <v>0</v>
      </c>
      <c r="K38" s="28"/>
    </row>
    <row r="39" spans="1:11" x14ac:dyDescent="0.25">
      <c r="A39" s="24"/>
      <c r="B39" s="31" t="s">
        <v>122</v>
      </c>
      <c r="C39" s="32" t="s">
        <v>52</v>
      </c>
      <c r="D39" s="29">
        <v>4</v>
      </c>
      <c r="E39" s="29"/>
      <c r="F39" s="29">
        <f t="shared" si="22"/>
        <v>0</v>
      </c>
      <c r="G39" s="29"/>
      <c r="H39" s="29">
        <v>0</v>
      </c>
      <c r="I39" s="29">
        <f t="shared" si="23"/>
        <v>0</v>
      </c>
      <c r="J39" s="29">
        <f t="shared" si="23"/>
        <v>0</v>
      </c>
      <c r="K39" s="28"/>
    </row>
    <row r="40" spans="1:11" x14ac:dyDescent="0.25">
      <c r="A40" s="24" t="s">
        <v>7</v>
      </c>
      <c r="B40" s="24" t="s">
        <v>59</v>
      </c>
      <c r="C40" s="24" t="s">
        <v>7</v>
      </c>
      <c r="D40" s="25"/>
      <c r="E40" s="26"/>
      <c r="F40" s="25"/>
      <c r="G40" s="25"/>
      <c r="H40" s="25"/>
      <c r="I40" s="25"/>
      <c r="J40" s="25"/>
      <c r="K40" s="24" t="s">
        <v>7</v>
      </c>
    </row>
    <row r="41" spans="1:11" ht="22.5" x14ac:dyDescent="0.25">
      <c r="A41" s="24"/>
      <c r="B41" s="27" t="s">
        <v>190</v>
      </c>
      <c r="C41" s="32" t="s">
        <v>52</v>
      </c>
      <c r="D41" s="29">
        <v>1</v>
      </c>
      <c r="E41" s="29"/>
      <c r="F41" s="29">
        <f t="shared" ref="F41:F43" si="24">D41*E41</f>
        <v>0</v>
      </c>
      <c r="G41" s="29"/>
      <c r="H41" s="29">
        <f t="shared" ref="H41:H43" si="25">D41*G41</f>
        <v>0</v>
      </c>
      <c r="I41" s="29">
        <f t="shared" ref="I41:I43" si="26">E41+G41</f>
        <v>0</v>
      </c>
      <c r="J41" s="29">
        <f t="shared" ref="J41:J43" si="27">F41+H41</f>
        <v>0</v>
      </c>
      <c r="K41" s="28"/>
    </row>
    <row r="42" spans="1:11" x14ac:dyDescent="0.25">
      <c r="A42" s="24"/>
      <c r="B42" s="31" t="s">
        <v>189</v>
      </c>
      <c r="C42" s="32" t="s">
        <v>52</v>
      </c>
      <c r="D42" s="29">
        <v>1</v>
      </c>
      <c r="E42" s="29"/>
      <c r="F42" s="29">
        <f t="shared" si="24"/>
        <v>0</v>
      </c>
      <c r="G42" s="29"/>
      <c r="H42" s="29">
        <f t="shared" si="25"/>
        <v>0</v>
      </c>
      <c r="I42" s="29">
        <f t="shared" si="26"/>
        <v>0</v>
      </c>
      <c r="J42" s="29">
        <f t="shared" si="27"/>
        <v>0</v>
      </c>
      <c r="K42" s="28"/>
    </row>
    <row r="43" spans="1:11" x14ac:dyDescent="0.25">
      <c r="A43" s="24"/>
      <c r="B43" s="31" t="s">
        <v>188</v>
      </c>
      <c r="C43" s="32" t="s">
        <v>52</v>
      </c>
      <c r="D43" s="29">
        <v>1</v>
      </c>
      <c r="E43" s="29"/>
      <c r="F43" s="29">
        <f t="shared" si="24"/>
        <v>0</v>
      </c>
      <c r="G43" s="29"/>
      <c r="H43" s="29">
        <f t="shared" si="25"/>
        <v>0</v>
      </c>
      <c r="I43" s="29">
        <f t="shared" si="26"/>
        <v>0</v>
      </c>
      <c r="J43" s="29">
        <f t="shared" si="27"/>
        <v>0</v>
      </c>
      <c r="K43" s="28"/>
    </row>
    <row r="44" spans="1:11" s="17" customFormat="1" x14ac:dyDescent="0.25">
      <c r="A44" s="24" t="s">
        <v>7</v>
      </c>
      <c r="B44" s="33" t="s">
        <v>60</v>
      </c>
      <c r="C44" s="33" t="s">
        <v>7</v>
      </c>
      <c r="D44" s="34"/>
      <c r="E44" s="34"/>
      <c r="F44" s="34"/>
      <c r="G44" s="34"/>
      <c r="H44" s="34"/>
      <c r="I44" s="34"/>
      <c r="J44" s="34"/>
      <c r="K44" s="33" t="s">
        <v>7</v>
      </c>
    </row>
    <row r="45" spans="1:11" x14ac:dyDescent="0.25">
      <c r="A45" s="24" t="s">
        <v>7</v>
      </c>
      <c r="B45" s="28" t="s">
        <v>117</v>
      </c>
      <c r="C45" s="28" t="s">
        <v>61</v>
      </c>
      <c r="D45" s="29">
        <v>1</v>
      </c>
      <c r="E45" s="29"/>
      <c r="F45" s="29">
        <f>D45*E45</f>
        <v>0</v>
      </c>
      <c r="G45" s="29"/>
      <c r="H45" s="29">
        <f>D45*G45</f>
        <v>0</v>
      </c>
      <c r="I45" s="29">
        <f>E45+G45</f>
        <v>0</v>
      </c>
      <c r="J45" s="29">
        <f>F45+H45</f>
        <v>0</v>
      </c>
      <c r="K45" s="28" t="s">
        <v>7</v>
      </c>
    </row>
    <row r="46" spans="1:11" ht="16.5" x14ac:dyDescent="0.3">
      <c r="A46" s="21" t="s">
        <v>7</v>
      </c>
      <c r="B46" s="21" t="s">
        <v>134</v>
      </c>
      <c r="C46" s="21" t="s">
        <v>7</v>
      </c>
      <c r="D46" s="22"/>
      <c r="E46" s="22"/>
      <c r="F46" s="22">
        <f>SUM(F3:F45)</f>
        <v>0</v>
      </c>
      <c r="G46" s="22"/>
      <c r="H46" s="22">
        <f>SUM(H3:H45)</f>
        <v>0</v>
      </c>
      <c r="I46" s="22"/>
      <c r="J46" s="22">
        <f>SUM(J3:J45)</f>
        <v>0</v>
      </c>
      <c r="K46" s="21" t="s">
        <v>7</v>
      </c>
    </row>
    <row r="47" spans="1:11" ht="16.5" x14ac:dyDescent="0.3">
      <c r="A47" s="21" t="s">
        <v>7</v>
      </c>
      <c r="B47" s="21" t="s">
        <v>144</v>
      </c>
      <c r="C47" s="21" t="s">
        <v>7</v>
      </c>
      <c r="D47" s="22"/>
      <c r="E47" s="23"/>
      <c r="F47" s="22"/>
      <c r="G47" s="22"/>
      <c r="H47" s="22"/>
      <c r="I47" s="22"/>
      <c r="J47" s="22"/>
      <c r="K47" s="21" t="s">
        <v>7</v>
      </c>
    </row>
    <row r="48" spans="1:11" x14ac:dyDescent="0.25">
      <c r="A48" s="24" t="s">
        <v>7</v>
      </c>
      <c r="B48" s="24" t="s">
        <v>51</v>
      </c>
      <c r="C48" s="24" t="s">
        <v>7</v>
      </c>
      <c r="D48" s="25"/>
      <c r="E48" s="26"/>
      <c r="F48" s="25"/>
      <c r="G48" s="25"/>
      <c r="H48" s="25"/>
      <c r="I48" s="25"/>
      <c r="J48" s="25"/>
      <c r="K48" s="24" t="s">
        <v>7</v>
      </c>
    </row>
    <row r="49" spans="1:16379" ht="22.5" x14ac:dyDescent="0.25">
      <c r="A49" s="24"/>
      <c r="B49" s="27" t="s">
        <v>182</v>
      </c>
      <c r="C49" s="32" t="s">
        <v>52</v>
      </c>
      <c r="D49" s="29">
        <v>1</v>
      </c>
      <c r="E49" s="29"/>
      <c r="F49" s="29">
        <f t="shared" ref="F49" si="28">D49*E49</f>
        <v>0</v>
      </c>
      <c r="G49" s="29"/>
      <c r="H49" s="29">
        <f t="shared" ref="H49" si="29">D49*G49</f>
        <v>0</v>
      </c>
      <c r="I49" s="29">
        <f t="shared" ref="I49" si="30">E49+G49</f>
        <v>0</v>
      </c>
      <c r="J49" s="29">
        <f t="shared" ref="J49" si="31">F49+H49</f>
        <v>0</v>
      </c>
      <c r="K49" s="31"/>
    </row>
    <row r="50" spans="1:16379" x14ac:dyDescent="0.25">
      <c r="A50" s="24" t="s">
        <v>7</v>
      </c>
      <c r="B50" s="24" t="s">
        <v>53</v>
      </c>
      <c r="C50" s="24" t="s">
        <v>7</v>
      </c>
      <c r="D50" s="25"/>
      <c r="E50" s="26"/>
      <c r="F50" s="25"/>
      <c r="G50" s="25"/>
      <c r="H50" s="25"/>
      <c r="I50" s="25"/>
      <c r="J50" s="25"/>
      <c r="K50" s="24" t="s">
        <v>7</v>
      </c>
    </row>
    <row r="51" spans="1:16379" x14ac:dyDescent="0.25">
      <c r="A51" s="24" t="s">
        <v>7</v>
      </c>
      <c r="B51" s="31" t="s">
        <v>150</v>
      </c>
      <c r="C51" s="28" t="s">
        <v>52</v>
      </c>
      <c r="D51" s="29">
        <v>1</v>
      </c>
      <c r="E51" s="29"/>
      <c r="F51" s="29">
        <f>D51*E51</f>
        <v>0</v>
      </c>
      <c r="G51" s="29"/>
      <c r="H51" s="29">
        <f>D51*G51</f>
        <v>0</v>
      </c>
      <c r="I51" s="29">
        <f>E51+G51</f>
        <v>0</v>
      </c>
      <c r="J51" s="29">
        <f>F51+H51</f>
        <v>0</v>
      </c>
      <c r="K51" s="28" t="s">
        <v>7</v>
      </c>
    </row>
    <row r="52" spans="1:16379" x14ac:dyDescent="0.25">
      <c r="A52" s="24"/>
      <c r="B52" s="35" t="s">
        <v>116</v>
      </c>
      <c r="C52" s="35" t="s">
        <v>7</v>
      </c>
      <c r="D52" s="36"/>
      <c r="E52" s="36"/>
      <c r="F52" s="36"/>
      <c r="G52" s="36"/>
      <c r="H52" s="36"/>
      <c r="I52" s="36"/>
      <c r="J52" s="36"/>
      <c r="K52" s="28"/>
    </row>
    <row r="53" spans="1:16379" ht="22.5" x14ac:dyDescent="0.25">
      <c r="A53" s="24"/>
      <c r="B53" s="27" t="s">
        <v>175</v>
      </c>
      <c r="C53" s="32" t="s">
        <v>52</v>
      </c>
      <c r="D53" s="29">
        <v>1</v>
      </c>
      <c r="E53" s="29"/>
      <c r="F53" s="29">
        <f>D53*E53</f>
        <v>0</v>
      </c>
      <c r="G53" s="29"/>
      <c r="H53" s="29">
        <f>D53*G53</f>
        <v>0</v>
      </c>
      <c r="I53" s="29">
        <f t="shared" ref="I53:J53" si="32">E53+G53</f>
        <v>0</v>
      </c>
      <c r="J53" s="29">
        <f t="shared" si="32"/>
        <v>0</v>
      </c>
      <c r="K53" s="28"/>
    </row>
    <row r="54" spans="1:16379" x14ac:dyDescent="0.25">
      <c r="A54" s="24" t="s">
        <v>7</v>
      </c>
      <c r="B54" s="24" t="s">
        <v>54</v>
      </c>
      <c r="C54" s="24" t="s">
        <v>7</v>
      </c>
      <c r="D54" s="25"/>
      <c r="E54" s="26"/>
      <c r="F54" s="25"/>
      <c r="G54" s="25"/>
      <c r="H54" s="25"/>
      <c r="I54" s="25"/>
      <c r="J54" s="25"/>
      <c r="K54" s="24" t="s">
        <v>7</v>
      </c>
    </row>
    <row r="55" spans="1:16379" x14ac:dyDescent="0.25">
      <c r="A55" s="24"/>
      <c r="B55" s="31" t="s">
        <v>152</v>
      </c>
      <c r="C55" s="28" t="s">
        <v>52</v>
      </c>
      <c r="D55" s="29">
        <v>4</v>
      </c>
      <c r="E55" s="29"/>
      <c r="F55" s="29">
        <f t="shared" ref="F55:F58" si="33">D55*E55</f>
        <v>0</v>
      </c>
      <c r="G55" s="29"/>
      <c r="H55" s="29">
        <f t="shared" ref="H55:H58" si="34">D55*G55</f>
        <v>0</v>
      </c>
      <c r="I55" s="29">
        <f t="shared" ref="I55:I58" si="35">E55+G55</f>
        <v>0</v>
      </c>
      <c r="J55" s="29">
        <f t="shared" ref="J55:J58" si="36">F55+H55</f>
        <v>0</v>
      </c>
      <c r="K55" s="28"/>
    </row>
    <row r="56" spans="1:16379" x14ac:dyDescent="0.25">
      <c r="A56" s="24"/>
      <c r="B56" s="31" t="s">
        <v>153</v>
      </c>
      <c r="C56" s="28" t="s">
        <v>52</v>
      </c>
      <c r="D56" s="29">
        <v>2</v>
      </c>
      <c r="E56" s="29"/>
      <c r="F56" s="29">
        <f t="shared" si="33"/>
        <v>0</v>
      </c>
      <c r="G56" s="29"/>
      <c r="H56" s="29">
        <f t="shared" si="34"/>
        <v>0</v>
      </c>
      <c r="I56" s="29">
        <f t="shared" si="35"/>
        <v>0</v>
      </c>
      <c r="J56" s="29">
        <f t="shared" si="36"/>
        <v>0</v>
      </c>
      <c r="K56" s="28"/>
    </row>
    <row r="57" spans="1:16379" x14ac:dyDescent="0.25">
      <c r="A57" s="24"/>
      <c r="B57" s="31" t="s">
        <v>176</v>
      </c>
      <c r="C57" s="28" t="s">
        <v>52</v>
      </c>
      <c r="D57" s="29">
        <v>1</v>
      </c>
      <c r="E57" s="29"/>
      <c r="F57" s="29">
        <f t="shared" si="33"/>
        <v>0</v>
      </c>
      <c r="G57" s="29"/>
      <c r="H57" s="29">
        <f t="shared" si="34"/>
        <v>0</v>
      </c>
      <c r="I57" s="29">
        <f t="shared" si="35"/>
        <v>0</v>
      </c>
      <c r="J57" s="29">
        <f t="shared" si="36"/>
        <v>0</v>
      </c>
      <c r="K57" s="2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  <c r="XEU57" s="1"/>
      <c r="XEV57" s="1"/>
      <c r="XEW57" s="1"/>
      <c r="XEX57" s="1"/>
      <c r="XEY57" s="1"/>
    </row>
    <row r="58" spans="1:16379" x14ac:dyDescent="0.25">
      <c r="A58" s="24"/>
      <c r="B58" s="31" t="s">
        <v>158</v>
      </c>
      <c r="C58" s="28" t="s">
        <v>52</v>
      </c>
      <c r="D58" s="29">
        <v>1</v>
      </c>
      <c r="E58" s="29"/>
      <c r="F58" s="29">
        <f t="shared" si="33"/>
        <v>0</v>
      </c>
      <c r="G58" s="29"/>
      <c r="H58" s="29">
        <f t="shared" si="34"/>
        <v>0</v>
      </c>
      <c r="I58" s="29">
        <f t="shared" si="35"/>
        <v>0</v>
      </c>
      <c r="J58" s="29">
        <f t="shared" si="36"/>
        <v>0</v>
      </c>
      <c r="K58" s="2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"/>
    </row>
    <row r="59" spans="1:16379" x14ac:dyDescent="0.25">
      <c r="A59" s="24" t="s">
        <v>7</v>
      </c>
      <c r="B59" s="24" t="s">
        <v>115</v>
      </c>
      <c r="C59" s="24" t="s">
        <v>7</v>
      </c>
      <c r="D59" s="25"/>
      <c r="E59" s="26"/>
      <c r="F59" s="25"/>
      <c r="G59" s="25"/>
      <c r="H59" s="25"/>
      <c r="I59" s="25"/>
      <c r="J59" s="25"/>
      <c r="K59" s="24" t="s">
        <v>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  <c r="XEU59" s="1"/>
      <c r="XEV59" s="1"/>
      <c r="XEW59" s="1"/>
      <c r="XEX59" s="1"/>
      <c r="XEY59" s="1"/>
    </row>
    <row r="60" spans="1:16379" x14ac:dyDescent="0.25">
      <c r="A60" s="24"/>
      <c r="B60" s="31" t="s">
        <v>170</v>
      </c>
      <c r="C60" s="32" t="s">
        <v>52</v>
      </c>
      <c r="D60" s="29">
        <v>18</v>
      </c>
      <c r="E60" s="29"/>
      <c r="F60" s="29">
        <f>D60*E60</f>
        <v>0</v>
      </c>
      <c r="G60" s="29"/>
      <c r="H60" s="29">
        <f>D60*G60</f>
        <v>0</v>
      </c>
      <c r="I60" s="29">
        <f t="shared" ref="I60:I61" si="37">E60+G60</f>
        <v>0</v>
      </c>
      <c r="J60" s="29">
        <f t="shared" ref="J60:J61" si="38">F60+H60</f>
        <v>0</v>
      </c>
      <c r="K60" s="2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1"/>
      <c r="XEH60" s="1"/>
      <c r="XEI60" s="1"/>
      <c r="XEJ60" s="1"/>
      <c r="XEK60" s="1"/>
      <c r="XEL60" s="1"/>
      <c r="XEM60" s="1"/>
      <c r="XEN60" s="1"/>
      <c r="XEO60" s="1"/>
      <c r="XEP60" s="1"/>
      <c r="XEQ60" s="1"/>
      <c r="XER60" s="1"/>
      <c r="XES60" s="1"/>
      <c r="XET60" s="1"/>
      <c r="XEU60" s="1"/>
      <c r="XEV60" s="1"/>
      <c r="XEW60" s="1"/>
      <c r="XEX60" s="1"/>
      <c r="XEY60" s="1"/>
    </row>
    <row r="61" spans="1:16379" x14ac:dyDescent="0.25">
      <c r="A61" s="24"/>
      <c r="B61" s="31" t="s">
        <v>171</v>
      </c>
      <c r="C61" s="32" t="s">
        <v>52</v>
      </c>
      <c r="D61" s="29">
        <v>1</v>
      </c>
      <c r="E61" s="29"/>
      <c r="F61" s="29">
        <f>D61*E61</f>
        <v>0</v>
      </c>
      <c r="G61" s="29"/>
      <c r="H61" s="29">
        <f>D61*G61</f>
        <v>0</v>
      </c>
      <c r="I61" s="29">
        <f t="shared" si="37"/>
        <v>0</v>
      </c>
      <c r="J61" s="29">
        <f t="shared" si="38"/>
        <v>0</v>
      </c>
      <c r="K61" s="2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  <c r="XDK61" s="1"/>
      <c r="XDL61" s="1"/>
      <c r="XDM61" s="1"/>
      <c r="XDN61" s="1"/>
      <c r="XDO61" s="1"/>
      <c r="XDP61" s="1"/>
      <c r="XDQ61" s="1"/>
      <c r="XDR61" s="1"/>
      <c r="XDS61" s="1"/>
      <c r="XDT61" s="1"/>
      <c r="XDU61" s="1"/>
      <c r="XDV61" s="1"/>
      <c r="XDW61" s="1"/>
      <c r="XDX61" s="1"/>
      <c r="XDY61" s="1"/>
      <c r="XDZ61" s="1"/>
      <c r="XEA61" s="1"/>
      <c r="XEB61" s="1"/>
      <c r="XEC61" s="1"/>
      <c r="XED61" s="1"/>
      <c r="XEE61" s="1"/>
      <c r="XEF61" s="1"/>
      <c r="XEG61" s="1"/>
      <c r="XEH61" s="1"/>
      <c r="XEI61" s="1"/>
      <c r="XEJ61" s="1"/>
      <c r="XEK61" s="1"/>
      <c r="XEL61" s="1"/>
      <c r="XEM61" s="1"/>
      <c r="XEN61" s="1"/>
      <c r="XEO61" s="1"/>
      <c r="XEP61" s="1"/>
      <c r="XEQ61" s="1"/>
      <c r="XER61" s="1"/>
      <c r="XES61" s="1"/>
      <c r="XET61" s="1"/>
      <c r="XEU61" s="1"/>
      <c r="XEV61" s="1"/>
      <c r="XEW61" s="1"/>
      <c r="XEX61" s="1"/>
      <c r="XEY61" s="1"/>
    </row>
    <row r="62" spans="1:16379" x14ac:dyDescent="0.25">
      <c r="A62" s="24"/>
      <c r="B62" s="31" t="s">
        <v>172</v>
      </c>
      <c r="C62" s="32" t="s">
        <v>52</v>
      </c>
      <c r="D62" s="29">
        <v>7</v>
      </c>
      <c r="E62" s="29"/>
      <c r="F62" s="29">
        <f>D62*E62</f>
        <v>0</v>
      </c>
      <c r="G62" s="29"/>
      <c r="H62" s="29">
        <f>D62*G62</f>
        <v>0</v>
      </c>
      <c r="I62" s="29">
        <f t="shared" ref="I62:I63" si="39">E62+G62</f>
        <v>0</v>
      </c>
      <c r="J62" s="29">
        <f t="shared" ref="J62:J63" si="40">F62+H62</f>
        <v>0</v>
      </c>
      <c r="K62" s="2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  <c r="XEP62" s="1"/>
      <c r="XEQ62" s="1"/>
      <c r="XER62" s="1"/>
      <c r="XES62" s="1"/>
      <c r="XET62" s="1"/>
      <c r="XEU62" s="1"/>
      <c r="XEV62" s="1"/>
      <c r="XEW62" s="1"/>
      <c r="XEX62" s="1"/>
      <c r="XEY62" s="1"/>
    </row>
    <row r="63" spans="1:16379" x14ac:dyDescent="0.25">
      <c r="A63" s="24"/>
      <c r="B63" s="31" t="s">
        <v>173</v>
      </c>
      <c r="C63" s="32" t="s">
        <v>52</v>
      </c>
      <c r="D63" s="29">
        <v>2</v>
      </c>
      <c r="E63" s="29"/>
      <c r="F63" s="29">
        <f>D63*E63</f>
        <v>0</v>
      </c>
      <c r="G63" s="29"/>
      <c r="H63" s="29">
        <f>D63*G63</f>
        <v>0</v>
      </c>
      <c r="I63" s="29">
        <f t="shared" si="39"/>
        <v>0</v>
      </c>
      <c r="J63" s="29">
        <f t="shared" si="40"/>
        <v>0</v>
      </c>
      <c r="K63" s="2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1"/>
      <c r="XES63" s="1"/>
      <c r="XET63" s="1"/>
      <c r="XEU63" s="1"/>
      <c r="XEV63" s="1"/>
      <c r="XEW63" s="1"/>
      <c r="XEX63" s="1"/>
      <c r="XEY63" s="1"/>
    </row>
    <row r="64" spans="1:16379" ht="16.5" x14ac:dyDescent="0.3">
      <c r="A64" s="21" t="s">
        <v>7</v>
      </c>
      <c r="B64" s="21" t="s">
        <v>181</v>
      </c>
      <c r="C64" s="21" t="s">
        <v>7</v>
      </c>
      <c r="D64" s="22"/>
      <c r="E64" s="22"/>
      <c r="F64" s="22">
        <f>SUM(F49:F63)</f>
        <v>0</v>
      </c>
      <c r="G64" s="22"/>
      <c r="H64" s="22">
        <f>SUM(H49:H63)</f>
        <v>0</v>
      </c>
      <c r="I64" s="22"/>
      <c r="J64" s="22">
        <f>SUM(J49:J63)</f>
        <v>0</v>
      </c>
      <c r="K64" s="21" t="s">
        <v>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"/>
    </row>
    <row r="65" spans="1:16379" ht="16.5" x14ac:dyDescent="0.3">
      <c r="A65" s="21" t="s">
        <v>7</v>
      </c>
      <c r="B65" s="21" t="s">
        <v>62</v>
      </c>
      <c r="C65" s="21" t="s">
        <v>7</v>
      </c>
      <c r="D65" s="22"/>
      <c r="E65" s="22"/>
      <c r="F65" s="22"/>
      <c r="G65" s="22"/>
      <c r="H65" s="22"/>
      <c r="I65" s="22"/>
      <c r="J65" s="22"/>
      <c r="K65" s="21" t="s">
        <v>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  <c r="XEV65" s="1"/>
      <c r="XEW65" s="1"/>
      <c r="XEX65" s="1"/>
      <c r="XEY65" s="1"/>
    </row>
    <row r="66" spans="1:16379" x14ac:dyDescent="0.25">
      <c r="A66" s="24" t="s">
        <v>7</v>
      </c>
      <c r="B66" s="24" t="s">
        <v>63</v>
      </c>
      <c r="C66" s="24" t="s">
        <v>7</v>
      </c>
      <c r="D66" s="25"/>
      <c r="E66" s="25"/>
      <c r="F66" s="25"/>
      <c r="G66" s="25"/>
      <c r="H66" s="25"/>
      <c r="I66" s="25"/>
      <c r="J66" s="25"/>
      <c r="K66" s="24" t="s">
        <v>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  <c r="WVR66" s="1"/>
      <c r="WVS66" s="1"/>
      <c r="WVT66" s="1"/>
      <c r="WVU66" s="1"/>
      <c r="WVV66" s="1"/>
      <c r="WVW66" s="1"/>
      <c r="WVX66" s="1"/>
      <c r="WVY66" s="1"/>
      <c r="WVZ66" s="1"/>
      <c r="WWA66" s="1"/>
      <c r="WWB66" s="1"/>
      <c r="WWC66" s="1"/>
      <c r="WWD66" s="1"/>
      <c r="WWE66" s="1"/>
      <c r="WWF66" s="1"/>
      <c r="WWG66" s="1"/>
      <c r="WWH66" s="1"/>
      <c r="WWI66" s="1"/>
      <c r="WWJ66" s="1"/>
      <c r="WWK66" s="1"/>
      <c r="WWL66" s="1"/>
      <c r="WWM66" s="1"/>
      <c r="WWN66" s="1"/>
      <c r="WWO66" s="1"/>
      <c r="WWP66" s="1"/>
      <c r="WWQ66" s="1"/>
      <c r="WWR66" s="1"/>
      <c r="WWS66" s="1"/>
      <c r="WWT66" s="1"/>
      <c r="WWU66" s="1"/>
      <c r="WWV66" s="1"/>
      <c r="WWW66" s="1"/>
      <c r="WWX66" s="1"/>
      <c r="WWY66" s="1"/>
      <c r="WWZ66" s="1"/>
      <c r="WXA66" s="1"/>
      <c r="WXB66" s="1"/>
      <c r="WXC66" s="1"/>
      <c r="WXD66" s="1"/>
      <c r="WXE66" s="1"/>
      <c r="WXF66" s="1"/>
      <c r="WXG66" s="1"/>
      <c r="WXH66" s="1"/>
      <c r="WXI66" s="1"/>
      <c r="WXJ66" s="1"/>
      <c r="WXK66" s="1"/>
      <c r="WXL66" s="1"/>
      <c r="WXM66" s="1"/>
      <c r="WXN66" s="1"/>
      <c r="WXO66" s="1"/>
      <c r="WXP66" s="1"/>
      <c r="WXQ66" s="1"/>
      <c r="WXR66" s="1"/>
      <c r="WXS66" s="1"/>
      <c r="WXT66" s="1"/>
      <c r="WXU66" s="1"/>
      <c r="WXV66" s="1"/>
      <c r="WXW66" s="1"/>
      <c r="WXX66" s="1"/>
      <c r="WXY66" s="1"/>
      <c r="WXZ66" s="1"/>
      <c r="WYA66" s="1"/>
      <c r="WYB66" s="1"/>
      <c r="WYC66" s="1"/>
      <c r="WYD66" s="1"/>
      <c r="WYE66" s="1"/>
      <c r="WYF66" s="1"/>
      <c r="WYG66" s="1"/>
      <c r="WYH66" s="1"/>
      <c r="WYI66" s="1"/>
      <c r="WYJ66" s="1"/>
      <c r="WYK66" s="1"/>
      <c r="WYL66" s="1"/>
      <c r="WYM66" s="1"/>
      <c r="WYN66" s="1"/>
      <c r="WYO66" s="1"/>
      <c r="WYP66" s="1"/>
      <c r="WYQ66" s="1"/>
      <c r="WYR66" s="1"/>
      <c r="WYS66" s="1"/>
      <c r="WYT66" s="1"/>
      <c r="WYU66" s="1"/>
      <c r="WYV66" s="1"/>
      <c r="WYW66" s="1"/>
      <c r="WYX66" s="1"/>
      <c r="WYY66" s="1"/>
      <c r="WYZ66" s="1"/>
      <c r="WZA66" s="1"/>
      <c r="WZB66" s="1"/>
      <c r="WZC66" s="1"/>
      <c r="WZD66" s="1"/>
      <c r="WZE66" s="1"/>
      <c r="WZF66" s="1"/>
      <c r="WZG66" s="1"/>
      <c r="WZH66" s="1"/>
      <c r="WZI66" s="1"/>
      <c r="WZJ66" s="1"/>
      <c r="WZK66" s="1"/>
      <c r="WZL66" s="1"/>
      <c r="WZM66" s="1"/>
      <c r="WZN66" s="1"/>
      <c r="WZO66" s="1"/>
      <c r="WZP66" s="1"/>
      <c r="WZQ66" s="1"/>
      <c r="WZR66" s="1"/>
      <c r="WZS66" s="1"/>
      <c r="WZT66" s="1"/>
      <c r="WZU66" s="1"/>
      <c r="WZV66" s="1"/>
      <c r="WZW66" s="1"/>
      <c r="WZX66" s="1"/>
      <c r="WZY66" s="1"/>
      <c r="WZZ66" s="1"/>
      <c r="XAA66" s="1"/>
      <c r="XAB66" s="1"/>
      <c r="XAC66" s="1"/>
      <c r="XAD66" s="1"/>
      <c r="XAE66" s="1"/>
      <c r="XAF66" s="1"/>
      <c r="XAG66" s="1"/>
      <c r="XAH66" s="1"/>
      <c r="XAI66" s="1"/>
      <c r="XAJ66" s="1"/>
      <c r="XAK66" s="1"/>
      <c r="XAL66" s="1"/>
      <c r="XAM66" s="1"/>
      <c r="XAN66" s="1"/>
      <c r="XAO66" s="1"/>
      <c r="XAP66" s="1"/>
      <c r="XAQ66" s="1"/>
      <c r="XAR66" s="1"/>
      <c r="XAS66" s="1"/>
      <c r="XAT66" s="1"/>
      <c r="XAU66" s="1"/>
      <c r="XAV66" s="1"/>
      <c r="XAW66" s="1"/>
      <c r="XAX66" s="1"/>
      <c r="XAY66" s="1"/>
      <c r="XAZ66" s="1"/>
      <c r="XBA66" s="1"/>
      <c r="XBB66" s="1"/>
      <c r="XBC66" s="1"/>
      <c r="XBD66" s="1"/>
      <c r="XBE66" s="1"/>
      <c r="XBF66" s="1"/>
      <c r="XBG66" s="1"/>
      <c r="XBH66" s="1"/>
      <c r="XBI66" s="1"/>
      <c r="XBJ66" s="1"/>
      <c r="XBK66" s="1"/>
      <c r="XBL66" s="1"/>
      <c r="XBM66" s="1"/>
      <c r="XBN66" s="1"/>
      <c r="XBO66" s="1"/>
      <c r="XBP66" s="1"/>
      <c r="XBQ66" s="1"/>
      <c r="XBR66" s="1"/>
      <c r="XBS66" s="1"/>
      <c r="XBT66" s="1"/>
      <c r="XBU66" s="1"/>
      <c r="XBV66" s="1"/>
      <c r="XBW66" s="1"/>
      <c r="XBX66" s="1"/>
      <c r="XBY66" s="1"/>
      <c r="XBZ66" s="1"/>
      <c r="XCA66" s="1"/>
      <c r="XCB66" s="1"/>
      <c r="XCC66" s="1"/>
      <c r="XCD66" s="1"/>
      <c r="XCE66" s="1"/>
      <c r="XCF66" s="1"/>
      <c r="XCG66" s="1"/>
      <c r="XCH66" s="1"/>
      <c r="XCI66" s="1"/>
      <c r="XCJ66" s="1"/>
      <c r="XCK66" s="1"/>
      <c r="XCL66" s="1"/>
      <c r="XCM66" s="1"/>
      <c r="XCN66" s="1"/>
      <c r="XCO66" s="1"/>
      <c r="XCP66" s="1"/>
      <c r="XCQ66" s="1"/>
      <c r="XCR66" s="1"/>
      <c r="XCS66" s="1"/>
      <c r="XCT66" s="1"/>
      <c r="XCU66" s="1"/>
      <c r="XCV66" s="1"/>
      <c r="XCW66" s="1"/>
      <c r="XCX66" s="1"/>
      <c r="XCY66" s="1"/>
      <c r="XCZ66" s="1"/>
      <c r="XDA66" s="1"/>
      <c r="XDB66" s="1"/>
      <c r="XDC66" s="1"/>
      <c r="XDD66" s="1"/>
      <c r="XDE66" s="1"/>
      <c r="XDF66" s="1"/>
      <c r="XDG66" s="1"/>
      <c r="XDH66" s="1"/>
      <c r="XDI66" s="1"/>
      <c r="XDJ66" s="1"/>
      <c r="XDK66" s="1"/>
      <c r="XDL66" s="1"/>
      <c r="XDM66" s="1"/>
      <c r="XDN66" s="1"/>
      <c r="XDO66" s="1"/>
      <c r="XDP66" s="1"/>
      <c r="XDQ66" s="1"/>
      <c r="XDR66" s="1"/>
      <c r="XDS66" s="1"/>
      <c r="XDT66" s="1"/>
      <c r="XDU66" s="1"/>
      <c r="XDV66" s="1"/>
      <c r="XDW66" s="1"/>
      <c r="XDX66" s="1"/>
      <c r="XDY66" s="1"/>
      <c r="XDZ66" s="1"/>
      <c r="XEA66" s="1"/>
      <c r="XEB66" s="1"/>
      <c r="XEC66" s="1"/>
      <c r="XED66" s="1"/>
      <c r="XEE66" s="1"/>
      <c r="XEF66" s="1"/>
      <c r="XEG66" s="1"/>
      <c r="XEH66" s="1"/>
      <c r="XEI66" s="1"/>
      <c r="XEJ66" s="1"/>
      <c r="XEK66" s="1"/>
      <c r="XEL66" s="1"/>
      <c r="XEM66" s="1"/>
      <c r="XEN66" s="1"/>
      <c r="XEO66" s="1"/>
      <c r="XEP66" s="1"/>
      <c r="XEQ66" s="1"/>
      <c r="XER66" s="1"/>
      <c r="XES66" s="1"/>
      <c r="XET66" s="1"/>
      <c r="XEU66" s="1"/>
      <c r="XEV66" s="1"/>
      <c r="XEW66" s="1"/>
      <c r="XEX66" s="1"/>
      <c r="XEY66" s="1"/>
    </row>
    <row r="67" spans="1:16379" x14ac:dyDescent="0.25">
      <c r="A67" s="24"/>
      <c r="B67" s="31" t="s">
        <v>191</v>
      </c>
      <c r="C67" s="31" t="s">
        <v>52</v>
      </c>
      <c r="D67" s="29">
        <v>1</v>
      </c>
      <c r="E67" s="29"/>
      <c r="F67" s="29">
        <f t="shared" ref="F67:F70" si="41">D67*E67</f>
        <v>0</v>
      </c>
      <c r="G67" s="29"/>
      <c r="H67" s="29">
        <f t="shared" ref="H67:H70" si="42">D67*G67</f>
        <v>0</v>
      </c>
      <c r="I67" s="29">
        <f t="shared" ref="I67:I70" si="43">E67+G67</f>
        <v>0</v>
      </c>
      <c r="J67" s="29">
        <f>F67+H67</f>
        <v>0</v>
      </c>
      <c r="K67" s="32"/>
    </row>
    <row r="68" spans="1:16379" x14ac:dyDescent="0.25">
      <c r="A68" s="24"/>
      <c r="B68" s="31" t="s">
        <v>142</v>
      </c>
      <c r="C68" s="31" t="s">
        <v>52</v>
      </c>
      <c r="D68" s="29">
        <v>1</v>
      </c>
      <c r="E68" s="29"/>
      <c r="F68" s="29">
        <f t="shared" ref="F68" si="44">D68*E68</f>
        <v>0</v>
      </c>
      <c r="G68" s="29"/>
      <c r="H68" s="29">
        <f t="shared" ref="H68" si="45">D68*G68</f>
        <v>0</v>
      </c>
      <c r="I68" s="29">
        <f t="shared" ref="I68" si="46">E68+G68</f>
        <v>0</v>
      </c>
      <c r="J68" s="29">
        <f>F68+H68</f>
        <v>0</v>
      </c>
      <c r="K68" s="32"/>
    </row>
    <row r="69" spans="1:16379" x14ac:dyDescent="0.25">
      <c r="A69" s="24"/>
      <c r="B69" s="31" t="s">
        <v>177</v>
      </c>
      <c r="C69" s="31" t="s">
        <v>52</v>
      </c>
      <c r="D69" s="37">
        <v>1</v>
      </c>
      <c r="E69" s="37"/>
      <c r="F69" s="29">
        <f t="shared" si="41"/>
        <v>0</v>
      </c>
      <c r="G69" s="37"/>
      <c r="H69" s="29">
        <f t="shared" si="42"/>
        <v>0</v>
      </c>
      <c r="I69" s="29">
        <f t="shared" si="43"/>
        <v>0</v>
      </c>
      <c r="J69" s="29">
        <f t="shared" ref="J69:J70" si="47">F69+H69</f>
        <v>0</v>
      </c>
      <c r="K69" s="3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</row>
    <row r="70" spans="1:16379" x14ac:dyDescent="0.25">
      <c r="A70" s="24"/>
      <c r="B70" s="31" t="s">
        <v>178</v>
      </c>
      <c r="C70" s="31" t="s">
        <v>52</v>
      </c>
      <c r="D70" s="37">
        <v>4</v>
      </c>
      <c r="E70" s="37"/>
      <c r="F70" s="29">
        <f t="shared" si="41"/>
        <v>0</v>
      </c>
      <c r="G70" s="37"/>
      <c r="H70" s="29">
        <f t="shared" si="42"/>
        <v>0</v>
      </c>
      <c r="I70" s="29">
        <f t="shared" si="43"/>
        <v>0</v>
      </c>
      <c r="J70" s="29">
        <f t="shared" si="47"/>
        <v>0</v>
      </c>
      <c r="K70" s="3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"/>
    </row>
    <row r="71" spans="1:16379" x14ac:dyDescent="0.25">
      <c r="A71" s="24"/>
      <c r="B71" s="24" t="s">
        <v>125</v>
      </c>
      <c r="C71" s="24"/>
      <c r="D71" s="24"/>
      <c r="E71" s="24"/>
      <c r="F71" s="24"/>
      <c r="G71" s="24"/>
      <c r="H71" s="24"/>
      <c r="I71" s="24"/>
      <c r="J71" s="24"/>
      <c r="K71" s="24"/>
    </row>
    <row r="72" spans="1:16379" ht="22.5" x14ac:dyDescent="0.25">
      <c r="A72" s="24"/>
      <c r="B72" s="27" t="s">
        <v>192</v>
      </c>
      <c r="C72" s="31" t="s">
        <v>52</v>
      </c>
      <c r="D72" s="29">
        <v>1</v>
      </c>
      <c r="E72" s="29"/>
      <c r="F72" s="29">
        <f t="shared" ref="F72" si="48">D72*E72</f>
        <v>0</v>
      </c>
      <c r="G72" s="29"/>
      <c r="H72" s="29">
        <f t="shared" ref="H72" si="49">D72*G72</f>
        <v>0</v>
      </c>
      <c r="I72" s="29">
        <f t="shared" ref="I72" si="50">E72+G72</f>
        <v>0</v>
      </c>
      <c r="J72" s="29">
        <f>F72+H72</f>
        <v>0</v>
      </c>
      <c r="K72" s="32"/>
    </row>
    <row r="73" spans="1:16379" x14ac:dyDescent="0.25">
      <c r="A73" s="24" t="s">
        <v>7</v>
      </c>
      <c r="B73" s="35" t="s">
        <v>123</v>
      </c>
      <c r="C73" s="35" t="s">
        <v>7</v>
      </c>
      <c r="D73" s="36"/>
      <c r="E73" s="36"/>
      <c r="F73" s="36"/>
      <c r="G73" s="36"/>
      <c r="H73" s="36"/>
      <c r="I73" s="36"/>
      <c r="J73" s="36"/>
      <c r="K73" s="24"/>
    </row>
    <row r="74" spans="1:16379" x14ac:dyDescent="0.25">
      <c r="A74" s="24"/>
      <c r="B74" s="31" t="s">
        <v>179</v>
      </c>
      <c r="C74" s="31" t="s">
        <v>52</v>
      </c>
      <c r="D74" s="29">
        <v>3</v>
      </c>
      <c r="E74" s="29"/>
      <c r="F74" s="29">
        <f t="shared" ref="F74" si="51">D74*E74</f>
        <v>0</v>
      </c>
      <c r="G74" s="29"/>
      <c r="H74" s="29">
        <f t="shared" ref="H74" si="52">D74*G74</f>
        <v>0</v>
      </c>
      <c r="I74" s="29">
        <f t="shared" ref="I74" si="53">E74+G74</f>
        <v>0</v>
      </c>
      <c r="J74" s="29">
        <f>F74+H74</f>
        <v>0</v>
      </c>
      <c r="K74" s="32"/>
    </row>
    <row r="75" spans="1:16379" x14ac:dyDescent="0.25">
      <c r="A75" s="24"/>
      <c r="B75" s="31" t="s">
        <v>193</v>
      </c>
      <c r="C75" s="31" t="s">
        <v>52</v>
      </c>
      <c r="D75" s="29">
        <v>8</v>
      </c>
      <c r="E75" s="29"/>
      <c r="F75" s="29">
        <f t="shared" ref="F75" si="54">D75*E75</f>
        <v>0</v>
      </c>
      <c r="G75" s="29"/>
      <c r="H75" s="29">
        <f t="shared" ref="H75" si="55">D75*G75</f>
        <v>0</v>
      </c>
      <c r="I75" s="29">
        <f t="shared" ref="I75" si="56">E75+G75</f>
        <v>0</v>
      </c>
      <c r="J75" s="29">
        <f>F75+H75</f>
        <v>0</v>
      </c>
      <c r="K75" s="32"/>
    </row>
    <row r="76" spans="1:16379" x14ac:dyDescent="0.25">
      <c r="A76" s="24" t="s">
        <v>7</v>
      </c>
      <c r="B76" s="35" t="s">
        <v>126</v>
      </c>
      <c r="C76" s="35" t="s">
        <v>7</v>
      </c>
      <c r="D76" s="36"/>
      <c r="E76" s="36"/>
      <c r="F76" s="36"/>
      <c r="G76" s="36"/>
      <c r="H76" s="36"/>
      <c r="I76" s="36"/>
      <c r="J76" s="36"/>
      <c r="K76" s="24"/>
    </row>
    <row r="77" spans="1:16379" x14ac:dyDescent="0.25">
      <c r="A77" s="24" t="s">
        <v>7</v>
      </c>
      <c r="B77" s="31" t="s">
        <v>180</v>
      </c>
      <c r="C77" s="31" t="s">
        <v>52</v>
      </c>
      <c r="D77" s="37">
        <v>12</v>
      </c>
      <c r="E77" s="37"/>
      <c r="F77" s="37">
        <f>D77*E77</f>
        <v>0</v>
      </c>
      <c r="G77" s="37"/>
      <c r="H77" s="37">
        <f>D77*G77</f>
        <v>0</v>
      </c>
      <c r="I77" s="37">
        <f t="shared" ref="I77:J79" si="57">E77+G77</f>
        <v>0</v>
      </c>
      <c r="J77" s="37">
        <f t="shared" si="57"/>
        <v>0</v>
      </c>
      <c r="K77" s="28"/>
    </row>
    <row r="78" spans="1:16379" x14ac:dyDescent="0.25">
      <c r="A78" s="24" t="s">
        <v>7</v>
      </c>
      <c r="B78" s="31" t="s">
        <v>124</v>
      </c>
      <c r="C78" s="31" t="s">
        <v>52</v>
      </c>
      <c r="D78" s="37">
        <v>24</v>
      </c>
      <c r="E78" s="37"/>
      <c r="F78" s="37">
        <f>D78*E78</f>
        <v>0</v>
      </c>
      <c r="G78" s="37"/>
      <c r="H78" s="37">
        <f>D78*G78</f>
        <v>0</v>
      </c>
      <c r="I78" s="37">
        <f t="shared" si="57"/>
        <v>0</v>
      </c>
      <c r="J78" s="37">
        <f t="shared" si="57"/>
        <v>0</v>
      </c>
      <c r="K78" s="28"/>
    </row>
    <row r="79" spans="1:16379" x14ac:dyDescent="0.25">
      <c r="A79" s="24"/>
      <c r="B79" s="31" t="s">
        <v>199</v>
      </c>
      <c r="C79" s="31" t="s">
        <v>52</v>
      </c>
      <c r="D79" s="37">
        <v>4</v>
      </c>
      <c r="E79" s="37"/>
      <c r="F79" s="37">
        <f>D79*E79</f>
        <v>0</v>
      </c>
      <c r="G79" s="37"/>
      <c r="H79" s="37">
        <f>D79*G79</f>
        <v>0</v>
      </c>
      <c r="I79" s="37">
        <f t="shared" si="57"/>
        <v>0</v>
      </c>
      <c r="J79" s="37">
        <f t="shared" si="57"/>
        <v>0</v>
      </c>
      <c r="K79" s="28"/>
    </row>
    <row r="80" spans="1:16379" x14ac:dyDescent="0.25">
      <c r="A80" s="24" t="s">
        <v>7</v>
      </c>
      <c r="B80" s="35" t="s">
        <v>141</v>
      </c>
      <c r="C80" s="35" t="s">
        <v>7</v>
      </c>
      <c r="D80" s="36"/>
      <c r="E80" s="36"/>
      <c r="F80" s="36"/>
      <c r="G80" s="36"/>
      <c r="H80" s="36"/>
      <c r="I80" s="36"/>
      <c r="J80" s="36"/>
      <c r="K80" s="24"/>
    </row>
    <row r="81" spans="1:11" x14ac:dyDescent="0.25">
      <c r="A81" s="24"/>
      <c r="B81" s="31" t="s">
        <v>194</v>
      </c>
      <c r="C81" s="31" t="s">
        <v>52</v>
      </c>
      <c r="D81" s="37">
        <v>16</v>
      </c>
      <c r="E81" s="37"/>
      <c r="F81" s="37">
        <f>D81*E81</f>
        <v>0</v>
      </c>
      <c r="G81" s="37"/>
      <c r="H81" s="37">
        <f>D81*G81</f>
        <v>0</v>
      </c>
      <c r="I81" s="37">
        <f>E81+G81</f>
        <v>0</v>
      </c>
      <c r="J81" s="37">
        <f>F81+H81</f>
        <v>0</v>
      </c>
      <c r="K81" s="28"/>
    </row>
    <row r="82" spans="1:11" ht="16.5" x14ac:dyDescent="0.3">
      <c r="A82" s="21" t="s">
        <v>7</v>
      </c>
      <c r="B82" s="21" t="s">
        <v>64</v>
      </c>
      <c r="C82" s="21" t="s">
        <v>7</v>
      </c>
      <c r="D82" s="22"/>
      <c r="E82" s="22"/>
      <c r="F82" s="22">
        <f>SUM(F66:F78)</f>
        <v>0</v>
      </c>
      <c r="G82" s="22"/>
      <c r="H82" s="22">
        <f>SUM(H66:H78)</f>
        <v>0</v>
      </c>
      <c r="I82" s="22"/>
      <c r="J82" s="22">
        <f>SUM(J67:J78)</f>
        <v>0</v>
      </c>
      <c r="K82" s="21" t="s">
        <v>7</v>
      </c>
    </row>
    <row r="83" spans="1:11" ht="16.5" x14ac:dyDescent="0.3">
      <c r="A83" s="38" t="s">
        <v>7</v>
      </c>
      <c r="B83" s="38" t="s">
        <v>65</v>
      </c>
      <c r="C83" s="38" t="s">
        <v>7</v>
      </c>
      <c r="D83" s="39"/>
      <c r="E83" s="39"/>
      <c r="F83" s="39"/>
      <c r="G83" s="39"/>
      <c r="H83" s="39"/>
      <c r="I83" s="39"/>
      <c r="J83" s="39"/>
      <c r="K83" s="38" t="s">
        <v>7</v>
      </c>
    </row>
    <row r="84" spans="1:11" x14ac:dyDescent="0.25">
      <c r="A84" s="24" t="s">
        <v>7</v>
      </c>
      <c r="B84" s="24" t="s">
        <v>66</v>
      </c>
      <c r="C84" s="24" t="s">
        <v>7</v>
      </c>
      <c r="D84" s="25"/>
      <c r="E84" s="25"/>
      <c r="F84" s="25"/>
      <c r="G84" s="25"/>
      <c r="H84" s="25"/>
      <c r="I84" s="25"/>
      <c r="J84" s="25"/>
      <c r="K84" s="24" t="s">
        <v>7</v>
      </c>
    </row>
    <row r="85" spans="1:11" x14ac:dyDescent="0.25">
      <c r="A85" s="24" t="s">
        <v>7</v>
      </c>
      <c r="B85" s="31" t="s">
        <v>67</v>
      </c>
      <c r="C85" s="28" t="s">
        <v>68</v>
      </c>
      <c r="D85" s="29">
        <v>144</v>
      </c>
      <c r="E85" s="29"/>
      <c r="F85" s="29">
        <f t="shared" ref="F85:F91" si="58">D85*E85</f>
        <v>0</v>
      </c>
      <c r="G85" s="29"/>
      <c r="H85" s="29">
        <f t="shared" ref="H85:H91" si="59">D85*G85</f>
        <v>0</v>
      </c>
      <c r="I85" s="29">
        <f>E85+G85</f>
        <v>0</v>
      </c>
      <c r="J85" s="29">
        <f t="shared" ref="I85:J91" si="60">F85+H85</f>
        <v>0</v>
      </c>
      <c r="K85" s="28" t="s">
        <v>7</v>
      </c>
    </row>
    <row r="86" spans="1:11" x14ac:dyDescent="0.25">
      <c r="A86" s="24"/>
      <c r="B86" s="31" t="s">
        <v>127</v>
      </c>
      <c r="C86" s="28" t="s">
        <v>68</v>
      </c>
      <c r="D86" s="29">
        <v>180</v>
      </c>
      <c r="E86" s="29"/>
      <c r="F86" s="29">
        <f t="shared" si="58"/>
        <v>0</v>
      </c>
      <c r="G86" s="29"/>
      <c r="H86" s="29">
        <f t="shared" si="59"/>
        <v>0</v>
      </c>
      <c r="I86" s="29">
        <f t="shared" si="60"/>
        <v>0</v>
      </c>
      <c r="J86" s="29">
        <f t="shared" si="60"/>
        <v>0</v>
      </c>
      <c r="K86" s="28"/>
    </row>
    <row r="87" spans="1:11" x14ac:dyDescent="0.25">
      <c r="A87" s="24"/>
      <c r="B87" s="31" t="s">
        <v>128</v>
      </c>
      <c r="C87" s="28" t="s">
        <v>68</v>
      </c>
      <c r="D87" s="29">
        <v>37.5</v>
      </c>
      <c r="E87" s="29"/>
      <c r="F87" s="29">
        <f t="shared" si="58"/>
        <v>0</v>
      </c>
      <c r="G87" s="29"/>
      <c r="H87" s="29">
        <f t="shared" si="59"/>
        <v>0</v>
      </c>
      <c r="I87" s="29">
        <f t="shared" si="60"/>
        <v>0</v>
      </c>
      <c r="J87" s="29">
        <f t="shared" si="60"/>
        <v>0</v>
      </c>
      <c r="K87" s="28"/>
    </row>
    <row r="88" spans="1:11" x14ac:dyDescent="0.25">
      <c r="A88" s="24"/>
      <c r="B88" s="31" t="s">
        <v>131</v>
      </c>
      <c r="C88" s="28" t="s">
        <v>68</v>
      </c>
      <c r="D88" s="29">
        <v>50</v>
      </c>
      <c r="E88" s="29"/>
      <c r="F88" s="29">
        <f t="shared" si="58"/>
        <v>0</v>
      </c>
      <c r="G88" s="29"/>
      <c r="H88" s="29">
        <f t="shared" si="59"/>
        <v>0</v>
      </c>
      <c r="I88" s="29">
        <f t="shared" si="60"/>
        <v>0</v>
      </c>
      <c r="J88" s="29">
        <f t="shared" si="60"/>
        <v>0</v>
      </c>
      <c r="K88" s="28"/>
    </row>
    <row r="89" spans="1:11" x14ac:dyDescent="0.25">
      <c r="A89" s="24"/>
      <c r="B89" s="31" t="s">
        <v>129</v>
      </c>
      <c r="C89" s="28" t="s">
        <v>68</v>
      </c>
      <c r="D89" s="29">
        <v>10</v>
      </c>
      <c r="E89" s="29"/>
      <c r="F89" s="29">
        <f t="shared" si="58"/>
        <v>0</v>
      </c>
      <c r="G89" s="29"/>
      <c r="H89" s="29">
        <f t="shared" si="59"/>
        <v>0</v>
      </c>
      <c r="I89" s="29">
        <f t="shared" si="60"/>
        <v>0</v>
      </c>
      <c r="J89" s="29">
        <f t="shared" si="60"/>
        <v>0</v>
      </c>
      <c r="K89" s="28"/>
    </row>
    <row r="90" spans="1:11" x14ac:dyDescent="0.25">
      <c r="A90" s="24"/>
      <c r="B90" s="31" t="s">
        <v>148</v>
      </c>
      <c r="C90" s="28" t="s">
        <v>68</v>
      </c>
      <c r="D90" s="29">
        <v>55</v>
      </c>
      <c r="E90" s="29"/>
      <c r="F90" s="29">
        <f t="shared" ref="F90" si="61">D90*E90</f>
        <v>0</v>
      </c>
      <c r="G90" s="29"/>
      <c r="H90" s="29">
        <f t="shared" ref="H90" si="62">D90*G90</f>
        <v>0</v>
      </c>
      <c r="I90" s="29">
        <f t="shared" ref="I90" si="63">E90+G90</f>
        <v>0</v>
      </c>
      <c r="J90" s="29">
        <f t="shared" ref="J90" si="64">F90+H90</f>
        <v>0</v>
      </c>
      <c r="K90" s="28"/>
    </row>
    <row r="91" spans="1:11" x14ac:dyDescent="0.25">
      <c r="A91" s="24"/>
      <c r="B91" s="31" t="s">
        <v>147</v>
      </c>
      <c r="C91" s="28" t="s">
        <v>68</v>
      </c>
      <c r="D91" s="29">
        <v>12</v>
      </c>
      <c r="E91" s="29"/>
      <c r="F91" s="29">
        <f t="shared" si="58"/>
        <v>0</v>
      </c>
      <c r="G91" s="29"/>
      <c r="H91" s="29">
        <f t="shared" si="59"/>
        <v>0</v>
      </c>
      <c r="I91" s="29">
        <f t="shared" si="60"/>
        <v>0</v>
      </c>
      <c r="J91" s="29">
        <f t="shared" si="60"/>
        <v>0</v>
      </c>
      <c r="K91" s="28"/>
    </row>
    <row r="92" spans="1:11" x14ac:dyDescent="0.25">
      <c r="A92" s="24"/>
      <c r="B92" s="31" t="s">
        <v>130</v>
      </c>
      <c r="C92" s="28" t="s">
        <v>68</v>
      </c>
      <c r="D92" s="29">
        <v>20</v>
      </c>
      <c r="E92" s="40"/>
      <c r="F92" s="29">
        <f t="shared" ref="F92" si="65">D92*E92</f>
        <v>0</v>
      </c>
      <c r="G92" s="29"/>
      <c r="H92" s="29">
        <f t="shared" ref="H92" si="66">D92*G92</f>
        <v>0</v>
      </c>
      <c r="I92" s="29">
        <f t="shared" ref="I92" si="67">E92+G92</f>
        <v>0</v>
      </c>
      <c r="J92" s="29">
        <f t="shared" ref="J92" si="68">F92+H92</f>
        <v>0</v>
      </c>
      <c r="K92" s="28"/>
    </row>
    <row r="93" spans="1:11" x14ac:dyDescent="0.25">
      <c r="A93" s="24"/>
      <c r="B93" s="31" t="s">
        <v>145</v>
      </c>
      <c r="C93" s="28" t="s">
        <v>68</v>
      </c>
      <c r="D93" s="29">
        <v>150</v>
      </c>
      <c r="E93" s="40"/>
      <c r="F93" s="29">
        <f t="shared" ref="F93" si="69">D93*E93</f>
        <v>0</v>
      </c>
      <c r="G93" s="29"/>
      <c r="H93" s="29">
        <f t="shared" ref="H93" si="70">D93*G93</f>
        <v>0</v>
      </c>
      <c r="I93" s="29">
        <f t="shared" ref="I93" si="71">E93+G93</f>
        <v>0</v>
      </c>
      <c r="J93" s="29">
        <f t="shared" ref="J93" si="72">F93+H93</f>
        <v>0</v>
      </c>
      <c r="K93" s="28"/>
    </row>
    <row r="94" spans="1:11" x14ac:dyDescent="0.25">
      <c r="A94" s="24" t="s">
        <v>7</v>
      </c>
      <c r="B94" s="24" t="s">
        <v>69</v>
      </c>
      <c r="C94" s="24" t="s">
        <v>7</v>
      </c>
      <c r="D94" s="25"/>
      <c r="E94" s="25"/>
      <c r="F94" s="25"/>
      <c r="G94" s="25"/>
      <c r="H94" s="25"/>
      <c r="I94" s="25"/>
      <c r="J94" s="25"/>
      <c r="K94" s="24" t="s">
        <v>7</v>
      </c>
    </row>
    <row r="95" spans="1:11" x14ac:dyDescent="0.25">
      <c r="A95" s="24" t="s">
        <v>7</v>
      </c>
      <c r="B95" s="31" t="s">
        <v>146</v>
      </c>
      <c r="C95" s="28" t="s">
        <v>68</v>
      </c>
      <c r="D95" s="29">
        <v>16</v>
      </c>
      <c r="E95" s="29"/>
      <c r="F95" s="29">
        <f t="shared" ref="F95:F96" si="73">D95*E95</f>
        <v>0</v>
      </c>
      <c r="G95" s="29"/>
      <c r="H95" s="29">
        <f t="shared" ref="H95:H96" si="74">D95*G95</f>
        <v>0</v>
      </c>
      <c r="I95" s="29">
        <f t="shared" ref="I95:I96" si="75">E95+G95</f>
        <v>0</v>
      </c>
      <c r="J95" s="29">
        <f t="shared" ref="J95:J96" si="76">F95+H95</f>
        <v>0</v>
      </c>
      <c r="K95" s="28" t="s">
        <v>7</v>
      </c>
    </row>
    <row r="96" spans="1:11" x14ac:dyDescent="0.25">
      <c r="A96" s="24"/>
      <c r="B96" s="31" t="s">
        <v>114</v>
      </c>
      <c r="C96" s="28" t="s">
        <v>68</v>
      </c>
      <c r="D96" s="29">
        <v>7.5</v>
      </c>
      <c r="E96" s="29"/>
      <c r="F96" s="29">
        <f t="shared" si="73"/>
        <v>0</v>
      </c>
      <c r="G96" s="29"/>
      <c r="H96" s="29">
        <f t="shared" si="74"/>
        <v>0</v>
      </c>
      <c r="I96" s="29">
        <f t="shared" si="75"/>
        <v>0</v>
      </c>
      <c r="J96" s="29">
        <f t="shared" si="76"/>
        <v>0</v>
      </c>
      <c r="K96" s="28"/>
    </row>
    <row r="97" spans="1:11" x14ac:dyDescent="0.25">
      <c r="A97" s="24" t="s">
        <v>7</v>
      </c>
      <c r="B97" s="24" t="s">
        <v>70</v>
      </c>
      <c r="C97" s="24" t="s">
        <v>7</v>
      </c>
      <c r="D97" s="25"/>
      <c r="E97" s="25"/>
      <c r="F97" s="25"/>
      <c r="G97" s="25"/>
      <c r="H97" s="25"/>
      <c r="I97" s="25"/>
      <c r="J97" s="25"/>
      <c r="K97" s="24" t="s">
        <v>7</v>
      </c>
    </row>
    <row r="98" spans="1:11" x14ac:dyDescent="0.25">
      <c r="A98" s="24" t="s">
        <v>7</v>
      </c>
      <c r="B98" s="28" t="s">
        <v>71</v>
      </c>
      <c r="C98" s="28" t="s">
        <v>68</v>
      </c>
      <c r="D98" s="29">
        <v>45</v>
      </c>
      <c r="E98" s="29"/>
      <c r="F98" s="29">
        <f>D98*E98</f>
        <v>0</v>
      </c>
      <c r="G98" s="29"/>
      <c r="H98" s="29">
        <f>D98*G98</f>
        <v>0</v>
      </c>
      <c r="I98" s="29">
        <f t="shared" ref="I98:I103" si="77">E98+G98</f>
        <v>0</v>
      </c>
      <c r="J98" s="29">
        <f>F98+H98</f>
        <v>0</v>
      </c>
      <c r="K98" s="28" t="s">
        <v>7</v>
      </c>
    </row>
    <row r="99" spans="1:11" x14ac:dyDescent="0.25">
      <c r="A99" s="24" t="s">
        <v>7</v>
      </c>
      <c r="B99" s="28" t="s">
        <v>72</v>
      </c>
      <c r="C99" s="28" t="s">
        <v>61</v>
      </c>
      <c r="D99" s="29">
        <v>15</v>
      </c>
      <c r="E99" s="29"/>
      <c r="F99" s="29">
        <f>D99*E99</f>
        <v>0</v>
      </c>
      <c r="G99" s="29"/>
      <c r="H99" s="29">
        <f>D99*G99</f>
        <v>0</v>
      </c>
      <c r="I99" s="29">
        <f t="shared" si="77"/>
        <v>0</v>
      </c>
      <c r="J99" s="29">
        <f>F99+H99</f>
        <v>0</v>
      </c>
      <c r="K99" s="28" t="s">
        <v>7</v>
      </c>
    </row>
    <row r="100" spans="1:11" ht="15.75" customHeight="1" x14ac:dyDescent="0.25">
      <c r="A100" s="24"/>
      <c r="B100" s="28" t="s">
        <v>120</v>
      </c>
      <c r="C100" s="28" t="s">
        <v>68</v>
      </c>
      <c r="D100" s="29">
        <v>40</v>
      </c>
      <c r="E100" s="29"/>
      <c r="F100" s="29">
        <f>D100*E100</f>
        <v>0</v>
      </c>
      <c r="G100" s="29"/>
      <c r="H100" s="29">
        <f>D100*G100</f>
        <v>0</v>
      </c>
      <c r="I100" s="29">
        <f t="shared" ref="I100" si="78">E100+G100</f>
        <v>0</v>
      </c>
      <c r="J100" s="29">
        <f>F100+H100</f>
        <v>0</v>
      </c>
      <c r="K100" s="28"/>
    </row>
    <row r="101" spans="1:11" ht="15.75" customHeight="1" x14ac:dyDescent="0.25">
      <c r="A101" s="24"/>
      <c r="B101" s="28" t="s">
        <v>121</v>
      </c>
      <c r="C101" s="28" t="s">
        <v>52</v>
      </c>
      <c r="D101" s="29">
        <v>30</v>
      </c>
      <c r="E101" s="29"/>
      <c r="F101" s="29">
        <f>D101*E101</f>
        <v>0</v>
      </c>
      <c r="G101" s="29"/>
      <c r="H101" s="29">
        <f>D101*G101</f>
        <v>0</v>
      </c>
      <c r="I101" s="29">
        <f t="shared" ref="I101" si="79">E101+G101</f>
        <v>0</v>
      </c>
      <c r="J101" s="29">
        <f>F101+H101</f>
        <v>0</v>
      </c>
      <c r="K101" s="28"/>
    </row>
    <row r="102" spans="1:11" ht="15.75" customHeight="1" x14ac:dyDescent="0.25">
      <c r="A102" s="24" t="s">
        <v>7</v>
      </c>
      <c r="B102" s="24" t="s">
        <v>73</v>
      </c>
      <c r="C102" s="24" t="s">
        <v>7</v>
      </c>
      <c r="D102" s="25"/>
      <c r="E102" s="25"/>
      <c r="F102" s="25"/>
      <c r="G102" s="25"/>
      <c r="H102" s="25"/>
      <c r="I102" s="25"/>
      <c r="J102" s="25"/>
      <c r="K102" s="24" t="s">
        <v>7</v>
      </c>
    </row>
    <row r="103" spans="1:11" ht="15.75" customHeight="1" x14ac:dyDescent="0.25">
      <c r="A103" s="24" t="s">
        <v>7</v>
      </c>
      <c r="B103" s="28" t="s">
        <v>195</v>
      </c>
      <c r="C103" s="28" t="s">
        <v>68</v>
      </c>
      <c r="D103" s="29">
        <v>25</v>
      </c>
      <c r="E103" s="29"/>
      <c r="F103" s="29">
        <f>D103*E103</f>
        <v>0</v>
      </c>
      <c r="G103" s="29"/>
      <c r="H103" s="29">
        <f>D103*G103</f>
        <v>0</v>
      </c>
      <c r="I103" s="29">
        <f t="shared" si="77"/>
        <v>0</v>
      </c>
      <c r="J103" s="29">
        <f>F103+H103</f>
        <v>0</v>
      </c>
      <c r="K103" s="28" t="s">
        <v>7</v>
      </c>
    </row>
    <row r="104" spans="1:11" ht="15.75" customHeight="1" x14ac:dyDescent="0.25">
      <c r="A104" s="24"/>
      <c r="B104" s="28" t="s">
        <v>196</v>
      </c>
      <c r="C104" s="28" t="s">
        <v>68</v>
      </c>
      <c r="D104" s="29">
        <v>40</v>
      </c>
      <c r="E104" s="29"/>
      <c r="F104" s="29">
        <f>D104*E104</f>
        <v>0</v>
      </c>
      <c r="G104" s="29"/>
      <c r="H104" s="29">
        <f>D104*G104</f>
        <v>0</v>
      </c>
      <c r="I104" s="29">
        <f t="shared" ref="I104" si="80">E104+G104</f>
        <v>0</v>
      </c>
      <c r="J104" s="29">
        <f>F104+H104</f>
        <v>0</v>
      </c>
      <c r="K104" s="28"/>
    </row>
    <row r="105" spans="1:11" ht="15.75" customHeight="1" x14ac:dyDescent="0.25">
      <c r="A105" s="24" t="s">
        <v>7</v>
      </c>
      <c r="B105" s="24" t="s">
        <v>113</v>
      </c>
      <c r="C105" s="24" t="s">
        <v>7</v>
      </c>
      <c r="D105" s="25"/>
      <c r="E105" s="25"/>
      <c r="F105" s="25"/>
      <c r="G105" s="25"/>
      <c r="H105" s="25"/>
      <c r="I105" s="25"/>
      <c r="J105" s="25"/>
      <c r="K105" s="24" t="s">
        <v>7</v>
      </c>
    </row>
    <row r="106" spans="1:11" ht="15.75" customHeight="1" x14ac:dyDescent="0.25">
      <c r="A106" s="24" t="s">
        <v>7</v>
      </c>
      <c r="B106" s="28" t="s">
        <v>198</v>
      </c>
      <c r="C106" s="28" t="s">
        <v>68</v>
      </c>
      <c r="D106" s="29">
        <v>90</v>
      </c>
      <c r="E106" s="29"/>
      <c r="F106" s="29">
        <f>D106*E106</f>
        <v>0</v>
      </c>
      <c r="G106" s="29"/>
      <c r="H106" s="29">
        <f>D106*G106</f>
        <v>0</v>
      </c>
      <c r="I106" s="29">
        <f>E106+G106</f>
        <v>0</v>
      </c>
      <c r="J106" s="29">
        <f>F106+H106</f>
        <v>0</v>
      </c>
      <c r="K106" s="28" t="s">
        <v>7</v>
      </c>
    </row>
    <row r="107" spans="1:11" ht="15.75" customHeight="1" x14ac:dyDescent="0.25">
      <c r="A107" s="24" t="s">
        <v>7</v>
      </c>
      <c r="B107" s="28" t="s">
        <v>197</v>
      </c>
      <c r="C107" s="28" t="s">
        <v>68</v>
      </c>
      <c r="D107" s="29">
        <v>30</v>
      </c>
      <c r="E107" s="29"/>
      <c r="F107" s="29">
        <f>D107*E107</f>
        <v>0</v>
      </c>
      <c r="G107" s="29"/>
      <c r="H107" s="29">
        <f>D107*G107</f>
        <v>0</v>
      </c>
      <c r="I107" s="29">
        <f>E107+G107</f>
        <v>0</v>
      </c>
      <c r="J107" s="29">
        <f>F107+H107</f>
        <v>0</v>
      </c>
      <c r="K107" s="28" t="s">
        <v>7</v>
      </c>
    </row>
    <row r="108" spans="1:11" ht="15.75" customHeight="1" x14ac:dyDescent="0.25">
      <c r="A108" s="24" t="s">
        <v>7</v>
      </c>
      <c r="B108" s="24" t="s">
        <v>74</v>
      </c>
      <c r="C108" s="24" t="s">
        <v>7</v>
      </c>
      <c r="D108" s="25"/>
      <c r="E108" s="25"/>
      <c r="F108" s="25"/>
      <c r="G108" s="25"/>
      <c r="H108" s="25"/>
      <c r="I108" s="25"/>
      <c r="J108" s="25"/>
      <c r="K108" s="24" t="s">
        <v>7</v>
      </c>
    </row>
    <row r="109" spans="1:11" x14ac:dyDescent="0.25">
      <c r="A109" s="24" t="s">
        <v>7</v>
      </c>
      <c r="B109" s="28" t="s">
        <v>118</v>
      </c>
      <c r="C109" s="28" t="s">
        <v>52</v>
      </c>
      <c r="D109" s="29">
        <v>1</v>
      </c>
      <c r="E109" s="29"/>
      <c r="F109" s="29">
        <f t="shared" ref="F109:F114" si="81">D109*E109</f>
        <v>0</v>
      </c>
      <c r="G109" s="29"/>
      <c r="H109" s="29">
        <f t="shared" ref="H109:H114" si="82">D109*G109</f>
        <v>0</v>
      </c>
      <c r="I109" s="29">
        <f t="shared" ref="I109" si="83">E109+G109</f>
        <v>0</v>
      </c>
      <c r="J109" s="29">
        <f t="shared" ref="J109:J114" si="84">F109+H109</f>
        <v>0</v>
      </c>
      <c r="K109" s="28" t="s">
        <v>7</v>
      </c>
    </row>
    <row r="110" spans="1:11" x14ac:dyDescent="0.25">
      <c r="A110" s="24"/>
      <c r="B110" s="28" t="s">
        <v>138</v>
      </c>
      <c r="C110" s="28" t="s">
        <v>52</v>
      </c>
      <c r="D110" s="29">
        <v>1</v>
      </c>
      <c r="E110" s="29"/>
      <c r="F110" s="29">
        <f t="shared" si="81"/>
        <v>0</v>
      </c>
      <c r="G110" s="29"/>
      <c r="H110" s="29">
        <f t="shared" si="82"/>
        <v>0</v>
      </c>
      <c r="I110" s="29">
        <f t="shared" ref="I110:I112" si="85">E110+G110</f>
        <v>0</v>
      </c>
      <c r="J110" s="29">
        <f t="shared" si="84"/>
        <v>0</v>
      </c>
      <c r="K110" s="28"/>
    </row>
    <row r="111" spans="1:11" x14ac:dyDescent="0.25">
      <c r="A111" s="24"/>
      <c r="B111" s="28" t="s">
        <v>139</v>
      </c>
      <c r="C111" s="28" t="s">
        <v>52</v>
      </c>
      <c r="D111" s="29">
        <v>2</v>
      </c>
      <c r="E111" s="29"/>
      <c r="F111" s="29">
        <f t="shared" si="81"/>
        <v>0</v>
      </c>
      <c r="G111" s="29"/>
      <c r="H111" s="29">
        <f t="shared" si="82"/>
        <v>0</v>
      </c>
      <c r="I111" s="29">
        <f t="shared" si="85"/>
        <v>0</v>
      </c>
      <c r="J111" s="29">
        <f t="shared" si="84"/>
        <v>0</v>
      </c>
      <c r="K111" s="28"/>
    </row>
    <row r="112" spans="1:11" x14ac:dyDescent="0.25">
      <c r="A112" s="24"/>
      <c r="B112" s="28" t="s">
        <v>140</v>
      </c>
      <c r="C112" s="28" t="s">
        <v>52</v>
      </c>
      <c r="D112" s="29">
        <v>6</v>
      </c>
      <c r="E112" s="29"/>
      <c r="F112" s="29">
        <f t="shared" si="81"/>
        <v>0</v>
      </c>
      <c r="G112" s="29"/>
      <c r="H112" s="29">
        <f t="shared" si="82"/>
        <v>0</v>
      </c>
      <c r="I112" s="29">
        <f t="shared" si="85"/>
        <v>0</v>
      </c>
      <c r="J112" s="29">
        <f t="shared" si="84"/>
        <v>0</v>
      </c>
      <c r="K112" s="28"/>
    </row>
    <row r="113" spans="1:11" x14ac:dyDescent="0.25">
      <c r="A113" s="24"/>
      <c r="B113" s="28" t="s">
        <v>183</v>
      </c>
      <c r="C113" s="28" t="s">
        <v>52</v>
      </c>
      <c r="D113" s="29">
        <v>1</v>
      </c>
      <c r="E113" s="29"/>
      <c r="F113" s="29">
        <f t="shared" si="81"/>
        <v>0</v>
      </c>
      <c r="G113" s="29"/>
      <c r="H113" s="29">
        <f t="shared" si="82"/>
        <v>0</v>
      </c>
      <c r="I113" s="29">
        <f t="shared" ref="I113" si="86">E113+G113</f>
        <v>0</v>
      </c>
      <c r="J113" s="29">
        <f t="shared" si="84"/>
        <v>0</v>
      </c>
      <c r="K113" s="28"/>
    </row>
    <row r="114" spans="1:11" x14ac:dyDescent="0.25">
      <c r="A114" s="24"/>
      <c r="B114" s="28" t="s">
        <v>143</v>
      </c>
      <c r="C114" s="28" t="s">
        <v>52</v>
      </c>
      <c r="D114" s="29">
        <v>4</v>
      </c>
      <c r="E114" s="29"/>
      <c r="F114" s="29">
        <f t="shared" si="81"/>
        <v>0</v>
      </c>
      <c r="G114" s="29"/>
      <c r="H114" s="29">
        <f t="shared" si="82"/>
        <v>0</v>
      </c>
      <c r="I114" s="29">
        <f t="shared" ref="I114" si="87">E114+G114</f>
        <v>0</v>
      </c>
      <c r="J114" s="29">
        <f t="shared" si="84"/>
        <v>0</v>
      </c>
      <c r="K114" s="28"/>
    </row>
    <row r="115" spans="1:11" x14ac:dyDescent="0.25">
      <c r="A115" s="24" t="s">
        <v>7</v>
      </c>
      <c r="B115" s="24" t="s">
        <v>75</v>
      </c>
      <c r="C115" s="24" t="s">
        <v>7</v>
      </c>
      <c r="D115" s="25"/>
      <c r="E115" s="25"/>
      <c r="F115" s="25"/>
      <c r="G115" s="25"/>
      <c r="H115" s="25"/>
      <c r="I115" s="25"/>
      <c r="J115" s="25"/>
      <c r="K115" s="24" t="s">
        <v>7</v>
      </c>
    </row>
    <row r="116" spans="1:11" x14ac:dyDescent="0.25">
      <c r="A116" s="24"/>
      <c r="B116" s="28" t="s">
        <v>112</v>
      </c>
      <c r="C116" s="28" t="s">
        <v>52</v>
      </c>
      <c r="D116" s="29">
        <v>1</v>
      </c>
      <c r="E116" s="29"/>
      <c r="F116" s="29">
        <f>D116*E116</f>
        <v>0</v>
      </c>
      <c r="G116" s="29"/>
      <c r="H116" s="29">
        <f>D116*G116</f>
        <v>0</v>
      </c>
      <c r="I116" s="29">
        <f>E116+G116</f>
        <v>0</v>
      </c>
      <c r="J116" s="29">
        <f>F116+H116</f>
        <v>0</v>
      </c>
      <c r="K116" s="41"/>
    </row>
    <row r="117" spans="1:11" x14ac:dyDescent="0.25">
      <c r="A117" s="24" t="s">
        <v>7</v>
      </c>
      <c r="B117" s="28" t="s">
        <v>111</v>
      </c>
      <c r="C117" s="28" t="s">
        <v>76</v>
      </c>
      <c r="D117" s="29">
        <v>8</v>
      </c>
      <c r="E117" s="29"/>
      <c r="F117" s="29">
        <f>D117*E117</f>
        <v>0</v>
      </c>
      <c r="G117" s="29"/>
      <c r="H117" s="29">
        <f>D117*G117</f>
        <v>0</v>
      </c>
      <c r="I117" s="29">
        <f t="shared" ref="I117:I118" si="88">E117+G117</f>
        <v>0</v>
      </c>
      <c r="J117" s="29">
        <f>F117+H117</f>
        <v>0</v>
      </c>
      <c r="K117" s="28" t="s">
        <v>7</v>
      </c>
    </row>
    <row r="118" spans="1:11" x14ac:dyDescent="0.25">
      <c r="A118" s="24" t="s">
        <v>7</v>
      </c>
      <c r="B118" s="28" t="s">
        <v>184</v>
      </c>
      <c r="C118" s="28" t="s">
        <v>76</v>
      </c>
      <c r="D118" s="29">
        <v>12</v>
      </c>
      <c r="E118" s="29"/>
      <c r="F118" s="29">
        <f>D118*E118</f>
        <v>0</v>
      </c>
      <c r="G118" s="29"/>
      <c r="H118" s="29">
        <f>D118*G118</f>
        <v>0</v>
      </c>
      <c r="I118" s="29">
        <f t="shared" si="88"/>
        <v>0</v>
      </c>
      <c r="J118" s="29">
        <f>F118+H118</f>
        <v>0</v>
      </c>
      <c r="K118" s="28" t="s">
        <v>7</v>
      </c>
    </row>
    <row r="119" spans="1:11" x14ac:dyDescent="0.25">
      <c r="A119" s="24"/>
      <c r="B119" s="28" t="s">
        <v>132</v>
      </c>
      <c r="C119" s="28" t="s">
        <v>61</v>
      </c>
      <c r="D119" s="29">
        <v>2</v>
      </c>
      <c r="E119" s="29"/>
      <c r="F119" s="29">
        <f>D119*E119</f>
        <v>0</v>
      </c>
      <c r="G119" s="29"/>
      <c r="H119" s="29">
        <f>D119*G119</f>
        <v>0</v>
      </c>
      <c r="I119" s="29">
        <f t="shared" ref="I119" si="89">E119+G119</f>
        <v>0</v>
      </c>
      <c r="J119" s="29">
        <f>F119+H119</f>
        <v>0</v>
      </c>
      <c r="K119" s="28"/>
    </row>
    <row r="120" spans="1:11" x14ac:dyDescent="0.25">
      <c r="A120" s="24" t="s">
        <v>7</v>
      </c>
      <c r="B120" s="24" t="s">
        <v>77</v>
      </c>
      <c r="C120" s="24" t="s">
        <v>7</v>
      </c>
      <c r="D120" s="25"/>
      <c r="E120" s="25"/>
      <c r="F120" s="25"/>
      <c r="G120" s="25"/>
      <c r="H120" s="25"/>
      <c r="I120" s="25"/>
      <c r="J120" s="25"/>
      <c r="K120" s="24" t="s">
        <v>7</v>
      </c>
    </row>
    <row r="121" spans="1:11" x14ac:dyDescent="0.25">
      <c r="A121" s="24" t="s">
        <v>7</v>
      </c>
      <c r="B121" s="28" t="s">
        <v>185</v>
      </c>
      <c r="C121" s="28" t="s">
        <v>76</v>
      </c>
      <c r="D121" s="29">
        <v>8</v>
      </c>
      <c r="E121" s="29"/>
      <c r="F121" s="29">
        <f>D121*E121</f>
        <v>0</v>
      </c>
      <c r="G121" s="29"/>
      <c r="H121" s="29">
        <f>D121*G121</f>
        <v>0</v>
      </c>
      <c r="I121" s="29">
        <f t="shared" ref="I121:I123" si="90">E121+G121</f>
        <v>0</v>
      </c>
      <c r="J121" s="29">
        <f>F121+H121</f>
        <v>0</v>
      </c>
      <c r="K121" s="28" t="s">
        <v>7</v>
      </c>
    </row>
    <row r="122" spans="1:11" x14ac:dyDescent="0.25">
      <c r="A122" s="24" t="s">
        <v>7</v>
      </c>
      <c r="B122" s="28" t="s">
        <v>78</v>
      </c>
      <c r="C122" s="28" t="s">
        <v>76</v>
      </c>
      <c r="D122" s="29">
        <v>8</v>
      </c>
      <c r="E122" s="29"/>
      <c r="F122" s="29">
        <f>D122*E122</f>
        <v>0</v>
      </c>
      <c r="G122" s="29"/>
      <c r="H122" s="29">
        <f>D122*G122</f>
        <v>0</v>
      </c>
      <c r="I122" s="29">
        <f t="shared" si="90"/>
        <v>0</v>
      </c>
      <c r="J122" s="29">
        <f>F122+H122</f>
        <v>0</v>
      </c>
      <c r="K122" s="28" t="s">
        <v>7</v>
      </c>
    </row>
    <row r="123" spans="1:11" x14ac:dyDescent="0.25">
      <c r="A123" s="24" t="s">
        <v>7</v>
      </c>
      <c r="B123" s="28" t="s">
        <v>60</v>
      </c>
      <c r="C123" s="28" t="s">
        <v>52</v>
      </c>
      <c r="D123" s="29">
        <v>1</v>
      </c>
      <c r="E123" s="29"/>
      <c r="F123" s="29">
        <f>D123*E123</f>
        <v>0</v>
      </c>
      <c r="G123" s="29"/>
      <c r="H123" s="29">
        <f>D123*G123</f>
        <v>0</v>
      </c>
      <c r="I123" s="29">
        <f t="shared" si="90"/>
        <v>0</v>
      </c>
      <c r="J123" s="29">
        <f>F123+H123</f>
        <v>0</v>
      </c>
      <c r="K123" s="28" t="s">
        <v>7</v>
      </c>
    </row>
    <row r="124" spans="1:11" ht="16.5" x14ac:dyDescent="0.3">
      <c r="A124" s="38" t="s">
        <v>7</v>
      </c>
      <c r="B124" s="38" t="s">
        <v>79</v>
      </c>
      <c r="C124" s="38" t="s">
        <v>7</v>
      </c>
      <c r="D124" s="39"/>
      <c r="E124" s="39"/>
      <c r="F124" s="39">
        <f>SUM(F84:F123)</f>
        <v>0</v>
      </c>
      <c r="G124" s="39"/>
      <c r="H124" s="39">
        <f>SUM(H84:H123)</f>
        <v>0</v>
      </c>
      <c r="I124" s="39"/>
      <c r="J124" s="39">
        <f>SUM(J84:J123)</f>
        <v>0</v>
      </c>
      <c r="K124" s="38" t="s">
        <v>7</v>
      </c>
    </row>
  </sheetData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Parametry</vt:lpstr>
      <vt:lpstr>Rekapitulace</vt:lpstr>
      <vt:lpstr>Rozpočet</vt:lpstr>
    </vt:vector>
  </TitlesOfParts>
  <Company>EVC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Jiří Čtvrtečka</cp:lastModifiedBy>
  <cp:lastPrinted>2017-08-03T12:51:34Z</cp:lastPrinted>
  <dcterms:created xsi:type="dcterms:W3CDTF">2014-01-13T07:46:54Z</dcterms:created>
  <dcterms:modified xsi:type="dcterms:W3CDTF">2018-06-08T11:51:22Z</dcterms:modified>
</cp:coreProperties>
</file>