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i list" sheetId="1" r:id="rId1"/>
    <sheet name="Zadání" sheetId="2" r:id="rId2"/>
  </sheets>
  <definedNames>
    <definedName name="_xlnm.Print_Titles" localSheetId="1">'Zadání'!$1:$11</definedName>
    <definedName name="_xlnm.Print_Area" localSheetId="0">'Kryci list'!$A$1:$R$42</definedName>
  </definedNames>
  <calcPr fullCalcOnLoad="1"/>
</workbook>
</file>

<file path=xl/sharedStrings.xml><?xml version="1.0" encoding="utf-8"?>
<sst xmlns="http://schemas.openxmlformats.org/spreadsheetml/2006/main" count="365" uniqueCount="241">
  <si>
    <t>Uherský Brod</t>
  </si>
  <si>
    <t>1</t>
  </si>
  <si>
    <t>8</t>
  </si>
  <si>
    <t>2</t>
  </si>
  <si>
    <t>3</t>
  </si>
  <si>
    <t>4</t>
  </si>
  <si>
    <t>5</t>
  </si>
  <si>
    <t xml:space="preserve">Ostatní   </t>
  </si>
  <si>
    <t>6</t>
  </si>
  <si>
    <t>7</t>
  </si>
  <si>
    <t>%</t>
  </si>
  <si>
    <t>ZADÁNÍ</t>
  </si>
  <si>
    <t xml:space="preserve">Stavba: </t>
  </si>
  <si>
    <t xml:space="preserve">Objekt: </t>
  </si>
  <si>
    <t xml:space="preserve">Objednatel: </t>
  </si>
  <si>
    <t xml:space="preserve">Zhotovitel: </t>
  </si>
  <si>
    <t xml:space="preserve">Zpracoval: </t>
  </si>
  <si>
    <t xml:space="preserve">Místo: </t>
  </si>
  <si>
    <t xml:space="preserve">Datum: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</si>
  <si>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</si>
  <si>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</si>
  <si>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</si>
  <si>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</si>
  <si>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</si>
  <si>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</si>
  <si>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</si>
  <si>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</si>
  <si>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M</t>
  </si>
  <si>
    <t xml:space="preserve">Práce a dodávky M   </t>
  </si>
  <si>
    <t>21-M</t>
  </si>
  <si>
    <t xml:space="preserve">Elektromontáže   </t>
  </si>
  <si>
    <t>921</t>
  </si>
  <si>
    <t>210010254</t>
  </si>
  <si>
    <t xml:space="preserve">Montáž hadic ochranných pryžových a plastových D do 63 mm uložených volně   </t>
  </si>
  <si>
    <t>m</t>
  </si>
  <si>
    <t>345</t>
  </si>
  <si>
    <t>345713520</t>
  </si>
  <si>
    <t xml:space="preserve">trubka elektroinstalační ohebná Kopoflex, HDPE+LDPE KF 09063   </t>
  </si>
  <si>
    <t>210100204</t>
  </si>
  <si>
    <t xml:space="preserve">Ukončení šňůr se zapojením počtu a průřezu žil do 3x4 mm2   </t>
  </si>
  <si>
    <t>kus</t>
  </si>
  <si>
    <t>210100251</t>
  </si>
  <si>
    <t xml:space="preserve">Ukončení kabelů smršťovací záklopkou nebo páskou se zapojením bez letování žíly do 4x10 mm2   </t>
  </si>
  <si>
    <t>354</t>
  </si>
  <si>
    <t>354365600</t>
  </si>
  <si>
    <t xml:space="preserve">koncovka kabelová venkovní CYKY-J 4x10, EPKT0015   </t>
  </si>
  <si>
    <t>210120101</t>
  </si>
  <si>
    <t xml:space="preserve">Montáž pojistkových patron do 60 A se styčným kroužkem   </t>
  </si>
  <si>
    <t>345234150</t>
  </si>
  <si>
    <t xml:space="preserve">vložka pojistková E27 normální 2410 6A   </t>
  </si>
  <si>
    <t>345236010</t>
  </si>
  <si>
    <t xml:space="preserve">kroužek styčný porcelánový E27 2510 6A   </t>
  </si>
  <si>
    <t>210120102</t>
  </si>
  <si>
    <t xml:space="preserve">Montáž pojistkových patron nožových   </t>
  </si>
  <si>
    <t>358</t>
  </si>
  <si>
    <t>358252320</t>
  </si>
  <si>
    <t xml:space="preserve">pojistka nožová PN1 50A Gg   </t>
  </si>
  <si>
    <t>210191543</t>
  </si>
  <si>
    <t xml:space="preserve">Montáž pilířů skříní PRIS 4, 8   </t>
  </si>
  <si>
    <t>348</t>
  </si>
  <si>
    <t>348445610</t>
  </si>
  <si>
    <t xml:space="preserve">svítidlo LED venkovní TVO40SQ60N 60W (7200lm, 3000K, zdroj s funkcí AstroDIM), IP66   </t>
  </si>
  <si>
    <t>210204002</t>
  </si>
  <si>
    <t xml:space="preserve">Montáž stožárů osvětlení parkových ocelových   </t>
  </si>
  <si>
    <t>316</t>
  </si>
  <si>
    <t>316722200</t>
  </si>
  <si>
    <t xml:space="preserve">stožár osvětlovací K 6 - 133/89/60 s plastovou manžetou AMAKO   </t>
  </si>
  <si>
    <t>210204201</t>
  </si>
  <si>
    <t xml:space="preserve">Montáž elektrovýzbroje stožárů osvětlení 1 okruh   </t>
  </si>
  <si>
    <t>345628000</t>
  </si>
  <si>
    <t xml:space="preserve">rozvodnice stožárová pro 1 okruh SR 721-27Z Cu   </t>
  </si>
  <si>
    <t>210220020</t>
  </si>
  <si>
    <t xml:space="preserve">Montáž uzemňovacího vedení vodičů FeZn pomocí svorek v zemi páskou do 120 mm2 ve městské zástavbě   </t>
  </si>
  <si>
    <t>354420620</t>
  </si>
  <si>
    <t xml:space="preserve">páska zemnící 30 x 4 mm FeZn   </t>
  </si>
  <si>
    <t>kg</t>
  </si>
  <si>
    <t>210220022</t>
  </si>
  <si>
    <t xml:space="preserve">Montáž uzemňovacího vedení vodičů FeZn pomocí svorek v zemi drátem do 10 mm ve městské zástavbě   </t>
  </si>
  <si>
    <t>354410730</t>
  </si>
  <si>
    <t xml:space="preserve">drát průměr 10 mm FeZn   </t>
  </si>
  <si>
    <t>210220302</t>
  </si>
  <si>
    <t xml:space="preserve">Montáž svorek hromosvodných typu ST, SJ, SK, SZ, SR 01, 02 se 3 a více šrouby   </t>
  </si>
  <si>
    <t>354418950</t>
  </si>
  <si>
    <t xml:space="preserve">svorka připojovací SP01 k připojení kovových částí   </t>
  </si>
  <si>
    <t>354419960</t>
  </si>
  <si>
    <t xml:space="preserve">svorka odbočovací a spojovací SR 3a pro spojování kruhových a páskových vodičů    FeZn   </t>
  </si>
  <si>
    <t>210802411</t>
  </si>
  <si>
    <t xml:space="preserve">Montáž měděných vodičů CGSG, CFLG, CGSU do 1 kV 3x1,50 mm2 uložených volně   </t>
  </si>
  <si>
    <t>341</t>
  </si>
  <si>
    <t>341455260</t>
  </si>
  <si>
    <t xml:space="preserve">šňůra střední s Cu jádrem CGSG (H05RN-F)3x1,50 mm2   </t>
  </si>
  <si>
    <t>210810013</t>
  </si>
  <si>
    <t xml:space="preserve">Montáž měděných kabelů CYKY, CYKYD, CYKYDY, NYM, NYY, YSLY 750 V 4x10mm2 uložených volně   </t>
  </si>
  <si>
    <t>341110760</t>
  </si>
  <si>
    <t xml:space="preserve">kabel silový s Cu jádrem CYKY 4x10 mm2   </t>
  </si>
  <si>
    <t>R</t>
  </si>
  <si>
    <t>PM</t>
  </si>
  <si>
    <t xml:space="preserve">Přidružený materiál   </t>
  </si>
  <si>
    <t>PPV</t>
  </si>
  <si>
    <t xml:space="preserve">Podíl přidružených výkonů   </t>
  </si>
  <si>
    <t>357</t>
  </si>
  <si>
    <t>357116460</t>
  </si>
  <si>
    <t xml:space="preserve">rozvaděč RVO47 v pilíři, typ DATmoLUX v základní verzi (specifikace dle požadavku provozovatele VO)   </t>
  </si>
  <si>
    <t>46-M</t>
  </si>
  <si>
    <t xml:space="preserve">Zemní práce při extr.mont.pracích   </t>
  </si>
  <si>
    <t>946</t>
  </si>
  <si>
    <t>460010024</t>
  </si>
  <si>
    <t xml:space="preserve">Vytyčení trasy vedení kabelového podzemního v zastavěném prostoru   </t>
  </si>
  <si>
    <t>km</t>
  </si>
  <si>
    <t>460030011</t>
  </si>
  <si>
    <t xml:space="preserve">Sejmutí drnu jakékoliv tloušťky   </t>
  </si>
  <si>
    <t>m2</t>
  </si>
  <si>
    <t>460030173</t>
  </si>
  <si>
    <t xml:space="preserve">Odstranění podkladu nebo krytu komunikace ze živice tloušťky do 15 cm   </t>
  </si>
  <si>
    <t>460030194</t>
  </si>
  <si>
    <t xml:space="preserve">Řezání podkladu nebo krytu živičného tloušťky do 20 cm   </t>
  </si>
  <si>
    <t>460050704</t>
  </si>
  <si>
    <t xml:space="preserve">Hloubení nezapažených jam pro stožáry veřejného osvětlení ručně v hornině tř 4   </t>
  </si>
  <si>
    <t>460080044</t>
  </si>
  <si>
    <t xml:space="preserve">Stožár.pouzdro VO mimo osu 500x500   </t>
  </si>
  <si>
    <t>460200164</t>
  </si>
  <si>
    <t xml:space="preserve">Hloubení kabelových nezapažených rýh ručně š 35 cm, hl 80 cm, v hornině tř 4   </t>
  </si>
  <si>
    <t>460200304</t>
  </si>
  <si>
    <t xml:space="preserve">Hloubení kabelových nezapažených rýh ručně š 50 cm, hl 120 cm, v hornině tř 4   </t>
  </si>
  <si>
    <t>460300006</t>
  </si>
  <si>
    <t xml:space="preserve">hutnění zeminy vrstvy 20cm   </t>
  </si>
  <si>
    <t>m3</t>
  </si>
  <si>
    <t>460421012</t>
  </si>
  <si>
    <t xml:space="preserve">Lože kabelů z písku nebo štěrkopísku tl 5 cm nad kabel, zakryté cihlami, š lože do 30 cm   </t>
  </si>
  <si>
    <t>460421013</t>
  </si>
  <si>
    <t xml:space="preserve">Lože kabelů z písku nebo štěrkopísku tl 5 cm nad kabel, zakryté cihlami, š lože do 45 cm   </t>
  </si>
  <si>
    <t>460490012</t>
  </si>
  <si>
    <t xml:space="preserve">Krytí kabelů výstražnou fólií šířky 25 cm   </t>
  </si>
  <si>
    <t>460490013</t>
  </si>
  <si>
    <t xml:space="preserve">Krytí kabelů výstražnou fólií šířky 34 cm   </t>
  </si>
  <si>
    <t>460510064</t>
  </si>
  <si>
    <t xml:space="preserve">Kabelové prostupy z trub plastových do rýhy s obsypem, průměru do 10 cm   </t>
  </si>
  <si>
    <t>460560164</t>
  </si>
  <si>
    <t xml:space="preserve">Zásyp rýh ručně šířky 35 cm, hloubky 80 cm, z horniny třídy 4   </t>
  </si>
  <si>
    <t>460560304</t>
  </si>
  <si>
    <t xml:space="preserve">Zásyp rýh ručně šířky 50 cm, hloubky 120 cm, z horniny třídy 4   </t>
  </si>
  <si>
    <t>460600021</t>
  </si>
  <si>
    <t xml:space="preserve">Vodorovné přemístění horniny jakékoliv třídy do 50 m   </t>
  </si>
  <si>
    <t>460600061</t>
  </si>
  <si>
    <t xml:space="preserve">Odvoz suti a vybouraných hmot do 1 km   </t>
  </si>
  <si>
    <t>t</t>
  </si>
  <si>
    <t>460600071</t>
  </si>
  <si>
    <t xml:space="preserve">Příplatek k odvozu suti a vybouraných hmot za každý další 1 km   </t>
  </si>
  <si>
    <t>460620002</t>
  </si>
  <si>
    <t xml:space="preserve">Položení drnu včetně zalití vodou na rovině   </t>
  </si>
  <si>
    <t>460620014</t>
  </si>
  <si>
    <t xml:space="preserve">Provizorní úprava terénu se zhutněním, v hornině tř 4   </t>
  </si>
  <si>
    <t>460650063</t>
  </si>
  <si>
    <t xml:space="preserve">Zřízení podkladní vrstvy vozovky a chodníku z kameniva drceného se zhutněním tloušťky do 20 cm   </t>
  </si>
  <si>
    <t>460650082</t>
  </si>
  <si>
    <t xml:space="preserve">Zřízení podkladní vrstvy vozovky a chodníku z betonu prostého tloušťky do 15 cm   </t>
  </si>
  <si>
    <t>460650132</t>
  </si>
  <si>
    <t xml:space="preserve">Zřízení krytu vozovky a chodníku z litého asfaltu tloušťky do 3 cm   </t>
  </si>
  <si>
    <t>000</t>
  </si>
  <si>
    <t>0</t>
  </si>
  <si>
    <t xml:space="preserve">HZS   </t>
  </si>
  <si>
    <t>01</t>
  </si>
  <si>
    <t xml:space="preserve">Zajištění vypnutého stavu   </t>
  </si>
  <si>
    <t>hod</t>
  </si>
  <si>
    <t>03</t>
  </si>
  <si>
    <t xml:space="preserve">Práce s jeřábem, plošinou   </t>
  </si>
  <si>
    <t>02</t>
  </si>
  <si>
    <t xml:space="preserve">Práce nespecifikované v montážních položkách   </t>
  </si>
  <si>
    <t>04</t>
  </si>
  <si>
    <t xml:space="preserve">Geodetické zaměření   </t>
  </si>
  <si>
    <t>05</t>
  </si>
  <si>
    <t xml:space="preserve">Vytyčení sítí   </t>
  </si>
  <si>
    <t>06</t>
  </si>
  <si>
    <t xml:space="preserve">Revize elektro, komplexní vyzkoušení   </t>
  </si>
  <si>
    <t>Celkem  bez DPH</t>
  </si>
  <si>
    <t>KRYCÍ LIST ROZPOČTU</t>
  </si>
  <si>
    <t>Název stavby</t>
  </si>
  <si>
    <t>JKSO</t>
  </si>
  <si>
    <t xml:space="preserve"> </t>
  </si>
  <si>
    <t>Kód stavby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</si>
  <si>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</si>
  <si>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</si>
  <si>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</si>
  <si>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</si>
  <si>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</si>
  <si>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</si>
  <si>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</si>
  <si>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</si>
  <si>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</si>
  <si>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</si>
  <si>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</si>
  <si>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Uherský Brod</t>
  </si>
  <si>
    <t>00291463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</si>
  <si>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</si>
  <si>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</si>
  <si>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</si>
  <si>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</si>
  <si>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</si>
  <si>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</si>
  <si>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</si>
  <si>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</si>
  <si>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</si>
  <si>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</si>
  <si>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</si>
  <si>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</si>
  <si>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</si>
  <si>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</si>
  <si>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</si>
  <si>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B</t>
  </si>
  <si>
    <t>Doplňkové náklady</t>
  </si>
  <si>
    <t>C</t>
  </si>
  <si>
    <t>Vedlejší rozpočtové náklady</t>
  </si>
  <si>
    <t>Zařízení staveniště</t>
  </si>
  <si>
    <t>Projektové práce</t>
  </si>
  <si>
    <t>Územní vlivy</t>
  </si>
  <si>
    <t>Provozní vlivy</t>
  </si>
  <si>
    <t>Ostatní</t>
  </si>
  <si>
    <t>VRN z rozpočtu</t>
  </si>
  <si>
    <t>ZRN (ř. 1-6)</t>
  </si>
  <si>
    <t>VRN (ř. 13-18)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</si>
  <si>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</si>
  <si>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</si>
  <si>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</si>
  <si>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</si>
  <si>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</si>
  <si>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</si>
  <si>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</si>
  <si>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</si>
  <si>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</si>
  <si>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</si>
  <si>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</si>
  <si>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</si>
  <si>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</si>
  <si>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Ing. Jaromír Marášek</t>
  </si>
  <si>
    <t>Veřejné osvětlení Králov</t>
  </si>
  <si>
    <t>VO</t>
  </si>
  <si>
    <t>21 M Elektromontáže</t>
  </si>
  <si>
    <t>46 M Zemní práce</t>
  </si>
  <si>
    <t>HSZ</t>
  </si>
  <si>
    <t>Rekapitulace rozp. náklady</t>
  </si>
  <si>
    <t>SOI-01 Veřejné osvětlení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</si>
</sst>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##0.000;\-###0.000"/>
    <numFmt numFmtId="170" formatCode="0.0_ ;\-0.0\ "/>
    <numFmt numFmtId="171" formatCode="####;\-####"/>
    <numFmt numFmtId="172" formatCode="#,##0.00_ ;\-#,##0.00\ "/>
    <numFmt numFmtId="173" formatCode="0_ ;\-0\ "/>
  </numFmts>
  <fonts count="57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sz val="9"/>
      <name val="Arial CE"/>
      <family val="0"/>
    </font>
    <font>
      <sz val="9"/>
      <name val="Arial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11"/>
      <name val="Arial"/>
      <family val="0"/>
    </font>
    <font>
      <b/>
      <sz val="11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/>
      <top/>
      <bottom/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/>
      <top/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/>
      <right style="medium"/>
      <top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/>
    </xf>
    <xf numFmtId="169" fontId="10" fillId="0" borderId="0" xfId="0" applyNumberFormat="1" applyFont="1" applyAlignment="1" applyProtection="1">
      <alignment horizontal="right"/>
      <protection/>
    </xf>
    <xf numFmtId="2" fontId="10" fillId="0" borderId="0" xfId="0" applyNumberFormat="1" applyFont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left" wrapText="1"/>
      <protection/>
    </xf>
    <xf numFmtId="169" fontId="3" fillId="0" borderId="12" xfId="0" applyNumberFormat="1" applyFont="1" applyBorder="1" applyAlignment="1" applyProtection="1">
      <alignment horizontal="right"/>
      <protection/>
    </xf>
    <xf numFmtId="164" fontId="11" fillId="0" borderId="11" xfId="0" applyNumberFormat="1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left" wrapText="1"/>
      <protection/>
    </xf>
    <xf numFmtId="169" fontId="11" fillId="0" borderId="12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169" fontId="13" fillId="0" borderId="0" xfId="0" applyNumberFormat="1" applyFont="1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166" fontId="13" fillId="0" borderId="0" xfId="0" applyNumberFormat="1" applyFont="1" applyAlignment="1" applyProtection="1">
      <alignment horizontal="right"/>
      <protection/>
    </xf>
    <xf numFmtId="169" fontId="3" fillId="34" borderId="12" xfId="0" applyNumberFormat="1" applyFont="1" applyFill="1" applyBorder="1" applyAlignment="1" applyProtection="1">
      <alignment horizontal="right"/>
      <protection locked="0"/>
    </xf>
    <xf numFmtId="170" fontId="3" fillId="34" borderId="12" xfId="0" applyNumberFormat="1" applyFont="1" applyFill="1" applyBorder="1" applyAlignment="1" applyProtection="1">
      <alignment horizontal="right"/>
      <protection locked="0"/>
    </xf>
    <xf numFmtId="0" fontId="3" fillId="8" borderId="13" xfId="0" applyFont="1" applyFill="1" applyBorder="1" applyAlignment="1" applyProtection="1">
      <alignment horizontal="left" vertical="center"/>
      <protection locked="0"/>
    </xf>
    <xf numFmtId="0" fontId="3" fillId="8" borderId="14" xfId="0" applyFont="1" applyFill="1" applyBorder="1" applyAlignment="1" applyProtection="1">
      <alignment horizontal="left" vertical="center"/>
      <protection locked="0"/>
    </xf>
    <xf numFmtId="0" fontId="14" fillId="8" borderId="15" xfId="0" applyFont="1" applyFill="1" applyBorder="1" applyAlignment="1" applyProtection="1">
      <alignment horizontal="left" vertical="center"/>
      <protection locked="0"/>
    </xf>
    <xf numFmtId="0" fontId="14" fillId="8" borderId="16" xfId="0" applyFont="1" applyFill="1" applyBorder="1" applyAlignment="1" applyProtection="1">
      <alignment horizontal="left" vertical="center"/>
      <protection locked="0"/>
    </xf>
    <xf numFmtId="0" fontId="14" fillId="8" borderId="17" xfId="0" applyFont="1" applyFill="1" applyBorder="1" applyAlignment="1" applyProtection="1">
      <alignment horizontal="left" vertical="center"/>
      <protection locked="0"/>
    </xf>
    <xf numFmtId="0" fontId="3" fillId="8" borderId="18" xfId="0" applyFont="1" applyFill="1" applyBorder="1" applyAlignment="1" applyProtection="1">
      <alignment horizontal="left" vertical="center"/>
      <protection locked="0"/>
    </xf>
    <xf numFmtId="0" fontId="3" fillId="8" borderId="19" xfId="0" applyFont="1" applyFill="1" applyBorder="1" applyAlignment="1" applyProtection="1">
      <alignment horizontal="left" vertical="center"/>
      <protection locked="0"/>
    </xf>
    <xf numFmtId="171" fontId="3" fillId="8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8" borderId="0" xfId="0" applyFont="1" applyFill="1" applyBorder="1" applyAlignment="1" applyProtection="1">
      <alignment horizontal="left" vertical="center"/>
      <protection locked="0"/>
    </xf>
    <xf numFmtId="0" fontId="14" fillId="8" borderId="22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166" fontId="17" fillId="34" borderId="23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right"/>
      <protection/>
    </xf>
    <xf numFmtId="4" fontId="3" fillId="34" borderId="12" xfId="0" applyNumberFormat="1" applyFont="1" applyFill="1" applyBorder="1" applyAlignment="1" applyProtection="1">
      <alignment horizontal="right"/>
      <protection locked="0"/>
    </xf>
    <xf numFmtId="4" fontId="11" fillId="34" borderId="12" xfId="0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0" fontId="0" fillId="35" borderId="25" xfId="0" applyFont="1" applyFill="1" applyBorder="1" applyAlignment="1" applyProtection="1">
      <alignment horizontal="left"/>
      <protection/>
    </xf>
    <xf numFmtId="0" fontId="0" fillId="35" borderId="26" xfId="0" applyFont="1" applyFill="1" applyBorder="1" applyAlignment="1" applyProtection="1">
      <alignment horizontal="left"/>
      <protection/>
    </xf>
    <xf numFmtId="0" fontId="0" fillId="35" borderId="27" xfId="0" applyFont="1" applyFill="1" applyBorder="1" applyAlignment="1" applyProtection="1">
      <alignment horizontal="left"/>
      <protection/>
    </xf>
    <xf numFmtId="0" fontId="0" fillId="35" borderId="28" xfId="0" applyFont="1" applyFill="1" applyBorder="1" applyAlignment="1" applyProtection="1">
      <alignment horizontal="left"/>
      <protection/>
    </xf>
    <xf numFmtId="0" fontId="0" fillId="35" borderId="29" xfId="0" applyFont="1" applyFill="1" applyBorder="1" applyAlignment="1" applyProtection="1">
      <alignment horizontal="left"/>
      <protection/>
    </xf>
    <xf numFmtId="0" fontId="2" fillId="35" borderId="29" xfId="0" applyFont="1" applyFill="1" applyBorder="1" applyAlignment="1" applyProtection="1">
      <alignment horizontal="left"/>
      <protection/>
    </xf>
    <xf numFmtId="0" fontId="0" fillId="35" borderId="30" xfId="0" applyFont="1" applyFill="1" applyBorder="1" applyAlignment="1" applyProtection="1">
      <alignment horizontal="left"/>
      <protection/>
    </xf>
    <xf numFmtId="0" fontId="0" fillId="35" borderId="31" xfId="0" applyFont="1" applyFill="1" applyBorder="1" applyAlignment="1" applyProtection="1">
      <alignment horizontal="left"/>
      <protection/>
    </xf>
    <xf numFmtId="0" fontId="0" fillId="35" borderId="32" xfId="0" applyFont="1" applyFill="1" applyBorder="1" applyAlignment="1" applyProtection="1">
      <alignment horizontal="left"/>
      <protection/>
    </xf>
    <xf numFmtId="0" fontId="0" fillId="35" borderId="33" xfId="0" applyFont="1" applyFill="1" applyBorder="1" applyAlignment="1" applyProtection="1">
      <alignment horizontal="left"/>
      <protection/>
    </xf>
    <xf numFmtId="0" fontId="14" fillId="35" borderId="28" xfId="0" applyFont="1" applyFill="1" applyBorder="1" applyAlignment="1" applyProtection="1">
      <alignment horizontal="left" vertical="center"/>
      <protection/>
    </xf>
    <xf numFmtId="0" fontId="14" fillId="35" borderId="29" xfId="0" applyFont="1" applyFill="1" applyBorder="1" applyAlignment="1" applyProtection="1">
      <alignment horizontal="left" vertical="center"/>
      <protection/>
    </xf>
    <xf numFmtId="0" fontId="14" fillId="35" borderId="30" xfId="0" applyFont="1" applyFill="1" applyBorder="1" applyAlignment="1" applyProtection="1">
      <alignment horizontal="left" vertical="center"/>
      <protection/>
    </xf>
    <xf numFmtId="0" fontId="14" fillId="35" borderId="21" xfId="0" applyFont="1" applyFill="1" applyBorder="1" applyAlignment="1" applyProtection="1">
      <alignment horizontal="left" vertical="center"/>
      <protection/>
    </xf>
    <xf numFmtId="0" fontId="14" fillId="35" borderId="0" xfId="0" applyFont="1" applyFill="1" applyBorder="1" applyAlignment="1" applyProtection="1">
      <alignment horizontal="left" vertical="center"/>
      <protection/>
    </xf>
    <xf numFmtId="0" fontId="3" fillId="35" borderId="34" xfId="0" applyFont="1" applyFill="1" applyBorder="1" applyAlignment="1" applyProtection="1">
      <alignment horizontal="left" vertical="center"/>
      <protection/>
    </xf>
    <xf numFmtId="171" fontId="3" fillId="35" borderId="35" xfId="0" applyNumberFormat="1" applyFont="1" applyFill="1" applyBorder="1" applyAlignment="1" applyProtection="1">
      <alignment horizontal="right" vertical="center"/>
      <protection/>
    </xf>
    <xf numFmtId="0" fontId="14" fillId="35" borderId="36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4" fillId="35" borderId="16" xfId="0" applyFont="1" applyFill="1" applyBorder="1" applyAlignment="1" applyProtection="1">
      <alignment horizontal="left" vertical="center"/>
      <protection/>
    </xf>
    <xf numFmtId="171" fontId="3" fillId="35" borderId="13" xfId="0" applyNumberFormat="1" applyFont="1" applyFill="1" applyBorder="1" applyAlignment="1" applyProtection="1">
      <alignment horizontal="right" vertical="center"/>
      <protection/>
    </xf>
    <xf numFmtId="171" fontId="3" fillId="35" borderId="0" xfId="0" applyNumberFormat="1" applyFont="1" applyFill="1" applyBorder="1" applyAlignment="1" applyProtection="1">
      <alignment horizontal="right" vertical="center"/>
      <protection/>
    </xf>
    <xf numFmtId="0" fontId="14" fillId="35" borderId="37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top" wrapText="1"/>
      <protection/>
    </xf>
    <xf numFmtId="0" fontId="14" fillId="35" borderId="35" xfId="0" applyFont="1" applyFill="1" applyBorder="1" applyAlignment="1" applyProtection="1">
      <alignment horizontal="left" vertical="center"/>
      <protection/>
    </xf>
    <xf numFmtId="0" fontId="14" fillId="35" borderId="38" xfId="0" applyFont="1" applyFill="1" applyBorder="1" applyAlignment="1" applyProtection="1">
      <alignment horizontal="left" vertical="center"/>
      <protection/>
    </xf>
    <xf numFmtId="49" fontId="3" fillId="35" borderId="18" xfId="0" applyNumberFormat="1" applyFont="1" applyFill="1" applyBorder="1" applyAlignment="1" applyProtection="1">
      <alignment horizontal="left" vertical="center"/>
      <protection/>
    </xf>
    <xf numFmtId="0" fontId="3" fillId="35" borderId="19" xfId="0" applyFont="1" applyFill="1" applyBorder="1" applyAlignment="1" applyProtection="1">
      <alignment horizontal="left" vertical="center"/>
      <protection/>
    </xf>
    <xf numFmtId="171" fontId="3" fillId="35" borderId="20" xfId="0" applyNumberFormat="1" applyFont="1" applyFill="1" applyBorder="1" applyAlignment="1" applyProtection="1">
      <alignment horizontal="right" vertical="center"/>
      <protection/>
    </xf>
    <xf numFmtId="0" fontId="14" fillId="35" borderId="22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14" fillId="35" borderId="31" xfId="0" applyFont="1" applyFill="1" applyBorder="1" applyAlignment="1" applyProtection="1">
      <alignment horizontal="left" vertical="center"/>
      <protection/>
    </xf>
    <xf numFmtId="0" fontId="14" fillId="35" borderId="32" xfId="0" applyFont="1" applyFill="1" applyBorder="1" applyAlignment="1" applyProtection="1">
      <alignment horizontal="left" vertical="center"/>
      <protection/>
    </xf>
    <xf numFmtId="0" fontId="14" fillId="35" borderId="39" xfId="0" applyFont="1" applyFill="1" applyBorder="1" applyAlignment="1" applyProtection="1">
      <alignment horizontal="left" vertical="center"/>
      <protection/>
    </xf>
    <xf numFmtId="0" fontId="14" fillId="35" borderId="40" xfId="0" applyFont="1" applyFill="1" applyBorder="1" applyAlignment="1" applyProtection="1">
      <alignment horizontal="left" vertical="center"/>
      <protection/>
    </xf>
    <xf numFmtId="0" fontId="14" fillId="35" borderId="41" xfId="0" applyFont="1" applyFill="1" applyBorder="1" applyAlignment="1" applyProtection="1">
      <alignment horizontal="left" vertical="center"/>
      <protection/>
    </xf>
    <xf numFmtId="0" fontId="14" fillId="35" borderId="42" xfId="0" applyFont="1" applyFill="1" applyBorder="1" applyAlignment="1" applyProtection="1">
      <alignment horizontal="left" vertical="center"/>
      <protection/>
    </xf>
    <xf numFmtId="0" fontId="14" fillId="35" borderId="43" xfId="0" applyFont="1" applyFill="1" applyBorder="1" applyAlignment="1" applyProtection="1">
      <alignment horizontal="left" vertical="center"/>
      <protection/>
    </xf>
    <xf numFmtId="165" fontId="0" fillId="35" borderId="44" xfId="0" applyNumberFormat="1" applyFont="1" applyFill="1" applyBorder="1" applyAlignment="1" applyProtection="1">
      <alignment horizontal="right" vertical="center"/>
      <protection/>
    </xf>
    <xf numFmtId="165" fontId="0" fillId="35" borderId="45" xfId="0" applyNumberFormat="1" applyFont="1" applyFill="1" applyBorder="1" applyAlignment="1" applyProtection="1">
      <alignment horizontal="right" vertical="center"/>
      <protection/>
    </xf>
    <xf numFmtId="165" fontId="17" fillId="35" borderId="46" xfId="0" applyNumberFormat="1" applyFont="1" applyFill="1" applyBorder="1" applyAlignment="1" applyProtection="1">
      <alignment horizontal="right" vertical="center"/>
      <protection/>
    </xf>
    <xf numFmtId="0" fontId="18" fillId="35" borderId="41" xfId="0" applyFont="1" applyFill="1" applyBorder="1" applyAlignment="1" applyProtection="1">
      <alignment horizontal="left" vertical="center"/>
      <protection/>
    </xf>
    <xf numFmtId="0" fontId="18" fillId="35" borderId="43" xfId="0" applyFont="1" applyFill="1" applyBorder="1" applyAlignment="1" applyProtection="1">
      <alignment horizontal="left" vertical="center"/>
      <protection/>
    </xf>
    <xf numFmtId="0" fontId="16" fillId="35" borderId="47" xfId="0" applyFont="1" applyFill="1" applyBorder="1" applyAlignment="1" applyProtection="1">
      <alignment horizontal="left" vertical="center"/>
      <protection/>
    </xf>
    <xf numFmtId="0" fontId="16" fillId="35" borderId="42" xfId="0" applyFont="1" applyFill="1" applyBorder="1" applyAlignment="1" applyProtection="1">
      <alignment horizontal="left" vertical="center"/>
      <protection/>
    </xf>
    <xf numFmtId="166" fontId="0" fillId="35" borderId="48" xfId="0" applyNumberFormat="1" applyFont="1" applyFill="1" applyBorder="1" applyAlignment="1" applyProtection="1">
      <alignment horizontal="right" vertical="center"/>
      <protection/>
    </xf>
    <xf numFmtId="166" fontId="0" fillId="35" borderId="19" xfId="0" applyNumberFormat="1" applyFont="1" applyFill="1" applyBorder="1" applyAlignment="1" applyProtection="1">
      <alignment horizontal="right" vertical="center"/>
      <protection/>
    </xf>
    <xf numFmtId="171" fontId="14" fillId="35" borderId="49" xfId="0" applyNumberFormat="1" applyFont="1" applyFill="1" applyBorder="1" applyAlignment="1" applyProtection="1">
      <alignment horizontal="center" vertical="center"/>
      <protection/>
    </xf>
    <xf numFmtId="0" fontId="19" fillId="35" borderId="19" xfId="0" applyFont="1" applyFill="1" applyBorder="1" applyAlignment="1" applyProtection="1">
      <alignment horizontal="left" vertical="center"/>
      <protection/>
    </xf>
    <xf numFmtId="0" fontId="14" fillId="35" borderId="20" xfId="0" applyFont="1" applyFill="1" applyBorder="1" applyAlignment="1" applyProtection="1">
      <alignment horizontal="left" vertical="center"/>
      <protection/>
    </xf>
    <xf numFmtId="0" fontId="14" fillId="35" borderId="50" xfId="0" applyFont="1" applyFill="1" applyBorder="1" applyAlignment="1" applyProtection="1">
      <alignment horizontal="left" vertical="center"/>
      <protection/>
    </xf>
    <xf numFmtId="171" fontId="14" fillId="35" borderId="51" xfId="0" applyNumberFormat="1" applyFont="1" applyFill="1" applyBorder="1" applyAlignment="1" applyProtection="1">
      <alignment horizontal="center" vertical="center"/>
      <protection/>
    </xf>
    <xf numFmtId="0" fontId="14" fillId="35" borderId="52" xfId="0" applyFont="1" applyFill="1" applyBorder="1" applyAlignment="1" applyProtection="1">
      <alignment horizontal="left" vertical="center"/>
      <protection/>
    </xf>
    <xf numFmtId="0" fontId="14" fillId="35" borderId="45" xfId="0" applyFont="1" applyFill="1" applyBorder="1" applyAlignment="1" applyProtection="1">
      <alignment horizontal="left" vertical="center"/>
      <protection/>
    </xf>
    <xf numFmtId="0" fontId="14" fillId="35" borderId="46" xfId="0" applyFont="1" applyFill="1" applyBorder="1" applyAlignment="1" applyProtection="1">
      <alignment horizontal="left" vertical="center"/>
      <protection/>
    </xf>
    <xf numFmtId="0" fontId="16" fillId="35" borderId="28" xfId="0" applyFont="1" applyFill="1" applyBorder="1" applyAlignment="1" applyProtection="1">
      <alignment horizontal="left" vertical="top"/>
      <protection/>
    </xf>
    <xf numFmtId="0" fontId="14" fillId="35" borderId="53" xfId="0" applyFont="1" applyFill="1" applyBorder="1" applyAlignment="1" applyProtection="1">
      <alignment horizontal="left"/>
      <protection/>
    </xf>
    <xf numFmtId="0" fontId="14" fillId="35" borderId="15" xfId="0" applyFont="1" applyFill="1" applyBorder="1" applyAlignment="1" applyProtection="1">
      <alignment horizontal="left" vertical="center"/>
      <protection/>
    </xf>
    <xf numFmtId="0" fontId="16" fillId="35" borderId="54" xfId="0" applyFont="1" applyFill="1" applyBorder="1" applyAlignment="1" applyProtection="1">
      <alignment horizontal="left" vertical="top"/>
      <protection/>
    </xf>
    <xf numFmtId="171" fontId="3" fillId="35" borderId="50" xfId="0" applyNumberFormat="1" applyFont="1" applyFill="1" applyBorder="1" applyAlignment="1" applyProtection="1">
      <alignment horizontal="right" vertical="center"/>
      <protection/>
    </xf>
    <xf numFmtId="14" fontId="3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14" fillId="35" borderId="33" xfId="0" applyFont="1" applyFill="1" applyBorder="1" applyAlignment="1" applyProtection="1">
      <alignment horizontal="left" vertical="center"/>
      <protection/>
    </xf>
    <xf numFmtId="0" fontId="16" fillId="35" borderId="40" xfId="0" applyFont="1" applyFill="1" applyBorder="1" applyAlignment="1" applyProtection="1">
      <alignment horizontal="left" vertical="center"/>
      <protection/>
    </xf>
    <xf numFmtId="0" fontId="14" fillId="35" borderId="55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15" fillId="35" borderId="37" xfId="0" applyFont="1" applyFill="1" applyBorder="1" applyAlignment="1" applyProtection="1">
      <alignment horizontal="left" vertical="center"/>
      <protection/>
    </xf>
    <xf numFmtId="0" fontId="14" fillId="35" borderId="47" xfId="0" applyFont="1" applyFill="1" applyBorder="1" applyAlignment="1" applyProtection="1">
      <alignment horizontal="left" vertical="center"/>
      <protection/>
    </xf>
    <xf numFmtId="0" fontId="14" fillId="35" borderId="56" xfId="0" applyFont="1" applyFill="1" applyBorder="1" applyAlignment="1" applyProtection="1">
      <alignment horizontal="left" vertical="center"/>
      <protection/>
    </xf>
    <xf numFmtId="166" fontId="17" fillId="35" borderId="52" xfId="0" applyNumberFormat="1" applyFont="1" applyFill="1" applyBorder="1" applyAlignment="1" applyProtection="1">
      <alignment horizontal="right" vertical="center"/>
      <protection/>
    </xf>
    <xf numFmtId="165" fontId="0" fillId="35" borderId="46" xfId="0" applyNumberFormat="1" applyFont="1" applyFill="1" applyBorder="1" applyAlignment="1" applyProtection="1">
      <alignment horizontal="right" vertical="center"/>
      <protection/>
    </xf>
    <xf numFmtId="165" fontId="0" fillId="35" borderId="52" xfId="0" applyNumberFormat="1" applyFont="1" applyFill="1" applyBorder="1" applyAlignment="1" applyProtection="1">
      <alignment horizontal="right" vertical="center"/>
      <protection/>
    </xf>
    <xf numFmtId="165" fontId="17" fillId="35" borderId="45" xfId="0" applyNumberFormat="1" applyFont="1" applyFill="1" applyBorder="1" applyAlignment="1" applyProtection="1">
      <alignment horizontal="right" vertical="center"/>
      <protection/>
    </xf>
    <xf numFmtId="166" fontId="17" fillId="35" borderId="57" xfId="0" applyNumberFormat="1" applyFont="1" applyFill="1" applyBorder="1" applyAlignment="1" applyProtection="1">
      <alignment horizontal="right" vertical="center"/>
      <protection/>
    </xf>
    <xf numFmtId="0" fontId="16" fillId="35" borderId="40" xfId="0" applyFont="1" applyFill="1" applyBorder="1" applyAlignment="1" applyProtection="1">
      <alignment horizontal="left" vertical="center" wrapText="1"/>
      <protection/>
    </xf>
    <xf numFmtId="0" fontId="16" fillId="35" borderId="58" xfId="0" applyFont="1" applyFill="1" applyBorder="1" applyAlignment="1" applyProtection="1">
      <alignment horizontal="left" vertical="center"/>
      <protection/>
    </xf>
    <xf numFmtId="0" fontId="18" fillId="35" borderId="59" xfId="0" applyFont="1" applyFill="1" applyBorder="1" applyAlignment="1" applyProtection="1">
      <alignment horizontal="left" vertical="center"/>
      <protection/>
    </xf>
    <xf numFmtId="0" fontId="16" fillId="35" borderId="43" xfId="0" applyFont="1" applyFill="1" applyBorder="1" applyAlignment="1" applyProtection="1">
      <alignment horizontal="left" vertical="center"/>
      <protection/>
    </xf>
    <xf numFmtId="0" fontId="16" fillId="35" borderId="56" xfId="0" applyFont="1" applyFill="1" applyBorder="1" applyAlignment="1" applyProtection="1">
      <alignment horizontal="left" vertical="center"/>
      <protection/>
    </xf>
    <xf numFmtId="166" fontId="17" fillId="35" borderId="19" xfId="0" applyNumberFormat="1" applyFont="1" applyFill="1" applyBorder="1" applyAlignment="1" applyProtection="1">
      <alignment horizontal="right" vertical="center"/>
      <protection/>
    </xf>
    <xf numFmtId="0" fontId="14" fillId="35" borderId="60" xfId="0" applyFont="1" applyFill="1" applyBorder="1" applyAlignment="1" applyProtection="1">
      <alignment horizontal="left" vertical="center"/>
      <protection/>
    </xf>
    <xf numFmtId="171" fontId="14" fillId="35" borderId="61" xfId="0" applyNumberFormat="1" applyFont="1" applyFill="1" applyBorder="1" applyAlignment="1" applyProtection="1">
      <alignment horizontal="center" vertical="center"/>
      <protection/>
    </xf>
    <xf numFmtId="0" fontId="14" fillId="35" borderId="19" xfId="0" applyFont="1" applyFill="1" applyBorder="1" applyAlignment="1" applyProtection="1">
      <alignment horizontal="left" vertical="center"/>
      <protection/>
    </xf>
    <xf numFmtId="165" fontId="0" fillId="35" borderId="20" xfId="0" applyNumberFormat="1" applyFont="1" applyFill="1" applyBorder="1" applyAlignment="1" applyProtection="1">
      <alignment horizontal="right" vertical="center"/>
      <protection/>
    </xf>
    <xf numFmtId="0" fontId="22" fillId="35" borderId="20" xfId="0" applyFont="1" applyFill="1" applyBorder="1" applyAlignment="1" applyProtection="1">
      <alignment horizontal="right" vertical="center"/>
      <protection/>
    </xf>
    <xf numFmtId="0" fontId="22" fillId="35" borderId="50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>
      <alignment vertical="top"/>
    </xf>
    <xf numFmtId="171" fontId="14" fillId="35" borderId="62" xfId="0" applyNumberFormat="1" applyFont="1" applyFill="1" applyBorder="1" applyAlignment="1" applyProtection="1">
      <alignment horizontal="center" vertical="center"/>
      <protection/>
    </xf>
    <xf numFmtId="165" fontId="0" fillId="35" borderId="19" xfId="0" applyNumberFormat="1" applyFont="1" applyFill="1" applyBorder="1" applyAlignment="1" applyProtection="1">
      <alignment horizontal="right" vertical="center"/>
      <protection/>
    </xf>
    <xf numFmtId="166" fontId="17" fillId="35" borderId="63" xfId="0" applyNumberFormat="1" applyFont="1" applyFill="1" applyBorder="1" applyAlignment="1" applyProtection="1">
      <alignment horizontal="right" vertical="center"/>
      <protection/>
    </xf>
    <xf numFmtId="0" fontId="14" fillId="35" borderId="64" xfId="0" applyFont="1" applyFill="1" applyBorder="1" applyAlignment="1" applyProtection="1">
      <alignment horizontal="left" vertical="center"/>
      <protection/>
    </xf>
    <xf numFmtId="0" fontId="19" fillId="35" borderId="34" xfId="0" applyFont="1" applyFill="1" applyBorder="1" applyAlignment="1" applyProtection="1">
      <alignment horizontal="left" vertical="center"/>
      <protection/>
    </xf>
    <xf numFmtId="0" fontId="14" fillId="35" borderId="65" xfId="0" applyFont="1" applyFill="1" applyBorder="1" applyAlignment="1" applyProtection="1">
      <alignment horizontal="left" vertical="center"/>
      <protection/>
    </xf>
    <xf numFmtId="0" fontId="14" fillId="35" borderId="66" xfId="0" applyFont="1" applyFill="1" applyBorder="1" applyAlignment="1" applyProtection="1">
      <alignment horizontal="left" vertical="center"/>
      <protection/>
    </xf>
    <xf numFmtId="171" fontId="14" fillId="35" borderId="67" xfId="0" applyNumberFormat="1" applyFont="1" applyFill="1" applyBorder="1" applyAlignment="1" applyProtection="1">
      <alignment horizontal="center" vertical="center"/>
      <protection/>
    </xf>
    <xf numFmtId="166" fontId="17" fillId="35" borderId="40" xfId="0" applyNumberFormat="1" applyFont="1" applyFill="1" applyBorder="1" applyAlignment="1" applyProtection="1">
      <alignment horizontal="right" vertical="center"/>
      <protection/>
    </xf>
    <xf numFmtId="165" fontId="21" fillId="35" borderId="32" xfId="0" applyNumberFormat="1" applyFont="1" applyFill="1" applyBorder="1" applyAlignment="1" applyProtection="1">
      <alignment horizontal="right" vertical="center"/>
      <protection/>
    </xf>
    <xf numFmtId="0" fontId="14" fillId="35" borderId="68" xfId="0" applyFont="1" applyFill="1" applyBorder="1" applyAlignment="1" applyProtection="1">
      <alignment horizontal="left" vertical="center"/>
      <protection/>
    </xf>
    <xf numFmtId="0" fontId="14" fillId="35" borderId="69" xfId="0" applyFont="1" applyFill="1" applyBorder="1" applyAlignment="1" applyProtection="1">
      <alignment horizontal="left" vertical="center"/>
      <protection/>
    </xf>
    <xf numFmtId="0" fontId="14" fillId="35" borderId="13" xfId="0" applyFont="1" applyFill="1" applyBorder="1" applyAlignment="1" applyProtection="1">
      <alignment horizontal="left" vertical="center"/>
      <protection/>
    </xf>
    <xf numFmtId="0" fontId="14" fillId="35" borderId="17" xfId="0" applyFont="1" applyFill="1" applyBorder="1" applyAlignment="1" applyProtection="1">
      <alignment horizontal="left" vertical="center"/>
      <protection/>
    </xf>
    <xf numFmtId="0" fontId="14" fillId="35" borderId="14" xfId="0" applyFont="1" applyFill="1" applyBorder="1" applyAlignment="1" applyProtection="1">
      <alignment horizontal="left"/>
      <protection/>
    </xf>
    <xf numFmtId="165" fontId="3" fillId="35" borderId="14" xfId="0" applyNumberFormat="1" applyFont="1" applyFill="1" applyBorder="1" applyAlignment="1" applyProtection="1">
      <alignment horizontal="right" vertical="center"/>
      <protection/>
    </xf>
    <xf numFmtId="166" fontId="3" fillId="35" borderId="19" xfId="0" applyNumberFormat="1" applyFont="1" applyFill="1" applyBorder="1" applyAlignment="1" applyProtection="1">
      <alignment horizontal="right" vertical="center"/>
      <protection/>
    </xf>
    <xf numFmtId="0" fontId="14" fillId="35" borderId="34" xfId="0" applyFont="1" applyFill="1" applyBorder="1" applyAlignment="1" applyProtection="1">
      <alignment horizontal="left" vertical="center"/>
      <protection/>
    </xf>
    <xf numFmtId="165" fontId="3" fillId="35" borderId="19" xfId="0" applyNumberFormat="1" applyFont="1" applyFill="1" applyBorder="1" applyAlignment="1" applyProtection="1">
      <alignment horizontal="right" vertical="center"/>
      <protection/>
    </xf>
    <xf numFmtId="0" fontId="16" fillId="35" borderId="52" xfId="0" applyFont="1" applyFill="1" applyBorder="1" applyAlignment="1" applyProtection="1">
      <alignment horizontal="left" vertical="center"/>
      <protection/>
    </xf>
    <xf numFmtId="0" fontId="14" fillId="35" borderId="70" xfId="0" applyFont="1" applyFill="1" applyBorder="1" applyAlignment="1" applyProtection="1">
      <alignment horizontal="left" vertical="center"/>
      <protection/>
    </xf>
    <xf numFmtId="0" fontId="14" fillId="35" borderId="71" xfId="0" applyFont="1" applyFill="1" applyBorder="1" applyAlignment="1" applyProtection="1">
      <alignment horizontal="left"/>
      <protection/>
    </xf>
    <xf numFmtId="0" fontId="14" fillId="35" borderId="72" xfId="0" applyFont="1" applyFill="1" applyBorder="1" applyAlignment="1" applyProtection="1">
      <alignment horizontal="left" vertical="center"/>
      <protection/>
    </xf>
    <xf numFmtId="0" fontId="14" fillId="35" borderId="73" xfId="0" applyFont="1" applyFill="1" applyBorder="1" applyAlignment="1" applyProtection="1">
      <alignment horizontal="left" vertical="center"/>
      <protection/>
    </xf>
    <xf numFmtId="0" fontId="14" fillId="35" borderId="74" xfId="0" applyFont="1" applyFill="1" applyBorder="1" applyAlignment="1" applyProtection="1">
      <alignment horizontal="left"/>
      <protection/>
    </xf>
    <xf numFmtId="171" fontId="14" fillId="35" borderId="75" xfId="0" applyNumberFormat="1" applyFont="1" applyFill="1" applyBorder="1" applyAlignment="1" applyProtection="1">
      <alignment horizontal="center" vertical="center"/>
      <protection/>
    </xf>
    <xf numFmtId="0" fontId="14" fillId="35" borderId="76" xfId="0" applyFont="1" applyFill="1" applyBorder="1" applyAlignment="1" applyProtection="1">
      <alignment horizontal="left" vertical="center"/>
      <protection/>
    </xf>
    <xf numFmtId="0" fontId="14" fillId="35" borderId="77" xfId="0" applyFont="1" applyFill="1" applyBorder="1" applyAlignment="1" applyProtection="1">
      <alignment horizontal="left" vertical="center"/>
      <protection/>
    </xf>
    <xf numFmtId="0" fontId="14" fillId="35" borderId="78" xfId="0" applyFont="1" applyFill="1" applyBorder="1" applyAlignment="1" applyProtection="1">
      <alignment horizontal="left" vertical="center"/>
      <protection/>
    </xf>
    <xf numFmtId="0" fontId="0" fillId="35" borderId="0" xfId="0" applyFill="1" applyAlignment="1">
      <alignment vertical="top"/>
    </xf>
    <xf numFmtId="166" fontId="17" fillId="35" borderId="23" xfId="0" applyNumberFormat="1" applyFont="1" applyFill="1" applyBorder="1" applyAlignment="1" applyProtection="1">
      <alignment horizontal="right" vertical="center"/>
      <protection/>
    </xf>
    <xf numFmtId="166" fontId="17" fillId="35" borderId="79" xfId="0" applyNumberFormat="1" applyFont="1" applyFill="1" applyBorder="1" applyAlignment="1" applyProtection="1">
      <alignment horizontal="right" vertical="center"/>
      <protection/>
    </xf>
    <xf numFmtId="166" fontId="17" fillId="35" borderId="80" xfId="0" applyNumberFormat="1" applyFont="1" applyFill="1" applyBorder="1" applyAlignment="1" applyProtection="1">
      <alignment horizontal="right" vertical="center"/>
      <protection/>
    </xf>
    <xf numFmtId="42" fontId="17" fillId="35" borderId="79" xfId="0" applyNumberFormat="1" applyFont="1" applyFill="1" applyBorder="1" applyAlignment="1" applyProtection="1">
      <alignment horizontal="right" vertical="center"/>
      <protection/>
    </xf>
    <xf numFmtId="42" fontId="17" fillId="35" borderId="81" xfId="0" applyNumberFormat="1" applyFont="1" applyFill="1" applyBorder="1" applyAlignment="1" applyProtection="1">
      <alignment horizontal="right" vertical="center"/>
      <protection/>
    </xf>
    <xf numFmtId="42" fontId="17" fillId="35" borderId="23" xfId="0" applyNumberFormat="1" applyFont="1" applyFill="1" applyBorder="1" applyAlignment="1" applyProtection="1">
      <alignment horizontal="right" vertical="center"/>
      <protection/>
    </xf>
    <xf numFmtId="42" fontId="20" fillId="35" borderId="82" xfId="0" applyNumberFormat="1" applyFont="1" applyFill="1" applyBorder="1" applyAlignment="1" applyProtection="1">
      <alignment horizontal="right" vertical="center"/>
      <protection/>
    </xf>
    <xf numFmtId="0" fontId="0" fillId="35" borderId="56" xfId="0" applyFont="1" applyFill="1" applyBorder="1" applyAlignment="1" applyProtection="1">
      <alignment horizontal="left" vertical="center"/>
      <protection/>
    </xf>
    <xf numFmtId="166" fontId="17" fillId="35" borderId="83" xfId="0" applyNumberFormat="1" applyFont="1" applyFill="1" applyBorder="1" applyAlignment="1" applyProtection="1">
      <alignment horizontal="right" vertical="center"/>
      <protection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171" fontId="3" fillId="35" borderId="15" xfId="0" applyNumberFormat="1" applyFont="1" applyFill="1" applyBorder="1" applyAlignment="1" applyProtection="1">
      <alignment horizontal="left" vertical="center"/>
      <protection/>
    </xf>
    <xf numFmtId="171" fontId="3" fillId="35" borderId="84" xfId="0" applyNumberFormat="1" applyFont="1" applyFill="1" applyBorder="1" applyAlignment="1" applyProtection="1">
      <alignment horizontal="left" vertical="center"/>
      <protection/>
    </xf>
    <xf numFmtId="171" fontId="14" fillId="35" borderId="54" xfId="0" applyNumberFormat="1" applyFont="1" applyFill="1" applyBorder="1" applyAlignment="1" applyProtection="1">
      <alignment horizontal="left" vertical="center"/>
      <protection/>
    </xf>
    <xf numFmtId="0" fontId="0" fillId="35" borderId="35" xfId="0" applyFill="1" applyBorder="1" applyAlignment="1">
      <alignment horizontal="left" vertical="center"/>
    </xf>
    <xf numFmtId="0" fontId="0" fillId="35" borderId="38" xfId="0" applyFill="1" applyBorder="1" applyAlignment="1">
      <alignment horizontal="left" vertical="center"/>
    </xf>
    <xf numFmtId="171" fontId="14" fillId="35" borderId="53" xfId="0" applyNumberFormat="1" applyFont="1" applyFill="1" applyBorder="1" applyAlignment="1" applyProtection="1">
      <alignment horizontal="left" vertical="center"/>
      <protection/>
    </xf>
    <xf numFmtId="0" fontId="0" fillId="35" borderId="15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171" fontId="3" fillId="35" borderId="35" xfId="0" applyNumberFormat="1" applyFont="1" applyFill="1" applyBorder="1" applyAlignment="1" applyProtection="1">
      <alignment horizontal="left" vertical="center"/>
      <protection/>
    </xf>
    <xf numFmtId="171" fontId="3" fillId="35" borderId="38" xfId="0" applyNumberFormat="1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171" fontId="3" fillId="35" borderId="0" xfId="0" applyNumberFormat="1" applyFont="1" applyFill="1" applyBorder="1" applyAlignment="1" applyProtection="1">
      <alignment horizontal="left" vertical="center"/>
      <protection/>
    </xf>
    <xf numFmtId="171" fontId="3" fillId="35" borderId="16" xfId="0" applyNumberFormat="1" applyFont="1" applyFill="1" applyBorder="1" applyAlignment="1" applyProtection="1">
      <alignment horizontal="left" vertical="center"/>
      <protection/>
    </xf>
    <xf numFmtId="0" fontId="3" fillId="35" borderId="14" xfId="0" applyFont="1" applyFill="1" applyBorder="1" applyAlignment="1" applyProtection="1">
      <alignment horizontal="left" vertical="top" wrapText="1"/>
      <protection/>
    </xf>
    <xf numFmtId="171" fontId="3" fillId="35" borderId="17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171" fontId="14" fillId="35" borderId="85" xfId="0" applyNumberFormat="1" applyFont="1" applyFill="1" applyBorder="1" applyAlignment="1" applyProtection="1">
      <alignment horizontal="center" vertical="center"/>
      <protection/>
    </xf>
    <xf numFmtId="0" fontId="19" fillId="35" borderId="2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9"/>
  <sheetViews>
    <sheetView tabSelected="1" zoomScale="145" zoomScaleNormal="145" zoomScalePageLayoutView="0" workbookViewId="0" topLeftCell="A1">
      <selection activeCell="O26" sqref="O26"/>
    </sheetView>
  </sheetViews>
  <sheetFormatPr defaultColWidth="9.33203125" defaultRowHeight="10.5"/>
  <cols>
    <col min="1" max="1" width="2.83203125" style="0" customWidth="1"/>
    <col min="2" max="2" width="2.16015625" style="0" customWidth="1"/>
    <col min="3" max="3" width="3.16015625" style="0" customWidth="1"/>
    <col min="4" max="4" width="8" style="0" customWidth="1"/>
    <col min="5" max="5" width="15.83203125" style="0" customWidth="1"/>
    <col min="6" max="6" width="0.65625" style="0" customWidth="1"/>
    <col min="7" max="7" width="3" style="0" customWidth="1"/>
    <col min="8" max="8" width="3.16015625" style="0" customWidth="1"/>
    <col min="9" max="9" width="11.33203125" style="0" customWidth="1"/>
    <col min="10" max="10" width="15.83203125" style="0" customWidth="1"/>
    <col min="11" max="11" width="0.82421875" style="0" customWidth="1"/>
    <col min="12" max="12" width="2.83203125" style="0" customWidth="1"/>
    <col min="13" max="13" width="3.33203125" style="0" customWidth="1"/>
    <col min="14" max="14" width="2.33203125" style="0" customWidth="1"/>
    <col min="15" max="15" width="14.83203125" style="0" customWidth="1"/>
    <col min="16" max="16" width="3.33203125" style="0" customWidth="1"/>
    <col min="17" max="17" width="2.33203125" style="0" customWidth="1"/>
    <col min="18" max="18" width="15.83203125" style="0" customWidth="1"/>
  </cols>
  <sheetData>
    <row r="1" spans="1:36" ht="10.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</row>
    <row r="2" spans="1:36" ht="23.25">
      <c r="A2" s="56"/>
      <c r="B2" s="57"/>
      <c r="C2" s="57"/>
      <c r="D2" s="57"/>
      <c r="E2" s="57"/>
      <c r="F2" s="57"/>
      <c r="G2" s="58" t="s">
        <v>175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9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</row>
    <row r="3" spans="1:36" ht="10.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</row>
    <row r="4" spans="1:36" ht="11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5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</row>
    <row r="5" spans="1:36" ht="11.25">
      <c r="A5" s="66"/>
      <c r="B5" s="67" t="s">
        <v>176</v>
      </c>
      <c r="C5" s="67"/>
      <c r="D5" s="67"/>
      <c r="E5" s="189" t="s">
        <v>234</v>
      </c>
      <c r="F5" s="190"/>
      <c r="G5" s="190"/>
      <c r="H5" s="190"/>
      <c r="I5" s="190"/>
      <c r="J5" s="191"/>
      <c r="K5" s="67"/>
      <c r="L5" s="67"/>
      <c r="M5" s="67"/>
      <c r="N5" s="67"/>
      <c r="O5" s="67" t="s">
        <v>177</v>
      </c>
      <c r="P5" s="68" t="s">
        <v>178</v>
      </c>
      <c r="Q5" s="69"/>
      <c r="R5" s="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</row>
    <row r="6" spans="1:36" ht="11.25">
      <c r="A6" s="66"/>
      <c r="B6" s="67" t="s">
        <v>179</v>
      </c>
      <c r="C6" s="67"/>
      <c r="D6" s="67"/>
      <c r="E6" s="71"/>
      <c r="F6" s="67"/>
      <c r="G6" s="67"/>
      <c r="H6" s="67"/>
      <c r="I6" s="67"/>
      <c r="J6" s="72"/>
      <c r="K6" s="67"/>
      <c r="L6" s="67"/>
      <c r="M6" s="67"/>
      <c r="N6" s="67"/>
      <c r="O6" s="67"/>
      <c r="P6" s="73"/>
      <c r="Q6" s="74"/>
      <c r="R6" s="75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</row>
    <row r="7" spans="1:36" ht="11.25">
      <c r="A7" s="66"/>
      <c r="B7" s="67" t="s">
        <v>180</v>
      </c>
      <c r="C7" s="67"/>
      <c r="D7" s="67"/>
      <c r="E7" s="192" t="s">
        <v>240</v>
      </c>
      <c r="F7" s="193"/>
      <c r="G7" s="193"/>
      <c r="H7" s="193"/>
      <c r="I7" s="193"/>
      <c r="J7" s="194"/>
      <c r="K7" s="67"/>
      <c r="L7" s="67"/>
      <c r="M7" s="67"/>
      <c r="N7" s="67"/>
      <c r="O7" s="67" t="s">
        <v>181</v>
      </c>
      <c r="P7" s="76"/>
      <c r="Q7" s="74"/>
      <c r="R7" s="75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</row>
    <row r="8" spans="1:36" ht="11.25">
      <c r="A8" s="66"/>
      <c r="B8" s="67" t="s">
        <v>182</v>
      </c>
      <c r="C8" s="67"/>
      <c r="D8" s="67"/>
      <c r="E8" s="71"/>
      <c r="F8" s="67"/>
      <c r="G8" s="67"/>
      <c r="H8" s="67"/>
      <c r="I8" s="67"/>
      <c r="J8" s="72"/>
      <c r="K8" s="67"/>
      <c r="L8" s="67"/>
      <c r="M8" s="67"/>
      <c r="N8" s="67"/>
      <c r="O8" s="67"/>
      <c r="P8" s="73"/>
      <c r="Q8" s="74"/>
      <c r="R8" s="75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</row>
    <row r="9" spans="1:36" ht="11.25">
      <c r="A9" s="66"/>
      <c r="B9" s="67" t="s">
        <v>183</v>
      </c>
      <c r="C9" s="67"/>
      <c r="D9" s="67"/>
      <c r="E9" s="195" t="s">
        <v>235</v>
      </c>
      <c r="F9" s="181"/>
      <c r="G9" s="181"/>
      <c r="H9" s="181"/>
      <c r="I9" s="181"/>
      <c r="J9" s="196"/>
      <c r="K9" s="67"/>
      <c r="L9" s="67"/>
      <c r="M9" s="67"/>
      <c r="N9" s="67"/>
      <c r="O9" s="67" t="s">
        <v>184</v>
      </c>
      <c r="P9" s="180"/>
      <c r="Q9" s="181"/>
      <c r="R9" s="182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</row>
    <row r="10" spans="1:36" ht="11.25">
      <c r="A10" s="66"/>
      <c r="B10" s="67" t="s">
        <v>185</v>
      </c>
      <c r="C10" s="67"/>
      <c r="D10" s="67"/>
      <c r="E10" s="77" t="s">
        <v>178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4"/>
      <c r="Q10" s="74"/>
      <c r="R10" s="75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</row>
    <row r="11" spans="1:36" ht="11.25">
      <c r="A11" s="66"/>
      <c r="B11" s="67" t="s">
        <v>186</v>
      </c>
      <c r="C11" s="67"/>
      <c r="D11" s="67"/>
      <c r="E11" s="77" t="s">
        <v>178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4"/>
      <c r="Q11" s="74"/>
      <c r="R11" s="75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36" ht="11.25">
      <c r="A12" s="66"/>
      <c r="B12" s="67" t="s">
        <v>187</v>
      </c>
      <c r="C12" s="67"/>
      <c r="D12" s="67"/>
      <c r="E12" s="77" t="s">
        <v>178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4"/>
      <c r="Q12" s="74"/>
      <c r="R12" s="75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36" ht="11.2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188</v>
      </c>
      <c r="P13" s="67" t="s">
        <v>189</v>
      </c>
      <c r="Q13" s="67"/>
      <c r="R13" s="75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</row>
    <row r="14" spans="1:36" ht="11.25">
      <c r="A14" s="66"/>
      <c r="B14" s="67" t="s">
        <v>190</v>
      </c>
      <c r="C14" s="67"/>
      <c r="D14" s="67"/>
      <c r="E14" s="68" t="s">
        <v>191</v>
      </c>
      <c r="F14" s="78"/>
      <c r="G14" s="78"/>
      <c r="H14" s="78"/>
      <c r="I14" s="78"/>
      <c r="J14" s="79"/>
      <c r="K14" s="67"/>
      <c r="L14" s="67"/>
      <c r="M14" s="67"/>
      <c r="N14" s="67"/>
      <c r="O14" s="80" t="s">
        <v>192</v>
      </c>
      <c r="P14" s="81"/>
      <c r="Q14" s="82"/>
      <c r="R14" s="83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36" ht="11.25">
      <c r="A15" s="66"/>
      <c r="B15" s="67" t="s">
        <v>193</v>
      </c>
      <c r="C15" s="67"/>
      <c r="D15" s="67"/>
      <c r="E15" s="76" t="s">
        <v>233</v>
      </c>
      <c r="F15" s="67"/>
      <c r="G15" s="67"/>
      <c r="H15" s="67"/>
      <c r="I15" s="67"/>
      <c r="J15" s="72"/>
      <c r="K15" s="67"/>
      <c r="L15" s="67"/>
      <c r="M15" s="67"/>
      <c r="N15" s="67"/>
      <c r="O15" s="84"/>
      <c r="P15" s="81"/>
      <c r="Q15" s="82"/>
      <c r="R15" s="83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</row>
    <row r="16" spans="1:36" ht="11.25">
      <c r="A16" s="41"/>
      <c r="B16" s="42" t="s">
        <v>194</v>
      </c>
      <c r="C16" s="42"/>
      <c r="D16" s="42"/>
      <c r="E16" s="33"/>
      <c r="F16" s="43"/>
      <c r="G16" s="43"/>
      <c r="H16" s="43"/>
      <c r="I16" s="43"/>
      <c r="J16" s="36"/>
      <c r="K16" s="42"/>
      <c r="L16" s="67"/>
      <c r="M16" s="67"/>
      <c r="N16" s="67"/>
      <c r="O16" s="38"/>
      <c r="P16" s="39"/>
      <c r="Q16" s="40"/>
      <c r="R16" s="44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</row>
    <row r="17" spans="1:36" ht="11.25">
      <c r="A17" s="66"/>
      <c r="B17" s="67"/>
      <c r="C17" s="67"/>
      <c r="D17" s="67"/>
      <c r="E17" s="34"/>
      <c r="F17" s="35"/>
      <c r="G17" s="35"/>
      <c r="H17" s="35"/>
      <c r="I17" s="35"/>
      <c r="J17" s="37"/>
      <c r="K17" s="42"/>
      <c r="L17" s="67"/>
      <c r="M17" s="67"/>
      <c r="N17" s="67"/>
      <c r="O17" s="74"/>
      <c r="P17" s="74"/>
      <c r="Q17" s="74"/>
      <c r="R17" s="75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</row>
    <row r="18" spans="1:36" ht="11.25">
      <c r="A18" s="66"/>
      <c r="B18" s="67"/>
      <c r="C18" s="67"/>
      <c r="D18" s="67"/>
      <c r="E18" s="45" t="s">
        <v>195</v>
      </c>
      <c r="F18" s="42"/>
      <c r="G18" s="42" t="s">
        <v>196</v>
      </c>
      <c r="H18" s="42"/>
      <c r="I18" s="42"/>
      <c r="J18" s="42"/>
      <c r="K18" s="42"/>
      <c r="L18" s="67"/>
      <c r="M18" s="67"/>
      <c r="N18" s="67"/>
      <c r="O18" s="119" t="s">
        <v>197</v>
      </c>
      <c r="P18" s="74"/>
      <c r="Q18" s="74"/>
      <c r="R18" s="12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</row>
    <row r="19" spans="1:36" ht="11.25">
      <c r="A19" s="66"/>
      <c r="B19" s="67"/>
      <c r="C19" s="67"/>
      <c r="D19" s="67"/>
      <c r="E19" s="84"/>
      <c r="F19" s="67"/>
      <c r="G19" s="81"/>
      <c r="H19" s="103"/>
      <c r="I19" s="113"/>
      <c r="J19" s="67"/>
      <c r="K19" s="67"/>
      <c r="L19" s="67"/>
      <c r="M19" s="67"/>
      <c r="N19" s="67"/>
      <c r="O19" s="114">
        <f ca="1">TODAY()</f>
        <v>43532</v>
      </c>
      <c r="P19" s="74"/>
      <c r="Q19" s="74"/>
      <c r="R19" s="115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1:36" ht="11.2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116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</row>
    <row r="21" spans="1:36" ht="12.75">
      <c r="A21" s="87"/>
      <c r="B21" s="88"/>
      <c r="C21" s="88"/>
      <c r="D21" s="88"/>
      <c r="E21" s="117" t="s">
        <v>198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118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</row>
    <row r="22" spans="1:36" ht="11.25">
      <c r="A22" s="89" t="s">
        <v>199</v>
      </c>
      <c r="B22" s="90"/>
      <c r="C22" s="90"/>
      <c r="D22" s="91"/>
      <c r="E22" s="121" t="s">
        <v>200</v>
      </c>
      <c r="F22" s="91"/>
      <c r="G22" s="121" t="s">
        <v>201</v>
      </c>
      <c r="H22" s="90"/>
      <c r="I22" s="91"/>
      <c r="J22" s="121" t="s">
        <v>202</v>
      </c>
      <c r="K22" s="90"/>
      <c r="L22" s="121" t="s">
        <v>203</v>
      </c>
      <c r="M22" s="90"/>
      <c r="N22" s="90"/>
      <c r="O22" s="91"/>
      <c r="P22" s="121" t="s">
        <v>204</v>
      </c>
      <c r="Q22" s="90"/>
      <c r="R22" s="122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</row>
    <row r="23" spans="1:36" ht="12.75">
      <c r="A23" s="92"/>
      <c r="B23" s="93"/>
      <c r="C23" s="93"/>
      <c r="D23" s="94">
        <v>0</v>
      </c>
      <c r="E23" s="123">
        <f>IF(D23=0,0,R35/D23)</f>
        <v>0</v>
      </c>
      <c r="F23" s="124"/>
      <c r="G23" s="125"/>
      <c r="H23" s="93"/>
      <c r="I23" s="94">
        <v>0</v>
      </c>
      <c r="J23" s="123">
        <f>IF(I23=0,0,R35/I23)</f>
        <v>0</v>
      </c>
      <c r="K23" s="126"/>
      <c r="L23" s="125"/>
      <c r="M23" s="93"/>
      <c r="N23" s="93"/>
      <c r="O23" s="94">
        <v>0</v>
      </c>
      <c r="P23" s="125"/>
      <c r="Q23" s="93"/>
      <c r="R23" s="127">
        <f>IF(O23=0,0,R35/O23)</f>
        <v>0</v>
      </c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</row>
    <row r="24" spans="1:36" ht="12.75">
      <c r="A24" s="87"/>
      <c r="B24" s="88"/>
      <c r="C24" s="88"/>
      <c r="D24" s="88"/>
      <c r="E24" s="117" t="s">
        <v>205</v>
      </c>
      <c r="F24" s="88"/>
      <c r="G24" s="88"/>
      <c r="H24" s="88"/>
      <c r="I24" s="88"/>
      <c r="J24" s="128" t="s">
        <v>206</v>
      </c>
      <c r="K24" s="88"/>
      <c r="L24" s="88"/>
      <c r="M24" s="88"/>
      <c r="N24" s="88"/>
      <c r="O24" s="88"/>
      <c r="P24" s="88"/>
      <c r="Q24" s="88"/>
      <c r="R24" s="118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</row>
    <row r="25" spans="1:36" ht="15.75">
      <c r="A25" s="95" t="s">
        <v>207</v>
      </c>
      <c r="B25" s="96"/>
      <c r="C25" s="97" t="s">
        <v>239</v>
      </c>
      <c r="D25" s="98"/>
      <c r="E25" s="98"/>
      <c r="F25" s="129"/>
      <c r="G25" s="130" t="s">
        <v>208</v>
      </c>
      <c r="H25" s="131"/>
      <c r="I25" s="97" t="s">
        <v>209</v>
      </c>
      <c r="J25" s="98"/>
      <c r="K25" s="98"/>
      <c r="L25" s="130" t="s">
        <v>210</v>
      </c>
      <c r="M25" s="131"/>
      <c r="N25" s="97" t="s">
        <v>211</v>
      </c>
      <c r="O25" s="98"/>
      <c r="P25" s="98"/>
      <c r="Q25" s="98"/>
      <c r="R25" s="132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</row>
    <row r="26" spans="1:36" ht="12.75">
      <c r="A26" s="183" t="s">
        <v>236</v>
      </c>
      <c r="B26" s="184"/>
      <c r="C26" s="184"/>
      <c r="D26" s="185"/>
      <c r="E26" s="133">
        <f>SUM(Zadání!H16:H45)</f>
        <v>0</v>
      </c>
      <c r="F26" s="134"/>
      <c r="G26" s="141"/>
      <c r="H26" s="103"/>
      <c r="I26" s="104"/>
      <c r="J26" s="100"/>
      <c r="K26" s="137"/>
      <c r="L26" s="135">
        <v>13</v>
      </c>
      <c r="M26" s="81" t="s">
        <v>212</v>
      </c>
      <c r="N26" s="103"/>
      <c r="O26" s="103"/>
      <c r="P26" s="138">
        <f>M37</f>
        <v>21</v>
      </c>
      <c r="Q26" s="139" t="s">
        <v>10</v>
      </c>
      <c r="R26" s="46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</row>
    <row r="27" spans="1:36" ht="12.75">
      <c r="A27" s="186" t="s">
        <v>237</v>
      </c>
      <c r="B27" s="187"/>
      <c r="C27" s="187"/>
      <c r="D27" s="188"/>
      <c r="E27" s="133">
        <f>SUM(Zadání!H47:H71)</f>
        <v>0</v>
      </c>
      <c r="F27" s="134"/>
      <c r="G27" s="141"/>
      <c r="H27" s="67"/>
      <c r="I27" s="104"/>
      <c r="J27" s="100"/>
      <c r="K27" s="137"/>
      <c r="L27" s="135">
        <v>14</v>
      </c>
      <c r="M27" s="81" t="s">
        <v>213</v>
      </c>
      <c r="N27" s="103"/>
      <c r="O27" s="103"/>
      <c r="P27" s="138">
        <f>M37</f>
        <v>21</v>
      </c>
      <c r="Q27" s="139" t="s">
        <v>10</v>
      </c>
      <c r="R27" s="46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</row>
    <row r="28" spans="1:36" ht="12.75">
      <c r="A28" s="183" t="s">
        <v>238</v>
      </c>
      <c r="B28" s="184"/>
      <c r="C28" s="184"/>
      <c r="D28" s="185"/>
      <c r="E28" s="133">
        <f>SUM(Zadání!H75:H80)</f>
        <v>0</v>
      </c>
      <c r="F28" s="134"/>
      <c r="G28" s="141"/>
      <c r="H28" s="103"/>
      <c r="I28" s="104"/>
      <c r="J28" s="140"/>
      <c r="K28" s="137"/>
      <c r="L28" s="135">
        <v>15</v>
      </c>
      <c r="M28" s="81" t="s">
        <v>214</v>
      </c>
      <c r="N28" s="103"/>
      <c r="O28" s="103"/>
      <c r="P28" s="138">
        <f>M37</f>
        <v>21</v>
      </c>
      <c r="Q28" s="139" t="s">
        <v>10</v>
      </c>
      <c r="R28" s="46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</row>
    <row r="29" spans="1:36" ht="12.75">
      <c r="A29" s="99"/>
      <c r="B29" s="100"/>
      <c r="C29" s="100"/>
      <c r="D29" s="100"/>
      <c r="E29" s="100"/>
      <c r="F29" s="134"/>
      <c r="G29" s="141"/>
      <c r="H29" s="103"/>
      <c r="I29" s="104"/>
      <c r="J29" s="100"/>
      <c r="K29" s="137"/>
      <c r="L29" s="135">
        <v>16</v>
      </c>
      <c r="M29" s="81" t="s">
        <v>215</v>
      </c>
      <c r="N29" s="103"/>
      <c r="O29" s="103"/>
      <c r="P29" s="138">
        <f>M37</f>
        <v>21</v>
      </c>
      <c r="Q29" s="139" t="s">
        <v>10</v>
      </c>
      <c r="R29" s="46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</row>
    <row r="30" spans="1:36" ht="12.75">
      <c r="A30" s="99"/>
      <c r="B30" s="100"/>
      <c r="C30" s="100"/>
      <c r="D30" s="100"/>
      <c r="E30" s="100"/>
      <c r="F30" s="134"/>
      <c r="G30" s="141"/>
      <c r="H30" s="103"/>
      <c r="I30" s="104"/>
      <c r="J30" s="142"/>
      <c r="K30" s="137"/>
      <c r="L30" s="135">
        <v>17</v>
      </c>
      <c r="M30" s="81" t="s">
        <v>216</v>
      </c>
      <c r="N30" s="103"/>
      <c r="O30" s="103"/>
      <c r="P30" s="138">
        <f>M37</f>
        <v>21</v>
      </c>
      <c r="Q30" s="139" t="s">
        <v>10</v>
      </c>
      <c r="R30" s="46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</row>
    <row r="31" spans="1:36" ht="12.75">
      <c r="A31" s="99"/>
      <c r="B31" s="100"/>
      <c r="C31" s="100"/>
      <c r="D31" s="100"/>
      <c r="E31" s="100"/>
      <c r="F31" s="134"/>
      <c r="G31" s="141"/>
      <c r="H31" s="103"/>
      <c r="I31" s="104"/>
      <c r="J31" s="100"/>
      <c r="K31" s="137"/>
      <c r="L31" s="135">
        <v>18</v>
      </c>
      <c r="M31" s="136" t="s">
        <v>217</v>
      </c>
      <c r="N31" s="103"/>
      <c r="O31" s="103"/>
      <c r="P31" s="103"/>
      <c r="Q31" s="104"/>
      <c r="R31" s="171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</row>
    <row r="32" spans="1:36" ht="12.75">
      <c r="A32" s="101">
        <v>7</v>
      </c>
      <c r="B32" s="102" t="s">
        <v>218</v>
      </c>
      <c r="C32" s="103"/>
      <c r="D32" s="104"/>
      <c r="E32" s="143">
        <f>Zadání!H82</f>
        <v>0</v>
      </c>
      <c r="F32" s="144"/>
      <c r="G32" s="141"/>
      <c r="H32" s="199"/>
      <c r="I32" s="104"/>
      <c r="J32" s="100"/>
      <c r="K32" s="137"/>
      <c r="L32" s="135">
        <v>19</v>
      </c>
      <c r="M32" s="145" t="s">
        <v>219</v>
      </c>
      <c r="N32" s="78"/>
      <c r="O32" s="78"/>
      <c r="P32" s="78"/>
      <c r="Q32" s="146"/>
      <c r="R32" s="172">
        <f>SUM(R26:R31)</f>
        <v>0</v>
      </c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</row>
    <row r="33" spans="1:36" ht="12.75">
      <c r="A33" s="105"/>
      <c r="B33" s="106"/>
      <c r="C33" s="107"/>
      <c r="D33" s="108"/>
      <c r="E33" s="133"/>
      <c r="F33" s="147"/>
      <c r="G33" s="198"/>
      <c r="H33" s="107"/>
      <c r="I33" s="108"/>
      <c r="J33" s="149"/>
      <c r="K33" s="150">
        <f>M37</f>
        <v>21</v>
      </c>
      <c r="L33" s="148">
        <v>22</v>
      </c>
      <c r="M33" s="106" t="s">
        <v>220</v>
      </c>
      <c r="N33" s="107"/>
      <c r="O33" s="107"/>
      <c r="P33" s="107"/>
      <c r="Q33" s="108"/>
      <c r="R33" s="173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</row>
    <row r="34" spans="1:36" ht="15.75">
      <c r="A34" s="109" t="s">
        <v>193</v>
      </c>
      <c r="B34" s="64"/>
      <c r="C34" s="64"/>
      <c r="D34" s="64"/>
      <c r="E34" s="64"/>
      <c r="F34" s="151"/>
      <c r="G34" s="152"/>
      <c r="H34" s="64"/>
      <c r="I34" s="64"/>
      <c r="J34" s="64"/>
      <c r="K34" s="64"/>
      <c r="L34" s="130" t="s">
        <v>221</v>
      </c>
      <c r="M34" s="91"/>
      <c r="N34" s="97" t="s">
        <v>222</v>
      </c>
      <c r="O34" s="90"/>
      <c r="P34" s="90"/>
      <c r="Q34" s="90"/>
      <c r="R34" s="122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</row>
    <row r="35" spans="1:36" ht="12.75">
      <c r="A35" s="66"/>
      <c r="B35" s="67"/>
      <c r="C35" s="67"/>
      <c r="D35" s="67"/>
      <c r="E35" s="67"/>
      <c r="F35" s="72"/>
      <c r="G35" s="153"/>
      <c r="H35" s="67"/>
      <c r="I35" s="67"/>
      <c r="J35" s="67"/>
      <c r="K35" s="67"/>
      <c r="L35" s="135">
        <v>23</v>
      </c>
      <c r="M35" s="136" t="s">
        <v>223</v>
      </c>
      <c r="N35" s="103"/>
      <c r="O35" s="103"/>
      <c r="P35" s="103"/>
      <c r="Q35" s="134"/>
      <c r="R35" s="174">
        <f>E32+R32</f>
        <v>0</v>
      </c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</row>
    <row r="36" spans="1:36" ht="12.75">
      <c r="A36" s="110" t="s">
        <v>224</v>
      </c>
      <c r="B36" s="111"/>
      <c r="C36" s="111"/>
      <c r="D36" s="111"/>
      <c r="E36" s="111"/>
      <c r="F36" s="154"/>
      <c r="G36" s="155" t="s">
        <v>225</v>
      </c>
      <c r="H36" s="111"/>
      <c r="I36" s="111"/>
      <c r="J36" s="111"/>
      <c r="K36" s="111"/>
      <c r="L36" s="135">
        <v>24</v>
      </c>
      <c r="M36" s="156">
        <v>15</v>
      </c>
      <c r="N36" s="154" t="s">
        <v>10</v>
      </c>
      <c r="O36" s="157"/>
      <c r="P36" s="103" t="s">
        <v>226</v>
      </c>
      <c r="Q36" s="104"/>
      <c r="R36" s="175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</row>
    <row r="37" spans="1:36" ht="13.5" thickBot="1">
      <c r="A37" s="112" t="s">
        <v>190</v>
      </c>
      <c r="B37" s="78"/>
      <c r="C37" s="78"/>
      <c r="D37" s="78"/>
      <c r="E37" s="78"/>
      <c r="F37" s="79"/>
      <c r="G37" s="158"/>
      <c r="H37" s="78"/>
      <c r="I37" s="78"/>
      <c r="J37" s="78"/>
      <c r="K37" s="78"/>
      <c r="L37" s="135">
        <v>25</v>
      </c>
      <c r="M37" s="159">
        <v>21</v>
      </c>
      <c r="N37" s="104" t="s">
        <v>10</v>
      </c>
      <c r="O37" s="157"/>
      <c r="P37" s="103" t="s">
        <v>226</v>
      </c>
      <c r="Q37" s="104"/>
      <c r="R37" s="176">
        <f>R38-R35</f>
        <v>0</v>
      </c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</row>
    <row r="38" spans="1:36" ht="13.5" thickBot="1">
      <c r="A38" s="66"/>
      <c r="B38" s="67"/>
      <c r="C38" s="67"/>
      <c r="D38" s="67"/>
      <c r="E38" s="67"/>
      <c r="F38" s="72"/>
      <c r="G38" s="153"/>
      <c r="H38" s="67"/>
      <c r="I38" s="67"/>
      <c r="J38" s="67"/>
      <c r="K38" s="67"/>
      <c r="L38" s="148">
        <v>26</v>
      </c>
      <c r="M38" s="160" t="s">
        <v>227</v>
      </c>
      <c r="N38" s="107"/>
      <c r="O38" s="107"/>
      <c r="P38" s="107"/>
      <c r="Q38" s="161"/>
      <c r="R38" s="177">
        <f>R35*1.21</f>
        <v>0</v>
      </c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</row>
    <row r="39" spans="1:36" ht="15.75">
      <c r="A39" s="110" t="s">
        <v>224</v>
      </c>
      <c r="B39" s="111"/>
      <c r="C39" s="111"/>
      <c r="D39" s="111"/>
      <c r="E39" s="111"/>
      <c r="F39" s="154"/>
      <c r="G39" s="155" t="s">
        <v>225</v>
      </c>
      <c r="H39" s="111"/>
      <c r="I39" s="111"/>
      <c r="J39" s="111"/>
      <c r="K39" s="111"/>
      <c r="L39" s="130" t="s">
        <v>228</v>
      </c>
      <c r="M39" s="91"/>
      <c r="N39" s="97" t="s">
        <v>229</v>
      </c>
      <c r="O39" s="90"/>
      <c r="P39" s="90"/>
      <c r="Q39" s="90"/>
      <c r="R39" s="178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</row>
    <row r="40" spans="1:36" ht="12.75">
      <c r="A40" s="112" t="s">
        <v>194</v>
      </c>
      <c r="B40" s="78"/>
      <c r="C40" s="78"/>
      <c r="D40" s="78"/>
      <c r="E40" s="78"/>
      <c r="F40" s="79"/>
      <c r="G40" s="158"/>
      <c r="H40" s="78"/>
      <c r="I40" s="78"/>
      <c r="J40" s="78"/>
      <c r="K40" s="78"/>
      <c r="L40" s="135">
        <v>27</v>
      </c>
      <c r="M40" s="136" t="s">
        <v>230</v>
      </c>
      <c r="N40" s="103"/>
      <c r="O40" s="103"/>
      <c r="P40" s="103"/>
      <c r="Q40" s="104"/>
      <c r="R40" s="171">
        <v>0</v>
      </c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</row>
    <row r="41" spans="1:36" ht="12.75">
      <c r="A41" s="66"/>
      <c r="B41" s="67"/>
      <c r="C41" s="67"/>
      <c r="D41" s="67"/>
      <c r="E41" s="67"/>
      <c r="F41" s="72"/>
      <c r="G41" s="153"/>
      <c r="H41" s="67"/>
      <c r="I41" s="67"/>
      <c r="J41" s="67"/>
      <c r="K41" s="67"/>
      <c r="L41" s="135">
        <v>28</v>
      </c>
      <c r="M41" s="136" t="s">
        <v>231</v>
      </c>
      <c r="N41" s="103"/>
      <c r="O41" s="103"/>
      <c r="P41" s="103"/>
      <c r="Q41" s="104"/>
      <c r="R41" s="171">
        <v>0</v>
      </c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</row>
    <row r="42" spans="1:36" ht="13.5" thickBot="1">
      <c r="A42" s="162" t="s">
        <v>224</v>
      </c>
      <c r="B42" s="163"/>
      <c r="C42" s="163"/>
      <c r="D42" s="163"/>
      <c r="E42" s="163"/>
      <c r="F42" s="164"/>
      <c r="G42" s="165" t="s">
        <v>225</v>
      </c>
      <c r="H42" s="163"/>
      <c r="I42" s="163"/>
      <c r="J42" s="163"/>
      <c r="K42" s="163"/>
      <c r="L42" s="166">
        <v>29</v>
      </c>
      <c r="M42" s="167" t="s">
        <v>232</v>
      </c>
      <c r="N42" s="168"/>
      <c r="O42" s="168"/>
      <c r="P42" s="168"/>
      <c r="Q42" s="169"/>
      <c r="R42" s="179">
        <v>0</v>
      </c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</row>
    <row r="43" spans="1:41" ht="10.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</row>
    <row r="44" spans="1:41" ht="10.5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</row>
    <row r="45" spans="1:41" ht="10.5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</row>
    <row r="46" spans="1:41" ht="10.5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</row>
    <row r="47" spans="1:41" ht="10.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</row>
    <row r="48" spans="1:41" ht="10.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</row>
    <row r="49" spans="1:41" ht="10.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</row>
    <row r="50" spans="1:41" ht="10.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</row>
    <row r="51" spans="1:41" ht="10.5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</row>
    <row r="52" spans="1:41" ht="10.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</row>
    <row r="53" spans="1:41" ht="10.5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1:41" ht="10.5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5" spans="1:41" ht="10.5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</row>
    <row r="56" spans="1:41" ht="10.5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</row>
    <row r="57" spans="1:41" ht="10.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</row>
    <row r="58" spans="1:41" ht="10.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</row>
    <row r="59" spans="1:41" ht="10.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</row>
    <row r="60" spans="1:41" ht="10.5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</row>
    <row r="61" spans="1:41" ht="10.5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</row>
    <row r="62" spans="1:41" ht="10.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</row>
    <row r="63" spans="1:41" ht="10.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</row>
    <row r="64" spans="1:41" ht="10.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</row>
    <row r="65" spans="1:41" ht="10.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</row>
    <row r="66" spans="1:41" ht="10.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</row>
    <row r="67" spans="1:41" ht="10.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</row>
    <row r="68" spans="1:41" ht="10.5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</row>
    <row r="69" spans="1:41" ht="10.5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</row>
    <row r="70" spans="1:41" ht="10.5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</row>
    <row r="71" spans="1:41" ht="10.5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1:41" ht="10.5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</row>
    <row r="73" spans="1:41" ht="10.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</row>
    <row r="74" spans="1:41" ht="10.5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</row>
    <row r="75" spans="1:41" ht="10.5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</row>
    <row r="76" spans="1:41" ht="10.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</row>
    <row r="77" spans="1:41" ht="10.5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</row>
    <row r="78" spans="1:41" ht="10.5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</row>
    <row r="79" spans="1:41" ht="10.5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</row>
    <row r="80" spans="1:41" ht="10.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</row>
    <row r="81" spans="1:41" ht="10.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</row>
    <row r="82" spans="1:41" ht="10.5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</row>
    <row r="83" spans="1:41" ht="10.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</row>
    <row r="84" spans="1:41" ht="10.5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</row>
    <row r="85" spans="1:41" ht="10.5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</row>
    <row r="86" spans="1:41" ht="10.5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</row>
    <row r="87" spans="1:41" ht="10.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</row>
    <row r="88" spans="1:41" ht="10.5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</row>
    <row r="89" spans="1:41" ht="10.5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</row>
    <row r="90" spans="1:41" ht="10.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</row>
    <row r="91" spans="1:41" ht="10.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</row>
    <row r="92" spans="1:41" ht="10.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</row>
    <row r="93" spans="1:41" ht="10.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</row>
    <row r="94" spans="1:41" ht="10.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</row>
    <row r="95" spans="1:41" ht="10.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</row>
    <row r="96" spans="1:41" ht="10.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</row>
    <row r="97" spans="1:41" ht="10.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</row>
    <row r="98" spans="1:41" ht="10.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</row>
    <row r="99" spans="1:41" ht="10.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</row>
  </sheetData>
  <sheetProtection password="DCC5" sheet="1"/>
  <mergeCells count="7">
    <mergeCell ref="P9:R9"/>
    <mergeCell ref="A26:D26"/>
    <mergeCell ref="A27:D27"/>
    <mergeCell ref="A28:D28"/>
    <mergeCell ref="E5:J5"/>
    <mergeCell ref="E7:J7"/>
    <mergeCell ref="E9:J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zoomScale="175" zoomScaleNormal="175" zoomScalePageLayoutView="0" workbookViewId="0" topLeftCell="A1">
      <pane ySplit="11" topLeftCell="A72" activePane="bottomLeft" state="frozen"/>
      <selection pane="topLeft" activeCell="A1" sqref="A1"/>
      <selection pane="bottomLeft" activeCell="G75" sqref="G75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7.33203125" style="2" customWidth="1"/>
    <col min="6" max="6" width="13.33203125" style="2" customWidth="1"/>
    <col min="7" max="7" width="15.5" style="2" customWidth="1"/>
    <col min="8" max="8" width="17.83203125" style="2" customWidth="1"/>
    <col min="9" max="16384" width="10.5" style="1" customWidth="1"/>
  </cols>
  <sheetData>
    <row r="1" spans="1:8" s="2" customFormat="1" ht="27.75" customHeight="1">
      <c r="A1" s="197" t="s">
        <v>11</v>
      </c>
      <c r="B1" s="197"/>
      <c r="C1" s="197"/>
      <c r="D1" s="197"/>
      <c r="E1" s="197"/>
      <c r="F1" s="197"/>
      <c r="G1" s="197"/>
      <c r="H1" s="197"/>
    </row>
    <row r="2" spans="1:8" s="2" customFormat="1" ht="12.75" customHeight="1">
      <c r="A2" s="4" t="s">
        <v>12</v>
      </c>
      <c r="B2" s="5"/>
      <c r="C2" s="4" t="s">
        <v>234</v>
      </c>
      <c r="D2" s="5"/>
      <c r="E2" s="5"/>
      <c r="F2" s="6"/>
      <c r="G2" s="4"/>
      <c r="H2" s="5"/>
    </row>
    <row r="3" spans="1:8" s="2" customFormat="1" ht="12.75" customHeight="1">
      <c r="A3" s="4" t="s">
        <v>13</v>
      </c>
      <c r="B3" s="5"/>
      <c r="C3" s="4" t="str">
        <f>'Kryci list'!E7</f>
        <v>SOI-01 Veřejné osvětlení</v>
      </c>
      <c r="D3" s="5"/>
      <c r="E3" s="5"/>
      <c r="F3" s="6"/>
      <c r="G3" s="4"/>
      <c r="H3" s="5"/>
    </row>
    <row r="4" spans="1:8" s="2" customFormat="1" ht="13.5" customHeight="1">
      <c r="A4" s="7"/>
      <c r="B4" s="5"/>
      <c r="C4" s="7"/>
      <c r="D4" s="5"/>
      <c r="E4" s="5"/>
      <c r="F4" s="6"/>
      <c r="G4" s="4"/>
      <c r="H4" s="5"/>
    </row>
    <row r="5" spans="1:8" s="2" customFormat="1" ht="6.75" customHeight="1">
      <c r="A5" s="8"/>
      <c r="B5" s="3"/>
      <c r="C5" s="8"/>
      <c r="D5" s="3"/>
      <c r="E5" s="3"/>
      <c r="F5" s="3"/>
      <c r="G5" s="3"/>
      <c r="H5" s="3"/>
    </row>
    <row r="6" spans="1:8" s="2" customFormat="1" ht="13.5" customHeight="1">
      <c r="A6" s="9" t="s">
        <v>14</v>
      </c>
      <c r="B6" s="10"/>
      <c r="C6" s="9" t="str">
        <f>'Kryci list'!E14</f>
        <v>Město Uherský Brod</v>
      </c>
      <c r="D6" s="10"/>
      <c r="E6" s="10"/>
      <c r="F6" s="10"/>
      <c r="G6" s="10"/>
      <c r="H6" s="10"/>
    </row>
    <row r="7" spans="1:8" s="2" customFormat="1" ht="13.5" customHeight="1">
      <c r="A7" s="9" t="s">
        <v>15</v>
      </c>
      <c r="B7" s="10"/>
      <c r="C7" s="9">
        <f>'Kryci list'!E16</f>
        <v>0</v>
      </c>
      <c r="D7" s="10"/>
      <c r="E7" s="10"/>
      <c r="F7" s="9" t="s">
        <v>16</v>
      </c>
      <c r="G7" s="9"/>
      <c r="H7" s="10"/>
    </row>
    <row r="8" spans="1:8" s="2" customFormat="1" ht="13.5" customHeight="1">
      <c r="A8" s="9" t="s">
        <v>17</v>
      </c>
      <c r="B8" s="10"/>
      <c r="C8" s="9" t="s">
        <v>0</v>
      </c>
      <c r="D8" s="10"/>
      <c r="E8" s="10"/>
      <c r="F8" s="9" t="s">
        <v>18</v>
      </c>
      <c r="G8" s="51">
        <f ca="1">TODAY()</f>
        <v>43532</v>
      </c>
      <c r="H8" s="10"/>
    </row>
    <row r="9" spans="1:8" s="2" customFormat="1" ht="6.75" customHeight="1">
      <c r="A9" s="11"/>
      <c r="B9" s="12"/>
      <c r="C9" s="11"/>
      <c r="D9" s="12"/>
      <c r="E9" s="12"/>
      <c r="F9" s="12"/>
      <c r="G9" s="12"/>
      <c r="H9" s="12"/>
    </row>
    <row r="10" spans="1:8" s="2" customFormat="1" ht="26.25" customHeight="1">
      <c r="A10" s="13" t="s">
        <v>19</v>
      </c>
      <c r="B10" s="13" t="s">
        <v>20</v>
      </c>
      <c r="C10" s="13" t="s">
        <v>21</v>
      </c>
      <c r="D10" s="13" t="s">
        <v>22</v>
      </c>
      <c r="E10" s="13" t="s">
        <v>23</v>
      </c>
      <c r="F10" s="13" t="s">
        <v>24</v>
      </c>
      <c r="G10" s="13" t="s">
        <v>25</v>
      </c>
      <c r="H10" s="13" t="s">
        <v>26</v>
      </c>
    </row>
    <row r="11" spans="1:8" s="2" customFormat="1" ht="12.75" customHeight="1" hidden="1">
      <c r="A11" s="13" t="s">
        <v>1</v>
      </c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8</v>
      </c>
      <c r="G11" s="13" t="s">
        <v>9</v>
      </c>
      <c r="H11" s="13" t="s">
        <v>2</v>
      </c>
    </row>
    <row r="12" spans="1:8" s="2" customFormat="1" ht="5.25" customHeight="1">
      <c r="A12" s="8"/>
      <c r="B12" s="3"/>
      <c r="C12" s="3"/>
      <c r="D12" s="3"/>
      <c r="E12" s="3"/>
      <c r="F12" s="3"/>
      <c r="G12" s="3"/>
      <c r="H12" s="3"/>
    </row>
    <row r="13" spans="1:8" s="2" customFormat="1" ht="9" customHeight="1">
      <c r="A13" s="14"/>
      <c r="B13" s="3"/>
      <c r="C13" s="3"/>
      <c r="D13" s="3"/>
      <c r="E13" s="3"/>
      <c r="F13" s="3"/>
      <c r="G13" s="3"/>
      <c r="H13" s="3"/>
    </row>
    <row r="14" spans="1:8" s="2" customFormat="1" ht="30.75" customHeight="1">
      <c r="A14" s="15"/>
      <c r="B14" s="16"/>
      <c r="C14" s="16" t="s">
        <v>27</v>
      </c>
      <c r="D14" s="16" t="s">
        <v>28</v>
      </c>
      <c r="E14" s="16"/>
      <c r="F14" s="17"/>
      <c r="G14" s="18"/>
      <c r="H14" s="18"/>
    </row>
    <row r="15" spans="1:8" s="2" customFormat="1" ht="28.5" customHeight="1">
      <c r="A15" s="15"/>
      <c r="B15" s="16"/>
      <c r="C15" s="16" t="s">
        <v>29</v>
      </c>
      <c r="D15" s="16" t="s">
        <v>30</v>
      </c>
      <c r="E15" s="16"/>
      <c r="F15" s="17"/>
      <c r="G15" s="18"/>
      <c r="H15" s="18"/>
    </row>
    <row r="16" spans="1:8" s="2" customFormat="1" ht="24" customHeight="1">
      <c r="A16" s="19">
        <v>1</v>
      </c>
      <c r="B16" s="20" t="s">
        <v>31</v>
      </c>
      <c r="C16" s="20" t="s">
        <v>32</v>
      </c>
      <c r="D16" s="20" t="s">
        <v>33</v>
      </c>
      <c r="E16" s="20" t="s">
        <v>34</v>
      </c>
      <c r="F16" s="21">
        <v>165</v>
      </c>
      <c r="G16" s="49"/>
      <c r="H16" s="47">
        <f>F16*G16</f>
        <v>0</v>
      </c>
    </row>
    <row r="17" spans="1:8" s="2" customFormat="1" ht="24" customHeight="1">
      <c r="A17" s="22">
        <v>2</v>
      </c>
      <c r="B17" s="23" t="s">
        <v>35</v>
      </c>
      <c r="C17" s="23" t="s">
        <v>36</v>
      </c>
      <c r="D17" s="23" t="s">
        <v>37</v>
      </c>
      <c r="E17" s="23" t="s">
        <v>34</v>
      </c>
      <c r="F17" s="24">
        <v>165</v>
      </c>
      <c r="G17" s="50"/>
      <c r="H17" s="47">
        <f aca="true" t="shared" si="0" ref="H17:H45">F17*G17</f>
        <v>0</v>
      </c>
    </row>
    <row r="18" spans="1:8" s="2" customFormat="1" ht="24" customHeight="1">
      <c r="A18" s="19">
        <v>3</v>
      </c>
      <c r="B18" s="20" t="s">
        <v>31</v>
      </c>
      <c r="C18" s="20" t="s">
        <v>38</v>
      </c>
      <c r="D18" s="20" t="s">
        <v>39</v>
      </c>
      <c r="E18" s="20" t="s">
        <v>40</v>
      </c>
      <c r="F18" s="21">
        <v>10</v>
      </c>
      <c r="G18" s="49"/>
      <c r="H18" s="47">
        <f t="shared" si="0"/>
        <v>0</v>
      </c>
    </row>
    <row r="19" spans="1:8" s="2" customFormat="1" ht="24" customHeight="1">
      <c r="A19" s="19">
        <v>4</v>
      </c>
      <c r="B19" s="20" t="s">
        <v>31</v>
      </c>
      <c r="C19" s="20" t="s">
        <v>41</v>
      </c>
      <c r="D19" s="20" t="s">
        <v>42</v>
      </c>
      <c r="E19" s="20" t="s">
        <v>40</v>
      </c>
      <c r="F19" s="21">
        <v>12</v>
      </c>
      <c r="G19" s="49"/>
      <c r="H19" s="47">
        <f t="shared" si="0"/>
        <v>0</v>
      </c>
    </row>
    <row r="20" spans="1:8" s="2" customFormat="1" ht="24" customHeight="1">
      <c r="A20" s="22">
        <v>5</v>
      </c>
      <c r="B20" s="23" t="s">
        <v>43</v>
      </c>
      <c r="C20" s="23" t="s">
        <v>44</v>
      </c>
      <c r="D20" s="23" t="s">
        <v>45</v>
      </c>
      <c r="E20" s="23" t="s">
        <v>40</v>
      </c>
      <c r="F20" s="24">
        <v>12</v>
      </c>
      <c r="G20" s="50"/>
      <c r="H20" s="47">
        <f t="shared" si="0"/>
        <v>0</v>
      </c>
    </row>
    <row r="21" spans="1:8" s="2" customFormat="1" ht="24" customHeight="1">
      <c r="A21" s="19">
        <v>6</v>
      </c>
      <c r="B21" s="20" t="s">
        <v>31</v>
      </c>
      <c r="C21" s="20" t="s">
        <v>46</v>
      </c>
      <c r="D21" s="20" t="s">
        <v>47</v>
      </c>
      <c r="E21" s="20" t="s">
        <v>40</v>
      </c>
      <c r="F21" s="21">
        <v>5</v>
      </c>
      <c r="G21" s="49"/>
      <c r="H21" s="47">
        <f t="shared" si="0"/>
        <v>0</v>
      </c>
    </row>
    <row r="22" spans="1:8" s="2" customFormat="1" ht="13.5" customHeight="1">
      <c r="A22" s="22">
        <v>7</v>
      </c>
      <c r="B22" s="23" t="s">
        <v>35</v>
      </c>
      <c r="C22" s="23" t="s">
        <v>48</v>
      </c>
      <c r="D22" s="23" t="s">
        <v>49</v>
      </c>
      <c r="E22" s="23" t="s">
        <v>40</v>
      </c>
      <c r="F22" s="24">
        <v>5</v>
      </c>
      <c r="G22" s="50"/>
      <c r="H22" s="47">
        <f t="shared" si="0"/>
        <v>0</v>
      </c>
    </row>
    <row r="23" spans="1:8" s="2" customFormat="1" ht="13.5" customHeight="1">
      <c r="A23" s="22">
        <v>8</v>
      </c>
      <c r="B23" s="23" t="s">
        <v>35</v>
      </c>
      <c r="C23" s="23" t="s">
        <v>50</v>
      </c>
      <c r="D23" s="23" t="s">
        <v>51</v>
      </c>
      <c r="E23" s="23" t="s">
        <v>40</v>
      </c>
      <c r="F23" s="24">
        <v>3</v>
      </c>
      <c r="G23" s="50"/>
      <c r="H23" s="47">
        <f t="shared" si="0"/>
        <v>0</v>
      </c>
    </row>
    <row r="24" spans="1:8" s="2" customFormat="1" ht="13.5" customHeight="1">
      <c r="A24" s="19">
        <v>9</v>
      </c>
      <c r="B24" s="20" t="s">
        <v>31</v>
      </c>
      <c r="C24" s="20" t="s">
        <v>52</v>
      </c>
      <c r="D24" s="20" t="s">
        <v>53</v>
      </c>
      <c r="E24" s="20" t="s">
        <v>40</v>
      </c>
      <c r="F24" s="21">
        <v>3</v>
      </c>
      <c r="G24" s="49"/>
      <c r="H24" s="47">
        <f t="shared" si="0"/>
        <v>0</v>
      </c>
    </row>
    <row r="25" spans="1:8" s="2" customFormat="1" ht="13.5" customHeight="1">
      <c r="A25" s="22">
        <v>10</v>
      </c>
      <c r="B25" s="23" t="s">
        <v>54</v>
      </c>
      <c r="C25" s="23" t="s">
        <v>55</v>
      </c>
      <c r="D25" s="23" t="s">
        <v>56</v>
      </c>
      <c r="E25" s="23" t="s">
        <v>40</v>
      </c>
      <c r="F25" s="24">
        <v>3</v>
      </c>
      <c r="G25" s="50"/>
      <c r="H25" s="47">
        <f t="shared" si="0"/>
        <v>0</v>
      </c>
    </row>
    <row r="26" spans="1:8" s="2" customFormat="1" ht="13.5" customHeight="1">
      <c r="A26" s="19">
        <v>11</v>
      </c>
      <c r="B26" s="20" t="s">
        <v>31</v>
      </c>
      <c r="C26" s="20" t="s">
        <v>57</v>
      </c>
      <c r="D26" s="20" t="s">
        <v>58</v>
      </c>
      <c r="E26" s="20" t="s">
        <v>40</v>
      </c>
      <c r="F26" s="21">
        <v>1</v>
      </c>
      <c r="G26" s="49"/>
      <c r="H26" s="47">
        <f t="shared" si="0"/>
        <v>0</v>
      </c>
    </row>
    <row r="27" spans="1:8" s="2" customFormat="1" ht="24" customHeight="1">
      <c r="A27" s="22">
        <v>12</v>
      </c>
      <c r="B27" s="23" t="s">
        <v>59</v>
      </c>
      <c r="C27" s="23" t="s">
        <v>60</v>
      </c>
      <c r="D27" s="23" t="s">
        <v>61</v>
      </c>
      <c r="E27" s="23" t="s">
        <v>40</v>
      </c>
      <c r="F27" s="24">
        <v>5</v>
      </c>
      <c r="G27" s="50"/>
      <c r="H27" s="47">
        <f t="shared" si="0"/>
        <v>0</v>
      </c>
    </row>
    <row r="28" spans="1:8" s="2" customFormat="1" ht="13.5" customHeight="1">
      <c r="A28" s="19">
        <v>13</v>
      </c>
      <c r="B28" s="20" t="s">
        <v>31</v>
      </c>
      <c r="C28" s="20" t="s">
        <v>62</v>
      </c>
      <c r="D28" s="20" t="s">
        <v>63</v>
      </c>
      <c r="E28" s="20" t="s">
        <v>40</v>
      </c>
      <c r="F28" s="21">
        <v>5</v>
      </c>
      <c r="G28" s="49"/>
      <c r="H28" s="47">
        <f t="shared" si="0"/>
        <v>0</v>
      </c>
    </row>
    <row r="29" spans="1:8" s="2" customFormat="1" ht="24" customHeight="1">
      <c r="A29" s="22">
        <v>14</v>
      </c>
      <c r="B29" s="23" t="s">
        <v>64</v>
      </c>
      <c r="C29" s="23" t="s">
        <v>65</v>
      </c>
      <c r="D29" s="23" t="s">
        <v>66</v>
      </c>
      <c r="E29" s="23" t="s">
        <v>40</v>
      </c>
      <c r="F29" s="24">
        <v>5</v>
      </c>
      <c r="G29" s="50"/>
      <c r="H29" s="47">
        <f t="shared" si="0"/>
        <v>0</v>
      </c>
    </row>
    <row r="30" spans="1:8" s="2" customFormat="1" ht="13.5" customHeight="1">
      <c r="A30" s="19">
        <v>15</v>
      </c>
      <c r="B30" s="20" t="s">
        <v>31</v>
      </c>
      <c r="C30" s="20" t="s">
        <v>67</v>
      </c>
      <c r="D30" s="20" t="s">
        <v>68</v>
      </c>
      <c r="E30" s="20" t="s">
        <v>40</v>
      </c>
      <c r="F30" s="21">
        <v>5</v>
      </c>
      <c r="G30" s="49"/>
      <c r="H30" s="47">
        <f t="shared" si="0"/>
        <v>0</v>
      </c>
    </row>
    <row r="31" spans="1:8" s="2" customFormat="1" ht="13.5" customHeight="1">
      <c r="A31" s="22">
        <v>16</v>
      </c>
      <c r="B31" s="23" t="s">
        <v>35</v>
      </c>
      <c r="C31" s="23" t="s">
        <v>69</v>
      </c>
      <c r="D31" s="23" t="s">
        <v>70</v>
      </c>
      <c r="E31" s="23" t="s">
        <v>40</v>
      </c>
      <c r="F31" s="24">
        <v>5</v>
      </c>
      <c r="G31" s="50"/>
      <c r="H31" s="47">
        <f t="shared" si="0"/>
        <v>0</v>
      </c>
    </row>
    <row r="32" spans="1:8" s="2" customFormat="1" ht="34.5" customHeight="1">
      <c r="A32" s="19">
        <v>17</v>
      </c>
      <c r="B32" s="20" t="s">
        <v>31</v>
      </c>
      <c r="C32" s="20" t="s">
        <v>71</v>
      </c>
      <c r="D32" s="20" t="s">
        <v>72</v>
      </c>
      <c r="E32" s="20" t="s">
        <v>34</v>
      </c>
      <c r="F32" s="21">
        <v>150</v>
      </c>
      <c r="G32" s="49"/>
      <c r="H32" s="47">
        <f t="shared" si="0"/>
        <v>0</v>
      </c>
    </row>
    <row r="33" spans="1:8" s="2" customFormat="1" ht="13.5" customHeight="1">
      <c r="A33" s="22">
        <v>18</v>
      </c>
      <c r="B33" s="23" t="s">
        <v>43</v>
      </c>
      <c r="C33" s="23" t="s">
        <v>73</v>
      </c>
      <c r="D33" s="23" t="s">
        <v>74</v>
      </c>
      <c r="E33" s="23" t="s">
        <v>75</v>
      </c>
      <c r="F33" s="24">
        <v>150</v>
      </c>
      <c r="G33" s="50"/>
      <c r="H33" s="47">
        <f t="shared" si="0"/>
        <v>0</v>
      </c>
    </row>
    <row r="34" spans="1:8" s="2" customFormat="1" ht="34.5" customHeight="1">
      <c r="A34" s="19">
        <v>19</v>
      </c>
      <c r="B34" s="20" t="s">
        <v>31</v>
      </c>
      <c r="C34" s="20" t="s">
        <v>76</v>
      </c>
      <c r="D34" s="20" t="s">
        <v>77</v>
      </c>
      <c r="E34" s="20" t="s">
        <v>34</v>
      </c>
      <c r="F34" s="21">
        <v>30</v>
      </c>
      <c r="G34" s="49"/>
      <c r="H34" s="47">
        <f t="shared" si="0"/>
        <v>0</v>
      </c>
    </row>
    <row r="35" spans="1:8" s="2" customFormat="1" ht="13.5" customHeight="1">
      <c r="A35" s="22">
        <v>20</v>
      </c>
      <c r="B35" s="23" t="s">
        <v>43</v>
      </c>
      <c r="C35" s="23" t="s">
        <v>78</v>
      </c>
      <c r="D35" s="23" t="s">
        <v>79</v>
      </c>
      <c r="E35" s="23" t="s">
        <v>75</v>
      </c>
      <c r="F35" s="24">
        <v>19</v>
      </c>
      <c r="G35" s="50"/>
      <c r="H35" s="47">
        <f t="shared" si="0"/>
        <v>0</v>
      </c>
    </row>
    <row r="36" spans="1:8" s="2" customFormat="1" ht="24" customHeight="1">
      <c r="A36" s="19">
        <v>21</v>
      </c>
      <c r="B36" s="20" t="s">
        <v>31</v>
      </c>
      <c r="C36" s="20" t="s">
        <v>80</v>
      </c>
      <c r="D36" s="20" t="s">
        <v>81</v>
      </c>
      <c r="E36" s="20" t="s">
        <v>40</v>
      </c>
      <c r="F36" s="21">
        <v>15</v>
      </c>
      <c r="G36" s="49"/>
      <c r="H36" s="47">
        <f t="shared" si="0"/>
        <v>0</v>
      </c>
    </row>
    <row r="37" spans="1:8" s="2" customFormat="1" ht="13.5" customHeight="1">
      <c r="A37" s="22">
        <v>22</v>
      </c>
      <c r="B37" s="23" t="s">
        <v>43</v>
      </c>
      <c r="C37" s="23" t="s">
        <v>82</v>
      </c>
      <c r="D37" s="23" t="s">
        <v>83</v>
      </c>
      <c r="E37" s="23" t="s">
        <v>40</v>
      </c>
      <c r="F37" s="24">
        <v>5</v>
      </c>
      <c r="G37" s="50"/>
      <c r="H37" s="47">
        <f t="shared" si="0"/>
        <v>0</v>
      </c>
    </row>
    <row r="38" spans="1:8" s="2" customFormat="1" ht="24" customHeight="1">
      <c r="A38" s="22">
        <v>23</v>
      </c>
      <c r="B38" s="23" t="s">
        <v>43</v>
      </c>
      <c r="C38" s="23" t="s">
        <v>84</v>
      </c>
      <c r="D38" s="23" t="s">
        <v>85</v>
      </c>
      <c r="E38" s="23" t="s">
        <v>40</v>
      </c>
      <c r="F38" s="24">
        <v>10</v>
      </c>
      <c r="G38" s="50"/>
      <c r="H38" s="47">
        <f t="shared" si="0"/>
        <v>0</v>
      </c>
    </row>
    <row r="39" spans="1:8" s="2" customFormat="1" ht="24" customHeight="1">
      <c r="A39" s="19">
        <v>24</v>
      </c>
      <c r="B39" s="20" t="s">
        <v>31</v>
      </c>
      <c r="C39" s="20" t="s">
        <v>86</v>
      </c>
      <c r="D39" s="20" t="s">
        <v>87</v>
      </c>
      <c r="E39" s="20" t="s">
        <v>34</v>
      </c>
      <c r="F39" s="21">
        <v>35</v>
      </c>
      <c r="G39" s="49"/>
      <c r="H39" s="47">
        <f t="shared" si="0"/>
        <v>0</v>
      </c>
    </row>
    <row r="40" spans="1:8" s="2" customFormat="1" ht="24" customHeight="1">
      <c r="A40" s="22">
        <v>25</v>
      </c>
      <c r="B40" s="23" t="s">
        <v>88</v>
      </c>
      <c r="C40" s="23" t="s">
        <v>89</v>
      </c>
      <c r="D40" s="23" t="s">
        <v>90</v>
      </c>
      <c r="E40" s="23" t="s">
        <v>34</v>
      </c>
      <c r="F40" s="24">
        <v>35</v>
      </c>
      <c r="G40" s="50"/>
      <c r="H40" s="47">
        <f t="shared" si="0"/>
        <v>0</v>
      </c>
    </row>
    <row r="41" spans="1:8" s="2" customFormat="1" ht="24" customHeight="1">
      <c r="A41" s="19">
        <v>26</v>
      </c>
      <c r="B41" s="20" t="s">
        <v>31</v>
      </c>
      <c r="C41" s="20" t="s">
        <v>91</v>
      </c>
      <c r="D41" s="20" t="s">
        <v>92</v>
      </c>
      <c r="E41" s="20" t="s">
        <v>34</v>
      </c>
      <c r="F41" s="21">
        <v>178</v>
      </c>
      <c r="G41" s="49"/>
      <c r="H41" s="47">
        <f t="shared" si="0"/>
        <v>0</v>
      </c>
    </row>
    <row r="42" spans="1:8" s="2" customFormat="1" ht="13.5" customHeight="1">
      <c r="A42" s="22">
        <v>27</v>
      </c>
      <c r="B42" s="23" t="s">
        <v>88</v>
      </c>
      <c r="C42" s="23" t="s">
        <v>93</v>
      </c>
      <c r="D42" s="23" t="s">
        <v>94</v>
      </c>
      <c r="E42" s="23" t="s">
        <v>34</v>
      </c>
      <c r="F42" s="24">
        <v>178</v>
      </c>
      <c r="G42" s="50"/>
      <c r="H42" s="47">
        <f t="shared" si="0"/>
        <v>0</v>
      </c>
    </row>
    <row r="43" spans="1:8" s="2" customFormat="1" ht="13.5" customHeight="1">
      <c r="A43" s="19">
        <v>28</v>
      </c>
      <c r="B43" s="20" t="s">
        <v>95</v>
      </c>
      <c r="C43" s="20" t="s">
        <v>96</v>
      </c>
      <c r="D43" s="20" t="s">
        <v>97</v>
      </c>
      <c r="E43" s="20" t="s">
        <v>10</v>
      </c>
      <c r="F43" s="31"/>
      <c r="G43" s="49"/>
      <c r="H43" s="47">
        <f t="shared" si="0"/>
        <v>0</v>
      </c>
    </row>
    <row r="44" spans="1:8" s="2" customFormat="1" ht="13.5" customHeight="1">
      <c r="A44" s="19">
        <v>29</v>
      </c>
      <c r="B44" s="20" t="s">
        <v>95</v>
      </c>
      <c r="C44" s="20" t="s">
        <v>98</v>
      </c>
      <c r="D44" s="20" t="s">
        <v>99</v>
      </c>
      <c r="E44" s="20" t="s">
        <v>10</v>
      </c>
      <c r="F44" s="31"/>
      <c r="G44" s="49"/>
      <c r="H44" s="47">
        <f t="shared" si="0"/>
        <v>0</v>
      </c>
    </row>
    <row r="45" spans="1:8" s="2" customFormat="1" ht="24" customHeight="1">
      <c r="A45" s="22">
        <v>30</v>
      </c>
      <c r="B45" s="23" t="s">
        <v>100</v>
      </c>
      <c r="C45" s="23" t="s">
        <v>101</v>
      </c>
      <c r="D45" s="23" t="s">
        <v>102</v>
      </c>
      <c r="E45" s="23" t="s">
        <v>40</v>
      </c>
      <c r="F45" s="24">
        <v>1</v>
      </c>
      <c r="G45" s="50"/>
      <c r="H45" s="47">
        <f t="shared" si="0"/>
        <v>0</v>
      </c>
    </row>
    <row r="46" spans="1:8" s="2" customFormat="1" ht="28.5" customHeight="1">
      <c r="A46" s="15"/>
      <c r="B46" s="16"/>
      <c r="C46" s="16" t="s">
        <v>103</v>
      </c>
      <c r="D46" s="16" t="s">
        <v>104</v>
      </c>
      <c r="E46" s="16"/>
      <c r="F46" s="17"/>
      <c r="G46" s="18"/>
      <c r="H46" s="48"/>
    </row>
    <row r="47" spans="1:8" s="2" customFormat="1" ht="24" customHeight="1">
      <c r="A47" s="19">
        <v>31</v>
      </c>
      <c r="B47" s="20" t="s">
        <v>105</v>
      </c>
      <c r="C47" s="20" t="s">
        <v>106</v>
      </c>
      <c r="D47" s="20" t="s">
        <v>107</v>
      </c>
      <c r="E47" s="20" t="s">
        <v>108</v>
      </c>
      <c r="F47" s="21">
        <v>0.15</v>
      </c>
      <c r="G47" s="49"/>
      <c r="H47" s="47">
        <f>F47*G47</f>
        <v>0</v>
      </c>
    </row>
    <row r="48" spans="1:8" s="2" customFormat="1" ht="13.5" customHeight="1">
      <c r="A48" s="19">
        <v>32</v>
      </c>
      <c r="B48" s="20" t="s">
        <v>105</v>
      </c>
      <c r="C48" s="20" t="s">
        <v>109</v>
      </c>
      <c r="D48" s="20" t="s">
        <v>110</v>
      </c>
      <c r="E48" s="20" t="s">
        <v>111</v>
      </c>
      <c r="F48" s="21">
        <v>30</v>
      </c>
      <c r="G48" s="49"/>
      <c r="H48" s="47">
        <f aca="true" t="shared" si="1" ref="H48:H71">F48*G48</f>
        <v>0</v>
      </c>
    </row>
    <row r="49" spans="1:8" s="2" customFormat="1" ht="24" customHeight="1">
      <c r="A49" s="19">
        <v>33</v>
      </c>
      <c r="B49" s="20" t="s">
        <v>105</v>
      </c>
      <c r="C49" s="20" t="s">
        <v>112</v>
      </c>
      <c r="D49" s="20" t="s">
        <v>113</v>
      </c>
      <c r="E49" s="20" t="s">
        <v>111</v>
      </c>
      <c r="F49" s="21">
        <v>88</v>
      </c>
      <c r="G49" s="49"/>
      <c r="H49" s="47">
        <f t="shared" si="1"/>
        <v>0</v>
      </c>
    </row>
    <row r="50" spans="1:8" s="2" customFormat="1" ht="24" customHeight="1">
      <c r="A50" s="19">
        <v>34</v>
      </c>
      <c r="B50" s="20" t="s">
        <v>105</v>
      </c>
      <c r="C50" s="20" t="s">
        <v>114</v>
      </c>
      <c r="D50" s="20" t="s">
        <v>115</v>
      </c>
      <c r="E50" s="20" t="s">
        <v>34</v>
      </c>
      <c r="F50" s="21">
        <v>178</v>
      </c>
      <c r="G50" s="49"/>
      <c r="H50" s="47">
        <f t="shared" si="1"/>
        <v>0</v>
      </c>
    </row>
    <row r="51" spans="1:8" s="2" customFormat="1" ht="24" customHeight="1">
      <c r="A51" s="19">
        <v>35</v>
      </c>
      <c r="B51" s="20" t="s">
        <v>105</v>
      </c>
      <c r="C51" s="20" t="s">
        <v>116</v>
      </c>
      <c r="D51" s="20" t="s">
        <v>117</v>
      </c>
      <c r="E51" s="20" t="s">
        <v>40</v>
      </c>
      <c r="F51" s="21">
        <v>5</v>
      </c>
      <c r="G51" s="49"/>
      <c r="H51" s="47">
        <f t="shared" si="1"/>
        <v>0</v>
      </c>
    </row>
    <row r="52" spans="1:8" s="2" customFormat="1" ht="13.5" customHeight="1">
      <c r="A52" s="19">
        <v>36</v>
      </c>
      <c r="B52" s="20" t="s">
        <v>105</v>
      </c>
      <c r="C52" s="20" t="s">
        <v>118</v>
      </c>
      <c r="D52" s="20" t="s">
        <v>119</v>
      </c>
      <c r="E52" s="20" t="s">
        <v>40</v>
      </c>
      <c r="F52" s="21">
        <v>5</v>
      </c>
      <c r="G52" s="49"/>
      <c r="H52" s="47">
        <f t="shared" si="1"/>
        <v>0</v>
      </c>
    </row>
    <row r="53" spans="1:8" s="2" customFormat="1" ht="24" customHeight="1">
      <c r="A53" s="19">
        <v>37</v>
      </c>
      <c r="B53" s="20" t="s">
        <v>105</v>
      </c>
      <c r="C53" s="20" t="s">
        <v>120</v>
      </c>
      <c r="D53" s="20" t="s">
        <v>121</v>
      </c>
      <c r="E53" s="20" t="s">
        <v>34</v>
      </c>
      <c r="F53" s="21">
        <v>30</v>
      </c>
      <c r="G53" s="49"/>
      <c r="H53" s="47">
        <f t="shared" si="1"/>
        <v>0</v>
      </c>
    </row>
    <row r="54" spans="1:8" s="2" customFormat="1" ht="24" customHeight="1">
      <c r="A54" s="19">
        <v>38</v>
      </c>
      <c r="B54" s="20" t="s">
        <v>105</v>
      </c>
      <c r="C54" s="20" t="s">
        <v>122</v>
      </c>
      <c r="D54" s="20" t="s">
        <v>123</v>
      </c>
      <c r="E54" s="20" t="s">
        <v>34</v>
      </c>
      <c r="F54" s="21">
        <v>123</v>
      </c>
      <c r="G54" s="49"/>
      <c r="H54" s="47">
        <f t="shared" si="1"/>
        <v>0</v>
      </c>
    </row>
    <row r="55" spans="1:8" s="2" customFormat="1" ht="13.5" customHeight="1">
      <c r="A55" s="19">
        <v>39</v>
      </c>
      <c r="B55" s="20" t="s">
        <v>105</v>
      </c>
      <c r="C55" s="20" t="s">
        <v>124</v>
      </c>
      <c r="D55" s="20" t="s">
        <v>125</v>
      </c>
      <c r="E55" s="20" t="s">
        <v>126</v>
      </c>
      <c r="F55" s="21">
        <v>25</v>
      </c>
      <c r="G55" s="49"/>
      <c r="H55" s="47">
        <f t="shared" si="1"/>
        <v>0</v>
      </c>
    </row>
    <row r="56" spans="1:8" s="2" customFormat="1" ht="24" customHeight="1">
      <c r="A56" s="19">
        <v>40</v>
      </c>
      <c r="B56" s="20" t="s">
        <v>105</v>
      </c>
      <c r="C56" s="20" t="s">
        <v>127</v>
      </c>
      <c r="D56" s="20" t="s">
        <v>128</v>
      </c>
      <c r="E56" s="20" t="s">
        <v>34</v>
      </c>
      <c r="F56" s="21">
        <v>30</v>
      </c>
      <c r="G56" s="49"/>
      <c r="H56" s="47">
        <f t="shared" si="1"/>
        <v>0</v>
      </c>
    </row>
    <row r="57" spans="1:8" s="2" customFormat="1" ht="24" customHeight="1">
      <c r="A57" s="19">
        <v>41</v>
      </c>
      <c r="B57" s="20" t="s">
        <v>105</v>
      </c>
      <c r="C57" s="20" t="s">
        <v>129</v>
      </c>
      <c r="D57" s="20" t="s">
        <v>130</v>
      </c>
      <c r="E57" s="20" t="s">
        <v>34</v>
      </c>
      <c r="F57" s="21">
        <v>123</v>
      </c>
      <c r="G57" s="49"/>
      <c r="H57" s="47">
        <f t="shared" si="1"/>
        <v>0</v>
      </c>
    </row>
    <row r="58" spans="1:8" s="2" customFormat="1" ht="13.5" customHeight="1">
      <c r="A58" s="19">
        <v>42</v>
      </c>
      <c r="B58" s="20" t="s">
        <v>105</v>
      </c>
      <c r="C58" s="20" t="s">
        <v>131</v>
      </c>
      <c r="D58" s="20" t="s">
        <v>132</v>
      </c>
      <c r="E58" s="20" t="s">
        <v>34</v>
      </c>
      <c r="F58" s="21">
        <v>30</v>
      </c>
      <c r="G58" s="49"/>
      <c r="H58" s="47">
        <f t="shared" si="1"/>
        <v>0</v>
      </c>
    </row>
    <row r="59" spans="1:8" s="2" customFormat="1" ht="13.5" customHeight="1">
      <c r="A59" s="19">
        <v>43</v>
      </c>
      <c r="B59" s="20" t="s">
        <v>105</v>
      </c>
      <c r="C59" s="20" t="s">
        <v>133</v>
      </c>
      <c r="D59" s="20" t="s">
        <v>134</v>
      </c>
      <c r="E59" s="20" t="s">
        <v>34</v>
      </c>
      <c r="F59" s="21">
        <v>123</v>
      </c>
      <c r="G59" s="49"/>
      <c r="H59" s="47">
        <f t="shared" si="1"/>
        <v>0</v>
      </c>
    </row>
    <row r="60" spans="1:8" s="2" customFormat="1" ht="24" customHeight="1">
      <c r="A60" s="19">
        <v>44</v>
      </c>
      <c r="B60" s="20" t="s">
        <v>105</v>
      </c>
      <c r="C60" s="20" t="s">
        <v>135</v>
      </c>
      <c r="D60" s="20" t="s">
        <v>136</v>
      </c>
      <c r="E60" s="20" t="s">
        <v>34</v>
      </c>
      <c r="F60" s="21">
        <v>123</v>
      </c>
      <c r="G60" s="49"/>
      <c r="H60" s="47">
        <f t="shared" si="1"/>
        <v>0</v>
      </c>
    </row>
    <row r="61" spans="1:8" s="2" customFormat="1" ht="24" customHeight="1">
      <c r="A61" s="19">
        <v>45</v>
      </c>
      <c r="B61" s="20" t="s">
        <v>105</v>
      </c>
      <c r="C61" s="20" t="s">
        <v>137</v>
      </c>
      <c r="D61" s="20" t="s">
        <v>138</v>
      </c>
      <c r="E61" s="20" t="s">
        <v>34</v>
      </c>
      <c r="F61" s="21">
        <v>30</v>
      </c>
      <c r="G61" s="49"/>
      <c r="H61" s="47">
        <f t="shared" si="1"/>
        <v>0</v>
      </c>
    </row>
    <row r="62" spans="1:8" s="2" customFormat="1" ht="24" customHeight="1">
      <c r="A62" s="19">
        <v>46</v>
      </c>
      <c r="B62" s="20" t="s">
        <v>105</v>
      </c>
      <c r="C62" s="20" t="s">
        <v>139</v>
      </c>
      <c r="D62" s="20" t="s">
        <v>140</v>
      </c>
      <c r="E62" s="20" t="s">
        <v>34</v>
      </c>
      <c r="F62" s="21">
        <v>123</v>
      </c>
      <c r="G62" s="49"/>
      <c r="H62" s="47">
        <f t="shared" si="1"/>
        <v>0</v>
      </c>
    </row>
    <row r="63" spans="1:8" s="2" customFormat="1" ht="13.5" customHeight="1">
      <c r="A63" s="19">
        <v>47</v>
      </c>
      <c r="B63" s="20" t="s">
        <v>105</v>
      </c>
      <c r="C63" s="20" t="s">
        <v>141</v>
      </c>
      <c r="D63" s="20" t="s">
        <v>142</v>
      </c>
      <c r="E63" s="20" t="s">
        <v>126</v>
      </c>
      <c r="F63" s="21">
        <v>8</v>
      </c>
      <c r="G63" s="49"/>
      <c r="H63" s="47">
        <f t="shared" si="1"/>
        <v>0</v>
      </c>
    </row>
    <row r="64" spans="1:8" s="2" customFormat="1" ht="13.5" customHeight="1">
      <c r="A64" s="19">
        <v>48</v>
      </c>
      <c r="B64" s="20" t="s">
        <v>105</v>
      </c>
      <c r="C64" s="20" t="s">
        <v>143</v>
      </c>
      <c r="D64" s="20" t="s">
        <v>144</v>
      </c>
      <c r="E64" s="20" t="s">
        <v>145</v>
      </c>
      <c r="F64" s="21">
        <v>2</v>
      </c>
      <c r="G64" s="49"/>
      <c r="H64" s="47">
        <f t="shared" si="1"/>
        <v>0</v>
      </c>
    </row>
    <row r="65" spans="1:8" s="2" customFormat="1" ht="24" customHeight="1">
      <c r="A65" s="19">
        <v>49</v>
      </c>
      <c r="B65" s="20" t="s">
        <v>105</v>
      </c>
      <c r="C65" s="20" t="s">
        <v>146</v>
      </c>
      <c r="D65" s="20" t="s">
        <v>147</v>
      </c>
      <c r="E65" s="20" t="s">
        <v>145</v>
      </c>
      <c r="F65" s="21">
        <v>2</v>
      </c>
      <c r="G65" s="49"/>
      <c r="H65" s="47">
        <f t="shared" si="1"/>
        <v>0</v>
      </c>
    </row>
    <row r="66" spans="1:8" s="2" customFormat="1" ht="13.5" customHeight="1">
      <c r="A66" s="19">
        <v>50</v>
      </c>
      <c r="B66" s="20" t="s">
        <v>105</v>
      </c>
      <c r="C66" s="20" t="s">
        <v>148</v>
      </c>
      <c r="D66" s="20" t="s">
        <v>149</v>
      </c>
      <c r="E66" s="20" t="s">
        <v>111</v>
      </c>
      <c r="F66" s="21">
        <v>30</v>
      </c>
      <c r="G66" s="49"/>
      <c r="H66" s="47">
        <f t="shared" si="1"/>
        <v>0</v>
      </c>
    </row>
    <row r="67" spans="1:8" s="2" customFormat="1" ht="13.5" customHeight="1">
      <c r="A67" s="19">
        <v>51</v>
      </c>
      <c r="B67" s="20" t="s">
        <v>105</v>
      </c>
      <c r="C67" s="20" t="s">
        <v>150</v>
      </c>
      <c r="D67" s="20" t="s">
        <v>151</v>
      </c>
      <c r="E67" s="20" t="s">
        <v>111</v>
      </c>
      <c r="F67" s="21">
        <v>100</v>
      </c>
      <c r="G67" s="49"/>
      <c r="H67" s="47">
        <f t="shared" si="1"/>
        <v>0</v>
      </c>
    </row>
    <row r="68" spans="1:8" s="2" customFormat="1" ht="24" customHeight="1">
      <c r="A68" s="19">
        <v>52</v>
      </c>
      <c r="B68" s="20" t="s">
        <v>105</v>
      </c>
      <c r="C68" s="20" t="s">
        <v>152</v>
      </c>
      <c r="D68" s="20" t="s">
        <v>153</v>
      </c>
      <c r="E68" s="20" t="s">
        <v>111</v>
      </c>
      <c r="F68" s="21">
        <v>88</v>
      </c>
      <c r="G68" s="49"/>
      <c r="H68" s="47">
        <f t="shared" si="1"/>
        <v>0</v>
      </c>
    </row>
    <row r="69" spans="1:8" s="2" customFormat="1" ht="24" customHeight="1">
      <c r="A69" s="19">
        <v>53</v>
      </c>
      <c r="B69" s="20" t="s">
        <v>105</v>
      </c>
      <c r="C69" s="20" t="s">
        <v>154</v>
      </c>
      <c r="D69" s="20" t="s">
        <v>155</v>
      </c>
      <c r="E69" s="20" t="s">
        <v>111</v>
      </c>
      <c r="F69" s="21">
        <v>88</v>
      </c>
      <c r="G69" s="49"/>
      <c r="H69" s="47">
        <f t="shared" si="1"/>
        <v>0</v>
      </c>
    </row>
    <row r="70" spans="1:8" s="2" customFormat="1" ht="24" customHeight="1">
      <c r="A70" s="19">
        <v>54</v>
      </c>
      <c r="B70" s="20" t="s">
        <v>105</v>
      </c>
      <c r="C70" s="20" t="s">
        <v>156</v>
      </c>
      <c r="D70" s="20" t="s">
        <v>157</v>
      </c>
      <c r="E70" s="20" t="s">
        <v>111</v>
      </c>
      <c r="F70" s="21">
        <v>88</v>
      </c>
      <c r="G70" s="49"/>
      <c r="H70" s="47">
        <f t="shared" si="1"/>
        <v>0</v>
      </c>
    </row>
    <row r="71" spans="1:8" s="2" customFormat="1" ht="13.5" customHeight="1">
      <c r="A71" s="19">
        <v>55</v>
      </c>
      <c r="B71" s="20" t="s">
        <v>95</v>
      </c>
      <c r="C71" s="20" t="s">
        <v>98</v>
      </c>
      <c r="D71" s="20" t="s">
        <v>99</v>
      </c>
      <c r="E71" s="20" t="s">
        <v>10</v>
      </c>
      <c r="F71" s="32"/>
      <c r="G71" s="49"/>
      <c r="H71" s="47">
        <f t="shared" si="1"/>
        <v>0</v>
      </c>
    </row>
    <row r="72" spans="1:8" s="2" customFormat="1" ht="9" customHeight="1">
      <c r="A72" s="14"/>
      <c r="B72" s="3"/>
      <c r="C72" s="3"/>
      <c r="D72" s="3"/>
      <c r="E72" s="3"/>
      <c r="F72" s="3"/>
      <c r="G72" s="3"/>
      <c r="H72" s="3"/>
    </row>
    <row r="73" spans="1:8" s="2" customFormat="1" ht="30.75" customHeight="1">
      <c r="A73" s="15"/>
      <c r="B73" s="16"/>
      <c r="C73" s="16" t="s">
        <v>158</v>
      </c>
      <c r="D73" s="16" t="s">
        <v>7</v>
      </c>
      <c r="E73" s="16"/>
      <c r="F73" s="17"/>
      <c r="G73" s="18"/>
      <c r="H73" s="18"/>
    </row>
    <row r="74" spans="1:8" s="2" customFormat="1" ht="28.5" customHeight="1">
      <c r="A74" s="15"/>
      <c r="B74" s="16"/>
      <c r="C74" s="16" t="s">
        <v>159</v>
      </c>
      <c r="D74" s="16" t="s">
        <v>160</v>
      </c>
      <c r="E74" s="16"/>
      <c r="F74" s="17"/>
      <c r="G74" s="18"/>
      <c r="H74" s="18"/>
    </row>
    <row r="75" spans="1:8" s="2" customFormat="1" ht="13.5" customHeight="1">
      <c r="A75" s="19">
        <v>56</v>
      </c>
      <c r="B75" s="20" t="s">
        <v>95</v>
      </c>
      <c r="C75" s="20" t="s">
        <v>161</v>
      </c>
      <c r="D75" s="20" t="s">
        <v>162</v>
      </c>
      <c r="E75" s="20" t="s">
        <v>163</v>
      </c>
      <c r="F75" s="21">
        <v>4</v>
      </c>
      <c r="G75" s="49"/>
      <c r="H75" s="47">
        <f aca="true" t="shared" si="2" ref="H75:H80">F75*G75</f>
        <v>0</v>
      </c>
    </row>
    <row r="76" spans="1:8" s="2" customFormat="1" ht="13.5" customHeight="1">
      <c r="A76" s="19">
        <v>57</v>
      </c>
      <c r="B76" s="20" t="s">
        <v>95</v>
      </c>
      <c r="C76" s="20" t="s">
        <v>164</v>
      </c>
      <c r="D76" s="20" t="s">
        <v>165</v>
      </c>
      <c r="E76" s="20" t="s">
        <v>163</v>
      </c>
      <c r="F76" s="21">
        <v>8</v>
      </c>
      <c r="G76" s="49"/>
      <c r="H76" s="47">
        <f t="shared" si="2"/>
        <v>0</v>
      </c>
    </row>
    <row r="77" spans="1:8" s="2" customFormat="1" ht="13.5" customHeight="1">
      <c r="A77" s="19">
        <v>58</v>
      </c>
      <c r="B77" s="20" t="s">
        <v>95</v>
      </c>
      <c r="C77" s="20" t="s">
        <v>166</v>
      </c>
      <c r="D77" s="20" t="s">
        <v>167</v>
      </c>
      <c r="E77" s="20" t="s">
        <v>163</v>
      </c>
      <c r="F77" s="21">
        <v>8</v>
      </c>
      <c r="G77" s="49"/>
      <c r="H77" s="47">
        <f t="shared" si="2"/>
        <v>0</v>
      </c>
    </row>
    <row r="78" spans="1:8" s="2" customFormat="1" ht="13.5" customHeight="1">
      <c r="A78" s="19">
        <v>59</v>
      </c>
      <c r="B78" s="20" t="s">
        <v>95</v>
      </c>
      <c r="C78" s="20" t="s">
        <v>168</v>
      </c>
      <c r="D78" s="20" t="s">
        <v>169</v>
      </c>
      <c r="E78" s="20" t="s">
        <v>163</v>
      </c>
      <c r="F78" s="21">
        <v>6</v>
      </c>
      <c r="G78" s="49"/>
      <c r="H78" s="47">
        <f t="shared" si="2"/>
        <v>0</v>
      </c>
    </row>
    <row r="79" spans="1:8" s="2" customFormat="1" ht="13.5" customHeight="1">
      <c r="A79" s="19">
        <v>60</v>
      </c>
      <c r="B79" s="20" t="s">
        <v>95</v>
      </c>
      <c r="C79" s="20" t="s">
        <v>170</v>
      </c>
      <c r="D79" s="20" t="s">
        <v>171</v>
      </c>
      <c r="E79" s="20" t="s">
        <v>163</v>
      </c>
      <c r="F79" s="21">
        <v>6</v>
      </c>
      <c r="G79" s="49"/>
      <c r="H79" s="47">
        <f t="shared" si="2"/>
        <v>0</v>
      </c>
    </row>
    <row r="80" spans="1:8" s="2" customFormat="1" ht="13.5" customHeight="1">
      <c r="A80" s="19">
        <v>61</v>
      </c>
      <c r="B80" s="20" t="s">
        <v>95</v>
      </c>
      <c r="C80" s="52" t="s">
        <v>172</v>
      </c>
      <c r="D80" s="20" t="s">
        <v>173</v>
      </c>
      <c r="E80" s="20" t="s">
        <v>163</v>
      </c>
      <c r="F80" s="21">
        <v>6</v>
      </c>
      <c r="G80" s="49"/>
      <c r="H80" s="47">
        <f t="shared" si="2"/>
        <v>0</v>
      </c>
    </row>
    <row r="81" spans="1:8" s="2" customFormat="1" ht="8.25" customHeight="1">
      <c r="A81" s="25"/>
      <c r="B81" s="25"/>
      <c r="C81" s="25"/>
      <c r="D81" s="25"/>
      <c r="E81" s="25"/>
      <c r="F81" s="25"/>
      <c r="G81" s="25"/>
      <c r="H81" s="25"/>
    </row>
    <row r="82" spans="1:8" s="2" customFormat="1" ht="30.75" customHeight="1">
      <c r="A82" s="26"/>
      <c r="B82" s="27"/>
      <c r="C82" s="27"/>
      <c r="D82" s="27" t="s">
        <v>174</v>
      </c>
      <c r="E82" s="27"/>
      <c r="F82" s="28"/>
      <c r="G82" s="29"/>
      <c r="H82" s="30">
        <f>SUM(H16:H80)</f>
        <v>0</v>
      </c>
    </row>
  </sheetData>
  <sheetProtection password="DCC5" sheet="1"/>
  <mergeCells count="1">
    <mergeCell ref="A1:H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300" verticalDpi="3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Manda Libor, DiS.</cp:lastModifiedBy>
  <cp:lastPrinted>2019-03-08T12:32:15Z</cp:lastPrinted>
  <dcterms:modified xsi:type="dcterms:W3CDTF">2019-03-08T12:45:40Z</dcterms:modified>
  <cp:category/>
  <cp:version/>
  <cp:contentType/>
  <cp:contentStatus/>
</cp:coreProperties>
</file>