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231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'Položky'!$A$1:$G$49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<sst xmlns="http://schemas.openxmlformats.org/spreadsheetml/2006/main" count="88" uniqueCount="60">
  <si>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</si>
  <si>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</si>
  <si>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</si>
  <si>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</si>
  <si>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</si>
  <si>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</si>
  <si>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</si>
  <si>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</si>
  <si>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</si>
  <si>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</si>
  <si>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Celkem za</t>
  </si>
  <si>
    <t>Střecha</t>
  </si>
  <si>
    <t>Lešení a stavební výtahy</t>
  </si>
  <si>
    <t>m2</t>
  </si>
  <si>
    <t>m3</t>
  </si>
  <si>
    <t>kus</t>
  </si>
  <si>
    <t>Staveništní přesun hmot</t>
  </si>
  <si>
    <t xml:space="preserve">Přesun hmot lešení samostatně budovaného </t>
  </si>
  <si>
    <t>t</t>
  </si>
  <si>
    <t xml:space="preserve">Přesun hmot pro budovy zděné výšky do 6 m </t>
  </si>
  <si>
    <t>Konstrukce tesařské</t>
  </si>
  <si>
    <t>m</t>
  </si>
  <si>
    <t xml:space="preserve">Spojovací a ochranné prostředky pro střechy </t>
  </si>
  <si>
    <t xml:space="preserve">Přesun hmot pro tesařské konstrukce, výšky do 12 m </t>
  </si>
  <si>
    <t>Konstrukce klempířské</t>
  </si>
  <si>
    <t xml:space="preserve">Demontáž odpadních trub kruhových,D 120 mm </t>
  </si>
  <si>
    <t xml:space="preserve">Přesun hmot pro klempířské konstr., výšky do 6 m </t>
  </si>
  <si>
    <t>Krytiny tvrdé</t>
  </si>
  <si>
    <t xml:space="preserve">Přesun hmot pro krytiny tvrdé, výšky do 6 m </t>
  </si>
  <si>
    <t xml:space="preserve">Odvoz suti a vybour. hmot na skládku do 1 km </t>
  </si>
  <si>
    <t xml:space="preserve">Příplatek k odvozu za každý další 1 km </t>
  </si>
  <si>
    <t xml:space="preserve">Skládkovné dřevo </t>
  </si>
  <si>
    <t xml:space="preserve">Skládkovné izolace </t>
  </si>
  <si>
    <t xml:space="preserve">Skládkovné suť obsahující azbest </t>
  </si>
  <si>
    <t xml:space="preserve">Lešení lehké pomocné, výška podlahy do 4 m </t>
  </si>
  <si>
    <t xml:space="preserve">Demontáž žlabů půlkruh. rovných, rš 330 mm, do 30° </t>
  </si>
  <si>
    <t xml:space="preserve">Demontáž háků, sklon do 30° </t>
  </si>
  <si>
    <t xml:space="preserve">Demontáž kotlíku oválného, sklon do 30° </t>
  </si>
  <si>
    <t xml:space="preserve">Žlaby z FeZn plechu podokapní půlkruhové, rš 330 mm </t>
  </si>
  <si>
    <t xml:space="preserve">Kotlík z FeZn plechu pro trouby, D do 150 mm </t>
  </si>
  <si>
    <t xml:space="preserve">Demontáž vláknocem. desek s obsahem azbestu do suti </t>
  </si>
  <si>
    <t xml:space="preserve">Dem.hřebenů </t>
  </si>
  <si>
    <t>HPI pás</t>
  </si>
  <si>
    <t>Odvětrací komínek s manžetou-komplet dodávka a montáž</t>
  </si>
  <si>
    <t>ks</t>
  </si>
  <si>
    <t>Oplechování hřebenáče z FeZN plechu (svitku) rš 660</t>
  </si>
  <si>
    <t>podstřešní difuzní fólie</t>
  </si>
  <si>
    <t>Ostatní náklady</t>
  </si>
  <si>
    <t>demontáž stávajících hromosvodů do suti</t>
  </si>
  <si>
    <t>soubor</t>
  </si>
  <si>
    <t xml:space="preserve">Dodávka a montáž laťování střech, vzdálenost latí 22 - 36 cm </t>
  </si>
  <si>
    <t>Cena celkem bez DPH</t>
  </si>
  <si>
    <t xml:space="preserve"> rozpočet</t>
  </si>
  <si>
    <t>Oprava střechy Holice</t>
  </si>
  <si>
    <t xml:space="preserve">Závětrná lišta z FeZn plechu, rš 400 mm </t>
  </si>
  <si>
    <t>bm</t>
  </si>
  <si>
    <t>D+M spodní a horní těsnění do vln</t>
  </si>
  <si>
    <t>dodávka a montáž hromosvodové soustavy (včetně 2 sv. tyčí a přísl.) napojení na stávající uzemnění a revize</t>
  </si>
  <si>
    <t xml:space="preserve">Vláknocementová vlnitá střešní krytina  A5, na latě </t>
  </si>
  <si>
    <t>Oprava komína MCV, stěrka s tkaninou, fasáda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</si>
</sst>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2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3" xfId="46" applyFont="1" applyBorder="1">
      <alignment/>
      <protection/>
    </xf>
    <xf numFmtId="0" fontId="2" fillId="0" borderId="11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4" xfId="46" applyNumberFormat="1" applyFont="1" applyFill="1" applyBorder="1">
      <alignment/>
      <protection/>
    </xf>
    <xf numFmtId="0" fontId="4" fillId="33" borderId="15" xfId="46" applyFont="1" applyFill="1" applyBorder="1" applyAlignment="1">
      <alignment horizontal="center"/>
      <protection/>
    </xf>
    <xf numFmtId="0" fontId="4" fillId="33" borderId="15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49" fontId="3" fillId="0" borderId="16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5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9" xfId="46" applyFont="1" applyBorder="1" applyAlignment="1">
      <alignment horizontal="center" vertical="top"/>
      <protection/>
    </xf>
    <xf numFmtId="49" fontId="9" fillId="0" borderId="19" xfId="46" applyNumberFormat="1" applyFont="1" applyBorder="1" applyAlignment="1">
      <alignment horizontal="left" vertical="top"/>
      <protection/>
    </xf>
    <xf numFmtId="0" fontId="9" fillId="0" borderId="19" xfId="46" applyFont="1" applyBorder="1" applyAlignment="1">
      <alignment vertical="top" wrapText="1"/>
      <protection/>
    </xf>
    <xf numFmtId="49" fontId="9" fillId="0" borderId="19" xfId="46" applyNumberFormat="1" applyFont="1" applyBorder="1" applyAlignment="1">
      <alignment horizontal="center" shrinkToFit="1"/>
      <protection/>
    </xf>
    <xf numFmtId="4" fontId="9" fillId="0" borderId="19" xfId="46" applyNumberFormat="1" applyFont="1" applyBorder="1" applyAlignment="1">
      <alignment horizontal="right"/>
      <protection/>
    </xf>
    <xf numFmtId="4" fontId="9" fillId="0" borderId="19" xfId="46" applyNumberFormat="1" applyFont="1" applyBorder="1">
      <alignment/>
      <protection/>
    </xf>
    <xf numFmtId="0" fontId="8" fillId="0" borderId="0" xfId="46" applyFont="1">
      <alignment/>
      <protection/>
    </xf>
    <xf numFmtId="0" fontId="2" fillId="33" borderId="14" xfId="46" applyFont="1" applyFill="1" applyBorder="1" applyAlignment="1">
      <alignment horizontal="center"/>
      <protection/>
    </xf>
    <xf numFmtId="49" fontId="10" fillId="33" borderId="14" xfId="46" applyNumberFormat="1" applyFont="1" applyFill="1" applyBorder="1" applyAlignment="1">
      <alignment horizontal="left"/>
      <protection/>
    </xf>
    <xf numFmtId="0" fontId="10" fillId="33" borderId="17" xfId="46" applyFont="1" applyFill="1" applyBorder="1">
      <alignment/>
      <protection/>
    </xf>
    <xf numFmtId="0" fontId="2" fillId="33" borderId="18" xfId="46" applyFont="1" applyFill="1" applyBorder="1" applyAlignment="1">
      <alignment horizontal="center"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5" xfId="46" applyNumberFormat="1" applyFont="1" applyFill="1" applyBorder="1" applyAlignment="1">
      <alignment horizontal="right"/>
      <protection/>
    </xf>
    <xf numFmtId="4" fontId="3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4" fontId="12" fillId="0" borderId="0" xfId="46" applyNumberFormat="1" applyFont="1" applyBorder="1">
      <alignment/>
      <protection/>
    </xf>
    <xf numFmtId="0" fontId="1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13" fillId="0" borderId="0" xfId="46" applyNumberFormat="1" applyFont="1">
      <alignment/>
      <protection/>
    </xf>
    <xf numFmtId="0" fontId="13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49" fontId="2" fillId="0" borderId="22" xfId="46" applyNumberFormat="1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2" fillId="0" borderId="24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25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22"/>
  <sheetViews>
    <sheetView showGridLines="0" showZeros="0" tabSelected="1" zoomScalePageLayoutView="0" workbookViewId="0" topLeftCell="A19">
      <selection activeCell="E44" sqref="E44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45" customWidth="1"/>
    <col min="6" max="6" width="9.875" style="3" customWidth="1"/>
    <col min="7" max="7" width="13.875" style="3" customWidth="1"/>
    <col min="8" max="11" width="9.125" style="3" customWidth="1"/>
    <col min="12" max="12" width="75.375" style="3" customWidth="1"/>
    <col min="13" max="13" width="45.25390625" style="3" customWidth="1"/>
    <col min="14" max="16384" width="9.125" style="3" customWidth="1"/>
  </cols>
  <sheetData>
    <row r="1" spans="1:7" ht="15.75">
      <c r="A1" s="53" t="s">
        <v>52</v>
      </c>
      <c r="B1" s="53"/>
      <c r="C1" s="53"/>
      <c r="D1" s="53"/>
      <c r="E1" s="53"/>
      <c r="F1" s="53"/>
      <c r="G1" s="53"/>
    </row>
    <row r="2" spans="1:7" ht="14.25" customHeight="1" thickBot="1">
      <c r="A2" s="4"/>
      <c r="B2" s="5"/>
      <c r="C2" s="6"/>
      <c r="D2" s="6"/>
      <c r="E2" s="7"/>
      <c r="F2" s="6"/>
      <c r="G2" s="6"/>
    </row>
    <row r="3" spans="1:7" ht="13.5" thickTop="1">
      <c r="A3" s="54" t="s">
        <v>0</v>
      </c>
      <c r="B3" s="55"/>
      <c r="C3" s="1" t="s">
        <v>53</v>
      </c>
      <c r="D3" s="8"/>
      <c r="E3" s="9" t="s">
        <v>2</v>
      </c>
      <c r="F3" s="10"/>
      <c r="G3" s="11"/>
    </row>
    <row r="4" spans="1:7" ht="13.5" thickBot="1">
      <c r="A4" s="56" t="s">
        <v>1</v>
      </c>
      <c r="B4" s="57"/>
      <c r="C4" s="2" t="s">
        <v>11</v>
      </c>
      <c r="D4" s="12"/>
      <c r="E4" s="58"/>
      <c r="F4" s="59"/>
      <c r="G4" s="60"/>
    </row>
    <row r="5" spans="1:7" ht="13.5" thickTop="1">
      <c r="A5" s="13"/>
      <c r="B5" s="4"/>
      <c r="C5" s="4"/>
      <c r="D5" s="4"/>
      <c r="E5" s="14"/>
      <c r="F5" s="4"/>
      <c r="G5" s="15"/>
    </row>
    <row r="6" spans="1:7" ht="12.75">
      <c r="A6" s="16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7" t="s">
        <v>8</v>
      </c>
      <c r="G6" s="19" t="s">
        <v>9</v>
      </c>
    </row>
    <row r="7" spans="1:15" ht="12.75">
      <c r="A7" s="20"/>
      <c r="B7" s="21"/>
      <c r="C7" s="22" t="s">
        <v>12</v>
      </c>
      <c r="D7" s="23"/>
      <c r="E7" s="24"/>
      <c r="F7" s="24"/>
      <c r="G7" s="25"/>
      <c r="H7" s="26"/>
      <c r="I7" s="26"/>
      <c r="O7" s="27">
        <v>1</v>
      </c>
    </row>
    <row r="8" spans="1:104" ht="12.75">
      <c r="A8" s="28"/>
      <c r="B8" s="29"/>
      <c r="C8" s="30" t="s">
        <v>34</v>
      </c>
      <c r="D8" s="31" t="s">
        <v>13</v>
      </c>
      <c r="E8" s="32">
        <v>14</v>
      </c>
      <c r="F8" s="32"/>
      <c r="G8" s="33">
        <f>E8*F8</f>
        <v>0</v>
      </c>
      <c r="O8" s="27">
        <v>2</v>
      </c>
      <c r="AA8" s="3">
        <v>1</v>
      </c>
      <c r="AB8" s="3">
        <v>1</v>
      </c>
      <c r="AC8" s="3">
        <v>1</v>
      </c>
      <c r="AZ8" s="3">
        <v>1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A8" s="34">
        <v>1</v>
      </c>
      <c r="CB8" s="34">
        <v>1</v>
      </c>
      <c r="CZ8" s="3">
        <v>0.00158</v>
      </c>
    </row>
    <row r="9" spans="1:57" ht="12.75">
      <c r="A9" s="35"/>
      <c r="B9" s="36" t="s">
        <v>10</v>
      </c>
      <c r="C9" s="37" t="str">
        <f>CONCATENATE(B7," ",C7)</f>
        <v> Lešení a stavební výtahy</v>
      </c>
      <c r="D9" s="38"/>
      <c r="E9" s="39"/>
      <c r="F9" s="40"/>
      <c r="G9" s="41">
        <f>SUM(G7:G8)</f>
        <v>0</v>
      </c>
      <c r="O9" s="27">
        <v>4</v>
      </c>
      <c r="BA9" s="42">
        <f>SUM(BA7:BA8)</f>
        <v>0</v>
      </c>
      <c r="BB9" s="42">
        <f>SUM(BB7:BB8)</f>
        <v>0</v>
      </c>
      <c r="BC9" s="42">
        <f>SUM(BC7:BC8)</f>
        <v>0</v>
      </c>
      <c r="BD9" s="42">
        <f>SUM(BD7:BD8)</f>
        <v>0</v>
      </c>
      <c r="BE9" s="42">
        <f>SUM(BE7:BE8)</f>
        <v>0</v>
      </c>
    </row>
    <row r="10" spans="1:15" ht="12.75">
      <c r="A10" s="20"/>
      <c r="B10" s="21"/>
      <c r="C10" s="22" t="s">
        <v>16</v>
      </c>
      <c r="D10" s="23"/>
      <c r="E10" s="24"/>
      <c r="F10" s="24"/>
      <c r="G10" s="25"/>
      <c r="H10" s="26"/>
      <c r="I10" s="26"/>
      <c r="O10" s="27">
        <v>1</v>
      </c>
    </row>
    <row r="11" spans="1:104" ht="12.75">
      <c r="A11" s="28"/>
      <c r="B11" s="29"/>
      <c r="C11" s="30" t="s">
        <v>17</v>
      </c>
      <c r="D11" s="31" t="s">
        <v>18</v>
      </c>
      <c r="E11" s="32">
        <v>2.58</v>
      </c>
      <c r="F11" s="32"/>
      <c r="G11" s="33">
        <f>E11*F11</f>
        <v>0</v>
      </c>
      <c r="O11" s="27">
        <v>2</v>
      </c>
      <c r="AA11" s="3">
        <v>1</v>
      </c>
      <c r="AB11" s="3">
        <v>2</v>
      </c>
      <c r="AC11" s="3">
        <v>2</v>
      </c>
      <c r="AZ11" s="3">
        <v>1</v>
      </c>
      <c r="BA11" s="3">
        <f>IF(AZ11=1,G11,0)</f>
        <v>0</v>
      </c>
      <c r="BB11" s="3">
        <f>IF(AZ11=2,G11,0)</f>
        <v>0</v>
      </c>
      <c r="BC11" s="3">
        <f>IF(AZ11=3,G11,0)</f>
        <v>0</v>
      </c>
      <c r="BD11" s="3">
        <f>IF(AZ11=4,G11,0)</f>
        <v>0</v>
      </c>
      <c r="BE11" s="3">
        <f>IF(AZ11=5,G11,0)</f>
        <v>0</v>
      </c>
      <c r="CA11" s="34">
        <v>1</v>
      </c>
      <c r="CB11" s="34">
        <v>2</v>
      </c>
      <c r="CZ11" s="3">
        <v>0</v>
      </c>
    </row>
    <row r="12" spans="1:104" ht="12.75">
      <c r="A12" s="28"/>
      <c r="B12" s="29"/>
      <c r="C12" s="30" t="s">
        <v>19</v>
      </c>
      <c r="D12" s="31" t="s">
        <v>18</v>
      </c>
      <c r="E12" s="32">
        <v>2.13</v>
      </c>
      <c r="F12" s="32"/>
      <c r="G12" s="33">
        <f>E12*F12</f>
        <v>0</v>
      </c>
      <c r="O12" s="27">
        <v>2</v>
      </c>
      <c r="AA12" s="3">
        <v>1</v>
      </c>
      <c r="AB12" s="3">
        <v>2</v>
      </c>
      <c r="AC12" s="3">
        <v>2</v>
      </c>
      <c r="AZ12" s="3">
        <v>1</v>
      </c>
      <c r="BA12" s="3">
        <f>IF(AZ12=1,G12,0)</f>
        <v>0</v>
      </c>
      <c r="BB12" s="3">
        <f>IF(AZ12=2,G12,0)</f>
        <v>0</v>
      </c>
      <c r="BC12" s="3">
        <f>IF(AZ12=3,G12,0)</f>
        <v>0</v>
      </c>
      <c r="BD12" s="3">
        <f>IF(AZ12=4,G12,0)</f>
        <v>0</v>
      </c>
      <c r="BE12" s="3">
        <f>IF(AZ12=5,G12,0)</f>
        <v>0</v>
      </c>
      <c r="CA12" s="34">
        <v>1</v>
      </c>
      <c r="CB12" s="34">
        <v>2</v>
      </c>
      <c r="CZ12" s="3">
        <v>0</v>
      </c>
    </row>
    <row r="13" spans="1:57" ht="12.75">
      <c r="A13" s="35"/>
      <c r="B13" s="36" t="s">
        <v>10</v>
      </c>
      <c r="C13" s="37" t="str">
        <f>CONCATENATE(B10," ",C10)</f>
        <v> Staveništní přesun hmot</v>
      </c>
      <c r="D13" s="38"/>
      <c r="E13" s="39"/>
      <c r="F13" s="40"/>
      <c r="G13" s="41">
        <f>SUM(G10:G12)</f>
        <v>0</v>
      </c>
      <c r="O13" s="27">
        <v>4</v>
      </c>
      <c r="BA13" s="42">
        <f>SUM(BA10:BA12)</f>
        <v>0</v>
      </c>
      <c r="BB13" s="42">
        <f>SUM(BB10:BB12)</f>
        <v>0</v>
      </c>
      <c r="BC13" s="42">
        <f>SUM(BC10:BC12)</f>
        <v>0</v>
      </c>
      <c r="BD13" s="42">
        <f>SUM(BD10:BD12)</f>
        <v>0</v>
      </c>
      <c r="BE13" s="42">
        <f>SUM(BE10:BE12)</f>
        <v>0</v>
      </c>
    </row>
    <row r="14" spans="1:15" ht="12.75">
      <c r="A14" s="20"/>
      <c r="B14" s="21"/>
      <c r="C14" s="22" t="s">
        <v>20</v>
      </c>
      <c r="D14" s="23"/>
      <c r="E14" s="24"/>
      <c r="F14" s="24"/>
      <c r="G14" s="25"/>
      <c r="H14" s="26"/>
      <c r="I14" s="26"/>
      <c r="O14" s="27">
        <v>1</v>
      </c>
    </row>
    <row r="15" spans="1:104" ht="22.5">
      <c r="A15" s="28"/>
      <c r="B15" s="29"/>
      <c r="C15" s="30" t="s">
        <v>50</v>
      </c>
      <c r="D15" s="31" t="s">
        <v>13</v>
      </c>
      <c r="E15" s="32">
        <v>288</v>
      </c>
      <c r="F15" s="32"/>
      <c r="G15" s="33">
        <f>E15*F15</f>
        <v>0</v>
      </c>
      <c r="O15" s="27">
        <v>2</v>
      </c>
      <c r="AA15" s="3">
        <v>1</v>
      </c>
      <c r="AB15" s="3">
        <v>7</v>
      </c>
      <c r="AC15" s="3">
        <v>7</v>
      </c>
      <c r="AZ15" s="3">
        <v>2</v>
      </c>
      <c r="BA15" s="3">
        <f>IF(AZ15=1,G15,0)</f>
        <v>0</v>
      </c>
      <c r="BB15" s="3">
        <f>IF(AZ15=2,G15,0)</f>
        <v>0</v>
      </c>
      <c r="BC15" s="3">
        <f>IF(AZ15=3,G15,0)</f>
        <v>0</v>
      </c>
      <c r="BD15" s="3">
        <f>IF(AZ15=4,G15,0)</f>
        <v>0</v>
      </c>
      <c r="BE15" s="3">
        <f>IF(AZ15=5,G15,0)</f>
        <v>0</v>
      </c>
      <c r="CA15" s="34">
        <v>1</v>
      </c>
      <c r="CB15" s="34">
        <v>7</v>
      </c>
      <c r="CZ15" s="3">
        <v>0</v>
      </c>
    </row>
    <row r="16" spans="1:104" ht="12.75">
      <c r="A16" s="28"/>
      <c r="B16" s="29"/>
      <c r="C16" s="30" t="s">
        <v>22</v>
      </c>
      <c r="D16" s="31" t="s">
        <v>14</v>
      </c>
      <c r="E16" s="32">
        <v>2.2</v>
      </c>
      <c r="F16" s="32"/>
      <c r="G16" s="33">
        <f>E16*F16</f>
        <v>0</v>
      </c>
      <c r="O16" s="27">
        <v>2</v>
      </c>
      <c r="AA16" s="3">
        <v>1</v>
      </c>
      <c r="AB16" s="3">
        <v>7</v>
      </c>
      <c r="AC16" s="3">
        <v>7</v>
      </c>
      <c r="AZ16" s="3">
        <v>2</v>
      </c>
      <c r="BA16" s="3">
        <f>IF(AZ16=1,G16,0)</f>
        <v>0</v>
      </c>
      <c r="BB16" s="3">
        <f>IF(AZ16=2,G16,0)</f>
        <v>0</v>
      </c>
      <c r="BC16" s="3">
        <f>IF(AZ16=3,G16,0)</f>
        <v>0</v>
      </c>
      <c r="BD16" s="3">
        <f>IF(AZ16=4,G16,0)</f>
        <v>0</v>
      </c>
      <c r="BE16" s="3">
        <f>IF(AZ16=5,G16,0)</f>
        <v>0</v>
      </c>
      <c r="CA16" s="34">
        <v>1</v>
      </c>
      <c r="CB16" s="34">
        <v>7</v>
      </c>
      <c r="CZ16" s="3">
        <v>0.02357</v>
      </c>
    </row>
    <row r="17" spans="1:104" ht="12.75">
      <c r="A17" s="28"/>
      <c r="B17" s="29"/>
      <c r="C17" s="30" t="s">
        <v>23</v>
      </c>
      <c r="D17" s="31" t="s">
        <v>18</v>
      </c>
      <c r="E17" s="32">
        <v>4.6</v>
      </c>
      <c r="F17" s="32"/>
      <c r="G17" s="33">
        <f>E17*F17</f>
        <v>0</v>
      </c>
      <c r="O17" s="27">
        <v>2</v>
      </c>
      <c r="AA17" s="3">
        <v>1</v>
      </c>
      <c r="AB17" s="3">
        <v>5</v>
      </c>
      <c r="AC17" s="3">
        <v>5</v>
      </c>
      <c r="AZ17" s="3">
        <v>2</v>
      </c>
      <c r="BA17" s="3">
        <f>IF(AZ17=1,G17,0)</f>
        <v>0</v>
      </c>
      <c r="BB17" s="3">
        <f>IF(AZ17=2,G17,0)</f>
        <v>0</v>
      </c>
      <c r="BC17" s="3">
        <f>IF(AZ17=3,G17,0)</f>
        <v>0</v>
      </c>
      <c r="BD17" s="3">
        <f>IF(AZ17=4,G17,0)</f>
        <v>0</v>
      </c>
      <c r="BE17" s="3">
        <f>IF(AZ17=5,G17,0)</f>
        <v>0</v>
      </c>
      <c r="CA17" s="34">
        <v>1</v>
      </c>
      <c r="CB17" s="34">
        <v>5</v>
      </c>
      <c r="CZ17" s="3">
        <v>0</v>
      </c>
    </row>
    <row r="18" spans="1:57" ht="12.75">
      <c r="A18" s="35"/>
      <c r="B18" s="36" t="s">
        <v>10</v>
      </c>
      <c r="C18" s="37" t="str">
        <f>CONCATENATE(B14," ",C14)</f>
        <v> Konstrukce tesařské</v>
      </c>
      <c r="D18" s="38"/>
      <c r="E18" s="39"/>
      <c r="F18" s="40"/>
      <c r="G18" s="41">
        <f>SUM(G14:G17)</f>
        <v>0</v>
      </c>
      <c r="O18" s="27">
        <v>4</v>
      </c>
      <c r="BA18" s="42">
        <f>SUM(BA14:BA17)</f>
        <v>0</v>
      </c>
      <c r="BB18" s="42">
        <f>SUM(BB14:BB17)</f>
        <v>0</v>
      </c>
      <c r="BC18" s="42">
        <f>SUM(BC14:BC17)</f>
        <v>0</v>
      </c>
      <c r="BD18" s="42">
        <f>SUM(BD14:BD17)</f>
        <v>0</v>
      </c>
      <c r="BE18" s="42">
        <f>SUM(BE14:BE17)</f>
        <v>0</v>
      </c>
    </row>
    <row r="19" spans="1:15" ht="12.75">
      <c r="A19" s="20"/>
      <c r="B19" s="21"/>
      <c r="C19" s="22" t="s">
        <v>24</v>
      </c>
      <c r="D19" s="23"/>
      <c r="E19" s="24"/>
      <c r="F19" s="24"/>
      <c r="G19" s="25"/>
      <c r="H19" s="26"/>
      <c r="I19" s="26"/>
      <c r="O19" s="27">
        <v>1</v>
      </c>
    </row>
    <row r="20" spans="1:104" ht="12.75">
      <c r="A20" s="28"/>
      <c r="B20" s="29"/>
      <c r="C20" s="30" t="s">
        <v>35</v>
      </c>
      <c r="D20" s="31" t="s">
        <v>21</v>
      </c>
      <c r="E20" s="32">
        <v>18</v>
      </c>
      <c r="F20" s="32"/>
      <c r="G20" s="33">
        <f aca="true" t="shared" si="0" ref="G20:G28">E20*F20</f>
        <v>0</v>
      </c>
      <c r="O20" s="27">
        <v>2</v>
      </c>
      <c r="AA20" s="3">
        <v>1</v>
      </c>
      <c r="AB20" s="3">
        <v>7</v>
      </c>
      <c r="AC20" s="3">
        <v>7</v>
      </c>
      <c r="AZ20" s="3">
        <v>2</v>
      </c>
      <c r="BA20" s="3">
        <f aca="true" t="shared" si="1" ref="BA20:BA28">IF(AZ20=1,G20,0)</f>
        <v>0</v>
      </c>
      <c r="BB20" s="3">
        <f aca="true" t="shared" si="2" ref="BB20:BB28">IF(AZ20=2,G20,0)</f>
        <v>0</v>
      </c>
      <c r="BC20" s="3">
        <f aca="true" t="shared" si="3" ref="BC20:BC28">IF(AZ20=3,G20,0)</f>
        <v>0</v>
      </c>
      <c r="BD20" s="3">
        <f aca="true" t="shared" si="4" ref="BD20:BD28">IF(AZ20=4,G20,0)</f>
        <v>0</v>
      </c>
      <c r="BE20" s="3">
        <f aca="true" t="shared" si="5" ref="BE20:BE28">IF(AZ20=5,G20,0)</f>
        <v>0</v>
      </c>
      <c r="CA20" s="34">
        <v>1</v>
      </c>
      <c r="CB20" s="34">
        <v>7</v>
      </c>
      <c r="CZ20" s="3">
        <v>0</v>
      </c>
    </row>
    <row r="21" spans="1:104" ht="12.75">
      <c r="A21" s="28"/>
      <c r="B21" s="29"/>
      <c r="C21" s="30" t="s">
        <v>36</v>
      </c>
      <c r="D21" s="31" t="s">
        <v>15</v>
      </c>
      <c r="E21" s="32">
        <v>18</v>
      </c>
      <c r="F21" s="32"/>
      <c r="G21" s="33">
        <f t="shared" si="0"/>
        <v>0</v>
      </c>
      <c r="O21" s="27">
        <v>2</v>
      </c>
      <c r="AA21" s="3">
        <v>1</v>
      </c>
      <c r="AB21" s="3">
        <v>7</v>
      </c>
      <c r="AC21" s="3">
        <v>7</v>
      </c>
      <c r="AZ21" s="3">
        <v>2</v>
      </c>
      <c r="BA21" s="3">
        <f t="shared" si="1"/>
        <v>0</v>
      </c>
      <c r="BB21" s="3">
        <f t="shared" si="2"/>
        <v>0</v>
      </c>
      <c r="BC21" s="3">
        <f t="shared" si="3"/>
        <v>0</v>
      </c>
      <c r="BD21" s="3">
        <f t="shared" si="4"/>
        <v>0</v>
      </c>
      <c r="BE21" s="3">
        <f t="shared" si="5"/>
        <v>0</v>
      </c>
      <c r="CA21" s="34">
        <v>1</v>
      </c>
      <c r="CB21" s="34">
        <v>7</v>
      </c>
      <c r="CZ21" s="3">
        <v>0</v>
      </c>
    </row>
    <row r="22" spans="1:104" ht="12.75">
      <c r="A22" s="28"/>
      <c r="B22" s="29"/>
      <c r="C22" s="30" t="s">
        <v>37</v>
      </c>
      <c r="D22" s="31" t="s">
        <v>15</v>
      </c>
      <c r="E22" s="32">
        <v>1</v>
      </c>
      <c r="F22" s="32"/>
      <c r="G22" s="33">
        <f t="shared" si="0"/>
        <v>0</v>
      </c>
      <c r="O22" s="27">
        <v>2</v>
      </c>
      <c r="AA22" s="3">
        <v>1</v>
      </c>
      <c r="AB22" s="3">
        <v>7</v>
      </c>
      <c r="AC22" s="3">
        <v>7</v>
      </c>
      <c r="AZ22" s="3">
        <v>2</v>
      </c>
      <c r="BA22" s="3">
        <f t="shared" si="1"/>
        <v>0</v>
      </c>
      <c r="BB22" s="3">
        <f t="shared" si="2"/>
        <v>0</v>
      </c>
      <c r="BC22" s="3">
        <f t="shared" si="3"/>
        <v>0</v>
      </c>
      <c r="BD22" s="3">
        <f t="shared" si="4"/>
        <v>0</v>
      </c>
      <c r="BE22" s="3">
        <f t="shared" si="5"/>
        <v>0</v>
      </c>
      <c r="CA22" s="34">
        <v>1</v>
      </c>
      <c r="CB22" s="34">
        <v>7</v>
      </c>
      <c r="CZ22" s="3">
        <v>0</v>
      </c>
    </row>
    <row r="23" spans="1:104" ht="12.75">
      <c r="A23" s="28"/>
      <c r="B23" s="29"/>
      <c r="C23" s="30" t="s">
        <v>25</v>
      </c>
      <c r="D23" s="31" t="s">
        <v>21</v>
      </c>
      <c r="E23" s="32">
        <v>16</v>
      </c>
      <c r="F23" s="32"/>
      <c r="G23" s="33">
        <f t="shared" si="0"/>
        <v>0</v>
      </c>
      <c r="O23" s="27">
        <v>2</v>
      </c>
      <c r="AA23" s="3">
        <v>1</v>
      </c>
      <c r="AB23" s="3">
        <v>7</v>
      </c>
      <c r="AC23" s="3">
        <v>7</v>
      </c>
      <c r="AZ23" s="3">
        <v>2</v>
      </c>
      <c r="BA23" s="3">
        <f t="shared" si="1"/>
        <v>0</v>
      </c>
      <c r="BB23" s="3">
        <f t="shared" si="2"/>
        <v>0</v>
      </c>
      <c r="BC23" s="3">
        <f t="shared" si="3"/>
        <v>0</v>
      </c>
      <c r="BD23" s="3">
        <f t="shared" si="4"/>
        <v>0</v>
      </c>
      <c r="BE23" s="3">
        <f t="shared" si="5"/>
        <v>0</v>
      </c>
      <c r="CA23" s="34">
        <v>1</v>
      </c>
      <c r="CB23" s="34">
        <v>7</v>
      </c>
      <c r="CZ23" s="3">
        <v>0</v>
      </c>
    </row>
    <row r="24" spans="1:104" ht="12.75">
      <c r="A24" s="28"/>
      <c r="B24" s="29"/>
      <c r="C24" s="30" t="s">
        <v>38</v>
      </c>
      <c r="D24" s="31" t="s">
        <v>21</v>
      </c>
      <c r="E24" s="32">
        <v>15</v>
      </c>
      <c r="F24" s="32"/>
      <c r="G24" s="33">
        <f t="shared" si="0"/>
        <v>0</v>
      </c>
      <c r="O24" s="27">
        <v>2</v>
      </c>
      <c r="AA24" s="3">
        <v>1</v>
      </c>
      <c r="AB24" s="3">
        <v>7</v>
      </c>
      <c r="AC24" s="3">
        <v>7</v>
      </c>
      <c r="AZ24" s="3">
        <v>2</v>
      </c>
      <c r="BA24" s="3">
        <f t="shared" si="1"/>
        <v>0</v>
      </c>
      <c r="BB24" s="3">
        <f t="shared" si="2"/>
        <v>0</v>
      </c>
      <c r="BC24" s="3">
        <f t="shared" si="3"/>
        <v>0</v>
      </c>
      <c r="BD24" s="3">
        <f t="shared" si="4"/>
        <v>0</v>
      </c>
      <c r="BE24" s="3">
        <f t="shared" si="5"/>
        <v>0</v>
      </c>
      <c r="CA24" s="34">
        <v>1</v>
      </c>
      <c r="CB24" s="34">
        <v>7</v>
      </c>
      <c r="CZ24" s="3">
        <v>0.00328</v>
      </c>
    </row>
    <row r="25" spans="1:104" ht="12.75">
      <c r="A25" s="28"/>
      <c r="B25" s="29"/>
      <c r="C25" s="30" t="s">
        <v>39</v>
      </c>
      <c r="D25" s="31" t="s">
        <v>15</v>
      </c>
      <c r="E25" s="32">
        <v>4</v>
      </c>
      <c r="F25" s="32"/>
      <c r="G25" s="33">
        <f t="shared" si="0"/>
        <v>0</v>
      </c>
      <c r="O25" s="27">
        <v>2</v>
      </c>
      <c r="AA25" s="3">
        <v>1</v>
      </c>
      <c r="AB25" s="3">
        <v>7</v>
      </c>
      <c r="AC25" s="3">
        <v>7</v>
      </c>
      <c r="AZ25" s="3">
        <v>2</v>
      </c>
      <c r="BA25" s="3">
        <f t="shared" si="1"/>
        <v>0</v>
      </c>
      <c r="BB25" s="3">
        <f t="shared" si="2"/>
        <v>0</v>
      </c>
      <c r="BC25" s="3">
        <f t="shared" si="3"/>
        <v>0</v>
      </c>
      <c r="BD25" s="3">
        <f t="shared" si="4"/>
        <v>0</v>
      </c>
      <c r="BE25" s="3">
        <f t="shared" si="5"/>
        <v>0</v>
      </c>
      <c r="CA25" s="34">
        <v>1</v>
      </c>
      <c r="CB25" s="34">
        <v>7</v>
      </c>
      <c r="CZ25" s="3">
        <v>0.00503</v>
      </c>
    </row>
    <row r="26" spans="1:104" ht="12.75">
      <c r="A26" s="28"/>
      <c r="B26" s="29"/>
      <c r="C26" s="30" t="s">
        <v>54</v>
      </c>
      <c r="D26" s="31" t="s">
        <v>21</v>
      </c>
      <c r="E26" s="32">
        <v>32</v>
      </c>
      <c r="F26" s="32"/>
      <c r="G26" s="33">
        <f t="shared" si="0"/>
        <v>0</v>
      </c>
      <c r="O26" s="27">
        <v>2</v>
      </c>
      <c r="AA26" s="3">
        <v>1</v>
      </c>
      <c r="AB26" s="3">
        <v>7</v>
      </c>
      <c r="AC26" s="3">
        <v>7</v>
      </c>
      <c r="AZ26" s="3">
        <v>2</v>
      </c>
      <c r="BA26" s="3">
        <f t="shared" si="1"/>
        <v>0</v>
      </c>
      <c r="BB26" s="3">
        <f t="shared" si="2"/>
        <v>0</v>
      </c>
      <c r="BC26" s="3">
        <f t="shared" si="3"/>
        <v>0</v>
      </c>
      <c r="BD26" s="3">
        <f t="shared" si="4"/>
        <v>0</v>
      </c>
      <c r="BE26" s="3">
        <f t="shared" si="5"/>
        <v>0</v>
      </c>
      <c r="CA26" s="34">
        <v>1</v>
      </c>
      <c r="CB26" s="34">
        <v>7</v>
      </c>
      <c r="CZ26" s="3">
        <v>0.0031</v>
      </c>
    </row>
    <row r="27" spans="1:80" ht="12.75">
      <c r="A27" s="28"/>
      <c r="B27" s="29"/>
      <c r="C27" s="30" t="s">
        <v>45</v>
      </c>
      <c r="D27" s="31" t="s">
        <v>21</v>
      </c>
      <c r="E27" s="32">
        <v>16</v>
      </c>
      <c r="F27" s="32"/>
      <c r="G27" s="33">
        <f t="shared" si="0"/>
        <v>0</v>
      </c>
      <c r="O27" s="27"/>
      <c r="CA27" s="34"/>
      <c r="CB27" s="34"/>
    </row>
    <row r="28" spans="1:104" ht="12.75">
      <c r="A28" s="28"/>
      <c r="B28" s="29"/>
      <c r="C28" s="30" t="s">
        <v>26</v>
      </c>
      <c r="D28" s="31" t="s">
        <v>18</v>
      </c>
      <c r="E28" s="32">
        <v>0.3</v>
      </c>
      <c r="F28" s="32"/>
      <c r="G28" s="33">
        <f t="shared" si="0"/>
        <v>0</v>
      </c>
      <c r="O28" s="27">
        <v>2</v>
      </c>
      <c r="AA28" s="3">
        <v>1</v>
      </c>
      <c r="AB28" s="3">
        <v>5</v>
      </c>
      <c r="AC28" s="3">
        <v>5</v>
      </c>
      <c r="AZ28" s="3">
        <v>2</v>
      </c>
      <c r="BA28" s="3">
        <f t="shared" si="1"/>
        <v>0</v>
      </c>
      <c r="BB28" s="3">
        <f t="shared" si="2"/>
        <v>0</v>
      </c>
      <c r="BC28" s="3">
        <f t="shared" si="3"/>
        <v>0</v>
      </c>
      <c r="BD28" s="3">
        <f t="shared" si="4"/>
        <v>0</v>
      </c>
      <c r="BE28" s="3">
        <f t="shared" si="5"/>
        <v>0</v>
      </c>
      <c r="CA28" s="34">
        <v>1</v>
      </c>
      <c r="CB28" s="34">
        <v>5</v>
      </c>
      <c r="CZ28" s="3">
        <v>0</v>
      </c>
    </row>
    <row r="29" spans="1:57" ht="12.75">
      <c r="A29" s="35"/>
      <c r="B29" s="36" t="s">
        <v>10</v>
      </c>
      <c r="C29" s="37" t="str">
        <f>CONCATENATE(B19," ",C19)</f>
        <v> Konstrukce klempířské</v>
      </c>
      <c r="D29" s="38"/>
      <c r="E29" s="39"/>
      <c r="F29" s="40"/>
      <c r="G29" s="41">
        <f>SUM(G19:G28)</f>
        <v>0</v>
      </c>
      <c r="O29" s="27">
        <v>4</v>
      </c>
      <c r="BA29" s="42">
        <f>SUM(BA19:BA28)</f>
        <v>0</v>
      </c>
      <c r="BB29" s="42">
        <f>SUM(BB19:BB28)</f>
        <v>0</v>
      </c>
      <c r="BC29" s="42">
        <f>SUM(BC19:BC28)</f>
        <v>0</v>
      </c>
      <c r="BD29" s="42">
        <f>SUM(BD19:BD28)</f>
        <v>0</v>
      </c>
      <c r="BE29" s="42">
        <f>SUM(BE19:BE28)</f>
        <v>0</v>
      </c>
    </row>
    <row r="30" spans="1:15" ht="12.75">
      <c r="A30" s="20"/>
      <c r="B30" s="21"/>
      <c r="C30" s="22" t="s">
        <v>27</v>
      </c>
      <c r="D30" s="23"/>
      <c r="E30" s="24"/>
      <c r="F30" s="24"/>
      <c r="G30" s="25"/>
      <c r="H30" s="26"/>
      <c r="I30" s="26"/>
      <c r="O30" s="27">
        <v>1</v>
      </c>
    </row>
    <row r="31" spans="1:104" ht="22.5">
      <c r="A31" s="28"/>
      <c r="B31" s="29"/>
      <c r="C31" s="30" t="s">
        <v>40</v>
      </c>
      <c r="D31" s="31" t="s">
        <v>13</v>
      </c>
      <c r="E31" s="32">
        <v>288</v>
      </c>
      <c r="F31" s="32"/>
      <c r="G31" s="33">
        <f aca="true" t="shared" si="6" ref="G31:G38">E31*F31</f>
        <v>0</v>
      </c>
      <c r="O31" s="27">
        <v>2</v>
      </c>
      <c r="AA31" s="3">
        <v>1</v>
      </c>
      <c r="AB31" s="3">
        <v>7</v>
      </c>
      <c r="AC31" s="3">
        <v>7</v>
      </c>
      <c r="AZ31" s="3">
        <v>2</v>
      </c>
      <c r="BA31" s="3">
        <f aca="true" t="shared" si="7" ref="BA31:BA38">IF(AZ31=1,G31,0)</f>
        <v>0</v>
      </c>
      <c r="BB31" s="3">
        <f aca="true" t="shared" si="8" ref="BB31:BB38">IF(AZ31=2,G31,0)</f>
        <v>0</v>
      </c>
      <c r="BC31" s="3">
        <f aca="true" t="shared" si="9" ref="BC31:BC38">IF(AZ31=3,G31,0)</f>
        <v>0</v>
      </c>
      <c r="BD31" s="3">
        <f aca="true" t="shared" si="10" ref="BD31:BD38">IF(AZ31=4,G31,0)</f>
        <v>0</v>
      </c>
      <c r="BE31" s="3">
        <f aca="true" t="shared" si="11" ref="BE31:BE38">IF(AZ31=5,G31,0)</f>
        <v>0</v>
      </c>
      <c r="CA31" s="34">
        <v>1</v>
      </c>
      <c r="CB31" s="34">
        <v>7</v>
      </c>
      <c r="CZ31" s="3">
        <v>0</v>
      </c>
    </row>
    <row r="32" spans="1:104" ht="12.75">
      <c r="A32" s="28"/>
      <c r="B32" s="29"/>
      <c r="C32" s="30" t="s">
        <v>41</v>
      </c>
      <c r="D32" s="31" t="s">
        <v>21</v>
      </c>
      <c r="E32" s="32">
        <v>16</v>
      </c>
      <c r="F32" s="32"/>
      <c r="G32" s="33">
        <f t="shared" si="6"/>
        <v>0</v>
      </c>
      <c r="O32" s="27">
        <v>2</v>
      </c>
      <c r="AA32" s="3">
        <v>1</v>
      </c>
      <c r="AB32" s="3">
        <v>7</v>
      </c>
      <c r="AC32" s="3">
        <v>7</v>
      </c>
      <c r="AZ32" s="3">
        <v>2</v>
      </c>
      <c r="BA32" s="3">
        <f t="shared" si="7"/>
        <v>0</v>
      </c>
      <c r="BB32" s="3">
        <f t="shared" si="8"/>
        <v>0</v>
      </c>
      <c r="BC32" s="3">
        <f t="shared" si="9"/>
        <v>0</v>
      </c>
      <c r="BD32" s="3">
        <f t="shared" si="10"/>
        <v>0</v>
      </c>
      <c r="BE32" s="3">
        <f t="shared" si="11"/>
        <v>0</v>
      </c>
      <c r="CA32" s="34">
        <v>1</v>
      </c>
      <c r="CB32" s="34">
        <v>7</v>
      </c>
      <c r="CZ32" s="3">
        <v>0</v>
      </c>
    </row>
    <row r="33" spans="1:104" ht="12.75">
      <c r="A33" s="28"/>
      <c r="B33" s="29"/>
      <c r="C33" s="30" t="s">
        <v>58</v>
      </c>
      <c r="D33" s="31" t="s">
        <v>13</v>
      </c>
      <c r="E33" s="32">
        <v>288</v>
      </c>
      <c r="F33" s="32"/>
      <c r="G33" s="33">
        <f t="shared" si="6"/>
        <v>0</v>
      </c>
      <c r="O33" s="27">
        <v>2</v>
      </c>
      <c r="AA33" s="3">
        <v>1</v>
      </c>
      <c r="AB33" s="3">
        <v>7</v>
      </c>
      <c r="AC33" s="3">
        <v>7</v>
      </c>
      <c r="AZ33" s="3">
        <v>2</v>
      </c>
      <c r="BA33" s="3">
        <f t="shared" si="7"/>
        <v>0</v>
      </c>
      <c r="BB33" s="3">
        <f t="shared" si="8"/>
        <v>0</v>
      </c>
      <c r="BC33" s="3">
        <f t="shared" si="9"/>
        <v>0</v>
      </c>
      <c r="BD33" s="3">
        <f t="shared" si="10"/>
        <v>0</v>
      </c>
      <c r="BE33" s="3">
        <f t="shared" si="11"/>
        <v>0</v>
      </c>
      <c r="CA33" s="34">
        <v>1</v>
      </c>
      <c r="CB33" s="34">
        <v>7</v>
      </c>
      <c r="CZ33" s="3">
        <v>0.01417</v>
      </c>
    </row>
    <row r="34" spans="1:104" ht="12.75">
      <c r="A34" s="28"/>
      <c r="B34" s="29"/>
      <c r="C34" s="30" t="s">
        <v>42</v>
      </c>
      <c r="D34" s="31" t="s">
        <v>21</v>
      </c>
      <c r="E34" s="32">
        <v>32</v>
      </c>
      <c r="F34" s="32"/>
      <c r="G34" s="33">
        <f t="shared" si="6"/>
        <v>0</v>
      </c>
      <c r="O34" s="27">
        <v>2</v>
      </c>
      <c r="AA34" s="3">
        <v>1</v>
      </c>
      <c r="AB34" s="3">
        <v>7</v>
      </c>
      <c r="AC34" s="3">
        <v>7</v>
      </c>
      <c r="AZ34" s="3">
        <v>2</v>
      </c>
      <c r="BA34" s="3">
        <f t="shared" si="7"/>
        <v>0</v>
      </c>
      <c r="BB34" s="3">
        <f t="shared" si="8"/>
        <v>0</v>
      </c>
      <c r="BC34" s="3">
        <f t="shared" si="9"/>
        <v>0</v>
      </c>
      <c r="BD34" s="3">
        <f t="shared" si="10"/>
        <v>0</v>
      </c>
      <c r="BE34" s="3">
        <f t="shared" si="11"/>
        <v>0</v>
      </c>
      <c r="CA34" s="34">
        <v>1</v>
      </c>
      <c r="CB34" s="34">
        <v>7</v>
      </c>
      <c r="CZ34" s="3">
        <v>0.00049</v>
      </c>
    </row>
    <row r="35" spans="1:104" ht="12.75">
      <c r="A35" s="28"/>
      <c r="B35" s="29"/>
      <c r="C35" s="30" t="s">
        <v>46</v>
      </c>
      <c r="D35" s="31" t="s">
        <v>13</v>
      </c>
      <c r="E35" s="32">
        <v>286</v>
      </c>
      <c r="F35" s="32"/>
      <c r="G35" s="33">
        <f t="shared" si="6"/>
        <v>0</v>
      </c>
      <c r="O35" s="27">
        <v>2</v>
      </c>
      <c r="AA35" s="3">
        <v>1</v>
      </c>
      <c r="AB35" s="3">
        <v>7</v>
      </c>
      <c r="AC35" s="3">
        <v>7</v>
      </c>
      <c r="AZ35" s="3">
        <v>2</v>
      </c>
      <c r="BA35" s="3">
        <f t="shared" si="7"/>
        <v>0</v>
      </c>
      <c r="BB35" s="3">
        <f t="shared" si="8"/>
        <v>0</v>
      </c>
      <c r="BC35" s="3">
        <f t="shared" si="9"/>
        <v>0</v>
      </c>
      <c r="BD35" s="3">
        <f t="shared" si="10"/>
        <v>0</v>
      </c>
      <c r="BE35" s="3">
        <f t="shared" si="11"/>
        <v>0</v>
      </c>
      <c r="CA35" s="34">
        <v>1</v>
      </c>
      <c r="CB35" s="34">
        <v>7</v>
      </c>
      <c r="CZ35" s="3">
        <v>0.00151</v>
      </c>
    </row>
    <row r="36" spans="1:80" ht="12.75">
      <c r="A36" s="28"/>
      <c r="B36" s="29"/>
      <c r="C36" s="30" t="s">
        <v>56</v>
      </c>
      <c r="D36" s="31" t="s">
        <v>55</v>
      </c>
      <c r="E36" s="32">
        <v>64</v>
      </c>
      <c r="F36" s="32"/>
      <c r="G36" s="33">
        <f t="shared" si="6"/>
        <v>0</v>
      </c>
      <c r="O36" s="27"/>
      <c r="CA36" s="34"/>
      <c r="CB36" s="34"/>
    </row>
    <row r="37" spans="1:104" ht="22.5">
      <c r="A37" s="28"/>
      <c r="B37" s="29"/>
      <c r="C37" s="30" t="s">
        <v>43</v>
      </c>
      <c r="D37" s="31" t="s">
        <v>44</v>
      </c>
      <c r="E37" s="32">
        <v>2</v>
      </c>
      <c r="F37" s="32"/>
      <c r="G37" s="33">
        <f t="shared" si="6"/>
        <v>0</v>
      </c>
      <c r="O37" s="27">
        <v>2</v>
      </c>
      <c r="AA37" s="3">
        <v>1</v>
      </c>
      <c r="AB37" s="3">
        <v>7</v>
      </c>
      <c r="AC37" s="3">
        <v>7</v>
      </c>
      <c r="AZ37" s="3">
        <v>2</v>
      </c>
      <c r="BA37" s="3">
        <f t="shared" si="7"/>
        <v>0</v>
      </c>
      <c r="BB37" s="3">
        <f t="shared" si="8"/>
        <v>0</v>
      </c>
      <c r="BC37" s="3">
        <f t="shared" si="9"/>
        <v>0</v>
      </c>
      <c r="BD37" s="3">
        <f t="shared" si="10"/>
        <v>0</v>
      </c>
      <c r="BE37" s="3">
        <f t="shared" si="11"/>
        <v>0</v>
      </c>
      <c r="CA37" s="34">
        <v>1</v>
      </c>
      <c r="CB37" s="34">
        <v>7</v>
      </c>
      <c r="CZ37" s="3">
        <v>0.00111</v>
      </c>
    </row>
    <row r="38" spans="1:104" ht="12.75">
      <c r="A38" s="28"/>
      <c r="B38" s="29"/>
      <c r="C38" s="30" t="s">
        <v>28</v>
      </c>
      <c r="D38" s="31" t="s">
        <v>18</v>
      </c>
      <c r="E38" s="32">
        <v>4.2</v>
      </c>
      <c r="F38" s="32"/>
      <c r="G38" s="33">
        <f t="shared" si="6"/>
        <v>0</v>
      </c>
      <c r="O38" s="27">
        <v>2</v>
      </c>
      <c r="AA38" s="3">
        <v>1</v>
      </c>
      <c r="AB38" s="3">
        <v>5</v>
      </c>
      <c r="AC38" s="3">
        <v>5</v>
      </c>
      <c r="AZ38" s="3">
        <v>2</v>
      </c>
      <c r="BA38" s="3">
        <f t="shared" si="7"/>
        <v>0</v>
      </c>
      <c r="BB38" s="3">
        <f t="shared" si="8"/>
        <v>0</v>
      </c>
      <c r="BC38" s="3">
        <f t="shared" si="9"/>
        <v>0</v>
      </c>
      <c r="BD38" s="3">
        <f t="shared" si="10"/>
        <v>0</v>
      </c>
      <c r="BE38" s="3">
        <f t="shared" si="11"/>
        <v>0</v>
      </c>
      <c r="CA38" s="34">
        <v>1</v>
      </c>
      <c r="CB38" s="34">
        <v>5</v>
      </c>
      <c r="CZ38" s="3">
        <v>0</v>
      </c>
    </row>
    <row r="39" spans="1:57" ht="12.75">
      <c r="A39" s="35"/>
      <c r="B39" s="36" t="s">
        <v>10</v>
      </c>
      <c r="C39" s="37" t="str">
        <f>CONCATENATE(B30," ",C30)</f>
        <v> Krytiny tvrdé</v>
      </c>
      <c r="D39" s="38"/>
      <c r="E39" s="39"/>
      <c r="F39" s="40"/>
      <c r="G39" s="41">
        <f>SUM(G30:G38)</f>
        <v>0</v>
      </c>
      <c r="O39" s="27">
        <v>4</v>
      </c>
      <c r="BA39" s="42">
        <f>SUM(BA30:BA38)</f>
        <v>0</v>
      </c>
      <c r="BB39" s="42">
        <f>SUM(BB30:BB38)</f>
        <v>0</v>
      </c>
      <c r="BC39" s="42">
        <f>SUM(BC30:BC38)</f>
        <v>0</v>
      </c>
      <c r="BD39" s="42">
        <f>SUM(BD30:BD38)</f>
        <v>0</v>
      </c>
      <c r="BE39" s="42">
        <f>SUM(BE30:BE38)</f>
        <v>0</v>
      </c>
    </row>
    <row r="40" spans="1:15" ht="12.75">
      <c r="A40" s="20"/>
      <c r="B40" s="21"/>
      <c r="C40" s="22" t="s">
        <v>47</v>
      </c>
      <c r="D40" s="23"/>
      <c r="E40" s="24"/>
      <c r="F40" s="24"/>
      <c r="G40" s="25"/>
      <c r="H40" s="26"/>
      <c r="I40" s="26"/>
      <c r="O40" s="27">
        <v>1</v>
      </c>
    </row>
    <row r="41" spans="1:104" ht="12.75">
      <c r="A41" s="28"/>
      <c r="B41" s="29"/>
      <c r="C41" s="30" t="s">
        <v>29</v>
      </c>
      <c r="D41" s="31" t="s">
        <v>18</v>
      </c>
      <c r="E41" s="32">
        <v>7.63</v>
      </c>
      <c r="F41" s="32"/>
      <c r="G41" s="33">
        <f aca="true" t="shared" si="12" ref="G41:G48">E41*F41</f>
        <v>0</v>
      </c>
      <c r="O41" s="27">
        <v>2</v>
      </c>
      <c r="AA41" s="3">
        <v>1</v>
      </c>
      <c r="AB41" s="3">
        <v>3</v>
      </c>
      <c r="AC41" s="3">
        <v>3</v>
      </c>
      <c r="AZ41" s="3">
        <v>1</v>
      </c>
      <c r="BA41" s="3">
        <f>IF(AZ41=1,G41,0)</f>
        <v>0</v>
      </c>
      <c r="BB41" s="3">
        <f>IF(AZ41=2,G41,0)</f>
        <v>0</v>
      </c>
      <c r="BC41" s="3">
        <f>IF(AZ41=3,G41,0)</f>
        <v>0</v>
      </c>
      <c r="BD41" s="3">
        <f>IF(AZ41=4,G41,0)</f>
        <v>0</v>
      </c>
      <c r="BE41" s="3">
        <f>IF(AZ41=5,G41,0)</f>
        <v>0</v>
      </c>
      <c r="CA41" s="34">
        <v>1</v>
      </c>
      <c r="CB41" s="34">
        <v>3</v>
      </c>
      <c r="CZ41" s="3">
        <v>0</v>
      </c>
    </row>
    <row r="42" spans="1:104" ht="12.75">
      <c r="A42" s="28"/>
      <c r="B42" s="29"/>
      <c r="C42" s="30" t="s">
        <v>30</v>
      </c>
      <c r="D42" s="31" t="s">
        <v>18</v>
      </c>
      <c r="E42" s="32">
        <v>76.3</v>
      </c>
      <c r="F42" s="32"/>
      <c r="G42" s="33">
        <f t="shared" si="12"/>
        <v>0</v>
      </c>
      <c r="O42" s="27">
        <v>2</v>
      </c>
      <c r="AA42" s="3">
        <v>1</v>
      </c>
      <c r="AB42" s="3">
        <v>3</v>
      </c>
      <c r="AC42" s="3">
        <v>3</v>
      </c>
      <c r="AZ42" s="3">
        <v>1</v>
      </c>
      <c r="BA42" s="3">
        <f>IF(AZ42=1,G42,0)</f>
        <v>0</v>
      </c>
      <c r="BB42" s="3">
        <f>IF(AZ42=2,G42,0)</f>
        <v>0</v>
      </c>
      <c r="BC42" s="3">
        <f>IF(AZ42=3,G42,0)</f>
        <v>0</v>
      </c>
      <c r="BD42" s="3">
        <f>IF(AZ42=4,G42,0)</f>
        <v>0</v>
      </c>
      <c r="BE42" s="3">
        <f>IF(AZ42=5,G42,0)</f>
        <v>0</v>
      </c>
      <c r="CA42" s="34">
        <v>1</v>
      </c>
      <c r="CB42" s="34">
        <v>3</v>
      </c>
      <c r="CZ42" s="3">
        <v>0</v>
      </c>
    </row>
    <row r="43" spans="1:80" ht="12.75">
      <c r="A43" s="28"/>
      <c r="B43" s="29"/>
      <c r="C43" s="30" t="s">
        <v>59</v>
      </c>
      <c r="D43" s="31" t="s">
        <v>49</v>
      </c>
      <c r="E43" s="32">
        <v>1</v>
      </c>
      <c r="F43" s="32"/>
      <c r="G43" s="33"/>
      <c r="O43" s="27"/>
      <c r="CA43" s="34"/>
      <c r="CB43" s="34"/>
    </row>
    <row r="44" spans="1:104" ht="12.75">
      <c r="A44" s="28"/>
      <c r="B44" s="29"/>
      <c r="C44" s="30" t="s">
        <v>31</v>
      </c>
      <c r="D44" s="31" t="s">
        <v>18</v>
      </c>
      <c r="E44" s="32">
        <v>2.3</v>
      </c>
      <c r="F44" s="32"/>
      <c r="G44" s="33">
        <f t="shared" si="12"/>
        <v>0</v>
      </c>
      <c r="O44" s="27">
        <v>2</v>
      </c>
      <c r="AA44" s="3">
        <v>1</v>
      </c>
      <c r="AB44" s="3">
        <v>1</v>
      </c>
      <c r="AC44" s="3">
        <v>1</v>
      </c>
      <c r="AZ44" s="3">
        <v>1</v>
      </c>
      <c r="BA44" s="3">
        <f>IF(AZ44=1,G44,0)</f>
        <v>0</v>
      </c>
      <c r="BB44" s="3">
        <f>IF(AZ44=2,G44,0)</f>
        <v>0</v>
      </c>
      <c r="BC44" s="3">
        <f>IF(AZ44=3,G44,0)</f>
        <v>0</v>
      </c>
      <c r="BD44" s="3">
        <f>IF(AZ44=4,G44,0)</f>
        <v>0</v>
      </c>
      <c r="BE44" s="3">
        <f>IF(AZ44=5,G44,0)</f>
        <v>0</v>
      </c>
      <c r="CA44" s="34">
        <v>1</v>
      </c>
      <c r="CB44" s="34">
        <v>1</v>
      </c>
      <c r="CZ44" s="3">
        <v>0</v>
      </c>
    </row>
    <row r="45" spans="1:104" ht="12.75">
      <c r="A45" s="28"/>
      <c r="B45" s="29"/>
      <c r="C45" s="30" t="s">
        <v>32</v>
      </c>
      <c r="D45" s="31" t="s">
        <v>18</v>
      </c>
      <c r="E45" s="32">
        <v>0.23</v>
      </c>
      <c r="F45" s="32"/>
      <c r="G45" s="33">
        <f t="shared" si="12"/>
        <v>0</v>
      </c>
      <c r="O45" s="27">
        <v>2</v>
      </c>
      <c r="AA45" s="3">
        <v>1</v>
      </c>
      <c r="AB45" s="3">
        <v>1</v>
      </c>
      <c r="AC45" s="3">
        <v>1</v>
      </c>
      <c r="AZ45" s="3">
        <v>1</v>
      </c>
      <c r="BA45" s="3">
        <f>IF(AZ45=1,G45,0)</f>
        <v>0</v>
      </c>
      <c r="BB45" s="3">
        <f>IF(AZ45=2,G45,0)</f>
        <v>0</v>
      </c>
      <c r="BC45" s="3">
        <f>IF(AZ45=3,G45,0)</f>
        <v>0</v>
      </c>
      <c r="BD45" s="3">
        <f>IF(AZ45=4,G45,0)</f>
        <v>0</v>
      </c>
      <c r="BE45" s="3">
        <f>IF(AZ45=5,G45,0)</f>
        <v>0</v>
      </c>
      <c r="CA45" s="34">
        <v>1</v>
      </c>
      <c r="CB45" s="34">
        <v>1</v>
      </c>
      <c r="CZ45" s="3">
        <v>0</v>
      </c>
    </row>
    <row r="46" spans="1:104" ht="12.75">
      <c r="A46" s="28"/>
      <c r="B46" s="29"/>
      <c r="C46" s="30" t="s">
        <v>33</v>
      </c>
      <c r="D46" s="31" t="s">
        <v>18</v>
      </c>
      <c r="E46" s="32">
        <v>4.2</v>
      </c>
      <c r="F46" s="32"/>
      <c r="G46" s="33">
        <f t="shared" si="12"/>
        <v>0</v>
      </c>
      <c r="O46" s="27">
        <v>2</v>
      </c>
      <c r="AA46" s="3">
        <v>1</v>
      </c>
      <c r="AB46" s="3">
        <v>1</v>
      </c>
      <c r="AC46" s="3">
        <v>1</v>
      </c>
      <c r="AZ46" s="3">
        <v>1</v>
      </c>
      <c r="BA46" s="3">
        <f>IF(AZ46=1,G46,0)</f>
        <v>0</v>
      </c>
      <c r="BB46" s="3">
        <f>IF(AZ46=2,G46,0)</f>
        <v>0</v>
      </c>
      <c r="BC46" s="3">
        <f>IF(AZ46=3,G46,0)</f>
        <v>0</v>
      </c>
      <c r="BD46" s="3">
        <f>IF(AZ46=4,G46,0)</f>
        <v>0</v>
      </c>
      <c r="BE46" s="3">
        <f>IF(AZ46=5,G46,0)</f>
        <v>0</v>
      </c>
      <c r="CA46" s="34">
        <v>1</v>
      </c>
      <c r="CB46" s="34">
        <v>1</v>
      </c>
      <c r="CZ46" s="3">
        <v>0</v>
      </c>
    </row>
    <row r="47" spans="1:80" ht="12.75">
      <c r="A47" s="28"/>
      <c r="B47" s="29"/>
      <c r="C47" s="30" t="s">
        <v>48</v>
      </c>
      <c r="D47" s="31" t="s">
        <v>49</v>
      </c>
      <c r="E47" s="32">
        <v>1</v>
      </c>
      <c r="F47" s="32"/>
      <c r="G47" s="33">
        <f t="shared" si="12"/>
        <v>0</v>
      </c>
      <c r="O47" s="27"/>
      <c r="CA47" s="34"/>
      <c r="CB47" s="34"/>
    </row>
    <row r="48" spans="1:80" ht="22.5">
      <c r="A48" s="28"/>
      <c r="B48" s="29"/>
      <c r="C48" s="30" t="s">
        <v>57</v>
      </c>
      <c r="D48" s="31" t="s">
        <v>49</v>
      </c>
      <c r="E48" s="32">
        <v>1</v>
      </c>
      <c r="F48" s="32"/>
      <c r="G48" s="33">
        <f t="shared" si="12"/>
        <v>0</v>
      </c>
      <c r="O48" s="27"/>
      <c r="CA48" s="34"/>
      <c r="CB48" s="34"/>
    </row>
    <row r="49" spans="1:57" ht="12.75">
      <c r="A49" s="35"/>
      <c r="B49" s="36" t="s">
        <v>10</v>
      </c>
      <c r="C49" s="37" t="str">
        <f>CONCATENATE(B40," ",C40)</f>
        <v> Ostatní náklady</v>
      </c>
      <c r="D49" s="38"/>
      <c r="E49" s="39"/>
      <c r="F49" s="40"/>
      <c r="G49" s="41">
        <f>SUM(G40:G48)</f>
        <v>0</v>
      </c>
      <c r="O49" s="27">
        <v>4</v>
      </c>
      <c r="BA49" s="42">
        <f>SUM(BA40:BA48)</f>
        <v>0</v>
      </c>
      <c r="BB49" s="42">
        <f>SUM(BB40:BB48)</f>
        <v>0</v>
      </c>
      <c r="BC49" s="42">
        <f>SUM(BC40:BC48)</f>
        <v>0</v>
      </c>
      <c r="BD49" s="42">
        <f>SUM(BD40:BD48)</f>
        <v>0</v>
      </c>
      <c r="BE49" s="42">
        <f>SUM(BE40:BE48)</f>
        <v>0</v>
      </c>
    </row>
    <row r="50" ht="12.75">
      <c r="E50" s="3"/>
    </row>
    <row r="51" ht="12.75">
      <c r="E51" s="3"/>
    </row>
    <row r="52" spans="2:7" ht="12.75">
      <c r="B52" s="52" t="s">
        <v>51</v>
      </c>
      <c r="E52" s="3"/>
      <c r="G52" s="51">
        <f>SUM(G49,G39,G29,G18,G13,G9)</f>
        <v>0</v>
      </c>
    </row>
    <row r="53" ht="12.75">
      <c r="E53" s="3"/>
    </row>
    <row r="54" ht="12.75">
      <c r="E54" s="3"/>
    </row>
    <row r="55" spans="2:5" ht="12.75">
      <c r="B55" s="52"/>
      <c r="E55" s="3"/>
    </row>
    <row r="56" spans="2:5" ht="12.75">
      <c r="B56" s="52"/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spans="1:7" ht="12.75">
      <c r="A73" s="43"/>
      <c r="B73" s="43"/>
      <c r="C73" s="43"/>
      <c r="D73" s="43"/>
      <c r="E73" s="43"/>
      <c r="F73" s="43"/>
      <c r="G73" s="43"/>
    </row>
    <row r="74" spans="1:7" ht="12.75">
      <c r="A74" s="43"/>
      <c r="B74" s="43"/>
      <c r="C74" s="43"/>
      <c r="D74" s="43"/>
      <c r="E74" s="43"/>
      <c r="F74" s="43"/>
      <c r="G74" s="43"/>
    </row>
    <row r="75" spans="1:7" ht="12.75">
      <c r="A75" s="43"/>
      <c r="B75" s="43"/>
      <c r="C75" s="43"/>
      <c r="D75" s="43"/>
      <c r="E75" s="43"/>
      <c r="F75" s="43"/>
      <c r="G75" s="43"/>
    </row>
    <row r="76" spans="1:7" ht="12.75">
      <c r="A76" s="43"/>
      <c r="B76" s="43"/>
      <c r="C76" s="43"/>
      <c r="D76" s="43"/>
      <c r="E76" s="43"/>
      <c r="F76" s="43"/>
      <c r="G76" s="4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spans="1:2" ht="12.75">
      <c r="A108" s="44"/>
      <c r="B108" s="44"/>
    </row>
    <row r="109" spans="1:7" ht="12.75">
      <c r="A109" s="43"/>
      <c r="B109" s="43"/>
      <c r="C109" s="46"/>
      <c r="D109" s="46"/>
      <c r="E109" s="47"/>
      <c r="F109" s="46"/>
      <c r="G109" s="48"/>
    </row>
    <row r="110" spans="1:7" ht="12.75">
      <c r="A110" s="49"/>
      <c r="B110" s="49"/>
      <c r="C110" s="43"/>
      <c r="D110" s="43"/>
      <c r="E110" s="50"/>
      <c r="F110" s="43"/>
      <c r="G110" s="43"/>
    </row>
    <row r="111" spans="1:7" ht="12.75">
      <c r="A111" s="43"/>
      <c r="B111" s="43"/>
      <c r="C111" s="43"/>
      <c r="D111" s="43"/>
      <c r="E111" s="50"/>
      <c r="F111" s="43"/>
      <c r="G111" s="43"/>
    </row>
    <row r="112" spans="1:7" ht="12.75">
      <c r="A112" s="43"/>
      <c r="B112" s="43"/>
      <c r="C112" s="43"/>
      <c r="D112" s="43"/>
      <c r="E112" s="50"/>
      <c r="F112" s="43"/>
      <c r="G112" s="43"/>
    </row>
    <row r="113" spans="1:7" ht="12.75">
      <c r="A113" s="43"/>
      <c r="B113" s="43"/>
      <c r="C113" s="43"/>
      <c r="D113" s="43"/>
      <c r="E113" s="50"/>
      <c r="F113" s="43"/>
      <c r="G113" s="43"/>
    </row>
    <row r="114" spans="1:7" ht="12.75">
      <c r="A114" s="43"/>
      <c r="B114" s="43"/>
      <c r="C114" s="43"/>
      <c r="D114" s="43"/>
      <c r="E114" s="50"/>
      <c r="F114" s="43"/>
      <c r="G114" s="43"/>
    </row>
    <row r="115" spans="1:7" ht="12.75">
      <c r="A115" s="43"/>
      <c r="B115" s="43"/>
      <c r="C115" s="43"/>
      <c r="D115" s="43"/>
      <c r="E115" s="50"/>
      <c r="F115" s="43"/>
      <c r="G115" s="43"/>
    </row>
    <row r="116" spans="1:7" ht="12.75">
      <c r="A116" s="43"/>
      <c r="B116" s="43"/>
      <c r="C116" s="43"/>
      <c r="D116" s="43"/>
      <c r="E116" s="50"/>
      <c r="F116" s="43"/>
      <c r="G116" s="43"/>
    </row>
    <row r="117" spans="1:7" ht="12.75">
      <c r="A117" s="43"/>
      <c r="B117" s="43"/>
      <c r="C117" s="43"/>
      <c r="D117" s="43"/>
      <c r="E117" s="50"/>
      <c r="F117" s="43"/>
      <c r="G117" s="43"/>
    </row>
    <row r="118" spans="1:7" ht="12.75">
      <c r="A118" s="43"/>
      <c r="B118" s="43"/>
      <c r="C118" s="43"/>
      <c r="D118" s="43"/>
      <c r="E118" s="50"/>
      <c r="F118" s="43"/>
      <c r="G118" s="43"/>
    </row>
    <row r="119" spans="1:7" ht="12.75">
      <c r="A119" s="43"/>
      <c r="B119" s="43"/>
      <c r="C119" s="43"/>
      <c r="D119" s="43"/>
      <c r="E119" s="50"/>
      <c r="F119" s="43"/>
      <c r="G119" s="43"/>
    </row>
    <row r="120" spans="1:7" ht="12.75">
      <c r="A120" s="43"/>
      <c r="B120" s="43"/>
      <c r="C120" s="43"/>
      <c r="D120" s="43"/>
      <c r="E120" s="50"/>
      <c r="F120" s="43"/>
      <c r="G120" s="43"/>
    </row>
    <row r="121" spans="1:7" ht="12.75">
      <c r="A121" s="43"/>
      <c r="B121" s="43"/>
      <c r="C121" s="43"/>
      <c r="D121" s="43"/>
      <c r="E121" s="50"/>
      <c r="F121" s="43"/>
      <c r="G121" s="43"/>
    </row>
    <row r="122" spans="1:7" ht="12.75">
      <c r="A122" s="43"/>
      <c r="B122" s="43"/>
      <c r="C122" s="43"/>
      <c r="D122" s="43"/>
      <c r="E122" s="50"/>
      <c r="F122" s="43"/>
      <c r="G122" s="4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Kašpar Roman</cp:lastModifiedBy>
  <dcterms:created xsi:type="dcterms:W3CDTF">2016-03-05T07:36:55Z</dcterms:created>
  <dcterms:modified xsi:type="dcterms:W3CDTF">2017-05-26T11:19:10Z</dcterms:modified>
  <cp:category/>
  <cp:version/>
  <cp:contentType/>
  <cp:contentStatus/>
</cp:coreProperties>
</file>